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list" sheetId="1" r:id="rId4"/>
    <sheet state="visible" name="Characteristics and Tags" sheetId="2" r:id="rId5"/>
    <sheet state="hidden" name="other corporations" sheetId="3" r:id="rId6"/>
    <sheet state="hidden" name="Companies_Neurotech report 2_Fe" sheetId="4" r:id="rId7"/>
    <sheet state="hidden" name="Industry categories_2021" sheetId="5" r:id="rId8"/>
    <sheet state="visible" name="התלבטות - הכללת חברות 2021" sheetId="6" r:id="rId9"/>
    <sheet state="visible" name="Sheet3" sheetId="7" r:id="rId10"/>
    <sheet state="hidden" name="CB_basic data_companies" sheetId="8" r:id="rId11"/>
    <sheet state="hidden" name="iati_list_life science companie" sheetId="9" r:id="rId12"/>
  </sheets>
  <definedNames>
    <definedName hidden="1" localSheetId="0" name="_xlnm._FilterDatabase">'Company list'!$E$1:$F$586</definedName>
    <definedName hidden="1" localSheetId="7" name="_xlnm._FilterDatabase">'CB_basic data_companies'!$A$1:$BU$181</definedName>
    <definedName hidden="1" localSheetId="3" name="Z_719C9028_5A75_4B26_9103_7F254F4659C5_.wvu.FilterData">'Companies_Neurotech report 2_Fe'!$A$1:$BD$188</definedName>
    <definedName hidden="1" localSheetId="3" name="Z_5F9191D8_6040_4AC7_B1A7_F6162F9666B5_.wvu.FilterData">'Companies_Neurotech report 2_Fe'!$A$1:$BD$511</definedName>
    <definedName hidden="1" localSheetId="0" name="Z_5F728126_0241_48A7_A77A_9475526F9E93_.wvu.FilterData">'Company list'!$A$1:$N$378</definedName>
    <definedName hidden="1" localSheetId="3" name="Z_5F728126_0241_48A7_A77A_9475526F9E93_.wvu.FilterData">'Companies_Neurotech report 2_Fe'!$A$1:$BD$511</definedName>
    <definedName hidden="1" localSheetId="7" name="Z_5F728126_0241_48A7_A77A_9475526F9E93_.wvu.FilterData">'CB_basic data_companies'!$A$1:$BA$181</definedName>
    <definedName hidden="1" localSheetId="3" name="Z_9C14391A_F291_4256_A643_728AFD9B6CEE_.wvu.FilterData">'Companies_Neurotech report 2_Fe'!$A$1:$BD$188</definedName>
  </definedNames>
  <calcPr/>
  <customWorkbookViews>
    <customWorkbookView activeSheetId="0" maximized="1" windowHeight="0" windowWidth="0" guid="{719C9028-5A75-4B26-9103-7F254F4659C5}" name="Filter 4"/>
    <customWorkbookView activeSheetId="0" maximized="1" windowHeight="0" windowWidth="0" guid="{5F9191D8-6040-4AC7-B1A7-F6162F9666B5}" name="Filter 2"/>
    <customWorkbookView activeSheetId="0" maximized="1" windowHeight="0" windowWidth="0" guid="{9C14391A-F291-4256-A643-728AFD9B6CEE}" name="Filter 3"/>
    <customWorkbookView activeSheetId="0" maximized="1" windowHeight="0" windowWidth="0" guid="{5F728126-0241-48A7-A77A-9475526F9E93}" name="Filter 1"/>
  </customWorkbookViews>
  <extLst>
    <ext uri="GoogleSheetsCustomDataVersion2">
      <go:sheetsCustomData xmlns:go="http://customooxmlschemas.google.com/" r:id="rId13" roundtripDataChecksum="5NZmZoS8P98cTT2IWu9POHnjYIvXNSVSZ3NEykHCu8A="/>
    </ext>
  </extLst>
</workbook>
</file>

<file path=xl/sharedStrings.xml><?xml version="1.0" encoding="utf-8"?>
<sst xmlns="http://schemas.openxmlformats.org/spreadsheetml/2006/main" count="15790" uniqueCount="4952">
  <si>
    <t>Company Name</t>
  </si>
  <si>
    <t>Updating_Date</t>
  </si>
  <si>
    <t>Logo in Visualization folder?</t>
  </si>
  <si>
    <t>Operation Status (Active=True, False = False)</t>
  </si>
  <si>
    <t>INCLUSION</t>
  </si>
  <si>
    <t>Operation/relevant Notes</t>
  </si>
  <si>
    <t>Website</t>
  </si>
  <si>
    <t>Startup Nation Page</t>
  </si>
  <si>
    <t>Neurotech Category</t>
  </si>
  <si>
    <t>Market Category</t>
  </si>
  <si>
    <t>Target Market</t>
  </si>
  <si>
    <t>TechTools 1</t>
  </si>
  <si>
    <t>TechTools 2</t>
  </si>
  <si>
    <t>TechTools 3</t>
  </si>
  <si>
    <t>Finder Description</t>
  </si>
  <si>
    <t>Description</t>
  </si>
  <si>
    <t>Full Description</t>
  </si>
  <si>
    <t>CB (Crunchbase) Link</t>
  </si>
  <si>
    <t>Company CB Categories</t>
  </si>
  <si>
    <t>Company Location</t>
  </si>
  <si>
    <t>Company Founded Year</t>
  </si>
  <si>
    <t>Company Number of Employees</t>
  </si>
  <si>
    <t>Company CB Rank</t>
  </si>
  <si>
    <t>Funding Status</t>
  </si>
  <si>
    <t>Last Funding Type</t>
  </si>
  <si>
    <t>Last Funding Date</t>
  </si>
  <si>
    <t>Last Funding Amount</t>
  </si>
  <si>
    <t>Total Funding Amount</t>
  </si>
  <si>
    <t>Total Funding Amount M dollars</t>
  </si>
  <si>
    <t>Number of Funding Rounds</t>
  </si>
  <si>
    <t>Estimated Revenue Range</t>
  </si>
  <si>
    <t>Company Number of Investors</t>
  </si>
  <si>
    <t>Company Number of Investments</t>
  </si>
  <si>
    <t>Company LinkedIn Link</t>
  </si>
  <si>
    <t>Company LinkedIn Followers Number</t>
  </si>
  <si>
    <t>Company Contact Email</t>
  </si>
  <si>
    <t>Company phone number</t>
  </si>
  <si>
    <t>Founders</t>
  </si>
  <si>
    <t>CSO</t>
  </si>
  <si>
    <t>CTO</t>
  </si>
  <si>
    <t>CEO</t>
  </si>
  <si>
    <t>COO</t>
  </si>
  <si>
    <t>CFO</t>
  </si>
  <si>
    <t>Co-Founder</t>
  </si>
  <si>
    <t>President</t>
  </si>
  <si>
    <t>Team Members</t>
  </si>
  <si>
    <t>Address</t>
  </si>
  <si>
    <t>former company names</t>
  </si>
  <si>
    <t>acquired</t>
  </si>
  <si>
    <t>Product Stage</t>
  </si>
  <si>
    <t>Number of Patents</t>
  </si>
  <si>
    <t>Comments</t>
  </si>
  <si>
    <t>Contact Name</t>
  </si>
  <si>
    <t>Contact Phone Number / Email</t>
  </si>
  <si>
    <t>האם יצרנו איתם כבר קשר? (כדי לא להתיש)</t>
  </si>
  <si>
    <t>BrainstormIL contact</t>
  </si>
  <si>
    <t>1E Therapeutics</t>
  </si>
  <si>
    <t>yes</t>
  </si>
  <si>
    <t>Not only neurotech: 1E's groundbreaking process has proven uniquely able to develop innovative drugs that address chronic life threatening indications as well as emerging and evolving pathogens. 1E already has lead compounds that address a wide array of indications in oncology, age-related diseases, immunology, anti-microbial resistance, viral infections, and orphan neurological disorders.</t>
  </si>
  <si>
    <t>https://www.1etx.com/</t>
  </si>
  <si>
    <t>https://finder.startupnationcentral.org/company_page/1e-therapeutics</t>
  </si>
  <si>
    <t>NeuroPharmacology | NeuroBioTechnology</t>
  </si>
  <si>
    <t>Biotechnology &amp; Biopharmaceutical</t>
  </si>
  <si>
    <t>Medical use (pharma, nerve damage rehabilitation, neurodiagnostics. inc. early diagnosis)</t>
  </si>
  <si>
    <t>Biochemical: non-pharmacological (RNA microchips, neurological scaffolding)</t>
  </si>
  <si>
    <t>Machine Learning | AI | Developing Algorithms | Mathematical Modeling Tools</t>
  </si>
  <si>
    <t>Develops RNA-targeting therapeutics using a proprietary drug design platform for innovative drug development.</t>
  </si>
  <si>
    <t>Drug development company creating first-in-class RNA-targeting therapeutics based on a proprietary drug design platform.</t>
  </si>
  <si>
    <t>1E Therapeutics is a breakthrough, drug development company creating RNA-targeting therapeutics based on a proprietary drug design platform.</t>
  </si>
  <si>
    <t>https://www.crunchbase.com/organization/1e-therapeutics</t>
  </si>
  <si>
    <t>Alternative Medicine, Medical, Therapeutics</t>
  </si>
  <si>
    <t>Rehovot</t>
  </si>
  <si>
    <t>2020</t>
  </si>
  <si>
    <t>"51-200"</t>
  </si>
  <si>
    <t>Seed</t>
  </si>
  <si>
    <t>$120,000,00</t>
  </si>
  <si>
    <t>AcousticView</t>
  </si>
  <si>
    <t>http://www.acousticview.com/</t>
  </si>
  <si>
    <t>https://finder.startupnationcentral.org/company_page/acousticview</t>
  </si>
  <si>
    <t>Imaging | Neuromonitoring</t>
  </si>
  <si>
    <t>Medical devices | Medical equipment</t>
  </si>
  <si>
    <t>Economic insights</t>
  </si>
  <si>
    <t>Non-invasive Neuroimaging  | portable (EEG | fNIRS)</t>
  </si>
  <si>
    <t xml:space="preserve">Image (/Video) Processing | Motion Tracking </t>
  </si>
  <si>
    <t>Provides advanced ultrasound and sonar-based diagnostic solutions for biomedical, sonar, and financial data analysis.</t>
  </si>
  <si>
    <t>AcousticView's technology focuses on a reliable model estimation technique to produce meaningful interpretations. Their technology includes: time series analysis, data mining, anomaly detection, image enhancement,</t>
  </si>
  <si>
    <t>AcousticView develops medical diagnostic solutions based on ultrasound and sonar technology for the analysis of high-dimensional time series. The technology allows for a range of applications, from biomedical, sonar, and seismic to financial data analysis.
 AcousticViewâ€™s technology focuses on a reliable model estimation technique to produce meaningful interpretations, often from a small number of observations in a high-dimensional parametric space. These tools are based on advanced computational algorithms, computer vision, and extensive signal processing, machine learning, and statistical methods.
 Some of the companyâ€™s activity involves commercial research support provided by Tel Aviv University and Brown University in the United States. AcousticView is involved in a number of R&amp;D projects funded by the European Union, as well as by U.S. and Israeli foundations.</t>
  </si>
  <si>
    <t>https://www.crunchbase.com/organization/acousticview</t>
  </si>
  <si>
    <t>ultrasound,optronics,neurology,decision-support,machine-learning,data-analytics,medical-devices,signal-processing,artificial-intelligence,medical-technologies,monitoring,bioinformatics,diagnostics,digital-healthcare,imaging</t>
  </si>
  <si>
    <t>Tel Aviv-Yafo</t>
  </si>
  <si>
    <t>2008</t>
  </si>
  <si>
    <t>"1-10"</t>
  </si>
  <si>
    <t>Mature</t>
  </si>
  <si>
    <t>Nathan Intrator
Founder</t>
  </si>
  <si>
    <t>Eliyahu Hakim 14, Tel Aviv-Yafo, Israel</t>
  </si>
  <si>
    <t>Released</t>
  </si>
  <si>
    <t>ActiView</t>
  </si>
  <si>
    <t>n.a</t>
  </si>
  <si>
    <t>not neurotech</t>
  </si>
  <si>
    <t>www.actiview.io/</t>
  </si>
  <si>
    <t>Cognitive Assessment &amp; Enhancement</t>
  </si>
  <si>
    <t>Consumer Electronics</t>
  </si>
  <si>
    <t>Professional training and monitoring (athletes, drivers, doctors)</t>
  </si>
  <si>
    <t>Virtual Reality</t>
  </si>
  <si>
    <t>ActiView develops a virtual reality technology for assessing job applicants.</t>
  </si>
  <si>
    <t>ActiView develops a mixed reality assessment platform that leverages spatial data, deep learning methods and advanced neuroscience research to offer deep understanding of talent and predict success. Actiview is a next-generation assessment and recruiting decision-support platform. Assense utilizes mixed reality and deep learning technologies to deliver deep insights to HR managers. The company employs an elite team of scientists and experts in multiple disciplines, who work in cooperation with leading academic institutions, to take candidate assessment to the cutting edge of HR technology.</t>
  </si>
  <si>
    <t>Human Resources, Recruiting, Software</t>
  </si>
  <si>
    <t>Lod</t>
  </si>
  <si>
    <t>2016</t>
  </si>
  <si>
    <t>"11-50"</t>
  </si>
  <si>
    <t>A</t>
  </si>
  <si>
    <t>$1M to $10M</t>
  </si>
  <si>
    <t>https://www.linkedin.com/company/actiview-io</t>
  </si>
  <si>
    <t>https://www.actiview.io/contact/</t>
  </si>
  <si>
    <t>Gil Asher, Matanel Libi, Tal Koelewyn</t>
  </si>
  <si>
    <t>Gil Asher</t>
  </si>
  <si>
    <t>Matanel Libi</t>
  </si>
  <si>
    <t>Tal Koelewyn</t>
  </si>
  <si>
    <t>ActualSignal</t>
  </si>
  <si>
    <t>No</t>
  </si>
  <si>
    <t>https://www.actualsignal.com/</t>
  </si>
  <si>
    <t>https://finder.startupnationcentral.org/company_page/actualsignal</t>
  </si>
  <si>
    <t>NeuroreHabilitation | NeuroDegenerative | NeuralProstheses</t>
  </si>
  <si>
    <t>Digital &amp; Health care</t>
  </si>
  <si>
    <t>Clinical use (of cognitive, psychological, psychiatric, inc. early diagnosis)</t>
  </si>
  <si>
    <t>Software Development | Apps</t>
  </si>
  <si>
    <t>Innovates Parkinson's care using AI-driven disease profiling, enhancing patient outcomes through continuous monitoring.</t>
  </si>
  <si>
    <t>Parkinson management</t>
  </si>
  <si>
    <t>ActualSignal is on a mission to change Neurological disorders with innovative technology and a unique business approach, enhancing patient outcomes and leveraging healthcare incentives for financial gain. The company focuses on the way Parkinson's care is delivered, harnessing AI to generate personal disease profile and enabling continuous and better care with superior clinical outcomes.
ActualSignal conducted three US clinical trials, and gained recognition from healthcare leaders.</t>
  </si>
  <si>
    <t>Tel Aviv-Yafo</t>
  </si>
  <si>
    <t>2023</t>
  </si>
  <si>
    <t>Pre-Funding</t>
  </si>
  <si>
    <t>https://www.linkedin.com/company/actualsignal/</t>
  </si>
  <si>
    <t>Adam CogTech</t>
  </si>
  <si>
    <t>http://adam-cogtec.com/</t>
  </si>
  <si>
    <t>https://finder.startupnationcentral.org/company_page/adam-cogtec</t>
  </si>
  <si>
    <t>Eye-tracking</t>
  </si>
  <si>
    <t>Offers automotive software to monitor and enhance driver cognitive performance, detecting impairments from substances or fatigue.</t>
  </si>
  <si>
    <t>eye tracker for measuring concentration during driving (software)</t>
  </si>
  <si>
    <t>ADAM CogTech is focused on providing software solutions for the 
measurement and enhancement of human cognitive performance for 
safety-critical operations such as driving and human–machine 
cooperation. 
The initial target market for ADAM is the automotive sector, where 
ADAM is introducing a product called ADAM DETECT, a non-intrusive system
 that is able to measure the driver's cognitive resources available for 
the driving task. Specifically, it provides early indications of 
cognitive impairment due to alcohol, substance abuse, fatigue, and any 
combination thereof.</t>
  </si>
  <si>
    <t>https://www.crunchbase.com/organization/adam-cogtec</t>
  </si>
  <si>
    <t>Automotive, Embedded Sysyems, Software, Software Engineering</t>
  </si>
  <si>
    <t>Beit Yehoshua</t>
  </si>
  <si>
    <t>2017</t>
  </si>
  <si>
    <t>https://www.linkedin.com/company/adam-cogtec/about/</t>
  </si>
  <si>
    <t>Erez Aluf , Yair Be'ery</t>
  </si>
  <si>
    <t>Moti Salti</t>
  </si>
  <si>
    <t>Erez Aluf</t>
  </si>
  <si>
    <t>אסף הראל</t>
  </si>
  <si>
    <t>Advanced Interventional Catheters (AIC)</t>
  </si>
  <si>
    <t>no</t>
  </si>
  <si>
    <t>https://finder.startupnationcentral.org/company_page/aic-advanced-interventional-catheters</t>
  </si>
  <si>
    <t>High-mobility Catheters</t>
  </si>
  <si>
    <t>Advanced Interventional Catheters Ltd manufactures catheters with movement capabilities thatÂ enable themÂ to operate in narrow arteries and in very sharp curves in the heart or brain.</t>
  </si>
  <si>
    <t>surgery,cardiology,medical-devices,neurology</t>
  </si>
  <si>
    <t xml:space="preserve">Qatsrin </t>
  </si>
  <si>
    <t>Andrei Blumenfeld
CEO</t>
  </si>
  <si>
    <t>Aidoc</t>
  </si>
  <si>
    <t>http://aidoc.com/</t>
  </si>
  <si>
    <t>https://finder.startupnationcentral.org/company_page/tailormed</t>
  </si>
  <si>
    <t>Radiology on a Single Screen</t>
  </si>
  <si>
    <t>Aidoc is developing a single-screen system for radiologists and other physicians. Aidoc draws from multiple data sources in order to offer a more holistic view of the patient and typically results in a faster, more accurate diagnosis. Aidoc's single-screen solution leverages a combination of several technologies including deep learning, computer vision, medical big data, and natural language processing.
 Combating Coronavirus Pandemic:
 In May 2020 FDA has permitted use of Aidoc's AI algorithms to detect and prioritize incidental CT findings associated with COVID-19.</t>
  </si>
  <si>
    <t>video,brain,natural-language-processing,digital-healthcare,computer-vision,deep-learning,imaging,software-applications,coronavirus,medical-technologies,image-processing,diagnostics,decision-making,neurology,optronics,machine-learning,artificial-intelligence,health-information,radiology,decision-support</t>
  </si>
  <si>
    <t>B</t>
  </si>
  <si>
    <t>Less than $1M</t>
  </si>
  <si>
    <t>https://www.linkedin.com/company/17885371/</t>
  </si>
  <si>
    <t>info@aidoc.com</t>
  </si>
  <si>
    <t>Guy Reiner
Co-founder &amp; VP R&amp;D</t>
  </si>
  <si>
    <t>Michael Braginsky
Co-founder &amp; CTO</t>
  </si>
  <si>
    <t>Elad Walach
Co-Founder &amp; CEO</t>
  </si>
  <si>
    <t>Guy Reiner
Co-founder &amp; VP R&amp;D
Tom Valent
VP Business Development
Elad Walach
Co-Founder &amp; CEO
Ariella Shoham
VP Marketing
Michael Braginsky
Co-founder &amp; CTO</t>
  </si>
  <si>
    <t>Aminadav Street 3, Tel Aviv-Yafo, Israel</t>
  </si>
  <si>
    <t>TailorMEd</t>
  </si>
  <si>
    <t>Alcobra Pharmaceuticals</t>
  </si>
  <si>
    <t>https://finder.startupnationcentral.org/company_page/alcobra-pharmaceuticals</t>
  </si>
  <si>
    <t>Treatment of Cognitive Disorders</t>
  </si>
  <si>
    <t>Alcobra Pharmaceuticals is an emerging pharmaceutical company primarily focused on the development and commercialization of a proprietary drug, Metadoxine Extended Release (MDX), designed to treat cognitive disorders including attention-deficit/hyperactivity disorder (ADHD) and Fragile X syndrome.
 MDX is not a stimulant and works through a different mechanism of action than other ADHD treatments. Alcobra has completed multiple phase 2 studies and a phase 3 study of MDX in adults with ADHD. The company is conducting separate phase 2b trials of MDX in patients with pediatric ADHD and Fragile X syndrome.
 In 2017, six months after Alcobraâ€™s clinical trial of its main product for treating attention disorders failed, the company announced its intention to merge with Arcturus Therapeutics Inc of San Diego.</t>
  </si>
  <si>
    <t>pharmaceuticals,biotechnology,treatments,neurology,sustained-release,cognitive</t>
  </si>
  <si>
    <t>Post-IPO Equity</t>
  </si>
  <si>
    <t>https://www.linkedin.com/company/5219796</t>
  </si>
  <si>
    <t>Irena Katsman
VP Finance</t>
  </si>
  <si>
    <t>Derech Menachem Begin 132, Tel Aviv-Yafo, Israel</t>
  </si>
  <si>
    <t>Clinical Trial</t>
  </si>
  <si>
    <t>Alfa Rhythm</t>
  </si>
  <si>
    <t>Looks dubious- website doesn't work</t>
  </si>
  <si>
    <t>http://www.alfarhythm.com</t>
  </si>
  <si>
    <t>NeuroModulation</t>
  </si>
  <si>
    <t>Other</t>
  </si>
  <si>
    <t>Alfa Rhythm offers wellness devices for mental and physical wellbeing, depression and neurological disorders monitoring.</t>
  </si>
  <si>
    <t>introducing an innovative solution to symptoms of common neurological disorders via vibrotherapy. Alfa Rhythm's revolutionary watch utilizes waves via precise vibrations as a result of multi-year research</t>
  </si>
  <si>
    <t>Health Care, Medical Device</t>
  </si>
  <si>
    <t>Kiryat Bialik</t>
  </si>
  <si>
    <t>2014</t>
  </si>
  <si>
    <t>Revenue Financed</t>
  </si>
  <si>
    <t>info@alfarhythm.com</t>
  </si>
  <si>
    <t>972-52-821-7635</t>
  </si>
  <si>
    <t>acquired by Generex Biotechnology</t>
  </si>
  <si>
    <t>Algobrain</t>
  </si>
  <si>
    <t>only has linkedin, may have been bought by omnitech- not related to neurotech anymore</t>
  </si>
  <si>
    <t>https://www.linkedin.com/company/algoitech/about/</t>
  </si>
  <si>
    <t>AlgoSensus</t>
  </si>
  <si>
    <t>Combined with patient electronic medical records, its big dataset will also provide predictive diagnostics for neurodegenerative diseases.</t>
  </si>
  <si>
    <t>https://www.algosensus.com/</t>
  </si>
  <si>
    <t>https://finder.startupnationcentral.org/company_page/algosensus</t>
  </si>
  <si>
    <t>Combines AI with balance analysis to reduce elderly falls and predict neurodegenerative diseases using big data.</t>
  </si>
  <si>
    <t>AI-based Balance Analysis Platform</t>
  </si>
  <si>
    <t>AlgoSensus combines artificial intelligence/machine learning, big data, and kinesics to reduce falls among the elderly. The company aims to make balance assessments and treatments empirical, consistent, objective, and scalable.AlgoSensus applies machine learning to data acquired via its Kinezio 4D balance-analysis platform. Based on individual and aggregated stability patterns, it provides personalized treatments via its mobile app and perturbation balance training devices. This ongoing, closed-loop program reduces falls, targeting neurological causes of imbalance. Combined with patient electronic medical records, its big dataset will also provide predictive diagnostics for neurodegenerative diseases.Partnerships with health information exchanges enable AlgoSensus to be insurance reimbursable as remote patient monitoring and software-as-medical-device. Driven by recurring mobile app subscriptions and Kinezio 4D sales (razor/blade), AlgoSensus also monetizes the big data it acquires from ongoing Kinezio 4D use.</t>
  </si>
  <si>
    <t>Herzliya</t>
  </si>
  <si>
    <t>2021</t>
  </si>
  <si>
    <t>https://www.linkedin.com/company/algosensus/</t>
  </si>
  <si>
    <t>info@algosensus.com</t>
  </si>
  <si>
    <t>1.508.868.5892</t>
  </si>
  <si>
    <t>Yedidia Yossef</t>
  </si>
  <si>
    <t>Shlomo Talitman</t>
  </si>
  <si>
    <t>R&amp;D</t>
  </si>
  <si>
    <t>Algotec from Philips Healthcare</t>
  </si>
  <si>
    <t>acquired by phillips</t>
  </si>
  <si>
    <t>https://finder.startupnationcentral.org/mnc_page/philips-health</t>
  </si>
  <si>
    <t>Non-invasive Neuroimaging | non portable (fMRI |CT | PET)</t>
  </si>
  <si>
    <t>Algotech (owned by philips) is developing software for medical imaging.</t>
  </si>
  <si>
    <t>Ra'anana</t>
  </si>
  <si>
    <t>1992</t>
  </si>
  <si>
    <t>Acquired</t>
  </si>
  <si>
    <t>https://www.linkedin.com/company/algotec/?originalSubdomain=il</t>
  </si>
  <si>
    <t>HaPnina St 2, Ra'anana</t>
  </si>
  <si>
    <t>Philips Medical Systems/Algotech</t>
  </si>
  <si>
    <t>Acquired by Philips health care</t>
  </si>
  <si>
    <t>Acquired by Philips</t>
  </si>
  <si>
    <t>כן</t>
  </si>
  <si>
    <t>עידו בן ארצי</t>
  </si>
  <si>
    <t>Alpha Omega</t>
  </si>
  <si>
    <t>http://www.alphaomega-eng.com</t>
  </si>
  <si>
    <t>https://finder.startupnationcentral.org/company_page/alpha-omega</t>
  </si>
  <si>
    <t>NeuroSurgery | NeuroDevices</t>
  </si>
  <si>
    <t>Neuromodulation Interventions | Invasive (DBS)</t>
  </si>
  <si>
    <t>Invasive Neuroimaging (Cell recordings | Ecog)</t>
  </si>
  <si>
    <t>Specializes in neurosurgery and deep brain stimulation device development to enhance neurological treatments.</t>
  </si>
  <si>
    <t>Alpha Omega is a medical device company specializing in the areas of neurosurgery and neuroscience. The company provides solutions for the enhancement and simplification of deep brain stimulation (DBS) therapy and procedures.</t>
  </si>
  <si>
    <t>https://www.crunchbase.com/organization/alpha-omega</t>
  </si>
  <si>
    <t>medical-devices,medical-equipment,treatments,diagnostics,guidance-systems,parkinson,monitoring,real-time,neuroscience,surgery,neuro-stimulation,neurology,medical-research</t>
  </si>
  <si>
    <t>Nof HaGalil</t>
  </si>
  <si>
    <t>1993</t>
  </si>
  <si>
    <t>Venture - Series Unknown</t>
  </si>
  <si>
    <t>https://www.linkedin.com/company/54004</t>
  </si>
  <si>
    <t>https://www.linkedin.com/company/alpha-omega/</t>
  </si>
  <si>
    <t>971 4 656 3327</t>
  </si>
  <si>
    <t>Reem Younis</t>
  </si>
  <si>
    <t>Imad Younis</t>
  </si>
  <si>
    <t>Mulham Jabaly</t>
  </si>
  <si>
    <t>Mira Yachnich
Marketing Specialist
Jude Younis
Executive Assistant</t>
  </si>
  <si>
    <t>HaMerkava St 6, Nof HaGalil, Israel</t>
  </si>
  <si>
    <t>Amnis Therapeutics</t>
  </si>
  <si>
    <t>http://amnis.life/</t>
  </si>
  <si>
    <t>https://finder.startupnationcentral.org/company_page/itgi-medical</t>
  </si>
  <si>
    <t>Endovascular Technologies for Emergency Situations</t>
  </si>
  <si>
    <t>Amnis Therapeutics is a biomedical engineering company specializing in developing, manufacturing, and marketing lifesaving endovascular technologies for emergency situations. Its mission is to provide the medical community with innovative, high-performance devices that offer a reliable, proven solution for numerous endovascular indications. 
 The companyâ€™s AneugraftDx is a pericardium covered coronary stent for emergency vessel reconstruction in cases of acute rupture or dissection of a coronary artery, coronary aneurysm, or saphenous vein graft reperfusion.
 The AneugraftNx is a neurovascular pericardium covered stent designed specifically for intracranial indications such as aneurysms, ruptures, and cavernous carotid fistulas (CCFs). The innovative, biologically covered stents provide immediate blood vessel reconstruction in a one-step procedure.
 In addition to its covered stent technology, Amnis Therapeutics is expanding its product development to include other unique solutions for emergency intra-arterial interventions. The most recent of these products is the Golden Retriever, a mechanical neurothrombectomy device for the emergency treatment of acute ischemic stroke.</t>
  </si>
  <si>
    <t>surgery,stent,cardiovascular,medical-devices,critical-care,biotechnology,cardiology,stroke,neurology</t>
  </si>
  <si>
    <t>Or Akiva</t>
  </si>
  <si>
    <t>2007</t>
  </si>
  <si>
    <t>Grant</t>
  </si>
  <si>
    <t>https://www.linkedin.com/company/10584405/</t>
  </si>
  <si>
    <t>info@amnis.life</t>
  </si>
  <si>
    <t>972 7 2220 0333</t>
  </si>
  <si>
    <t>Rony Plis
R&amp;D Manager</t>
  </si>
  <si>
    <t>Hailan 22, Or Akiva, Israel</t>
  </si>
  <si>
    <t>ITGI Medical</t>
  </si>
  <si>
    <t>Amygdala</t>
  </si>
  <si>
    <t>not sure if it is active</t>
  </si>
  <si>
    <t>https://www.amygdala-ai.com/</t>
  </si>
  <si>
    <t>NeuroWellness and Mental Health</t>
  </si>
  <si>
    <t>Decision/Risk Analysis</t>
  </si>
  <si>
    <t>Develops brain-computer interfaces combining VR and BCI technology for effective mental health treatments mostly in the field of PTSD.</t>
  </si>
  <si>
    <t>Amygdala is a brain-computer interface company revolutionizing the field of v</t>
  </si>
  <si>
    <t>Amygdala is a brain-computer interface company revolutionizing the field of mental health treatment. Its innovative solution combines closed-loop BCI and VR technology to generate new and healthy connections in the brain, leading to more effective and measurable treatment outcomes for patients. We are focused on addressing mental health disorders that are often resistant to traditional treatments, such as PTSD, depression, and anxiety.</t>
  </si>
  <si>
    <t>https://www.crunchbase.com/organization/amygdala</t>
  </si>
  <si>
    <t>Health Care, Information Technology, Medical, Psychology</t>
  </si>
  <si>
    <t>2022</t>
  </si>
  <si>
    <t>Pre-Seed</t>
  </si>
  <si>
    <t>Accelerator/​Inc</t>
  </si>
  <si>
    <t>https://www.linkedin.com/company/amygdala-ai.com/</t>
  </si>
  <si>
    <t>shani@amygdala-ai.com</t>
  </si>
  <si>
    <t>Ohav Givaty</t>
  </si>
  <si>
    <t>Mikhal Katz-Francois</t>
  </si>
  <si>
    <t>Shani Sofer,</t>
  </si>
  <si>
    <t>Ariel Keslassy, Nofar Laor</t>
  </si>
  <si>
    <t>Aneuscreen</t>
  </si>
  <si>
    <t>https://www.aneuscreen.com/</t>
  </si>
  <si>
    <t>https://finder.startupnationcentral.org/company_page/aneuscreen</t>
  </si>
  <si>
    <t>Digital Health</t>
  </si>
  <si>
    <t xml:space="preserve">Clinical Neuro-interventions| Neurovascular Devices </t>
  </si>
  <si>
    <t>Offers diagnostic exams for early detection and prediction of cerebral aneurysms, enhancing patient outcomes.</t>
  </si>
  <si>
    <t>diagnostic exam, for predicting a future formation of cerebral aneurysms</t>
  </si>
  <si>
    <t>Aneuscreen brings new insights into the pathogenesis of brain aneurysms. The company has developed a revolutionary "once in a lifetime" cost-effective, and highly accurate diagnostic exam, for predicting a future formation of cerebral aneurysms. The solution also detects existing aneurysms at an early stage (less than 4mm), compensating for the fact that these small instances tend to be missed by radiologists, hence saving lives, while lowering the economic burden related to the severe outcomes resulting from a rupture event (Subarachnoid hemorrhage (SAH)).</t>
  </si>
  <si>
    <t>Netanya</t>
  </si>
  <si>
    <t>1905</t>
  </si>
  <si>
    <t>Assaf Harel</t>
  </si>
  <si>
    <t>Haim Ezer</t>
  </si>
  <si>
    <t>Ir Yamim, Natanya</t>
  </si>
  <si>
    <t>aNeuSTART</t>
  </si>
  <si>
    <t>https://aneustart.com/</t>
  </si>
  <si>
    <t>https://finder.startupnationcentral.org/company_page/aneustart</t>
  </si>
  <si>
    <t>At-home Diagnostic Kit for Children with Autism Spectrum Disorder</t>
  </si>
  <si>
    <t>aNeuSTART is a nutrient-based, precision-targeted, personalized action plan for children with autism spectrum disorder. Each plan is tailored to the child's unique biochemistry in order to improve their overall functioning.
 The company is developing a noninvasive, at-home diagnostic kit that detects which biological pathways are impacting nutritional flow to the brain, impairing its function. The company's algorithm combines the results from the diagnostic kit with the patient's health history, current symptoms, and diet. The parent receives recommendations for supplements and foods based on the child's age, symptoms, and preferences to restore proper functioning of impaired biochemical pathways.
 aNeuSTART's nutrient-based interventions can be started at an early age. They can also reduce behavioral symptoms and improve the quality of life of children and their families.</t>
  </si>
  <si>
    <t>biochemicals,non-invasive,neuroscience,neurology,neuropathy,targeted-therapy,algorithms,nutrition,digital-healthcare,diagnostics,personalization,recommendations,home-care</t>
  </si>
  <si>
    <t>Rishon LeTsiyon</t>
  </si>
  <si>
    <t>2018</t>
  </si>
  <si>
    <t>Bootstrapped</t>
  </si>
  <si>
    <t>info@aneustart.com</t>
  </si>
  <si>
    <t>Maya Lebow
Co-founder</t>
  </si>
  <si>
    <t>Maya Lebow
Co-founder
Yael Kuperman
Co-founder</t>
  </si>
  <si>
    <t>Elyakum St 3, Rishon LeTsiyon, Israel</t>
  </si>
  <si>
    <t>Anicca</t>
  </si>
  <si>
    <t>https://www.anicca.world/</t>
  </si>
  <si>
    <t>https://finder.startupnationcentral.org/company_page/anicca-wellness</t>
  </si>
  <si>
    <t>General wellbeing / wellness (users without clinical diagnosis)</t>
  </si>
  <si>
    <t>PeripheralSignals (Heart rate | Blood pressure | Skin conductance| EOG)</t>
  </si>
  <si>
    <t>Develops wearable devices for on-the-go emotion and stress management using synchronized breathing rhythms.</t>
  </si>
  <si>
    <t>Anicca Wellness is developing a wearable for on-the-go emotion and stress management. It aims to help the user connect with their breathing through soothing vibrations synchronized with their respiratory rhythm.</t>
  </si>
  <si>
    <t>Anima Biotech</t>
  </si>
  <si>
    <t>http://www.animabiotech.com/</t>
  </si>
  <si>
    <t>https://finder.startupnationcentral.org/company_page/anima-biotech</t>
  </si>
  <si>
    <t>Biochemical: pharmacological drugs (Developing drugs)</t>
  </si>
  <si>
    <t>Advances translation control therapeutics for targeting undruggable diseases using mRNA translation monitoring technology.</t>
  </si>
  <si>
    <t>Anima Biotech is advancing Translation Control Therapeutics, a platform for the discovery of small-molecule drugs that specifically control mRNA translation as a new strategy against hard and undruggable targets in many diseases.
 Anima's proprietary technology enables visualization and monitoring of target protein translation via pulses of light emitted by ribosomes. The fully automated high-throughput screening system discovers small molecules that modulate the light as they decrease or increase the target protein's production. The platform integrates proprietary technologies in biology, bioinformatics, image analysis, big data analysis, and artificial-intelligence algorithms in a cloud-computing software architecture.
 Anima develops a pipeline across therapeutic areas and partners with pharmaceutical companies for their targets, including a collaboration with Lilly for the discovery and development of translation inhibitors of several targets. The company has 5 granted patents, 14 peer-reviewed Post-IPO Equityations, and 17 scientific collaborations.</t>
  </si>
  <si>
    <t>https://www.crunchbase.com/organization/anima-biotech</t>
  </si>
  <si>
    <t>drug-discovery,pharmaceuticals,artificial-intelligence,viral-diseases,biopharmaceutical,patent-pending,proteins,cancer,cell-therapy,infection,biotechnology,neurology,analytics</t>
  </si>
  <si>
    <t>https://www.linkedin.com/company/5385114</t>
  </si>
  <si>
    <t>Yochi Slonim, M.Sc.
Co-Founder &amp; CEO</t>
  </si>
  <si>
    <t>Zeev Smilanski, Ph.D.
Co-Founder &amp; CSO</t>
  </si>
  <si>
    <t>Yochi Slonim, M.Sc.</t>
  </si>
  <si>
    <t>Avi Eliassaf
COO</t>
  </si>
  <si>
    <t>Iris Alroy
VP R&amp;D
Yochi Slonim, M.Sc.
Co-Founder &amp; CEO
Zeev Smilanski, Ph.D.
Co-Founder &amp; CSO
Yossi Oulu
VP Digital Tecgnologies
Avi Eliassaf
COO</t>
  </si>
  <si>
    <t>HaNehoshet St 10, Tel Aviv-Yafo, Israel</t>
  </si>
  <si>
    <t>Anima Cell Metrology</t>
  </si>
  <si>
    <t>Anycan-technology</t>
  </si>
  <si>
    <t>still very new company- but definitelly neurotech</t>
  </si>
  <si>
    <t>https://www.anycan.tech/</t>
  </si>
  <si>
    <t>https://finder.startupnationcentral.org/company_page/anycan-technology</t>
  </si>
  <si>
    <t>Life Sciences &amp; HealthTech</t>
  </si>
  <si>
    <t>Big data | Data mining</t>
  </si>
  <si>
    <t>Clinical Practice | Therapy | Psychiatrics | Biofeedback | Neurofeedback</t>
  </si>
  <si>
    <t>Developing the AI platform STEADY, AnyCan Tech enhances mobility by correcting posture and head positioning in real time. The platform has shown significant improvements in Parkinson's patients, reducing gait issues and improving walking speed through intuitive adjustments and data-driven cues.</t>
  </si>
  <si>
    <t>Mobility and Balance Platform</t>
  </si>
  <si>
    <t>AnyCan Tech is an Israeli start-up company developing a full-circle AI care platform, STEADY, designed to improve overall mobility, such as movement speed and balance, by intuitively correcting and readjusting people's posture in real time while improving their natural head positioning and quality of life over time. Continuous accumulative objective user data is automatically collected, allowing app-based interaction with external interfaces and third parties.
The company has performed a proof-of-concept that included timed up-and-go and six-minute walking tests on patients in different stages of Parkinson's disease (up to stage 4). All participants showed improvement, with an average speed improvement of 25% on the six-minute walking test. The company also has indications that STEADY might reduce or minimize freezing of gait and dyskinesia and improve overall mobility, likely because of cueing, as the device uses metronome and vibration cues.</t>
  </si>
  <si>
    <t>Ramat Hasharon</t>
  </si>
  <si>
    <t>Honny Hillegonda</t>
  </si>
  <si>
    <t>Yossi Kat</t>
  </si>
  <si>
    <t>Henrietta Szold St 44</t>
  </si>
  <si>
    <t>clinical trial</t>
  </si>
  <si>
    <t>Anyverse</t>
  </si>
  <si>
    <t>reevaluate</t>
  </si>
  <si>
    <t>https://finder.startupnationcentral.org/company_page/anyverse</t>
  </si>
  <si>
    <t>AnyVerse is a game studio that develops games for mental health and education fields.</t>
  </si>
  <si>
    <t>AnyVerse is a game studio that develops games for mental health and education fields. AnyVerse was founded in 2021 and was headquartered in Tel Aviv, Israel.</t>
  </si>
  <si>
    <t>https://www.crunchbase.com/organization/anyverse-studio</t>
  </si>
  <si>
    <t>50,961</t>
  </si>
  <si>
    <t>maybe</t>
  </si>
  <si>
    <t>developing games for mental health, Dannapnt1@gmail.com- not sure how serious this is, hard to understand if they are still active- website doesn't work</t>
  </si>
  <si>
    <t>Generally not included, but deals with mental health to some extent</t>
  </si>
  <si>
    <t>APPLicodrama</t>
  </si>
  <si>
    <t>connected to Wellplay</t>
  </si>
  <si>
    <t>https://finder.startupnationcentral.org/company_page/applicodrama</t>
  </si>
  <si>
    <t>AI Platform for Therapy</t>
  </si>
  <si>
    <t>Intelligym</t>
  </si>
  <si>
    <t>main branch in the US</t>
  </si>
  <si>
    <t>https://www.intelligym.com/</t>
  </si>
  <si>
    <t>User Experience (UI/UX)</t>
  </si>
  <si>
    <t>IntelliGym is a video-game-like training program designed to improve cognitive performance of competitive athletes.</t>
  </si>
  <si>
    <t>Applied Cognitive Engineering (ACE) develops software-based training 
 tools, or “brain gyms,” designed to significantly improve trainees’ 
 performance in targeted tasks.
 IntelliGym uses ACE’s patented Cognitive Simulation technology to 
 develop tools for a variety of potential users, including competitive 
 sports players, security personnel, pilots, medical staff, traders, and 
 test-prep students.
 IntelliGym aims to provide a significant competitive advantage to 
 users who need to manage vast amounts of information and make rapid 
 decisions under pressure.</t>
  </si>
  <si>
    <t>https://www.crunchbase.com/organization/applied-cognitive-engineering</t>
  </si>
  <si>
    <t>Consumer, Medical, Software, Sports</t>
  </si>
  <si>
    <t>Hod Hasharon</t>
  </si>
  <si>
    <t>2003</t>
  </si>
  <si>
    <t>https://www.linkedin.com/company/ace-applied-cognitive-engineering-/about/</t>
  </si>
  <si>
    <t>support@intelligym.com</t>
  </si>
  <si>
    <t>Danny Dankner, Dror Livnat, Jacob Greenshpan</t>
  </si>
  <si>
    <t>Jacob Greenshpan R&amp;D manager</t>
  </si>
  <si>
    <t>Danny Dankner</t>
  </si>
  <si>
    <t>Hahoresh St 46, Kfar Shmaryahu, Israel</t>
  </si>
  <si>
    <t>Applied Cognitive Engineering</t>
  </si>
  <si>
    <t>XGC Software</t>
  </si>
  <si>
    <t>(product: IntelliGym)</t>
  </si>
  <si>
    <t>Arctop</t>
  </si>
  <si>
    <t>https://www.arctop.com/</t>
  </si>
  <si>
    <t>https://finder.startupnationcentral.org/company_page/arctop</t>
  </si>
  <si>
    <t xml:space="preserve">Economic Insight | NeuroMarketing </t>
  </si>
  <si>
    <t>Creates brain decoding software for real-time applications in entertainment, health, and cognitive enhancement.</t>
  </si>
  <si>
    <t>Arctop offers brain decoding technology to transform what brains can do.</t>
  </si>
  <si>
    <t>Arctop was founded in San Francisco, California in 2016 by neuroscientist Dan Furman, Ph.D., and software engineer Eitan Kay to create software that understands human brain activity. The two met at Google Tel Aviv in Israel Brain Technologies accelerator where Eitan was working on stroke rehabilitation technology and Dan was developing a brain-machine interface for communication. Seeing a convergence of AI tools, biosensors, and compute power becoming available at a global scale and sharing a vision for what a “fully-connected human” could mean, the two decided to team-up and start developing for a wider audience. The idea quickly became to build the best real-time brain decoding platform possible – an enabling piece of technology that could be plugged into the broader ecosystem to make things responsive to streaming emotion, attention and other brain-related measures. If such a platform were done right, Eitan and Dan reckoned, a whole new class of entertainment, health, training, and other applications could emerge that would be individual brain-centric and dynamic in ways that would create radical new abilities. With first proof-of-concept, Arctop raised seed funding from venture and angel investors and in 2017 opened its R&amp;D center in Tel Aviv, Israel. In 2019 Arctop opened its first foreign sales office in Tokyo, Japan and moved to its current headquarters at 730 Florida Street, San Francisco, California.</t>
  </si>
  <si>
    <t>Artificial Intelligence, Human Computer Interaction, Machine Learning, Media and Entertainment, Neuroscience</t>
  </si>
  <si>
    <t>https://www.linkedin.com/company/arctop/</t>
  </si>
  <si>
    <t>contact@arctop.com</t>
  </si>
  <si>
    <t>(415) 926-8251</t>
  </si>
  <si>
    <t>Dan Furman, Eitan Kay</t>
  </si>
  <si>
    <t>Arrows</t>
  </si>
  <si>
    <t>from hackautism ecosystem</t>
  </si>
  <si>
    <t>https://www.ar-rows.com/</t>
  </si>
  <si>
    <t>https://finder.startupnationcentral.org/company_page/arrows</t>
  </si>
  <si>
    <t>Wearable personal assistant for individuals with impaired communication skills such as those with autism or social anxiety. Utilizes an app implemented on augmented reality glasses that projects visual feedback.</t>
  </si>
  <si>
    <t>Arrows is a SaaS platform for learning and practicing social skills.</t>
  </si>
  <si>
    <t>Arrows is a wearable personal assistant for communications in the form of an app implemented on augmented-reality glasses. Arrows is designed to guide individuals with impaired communication skills, such as those with autism and social anxiety disorder. It functions by projecting visual holographic feedback according to various situations while users are socializing.</t>
  </si>
  <si>
    <t>https://www.crunchbase.com/organization/arrows-3f56</t>
  </si>
  <si>
    <r>
      <rPr>
        <rFont val="Calibri"/>
        <color rgb="FF000000"/>
        <sz val="11.0"/>
      </rPr>
      <t>Assistive Technology</t>
    </r>
    <r>
      <rPr>
        <rFont val="Calibri"/>
        <color rgb="FF000000"/>
        <sz val="11.0"/>
      </rPr>
      <t xml:space="preserve">, </t>
    </r>
    <r>
      <rPr>
        <rFont val="Calibri"/>
        <color rgb="FF000000"/>
        <sz val="11.0"/>
      </rPr>
      <t>Education</t>
    </r>
    <r>
      <rPr>
        <rFont val="Calibri"/>
        <color rgb="FF000000"/>
        <sz val="11.0"/>
      </rPr>
      <t xml:space="preserve">, </t>
    </r>
    <r>
      <rPr>
        <rFont val="Calibri"/>
        <color rgb="FF000000"/>
        <sz val="11.0"/>
      </rPr>
      <t>SaaS</t>
    </r>
    <r>
      <rPr>
        <rFont val="Calibri"/>
        <color rgb="FF000000"/>
        <sz val="11.0"/>
      </rPr>
      <t xml:space="preserve">, </t>
    </r>
    <r>
      <rPr>
        <rFont val="Calibri"/>
        <color rgb="FF000000"/>
        <sz val="11.0"/>
      </rPr>
      <t>Training</t>
    </r>
  </si>
  <si>
    <t>&lt;1M</t>
  </si>
  <si>
    <t>https://www.linkedin.com/company/arrows-communication-assistive-technology/</t>
  </si>
  <si>
    <t>Eran Dvir</t>
  </si>
  <si>
    <t>Lev Ferdinskoif</t>
  </si>
  <si>
    <t>Talya Eitan , Gal Dror</t>
  </si>
  <si>
    <t>Olifant Street 5, Tel Aviv-Yafo, Israel</t>
  </si>
  <si>
    <t>Ascento Medical</t>
  </si>
  <si>
    <t>Neurotech- not active anymore</t>
  </si>
  <si>
    <t>https://ascento-medical.com/</t>
  </si>
  <si>
    <t>https://finder.startupnationcentral.org/company_page/ascento-medical</t>
  </si>
  <si>
    <t>AI-based Solution for Dementia and Alzheimer's Disease</t>
  </si>
  <si>
    <t>Ascento Medical is a digital health company developing solutions for treating and preventing dementia and Alzheimer's disease by using artificial intelligence and machine learning to optimize a proven treatment method.Over the past few years, several thousand patients have been treated using a diagnosis and treatment method developed by Professor Eli Wertman, a behavioral neurologist of the Hadassah Medical Center in Jerusalem. In order to upscale the use of this method, Ascento Medical is currently developing an AI-powered solution based on key information extracted from hundreds of medical files of previously treated patients, enabling the company to provide dementia patients with a treatment plan that can be implemented by their doctors.Ascento Medical's solution provides relief for HMOs by reducing the average cost per patient by significantly decreasing hospitalization rates, while also providing an advanced solution that enables clinicians to generate personalized treatment programs for dementia and Alzheimer's disease.</t>
  </si>
  <si>
    <t>Jerusalem</t>
  </si>
  <si>
    <t>Crowdfunding</t>
  </si>
  <si>
    <t>https://www.linkedin.com/company/ascento-medical/</t>
  </si>
  <si>
    <t>Rami Cohen, Shalom Flamer</t>
  </si>
  <si>
    <t>Rami Cohen</t>
  </si>
  <si>
    <t>Shalom Flamer</t>
  </si>
  <si>
    <t>Meir Geneo Street 5</t>
  </si>
  <si>
    <t>P.R.C. PRO PLUS (2020)</t>
  </si>
  <si>
    <t>Beta</t>
  </si>
  <si>
    <t>AVertto</t>
  </si>
  <si>
    <t>https://avertto.com/</t>
  </si>
  <si>
    <t>https://finder.startupnationcentral.org/company_page/strokealert</t>
  </si>
  <si>
    <t>Diagnostics</t>
  </si>
  <si>
    <t>Other imaging methods</t>
  </si>
  <si>
    <t>Develops a medical device to alert patients of stroke risks during sleep or sedation.</t>
  </si>
  <si>
    <t>medical device aimed at alerting the risk of stroke</t>
  </si>
  <si>
    <t>StrokeAlert is developing a medical device aimed at alerting the risk of stroke in sedated or sleeping patients.</t>
  </si>
  <si>
    <t>Aderet</t>
  </si>
  <si>
    <t>2019</t>
  </si>
  <si>
    <t>https://www.linkedin.com/company/stroke-alert/about/</t>
  </si>
  <si>
    <t>info@avertto.com</t>
  </si>
  <si>
    <t>Hilla Ben-Pazi</t>
  </si>
  <si>
    <t>Avshalom Mizrahi</t>
  </si>
  <si>
    <t>Pnina Rappel</t>
  </si>
  <si>
    <t>Aderet 1037 , Israel</t>
  </si>
  <si>
    <t>Avraham Pharmaceuticals</t>
  </si>
  <si>
    <t>Neuropharma- but inactive</t>
  </si>
  <si>
    <t>https://finder.startupnationcentral.org/company_page/avraham-pharmaceuticals</t>
  </si>
  <si>
    <t>Prevention of Neurodegenerative Disorders</t>
  </si>
  <si>
    <t>Avraham Pharmaceuticals is an emerging pharmaceutical company developing novel products for the treatment and prevention of neurodegenerative disorders such as Alzheimer's disease, Lewy body disease, and Parkinson's disease.
 The company's lead product candidate, Ladostigil, was exclusively in-licensed from the Hebrew University and the Technion and is in phase 2 clinical studies for mild cognitive impairment (MCI). Ladostigil is a multifunctional compound that combines neuro-protective mechanisms, reducing oxidative stress and microglial activation while inhibiting pro-inflammatory cytokines. Ladostigil may have the potential to slow the progression of Alzheimer's disease in patients diagnosed with MCI.</t>
  </si>
  <si>
    <t>parkinson,mild-cognitive-impairment,degenerative-diseases,lewy-body-disease,alzheimers-disease,neurology,pharmaceuticals</t>
  </si>
  <si>
    <t>Yavne</t>
  </si>
  <si>
    <t>2010</t>
  </si>
  <si>
    <t>C</t>
  </si>
  <si>
    <t>https://www.linkedin.com/company/5960707</t>
  </si>
  <si>
    <t>Marta Weinstock-Rosin, Prof.
Scientific Founder</t>
  </si>
  <si>
    <t>Yona Geffen</t>
  </si>
  <si>
    <t>Moti Hacham
CFO &amp; COO</t>
  </si>
  <si>
    <t>Marta Weinstock-Rosin, Prof.
Scientific Founder
Michael Horev, Prof.
Scientific Founder
Moti Hacham
CFO &amp; COO
Moussa B.H. Youdim, Prof.
Scientific Founder</t>
  </si>
  <si>
    <t>HaYarkon St 42, Yavne, Israel</t>
  </si>
  <si>
    <t>Behavidence</t>
  </si>
  <si>
    <t>https://www.behavidence.com/</t>
  </si>
  <si>
    <t>https://finder.startupnationcentral.org/mnc_page/behavidence</t>
  </si>
  <si>
    <t>Mental Health</t>
  </si>
  <si>
    <t>Utilizes digital phenotypes to diagnose and manage mental health conditions like depression, ADHD, and anxiety.</t>
  </si>
  <si>
    <t>Behavidence is a platform designed to assist with diagnosis, monitoring, and managing of mental health using digital phenotypes. The platform shows dramatic insights about depression, ADHD and anxiety and is aimed giving the app users, caregivers and clinical therapists high accuracy tools to evaluate onset, progression and relapse of mental health conditions together with signals, data-driven insights and technology to improve and enhance therapies and quality of life</t>
  </si>
  <si>
    <t>https://www.crunchbase.com/organization/behavidence</t>
  </si>
  <si>
    <t>5.6M</t>
  </si>
  <si>
    <t>https://www.linkedin.com/company/behavidence/</t>
  </si>
  <si>
    <t>Roy Cohen, Or Cohen</t>
  </si>
  <si>
    <t>Bendit</t>
  </si>
  <si>
    <t>Biotech company (has applications also in neurology)</t>
  </si>
  <si>
    <t>https://finder.startupnationcentral.org/company_page/bendit-technologies</t>
  </si>
  <si>
    <t>Naturally sourced Psilocybin for Mental Healthcare</t>
  </si>
  <si>
    <t>BestBrain</t>
  </si>
  <si>
    <t>Neurotech- no CB and no company website</t>
  </si>
  <si>
    <t>NA</t>
  </si>
  <si>
    <t>https://finder.startupnationcentral.org/company_page/bestbrain</t>
  </si>
  <si>
    <t>NeuroFeedback</t>
  </si>
  <si>
    <t>Non-invasive Neuroimaging | portable (EEG | fNIRS)</t>
  </si>
  <si>
    <t>bestBrain is pioneering non-invasive, personalised brain therapy that we hope will improve patients’ lives, and may stop the progression of dementia — by training the brain to change itself.
 Our therapy is a cinema experience that allows clients to watch any movie or television show from the comfort of their own couch while wearing a custom-designed headset.</t>
  </si>
  <si>
    <t>BestBrain is developing a noninvasive, personalized brain therapy that aims to improve patients' lives and stop the progression of dementia by training the brain to change itself.
The company's current focus is on patients in the early phase of Alzheimer's disease with mild cognitive impairment who struggle with memory loss. The therapy is user friendly, simple, and affordable to implement, and has the potential to be highly effective.
The therapy is a cinema experience that allows clients to watch any movie or television show from the comfort of their own couch while wearing a custom-designed headset. It works anywhere the patient can comfortably sit and watch a movie, and doesn't require traveling to a clinic.
The company is also building a large-scale database of brain activity recordings of patients experiencing the onset of dementia. It is developing a machine-learning system to find biomarkers of dementia so that it can help create early detection tools that could ultimately allow doctors to treat patients earlier and more effectively.
The company is also developing a product that will improve the lives of children with autism spectrum disorders.</t>
  </si>
  <si>
    <t>Ramat Gan</t>
  </si>
  <si>
    <t>https://www.linkedin.com/company/bestbrain-ltd/about/</t>
  </si>
  <si>
    <t>info@bestbrain.org</t>
  </si>
  <si>
    <t>Doron Todder, Paul Nurflus, Einat Nurflus</t>
  </si>
  <si>
    <t>Oren Alkoby (officially Systems Engineer)</t>
  </si>
  <si>
    <t>Paul Nurflus</t>
  </si>
  <si>
    <t>Ramat Gan</t>
  </si>
  <si>
    <t>no website, linkedin not updated</t>
  </si>
  <si>
    <t>Beyond Verbal</t>
  </si>
  <si>
    <t>not neurotech- Website is offline, Was Acquired by Vocalis Health</t>
  </si>
  <si>
    <t>beyondverbal.com</t>
  </si>
  <si>
    <t>https://finder.startupnationcentral.org/company_page/beyond-verbal</t>
  </si>
  <si>
    <t>https://www.crunchbase.com/organization/beyond-verbal</t>
  </si>
  <si>
    <t>Analytics, Artificial Intelligence, Big Data, Call Center, Cloud Computing, Health Care, Internet of Things, Machine Learning, Market Research, Medical, Mobile, Personal Health, Wellness</t>
  </si>
  <si>
    <t>2012</t>
  </si>
  <si>
    <t>Series A</t>
  </si>
  <si>
    <t>https://www.linkedin.com/company/beyond-verbal-communication/people/</t>
  </si>
  <si>
    <t>Info@beyondverbal.com</t>
  </si>
  <si>
    <t>(972) 357-5877</t>
  </si>
  <si>
    <t>Yoav Hoshen, Yoram Levanon, Yuval Mor</t>
  </si>
  <si>
    <t>Binamic Health</t>
  </si>
  <si>
    <t>neurotech- inactive</t>
  </si>
  <si>
    <t>https://finder.startupnationcentral.org/company_page/binamic</t>
  </si>
  <si>
    <t>Bionaut labs</t>
  </si>
  <si>
    <t>Neurotech-Company focus is in the US</t>
  </si>
  <si>
    <t>Bioblast Pharma</t>
  </si>
  <si>
    <t>not neurotech- may have some applications to neurotech- inactive</t>
  </si>
  <si>
    <t>https://finder.startupnationcentral.org/company_page/bioblast-pharma</t>
  </si>
  <si>
    <t>Therapeutic Agents for Rare Genetic Diseases</t>
  </si>
  <si>
    <t>Bioblast Pharma is a biotechnology company that develops therapies for patients with rare and ultra-rare genetic diseases. The company is building a diverse portfolio of product candidates with the potential to treat patients with incurable rare diseases.
 Cabaletta is a mutant protein-stabilizing platform based on a small repurposed molecule. Mutant unstable cellular proteins are the cause of several genetic diseases known as PolyA/Poly Q, including OPMD, SBMA, and SCA3.
 BBrm is a read-through platform based on a small repurposed molecule. The platform enables the read-through (or bypassing) of genetic defects, called nonsense mutations or stop codons, that interfere with normal protein formation.
 mPRT is a mitochondrial protein replacement platform based on biological fusion proteins. The platform is aimed at mitochondrial protein deficiency diseases and is capable of replacing missing or mutated proteins in mitochondria and restoring cell function.
 In March 2019, EnlivexEnlivex Therapeutic, which is developing a treatment for graft versus host disease, a deadly side effect of bone marrow transplants, has announced the completion of its merger into Nasdaq stock exchange shell Bioblast Pharma.</t>
  </si>
  <si>
    <t>biotechnology,genetic-disorders,neurology,drug-discovery,orphan-diseases,therapeutics,biopharmaceutical</t>
  </si>
  <si>
    <t>https://www.linkedin.com/company/8740289</t>
  </si>
  <si>
    <t>Oren Elmaliah,CPA.
CFO</t>
  </si>
  <si>
    <t>Oren Elmaliah,CPA.
CFO
Paul Firuta
CCO</t>
  </si>
  <si>
    <t>Derech Menachem Begin 37, Tel Aviv-Yafo, Israel</t>
  </si>
  <si>
    <t>BioControl Medical</t>
  </si>
  <si>
    <t>not neurotech- cardiohealth- inactive</t>
  </si>
  <si>
    <t>https://finder.startupnationcentral.org/company_page/biocontrol-medical</t>
  </si>
  <si>
    <t>Research/Medical equipment</t>
  </si>
  <si>
    <t>Active, Implantable Devices for Heart Failure</t>
  </si>
  <si>
    <t>BioControl Medical is a medical device company that develops implantable medical devices to treat disorders of the autonomic nervous system. ItsÂ objective is to improve quality of life and longevity for patients suffering from heart failure.
 The CardioFit system from BioControl Medical is designed to increase the effect of the parasympathetic nervous system. The goal is to bring better balance to the heart so that heart failure symptoms are alleviated and heart failure deterioration is reversed.
 The CardioFit system's stimulation lead is a flexible, insulated wire that transmits electrical signals from the stimulator to the vagus nerve. The stimulator is similar to a pacemaker and contains the electronics of the system in a small sealed case. It is implanted under the skin in the upper chest.</t>
  </si>
  <si>
    <t>heart-failure,neurology,cardiology,medical-devices,surgery,neuro-stimulation,prevention,implants</t>
  </si>
  <si>
    <t>Yehud</t>
  </si>
  <si>
    <t>1999</t>
  </si>
  <si>
    <t>https://www.linkedin.com/company/88538</t>
  </si>
  <si>
    <t>Shai Ayal
CTO</t>
  </si>
  <si>
    <t>Avraham Giron 3, Yehud, Israel</t>
  </si>
  <si>
    <t>Bioimmunate Technologies</t>
  </si>
  <si>
    <t>was in database as not included (need to discuss)</t>
  </si>
  <si>
    <t>https://www.bioimmunate.com/</t>
  </si>
  <si>
    <t>https://finder.startupnationcentral.org/company_page/bio-immunate</t>
  </si>
  <si>
    <t>Health Tech &amp; Life Sciences</t>
  </si>
  <si>
    <t>develops a precision blood filtering medical device technology for select autoimmune diseases, focus now on MS</t>
  </si>
  <si>
    <t>seed</t>
  </si>
  <si>
    <t>BioLert</t>
  </si>
  <si>
    <t>Neurotech- inactive</t>
  </si>
  <si>
    <t>https://bio-lert.com/</t>
  </si>
  <si>
    <t>https://finder.startupnationcentral.org/company_page/biolert</t>
  </si>
  <si>
    <t>Medical Device for Epilepsy</t>
  </si>
  <si>
    <t>BioLert Electro Medical Systems is dedicated to the development and manufacture of medical devices for the monitoring of vital signs. The companyâ€™s first product line is targeted to the epilepsy market.
 BioLert is developing a new electro-medical device to support a remote monitoring solution for patients and their caregivers. The device combines smartwatch technology, a smartphone, and a patented algorithm to continuously monitor for and detect seizure events.
 The companyâ€™s patented and proven technology is designed to increase independence and self-confidence in people suffering from seizures. Users can be assured that regardless of their location, in the event of a severe nervous system event their specified contacts will be notified.</t>
  </si>
  <si>
    <t>digital-healthcare,home-care,mhealth,epilepsy,non-invasive,medical-record,telemedicine,remote-monitoring,physiological-parameters,wearable,monitoring,detection,alert-system,medical-devices,neurology</t>
  </si>
  <si>
    <t>Even Yehuda</t>
  </si>
  <si>
    <t>https://www.linkedin.com/company/17905046/</t>
  </si>
  <si>
    <t>Amos Shaham
CEO</t>
  </si>
  <si>
    <t>Ha-Zayit Street 10, Even Yehuda, Israel</t>
  </si>
  <si>
    <t>Biomarkerz</t>
  </si>
  <si>
    <t>https://finder.startupnationcentral.org/company_page/biomarkerz</t>
  </si>
  <si>
    <t>Telehealth Platform for Improving Mental Healthcare Encounters</t>
  </si>
  <si>
    <t>Biomarkerz is a telehealth platform that focuses on creating AI-based medical technology biomarkers for mental health therapy.</t>
  </si>
  <si>
    <t>https://www.crunchbase.com/organization/biomarkerz</t>
  </si>
  <si>
    <r>
      <rPr>
        <rFont val="Calibri"/>
        <color rgb="FF000000"/>
        <sz val="11.0"/>
      </rPr>
      <t>Artificial Intelligence</t>
    </r>
    <r>
      <rPr>
        <rFont val="Calibri"/>
        <color rgb="FF000000"/>
        <sz val="11.0"/>
      </rPr>
      <t xml:space="preserve">, </t>
    </r>
    <r>
      <rPr>
        <rFont val="Calibri"/>
        <color rgb="FF000000"/>
        <sz val="11.0"/>
      </rPr>
      <t>Health Care</t>
    </r>
    <r>
      <rPr>
        <rFont val="Calibri"/>
        <color rgb="FF000000"/>
        <sz val="11.0"/>
      </rPr>
      <t xml:space="preserve">, </t>
    </r>
    <r>
      <rPr>
        <rFont val="Calibri"/>
        <color rgb="FF000000"/>
        <sz val="11.0"/>
      </rPr>
      <t>Health Diagnostics</t>
    </r>
  </si>
  <si>
    <t>Bionaut Labs</t>
  </si>
  <si>
    <t>https://finder.startupnationcentral.org/company_page/bionaut-labs</t>
  </si>
  <si>
    <t>BioMAS</t>
  </si>
  <si>
    <t>not neurotech- inactive</t>
  </si>
  <si>
    <t>https://finder.startupnationcentral.org/company_page/biomas</t>
  </si>
  <si>
    <t>Tellurium based Drugs for Autoimmune Diseases</t>
  </si>
  <si>
    <t>BioMAS Ltd is a clinical-stage company focusing on the invention, development, and commercialization of tellurium-based compounds. The companyâ€™s lead molecules, AS101 and SAS, are small tellurium-based compounds developed for the treatment of various conditions. The molecules have integrin-inhibitory properties. Integrins are emerging therapeutic targets in many human pathologies.
 The companyâ€™s AS101/SAS drugs have demonstrated preclinical and clinical safety and efficacy for autoimmune-inflammatory diseases (psoriasis, arthritis, Crohnâ€™s, and MS), certain viral conditions (HPV warts), angiogenesis-related diseases (AMD), thrombocytopenia, neutropenia, and fertility preservation following chemotherapy and radiotherapy.
 A 15.4% stake in the company was acquired by Cosmo Pharmaceuticals (XSWS:COPN) for ILS 7 million on March 27, 2014.</t>
  </si>
  <si>
    <t>oral-drugs,fertility,cancer,autoimmune-diseases,neurology,pharmaceuticals</t>
  </si>
  <si>
    <t>2000</t>
  </si>
  <si>
    <t>Ayelet Dilion-Mashiah
CEO</t>
  </si>
  <si>
    <t>Ayelet Dilion-Mashiah
CEO
Matti Davis
VP R&amp;D</t>
  </si>
  <si>
    <t>Hebrew University of Jerusalem, Edmond J. Safra Campus, Givat Ram</t>
  </si>
  <si>
    <t>Bioness</t>
  </si>
  <si>
    <t>Neurotech-aquired by Bioventus</t>
  </si>
  <si>
    <t>http://www.bioness.com/Home.php</t>
  </si>
  <si>
    <t>https://finder.startupnationcentral.org/company_page/bioness-1</t>
  </si>
  <si>
    <t>System is designed to help people with certain neurological conditions walk more naturally, with increased speed and improved balance. 
 They have a few products, foe example:
 The L300’s advanced technology delivers programmed, low-level electrical stimulation to activate nerves and muscles that lift the foot, giving you the mobility to step back into life.</t>
  </si>
  <si>
    <t>https://www.crunchbase.com/organization/bioness</t>
  </si>
  <si>
    <t>CRM, Health, Care, Information, Technology, Internet ,Robotics</t>
  </si>
  <si>
    <t>2004</t>
  </si>
  <si>
    <t>"201-500"</t>
  </si>
  <si>
    <t>https://www.linkedin.com/company/bioness-inc./</t>
  </si>
  <si>
    <t>-</t>
  </si>
  <si>
    <t>Shmuel Shani</t>
  </si>
  <si>
    <t>Acquired by Bioventus</t>
  </si>
  <si>
    <t>BioShai</t>
  </si>
  <si>
    <t>this is a portfolio company of Youdim Pharmaceuticals</t>
  </si>
  <si>
    <t>https://www.crunchbase.com/organization/bioshai</t>
  </si>
  <si>
    <r>
      <rPr>
        <rFont val="Calibri"/>
        <color rgb="FF000000"/>
        <sz val="11.0"/>
      </rPr>
      <t>Biopharma</t>
    </r>
    <r>
      <rPr>
        <rFont val="Calibri"/>
        <color rgb="FF000000"/>
        <sz val="11.0"/>
      </rPr>
      <t xml:space="preserve">, </t>
    </r>
    <r>
      <rPr>
        <rFont val="Calibri"/>
        <color rgb="FF000000"/>
        <sz val="11.0"/>
      </rPr>
      <t>Biotechnology</t>
    </r>
    <r>
      <rPr>
        <rFont val="Calibri"/>
        <color rgb="FF000000"/>
        <sz val="11.0"/>
      </rPr>
      <t xml:space="preserve">, </t>
    </r>
    <r>
      <rPr>
        <rFont val="Calibri"/>
        <color rgb="FF000000"/>
        <sz val="11.0"/>
      </rPr>
      <t>Health Care</t>
    </r>
    <r>
      <rPr>
        <rFont val="Calibri"/>
        <color rgb="FF000000"/>
        <sz val="11.0"/>
      </rPr>
      <t xml:space="preserve">, </t>
    </r>
    <r>
      <rPr>
        <rFont val="Calibri"/>
        <color rgb="FF000000"/>
        <sz val="11.0"/>
      </rPr>
      <t>Health Diagnostics</t>
    </r>
    <r>
      <rPr>
        <rFont val="Calibri"/>
        <color rgb="FF000000"/>
        <sz val="11.0"/>
      </rPr>
      <t xml:space="preserve">, </t>
    </r>
    <r>
      <rPr>
        <rFont val="Calibri"/>
        <color rgb="FF000000"/>
        <sz val="11.0"/>
      </rPr>
      <t>Medical Device</t>
    </r>
  </si>
  <si>
    <t>Yokne'am Illit</t>
  </si>
  <si>
    <t>Jennifer Yarden</t>
  </si>
  <si>
    <t>BioXtreme</t>
  </si>
  <si>
    <t>http://bio-xtreme.com/</t>
  </si>
  <si>
    <t>https://finder.startupnationcentral.org/company_page/bioxtreme</t>
  </si>
  <si>
    <t xml:space="preserve">Robotics </t>
  </si>
  <si>
    <t>Creates robotic systems for neurological rehabilitation, reducing treatment times with precise biofeedback.</t>
  </si>
  <si>
    <t>The company’s initial work began with lipids licensed from the laboratory of Professor Dan Peer. ART BioScience has optimized these lipids for effective muscle delivery based on a proprietary LNP-based formulation. The delivery system enables the efficient transfer of mRNA to the muscles via systemic administration. The technology reflects years of work scanning numerous lipids and optimizing the formulations for delivery.</t>
  </si>
  <si>
    <t>BioXtreme is developing robotics systems to assist in patient rehabilitation from strokes, traumatic brain injuries, and other neurological disorders. 
 The companyâ€™s DeXtreme system integrates biofeedback and 3D virtual reality into real-life environments. The system uses precise measurements of muscle strength, range of motion, and other clinical scales to calculate and apply forces with high accuracy across the entire motion cycle. 
 Patient progress is recorded and saved on the easy-to-use learning system, which is user-friendly, mobile, and secured. The system is designed to reduce existing rehabilitation treatment times by 50%.</t>
  </si>
  <si>
    <t>stroke,medical-technologies,3d-technology,optronics,brain-injury,medical-devices,robotics,neurology,artificial-intelligence,augmented-reality,digital-healthcare,imaging,rehabilitation,digital-therapeutics,treatments</t>
  </si>
  <si>
    <t>Petah Tikva</t>
  </si>
  <si>
    <t>https://www.linkedin.com/company/3138999/</t>
  </si>
  <si>
    <t>info@bio-xtreme.com</t>
  </si>
  <si>
    <t>Nini Bluman
Co-founder &amp; CEO</t>
  </si>
  <si>
    <t>Nini Bluman
Co-founder &amp; CEO
Hilla Hoffman
Marketing Manager</t>
  </si>
  <si>
    <t>Imber St 7, Petah Tikva, Israel</t>
  </si>
  <si>
    <t>BlueWind Medical</t>
  </si>
  <si>
    <t>part of rainbow innovation</t>
  </si>
  <si>
    <t>http://www.bluewindmedical.com/</t>
  </si>
  <si>
    <t>https://finder.startupnationcentral.org/company_page/bluewind-medical</t>
  </si>
  <si>
    <t>Neuromodulation Interventions | Non-Invasive (TMS | tDCS | tACS | ultrasound | ELF-EMF)</t>
  </si>
  <si>
    <t>Develops wireless neurostimulation devices for treating clinical indications such as overactive bladder and peripheral neuropathic pain.</t>
  </si>
  <si>
    <t>BlueWind Medical is a medical device company that developsÂ wireless, targeted neuro-stimulation devices for treating various clinical indications. BlueWind developed a platform technology for a leadless, battery-free miniature implant thatÂ can be positioned in the vicinity of numerous peripheral nerves.
 The BlueWind Medical RENOVA iStim helps treat overactive bladder, and theÂ VIVENDI system treats peripheral neuropathic pain. The neuro-stimulator devices are 90% smaller than typical neuro-stimulators and are implanted in close proximity to the tibial nerve. By applying electrical stimulation to the nerve, the devices help ease or mask the sensation of pain. The devices areÂ implanted in a minimally invasive, simple procedure lasting about 30 minutes and areÂ powered wirelessly by an external control unit.
 BlueWind Medical was founded by the Rainbow Medical Group.</t>
  </si>
  <si>
    <t>pain-relief,neuropathy,mobile-applications,targeted-therapy,therapeutic-devices,home-care,wireless-control,minimally-invasive,wearable,urology,implants,neuro-stimulation,neurology,treatments,medical-devices</t>
  </si>
  <si>
    <t>https://www.linkedin.com/company/2243132</t>
  </si>
  <si>
    <t>info@bluewindmedical.com</t>
  </si>
  <si>
    <t>972 (0)74 721 8900</t>
  </si>
  <si>
    <t>Yossi Gross
Co-founder &amp; CTO</t>
  </si>
  <si>
    <t>Daniel Lemaitre</t>
  </si>
  <si>
    <t>Ofri Vaisman</t>
  </si>
  <si>
    <t>Guri Oron
Co-founder &amp; President &amp; ...</t>
  </si>
  <si>
    <t>Yossi Gross
Co-founder &amp; CTO
Guri Oron
Co-founder &amp; President &amp; ...
Dan Latimare
Executive Chairman &amp; CEO</t>
  </si>
  <si>
    <t>Maskit Street 6, Herzliya, Israel</t>
  </si>
  <si>
    <t>Bold</t>
  </si>
  <si>
    <t>https://finder.startupnationcentral.org/company_page/bold</t>
  </si>
  <si>
    <t>Enterprise, IT &amp; Data Infrastructure</t>
  </si>
  <si>
    <t>Deep Adaptive Intelligence Platform</t>
  </si>
  <si>
    <t>Bpaus</t>
  </si>
  <si>
    <t>Part of the Hackautism ecosystem</t>
  </si>
  <si>
    <t>https://www.bpaus.net/en/</t>
  </si>
  <si>
    <t>https://finder.startupnationcentral.org/company_page/bpaus</t>
  </si>
  <si>
    <t>Provides a digital platform for early diagnosis and treatment of autism in children.</t>
  </si>
  <si>
    <t>BPAUS is a web platform for early assessment and treatment of Autism.</t>
  </si>
  <si>
    <t>BPAUS develops a digital child-oriented platform for the diagnosis of autism, from assessment to treatment and ongoing monitoring.</t>
  </si>
  <si>
    <t>https://www.crunchbase.com/organization/bpaus</t>
  </si>
  <si>
    <r>
      <rPr>
        <rFont val="Calibri"/>
        <color rgb="FF000000"/>
        <sz val="11.0"/>
      </rPr>
      <t>Health Care</t>
    </r>
    <r>
      <rPr>
        <rFont val="Calibri"/>
        <color rgb="FF000000"/>
        <sz val="11.0"/>
      </rPr>
      <t xml:space="preserve">, </t>
    </r>
    <r>
      <rPr>
        <rFont val="Calibri"/>
        <color rgb="FF000000"/>
        <sz val="11.0"/>
      </rPr>
      <t>Health Diagnostics</t>
    </r>
    <r>
      <rPr>
        <rFont val="Calibri"/>
        <color rgb="FF000000"/>
        <sz val="11.0"/>
      </rPr>
      <t xml:space="preserve">, </t>
    </r>
    <r>
      <rPr>
        <rFont val="Calibri"/>
        <color rgb="FF000000"/>
        <sz val="11.0"/>
      </rPr>
      <t>Personal Health</t>
    </r>
    <r>
      <rPr>
        <rFont val="Calibri"/>
        <color rgb="FF000000"/>
        <sz val="11.0"/>
      </rPr>
      <t xml:space="preserve">, </t>
    </r>
    <r>
      <rPr>
        <rFont val="Calibri"/>
        <color rgb="FF000000"/>
        <sz val="11.0"/>
      </rPr>
      <t>Wellness</t>
    </r>
  </si>
  <si>
    <t>https://www.linkedin.com/company/bpaus/</t>
  </si>
  <si>
    <t>Yuri Tselicov</t>
  </si>
  <si>
    <t>Evgeny Borovsky</t>
  </si>
  <si>
    <t>alpha</t>
  </si>
  <si>
    <t>Brain profiler</t>
  </si>
  <si>
    <t>http://www.brainprofiler.com/en/</t>
  </si>
  <si>
    <t>info@brainprofiler.com</t>
  </si>
  <si>
    <t>(+972) 522-844050</t>
  </si>
  <si>
    <t>Prof. Abraham Peled, Dr. Oren Fuerst &amp; Jackie Skidelsky</t>
  </si>
  <si>
    <t>Hahistadrut Street 11, Herzliya, Israel</t>
  </si>
  <si>
    <t>Brain Train</t>
  </si>
  <si>
    <t xml:space="preserve">not neurotech- no CB or startup nation, (not tech) </t>
  </si>
  <si>
    <t>https://brain-train.co.il/</t>
  </si>
  <si>
    <t>Minimally Invasive Device for the Treatment of Alzheimer's Disease</t>
  </si>
  <si>
    <t>Medinat HaYehudim Street 85, Herzliya, Israel</t>
  </si>
  <si>
    <t>brain.space</t>
  </si>
  <si>
    <t>https://www.brain.space/</t>
  </si>
  <si>
    <t>https://finder.startupnationcentral.org/company_page/eeg-sense</t>
  </si>
  <si>
    <t>Researchers</t>
  </si>
  <si>
    <t>Develops a high-density EEG platform for advanced brain monitoring and neurofeedback applications.</t>
  </si>
  <si>
    <t>Brain Monitoring Platform</t>
  </si>
  <si>
    <t>Brain.space is the developer of a patented EEG platform consisting of a high-density 500-electrode array with a hassle-free plug and play setup. The technology provides reliable high-resolution measurement throughout the entire acquisition, along with unique accurate positioning. 
 The companyâ€™s platform enables a long period of acquisition with optimal subject experience. In addition, the platform is XR compatible, allowing the perfect match of subject cognitive inputs and outputs for exceptional neurofeedback.
 EEG-Senseâ€™s vision is first to improve brain monitoring at clinical facilities and then to expand to other applications, such as cognitive assessments and training, brain-computer interface, gaming, and ongoing brain-data acquisition.</t>
  </si>
  <si>
    <t>artificial-intelligence,cognitive-training,non-invasive,vr,real-time,big-data,games,monitoring,neurology,brain,personalization</t>
  </si>
  <si>
    <t>https://www.linkedin.com/company/67347972/</t>
  </si>
  <si>
    <t>yair.levy@brain.space</t>
  </si>
  <si>
    <t>Prof. Shai Efrati
Co-founder &amp; Chairman</t>
  </si>
  <si>
    <t>Israel Deutsch
Inventor &amp; CTO</t>
  </si>
  <si>
    <t>Yair Levy
Co-founder &amp; CEO</t>
  </si>
  <si>
    <t>Previous
Prof. Shai Efrati
Co-founder &amp; Chairman
Dr. Amir Hadanny
Co-founder &amp; Head of ...
Michael Slama
Lab Manager
Dr. Tomer Fekete
Lead Software &amp; Algorithm ...
Nir Apelbaum
Senior Designer
Roi Zamir
Business Development ...
Amir Shteinberg
R&amp;D Manager
Efraim Haimoff
Head of Engineering
Israel Deutsch
Inventor &amp; CTO
Yair Levy
Co-founder &amp; CEO
Next</t>
  </si>
  <si>
    <t>HaArba'a Street 6, Tel Aviv-Yafo, Israel</t>
  </si>
  <si>
    <t>EEG-SENSE</t>
  </si>
  <si>
    <t>Brain1</t>
  </si>
  <si>
    <t>Kinda dubious- not sure what they are doing</t>
  </si>
  <si>
    <t>https://www.brain1world.com/en</t>
  </si>
  <si>
    <t>https://finder.startupnationcentral.org/company_page/brain1</t>
  </si>
  <si>
    <t>Neurofeedback Training</t>
  </si>
  <si>
    <t>Brain1 is developing a personal neurofeedback device designed to enable memory training. The company's patent-pending Memory Booster device reads the brain activity of its users in real time and provides them with direct feedback through their smartphone.</t>
  </si>
  <si>
    <t>neurology,digital-therapeutics,medical-devices,training,digital-healthcare,cognitive-training,wearable,portable,real-time,alzheimers-disease</t>
  </si>
  <si>
    <t>2015</t>
  </si>
  <si>
    <t>https://www.linkedin.com/company/12958721/</t>
  </si>
  <si>
    <t>brain1ceo@gmail.com</t>
  </si>
  <si>
    <t>Abraham Peled</t>
  </si>
  <si>
    <t>Avi Weinberger
Founder &amp; CEO</t>
  </si>
  <si>
    <t>HaMenofim Street 11, Herzliya, Israel</t>
  </si>
  <si>
    <t>BrainBalance</t>
  </si>
  <si>
    <t>part of rainwbow innovation</t>
  </si>
  <si>
    <t>https://www.rainbowmd.com/</t>
  </si>
  <si>
    <t>https://finder.startupnationcentral.org/company_page/brainbalance</t>
  </si>
  <si>
    <t>Uses electrical fields to reduce amyloid levels in the brain, potentially halting disease progression.</t>
  </si>
  <si>
    <t>BrainBalance's technology uses a directional electrical field to enhance the natural clearance of A from brain parenchyma to the cerebrospinal fluid, bringing parenchymal A levels down to healthy levels, restoring homeostasis in the extracellular environment, and halting disease progression.</t>
  </si>
  <si>
    <t>Tsvi Bergman St 16, Petah Tikva</t>
  </si>
  <si>
    <t>Braineye</t>
  </si>
  <si>
    <t>their headquarters is in Australia but founded by israeli</t>
  </si>
  <si>
    <t>http://www.bioeye.com</t>
  </si>
  <si>
    <t>https://finder.startupnationcentral.org/company_page/bioeye</t>
  </si>
  <si>
    <t>Offers a mobile app for monitoring cognitive states through eye tracking, aiding in early detection of decline.</t>
  </si>
  <si>
    <t>Monitoring Cognitive States through the Eyes</t>
  </si>
  <si>
    <t>BioEye is a mobile eye-tracking application for monitoring cognitive states, providing early detection of cognitive decline and enabling effective intervention.
 BioEye provides seamless, continuous monitoring of cognitive states using high-quality eye biomarkers such as eye movement, blink rate, and pupil size. Running in the background, the app captures a short video of the eyes, extracts the biomarkers, and sends them to the company's big-data repository in the cloud, where it monitors cognitive states and performs early detection of abnormal trends using machine-learning algorithms.
 The BioEye platform can power many eye-tracking applications, which can be developed through partnerships and licensing.
 Combating Coronavirus Pandemic:
 BioEye-Overwatch Digital Healthâ€™s Inflammation Detection and Treatment (BE-ODH IDT) technology suite identifies the early onset of potentially lethal inflammation caused by the SARS-CoV-2 virus and provides noninvasive vagus nerve stimulation in order to reduce uncontrolled inflammation and to mitigate the effects of chronic inflammation on patients diagnosed with COVID-19. BE-ODH IDTâ€™s early diagnosis and treatment of chronic inflammation enables medical personnel to better manage scarce ICU resources and helps lower the risk of mortality from SARS-Cov-2.</t>
  </si>
  <si>
    <t>diagnostics,patent-pending,biomarkers,screening,mobile-applications,cognitive,artificial-intelligence,big-data,digital-healthcare,eye-tracking,neurology,coronavirus,early-detection,monitoring,video-recording,cloud,data-analytics</t>
  </si>
  <si>
    <t>Hofit</t>
  </si>
  <si>
    <t>Later stage VC</t>
  </si>
  <si>
    <t>https://www.linkedin.com/company/braineye/</t>
  </si>
  <si>
    <t>eran.ferri@bioeyetech.com</t>
  </si>
  <si>
    <t>Dovi Yellen
Co-founder &amp; CTO</t>
  </si>
  <si>
    <t>Eran Ferri
Founder &amp; CEO</t>
  </si>
  <si>
    <t>Dovi Yellen
Co-founder &amp; CTO
Eran Ferri
Founder &amp; CEO
Rotem Tzuk
VP R&amp;D</t>
  </si>
  <si>
    <t>HaTsedef St 8, Hofit, Israel</t>
  </si>
  <si>
    <t>BioEye</t>
  </si>
  <si>
    <t>Brainfulness</t>
  </si>
  <si>
    <t>https://brainfulnessltd.com/</t>
  </si>
  <si>
    <t>https://finder.startupnationcentral.org/company_page/brainfulness</t>
  </si>
  <si>
    <t>Develops a device and software for repetitive triggered somatosensory discrimination to enhance neurological outcomes, as a treatment for major depression.</t>
  </si>
  <si>
    <t>BrainFulness developes a new device and software that are based upon the
idea of repetitive triggered somatosensory discrimination.</t>
  </si>
  <si>
    <t>Brainfulness has developed a new device and software that are based upon the idea of Repetitive Triggered Somatosensory Discrimination. This idea is in line with the state of art knowledge in Neurobiology. The
development is an outcome of long cooperation between two scientists: one from medicine and the other from performance education.After
long discussions they both decided to build a prototype and start with a
clinical research. The device is under patent approval.</t>
  </si>
  <si>
    <t>https://www.crunchbase.com/organization/brainfulness</t>
  </si>
  <si>
    <t>Medical Device, Software</t>
  </si>
  <si>
    <t>https://www.linkedin.com/company/brainfulness/about/</t>
  </si>
  <si>
    <t>Brainfulnessltd@gmail.com</t>
  </si>
  <si>
    <t>Dr Gregory Katz, Dr Avraham Shoshani, NURIEL SHOSHANI</t>
  </si>
  <si>
    <t>BrainLabWorks</t>
  </si>
  <si>
    <t>No google results from 2020</t>
  </si>
  <si>
    <t>https://www.brainlabworks.com/</t>
  </si>
  <si>
    <t>כן (דיבר במפגש בריינסטורם ת״א)</t>
  </si>
  <si>
    <t>BrainMARC</t>
  </si>
  <si>
    <t>http://www.brainmarc.com/</t>
  </si>
  <si>
    <t>https://finder.startupnationcentral.org/company_page/brainmarc</t>
  </si>
  <si>
    <t>Wearable, EEG-based Tools for Mental Evaluation</t>
  </si>
  <si>
    <t>BrainMARC is developing a digital platform for cognitive remediation that leverages the companyâ€™s Brain Engagement Index (BEI) technology. BrainMARCâ€™s proprietary algorithm is designed to extract the BEI, which shows the patientâ€™s attention level during cognitive exercises.
 The platform is an easy-to-use solution relative to current approaches for the objective measurement of attention, which require multi-electrode electroencephalography systems. BrainMARCâ€™s solution provides objective monitoring of patient engagement during sessions, thus facilitating recruitment of the patientâ€™s engagement as well as optimization of the patientâ€™s therapy sessions for improved overall effectiveness.
 The companyâ€™s platform has been proven to have a significant impact on cognitive impairment treatments and has been validated by hundreds of patient cases in clinical settings in the United States, Canada, Europe, and Israel. The companyâ€™s algorithm development is based on 20 years of research in psychology, mathematics, signal processing, and neuron-network research (starting with lab dishes of rat neurons) followed by extensive clinical studies in recent years. 
 BrainMARCâ€™s proprietary algorithm patent application is in the national phase globally.</t>
  </si>
  <si>
    <t>learning-disabilities,rehabilitation,neurology,non-invasive,sensors,digital-therapeutics,mhealth,digital-healthcare,predictive-analytics,cognitive,diagnostics,mental-health,stroke</t>
  </si>
  <si>
    <t>Yokne'am Illit</t>
  </si>
  <si>
    <t>2013</t>
  </si>
  <si>
    <t>https://www.linkedin.com/company/18077863/</t>
  </si>
  <si>
    <t>(+972)-4-6660677</t>
  </si>
  <si>
    <t>Goded Shahaf
Co-founder</t>
  </si>
  <si>
    <t>Sefi Epel
CEO</t>
  </si>
  <si>
    <t>Goded Shahaf
Co-founder
Sefi Epel
CEO</t>
  </si>
  <si>
    <t>Yokneam, Israel</t>
  </si>
  <si>
    <t>Alon MedTech Ventures</t>
  </si>
  <si>
    <t>Brainose Technologies</t>
  </si>
  <si>
    <t>brainose.com/</t>
  </si>
  <si>
    <t>https://finder.startupnationcentral.org/company_page/brainose</t>
  </si>
  <si>
    <t>Nasal Delivery of Cannabis-derived Therapeutics</t>
  </si>
  <si>
    <t>Brainose Technologies has developed a nose-to-brain delivery system for cannabis-derived therapeutics for the treatment of central nervous system (CNS) indications. Brainose is currently developing a pharmaceutical-grade cannabinoid-based therapy with a focus on pain management for FDA and CE approval in the U.S. and Europe.
 The companyâ€™s mission is to provide the huge population that benefits from cannabis-derived therapeutics with accessibility to these medications in a simple, safe, efficient, and friendly manner. Its products are designed to ensure precise and reproducible dose delivery.
 Brainose was founded as a collaboration between Cann10, an accelerator focused on medical cannabis, and Nextar Chempharma Solutions, a veteran pharmaceutical company. Brainose has partnered with SipNose to further progress on its drug delivery platform.</t>
  </si>
  <si>
    <t>drug-delivery,pharmaceuticals,medical-cannabis,neurology,pain-relief,medical-devices,therapeutics</t>
  </si>
  <si>
    <t>Rosh Ha'ayin</t>
  </si>
  <si>
    <t>Yossi Bornstein
Co-founder &amp; CEO</t>
  </si>
  <si>
    <t>Yossi Bornstein
Co-founder &amp; CEO
Ofer Spottheim
Co-founder</t>
  </si>
  <si>
    <t>HaMelacha St 22, Rosh Haayin, Israel</t>
  </si>
  <si>
    <t>BrainQ Technologies</t>
  </si>
  <si>
    <t>http://brainqtech.com/</t>
  </si>
  <si>
    <t>https://finder.startupnationcentral.org/company_page/brainq-technologies</t>
  </si>
  <si>
    <t>Develops precision neurology therapies using a brain-computer interface for treating brain impairments.</t>
  </si>
  <si>
    <t>BrainQ develops a platform for precision neurology therapies to treat the impaired brain using a BCI-based approach.</t>
  </si>
  <si>
    <t>Electromagnetic-field Neurological Therapy</t>
  </si>
  <si>
    <t>https://www.crunchbase.com/organization/brainq</t>
  </si>
  <si>
    <r>
      <rPr>
        <rFont val="Calibri"/>
        <color rgb="FF000000"/>
        <sz val="11.0"/>
      </rPr>
      <t>Health Care</t>
    </r>
    <r>
      <rPr>
        <rFont val="Calibri"/>
        <color rgb="FF000000"/>
        <sz val="11.0"/>
      </rPr>
      <t xml:space="preserve">, </t>
    </r>
    <r>
      <rPr>
        <rFont val="Calibri"/>
        <color rgb="FF000000"/>
        <sz val="11.0"/>
      </rPr>
      <t>Medical</t>
    </r>
    <r>
      <rPr>
        <rFont val="Calibri"/>
        <color rgb="FF000000"/>
        <sz val="11.0"/>
      </rPr>
      <t xml:space="preserve">, </t>
    </r>
    <r>
      <rPr>
        <rFont val="Calibri"/>
        <color rgb="FF000000"/>
        <sz val="11.0"/>
      </rPr>
      <t>Medical Device</t>
    </r>
  </si>
  <si>
    <t>https://www.linkedin.com/company/5549321</t>
  </si>
  <si>
    <t>info@brainqtech.com</t>
  </si>
  <si>
    <t>Yaron Segal
Co-founder &amp; CTO</t>
  </si>
  <si>
    <t>Prof. Esther Shohami
Co-founder &amp; CSO</t>
  </si>
  <si>
    <t>Yotam Drechsler</t>
  </si>
  <si>
    <t>Yaron Segal
Co-founder &amp; CTO
Prof. Esther Shohami
Co-founder &amp; CSO
Yotam Drechsler
Co-founder &amp; CEO</t>
  </si>
  <si>
    <t>Givat Ram, Jerusalem, Israel</t>
  </si>
  <si>
    <t>BrainsGate</t>
  </si>
  <si>
    <t>http://www.brainsgate.com/eng/</t>
  </si>
  <si>
    <t>https://finder.startupnationcentral.org/company_page/brainsgate</t>
  </si>
  <si>
    <t>Provides neurocognitive examination tools for home users, enabling self-assessment and treatment predictions.</t>
  </si>
  <si>
    <t>Neurocognitive Examination for Home Users</t>
  </si>
  <si>
    <t>Brainscreening is a web-based tool providing a simple home-based assessment of cognitive functions. The assessment includes several validated medical disorders, such as ADHD, memory disorders, addictions, head trauma, and more, as well as the ability to predict response to treatment for certain conditions.
 The tests are performed by the patient on a home computer connected to the internet, and offer a legitimate alternative to the tests and diagnoses carried out by clinics and medical teams.
 Brainscreening directs the test results and a graphical and narrative report either to the examinee or to the referring physician, who can validate and provide additional insights into an examineeâ€™s cognitive functioning.</t>
  </si>
  <si>
    <t>mental-health,home-care,web-platform,neurology,personalization,diagnostics,neurocognitive-testing,trauma,actionable-insights,monitoring,real-time,digital-healthcare</t>
  </si>
  <si>
    <t>F</t>
  </si>
  <si>
    <t>Pinhas Dannon
Founder &amp; CEO</t>
  </si>
  <si>
    <t>Semion Kertzman
CSO</t>
  </si>
  <si>
    <t>Semion Kertzman
CSO
Zeev Ben-Nahum
Head of R&amp;D
Pinhas Dannon
Founder &amp; CEO</t>
  </si>
  <si>
    <t>HaBarzel St 31, Tel Aviv-Yafo, Israel</t>
  </si>
  <si>
    <t>Brainster</t>
  </si>
  <si>
    <t>BrainStorm Cell Therapeutics</t>
  </si>
  <si>
    <t>www.brainstorm-cell.com</t>
  </si>
  <si>
    <t>https://finder.startupnationcentral.org/company_page/brainstorm</t>
  </si>
  <si>
    <t>Pioneers autologous stem cell therapies for neurodegenerative diseases like ALS, MS, and Parkinson’s.</t>
  </si>
  <si>
    <t>Brainstorm is a developing innovative, autologous stem cell therapies for highly debilitating neurodegenerative disorders.</t>
  </si>
  <si>
    <t>BrainStorm Cell Therapeutics is a biotechnology company developing innovative, autologous stem cell therapies for highly debilitating neurodegenerative diseases such as Amyotrophic Lateral Sclerosis (ALS, also known as Lou Gehrig's disease), Multiple Sclerosis (MS) and Parkinson’s Disease (PD). NurOwn™, our proprietary, first-of-its-kind technology for the propagation and differentiation of autologous Mesenchymal Stem Cells (MSCs) into NeuroTrophic Factor (NTF)-secreting cells and their transplantation at or near the site of damage, offers the hope of conquering neurodegenerative diseases. We are currently conducting a Phase IIa ALS clinical trial with NurOwn at the Hadassah University Medical Center in Jerusalem. In this safety and preliminary efficacy trial, 12 patients will receive combined intramuscular and intrathecal administration of neuron cells in three cohorts with increasing doses. The study participants will be followed for three to six months after transplantation. The company also plans to begin a Phase II clinical trial in the USA in 2013, pending FDA approval. On February 2011, NurOwn was granted Orphan Drug designation by the FDA. Over 20 Post-IPO Equityations in leading scientific journals demonstrating neuron mechanism of action, pharmacology and in vivo efficacy have been published by the scientific team.</t>
  </si>
  <si>
    <t>Biotechnology, Health Care, Medical, Therapeutics</t>
  </si>
  <si>
    <t>https://www.linkedin.com/company/brainstorm-cell-therapeutics/</t>
  </si>
  <si>
    <t>info@brainstorm-cell.com</t>
  </si>
  <si>
    <t>646-666-3188</t>
  </si>
  <si>
    <t>Daniel Offen</t>
  </si>
  <si>
    <t>Chaim Lebovits
President &amp; CEO</t>
  </si>
  <si>
    <t>Previous
Chaim Lebovits
President &amp; CEO
Uri Yablonka
EVP, Chief Business ...
Preetham Shah
Executive Vice President, ...
David Setboun
Executive Vice President ...
Ralph Kern
President &amp; Chief Medical ...
Arthuro Araya
CCO
Yossef Levy
VP Cell Production
Dr. Yael Gothelf
VP Scientific &amp; ...
Revital Aricha
VP R&amp;D
Mary Kay-Turner
Vice President of Global ...
Susan E. Ward
Head of Clinical ...
Stacy Lindborg
Executive Vice President ...
Next</t>
  </si>
  <si>
    <t>Basel Street 12, Petah Tiqwa, Israel</t>
  </si>
  <si>
    <t>Brainsway</t>
  </si>
  <si>
    <t>http://www.brainsway.com</t>
  </si>
  <si>
    <t>https://finder.startupnationcentral.org/company_page/brainsway</t>
  </si>
  <si>
    <t>Creates transcranial magnetic stimulation devices for treating brain disorders such as depression and OCD.</t>
  </si>
  <si>
    <t>Advanced Technology Solutions for Brain Disorders</t>
  </si>
  <si>
    <t>BrainsWay develops advanced technology solutions for the treatment of a variety of brain disorders. The company's flagship technology is based on deep transcranial magnetic stimulation, aimed at helping smokers quit (FDA cleared since August 2020).
 BrainsWay's technology is based on patents filed by the US National Institutes of Health (NIH) and by the company. The company holds an exclusive license from the NIH for the patent and its technology. 
 BrainsWay is FDA cleared for treating adult patients with major depressive disorder who have failed to achieve satisfactory improvement from previous anti-depressant medication treatment in the current episode. BrainsWay is also approved in Canada for the treatment of major depressive disorder. It is also FDA cleared as an intended adjunct treatment for adult patients with obsessive-compulsive disorder.
 Furthermore, BrainsWay holds CE Mark clearance outside of North America for numerous additional psychiatric and neurological conditions including post-traumatic stress disorder and Alzheimer's disease.
 BrainsWay collaborates with scientists and academic research institutions worldwide in clinical trials covering various neuropsychiatric and neuroscience applications.</t>
  </si>
  <si>
    <t>https://www.crunchbase.com/organization/brainsway</t>
  </si>
  <si>
    <t>brain,neuro-stimulation,alzheimers-disease,psychiatry,treatments,non-invasive,chronic-pain,mental-health,parkinson,brain-disorder,medical-devices,neurology</t>
  </si>
  <si>
    <t>10,879</t>
  </si>
  <si>
    <t>https://www.linkedin.com/company/3253269</t>
  </si>
  <si>
    <t>info@brainsway.com</t>
  </si>
  <si>
    <t>David Zacut, Avner Hagai, Avraham Zangen, Yiftach Roth</t>
  </si>
  <si>
    <t>Christopher R. von Jako, PhD
President &amp; CEO</t>
  </si>
  <si>
    <t>Judith Huber
Senior VP &amp; CFO</t>
  </si>
  <si>
    <t>David Zacut
Co-founder</t>
  </si>
  <si>
    <t>Previous
David Zacut
Co-founder Judith Huber
Senior VP &amp; CFO
Yiftach Roth
Co-founder
Christopher R. von Jako, PhD
President &amp; CEO
Amit Ginou
VP &amp; Site Manager
Christopher Boyer
VP Global Marketing
Hadar Levy
Senior Vice President and ...
Avner Hagai
Co-founder
Abraham Zangen
Co-founder &amp; Scientific ...
Moria Ankry
VP R&amp;D
Aron Tendler
CMO
Next</t>
  </si>
  <si>
    <t>Hartom Street 19, Jerusalem, Israel</t>
  </si>
  <si>
    <t>BrainTact</t>
  </si>
  <si>
    <t>BrainTalk</t>
  </si>
  <si>
    <t>Neurotech - company closed</t>
  </si>
  <si>
    <t>https://www.braintalkpro.com/</t>
  </si>
  <si>
    <t>https://finder.startupnationcentral.org/company_page/braintalk</t>
  </si>
  <si>
    <t>Software for Detecting Cognitive Deficits</t>
  </si>
  <si>
    <t>BrainTalk is a software solution that detects cognitive deficits quickly and accurately based on a five-minute speech sample.Â BrainTalk has a patent-pending intelligent algorithm that can detect cognitive deficits from stroke, aging, disease, and medical interventions such as chemotherapy.
 BrainTalkâ€™s technology is designed to give health and sports organizations a noninvasive, cost-effective, and repeatable tool to screen and monitor large populations with known or suspected brain damage.
 BrainTalk is the product of a collaboration between Israelâ€™s National Institute for the Rehabilitation of the Brain Injured and the U.S.-based predictive analytics company SentiMetrix.</t>
  </si>
  <si>
    <t>neurology,brain-disorder,cognitive,speech-analytics,stroke,data-analytics,voice,sensors,digital-healthcare,machine-learning,early-detection,artificial-intelligence,monitoring,diagnostics,non-invasive</t>
  </si>
  <si>
    <t>sari@btstroke.com</t>
  </si>
  <si>
    <t>Ayala Bloch, Sari Maril, Vadim Kagan, VS Subrahmanian</t>
  </si>
  <si>
    <t>Ayala Bloch
Co-founder</t>
  </si>
  <si>
    <t>Ayala Bloch
Co-founder Vadim Kagan
Co-founder
VS Subrahmanian Co-founder
Sari Maril
Co-founder</t>
  </si>
  <si>
    <t>Yitzhak Sadeh St 89, Tel Aviv-Yafo, Israel</t>
  </si>
  <si>
    <t>Braintech Ltd.</t>
  </si>
  <si>
    <t>company website is offline</t>
  </si>
  <si>
    <t>Brainvivo</t>
  </si>
  <si>
    <t>https://www.brainvivo.com/</t>
  </si>
  <si>
    <t>https://finder.startupnationcentral.org/company_page/brainvivo</t>
  </si>
  <si>
    <t>Digitizes human brain abilities to enhance capabilities and automate human-judgment tasks using an emotional-AI platform.</t>
  </si>
  <si>
    <t>Brainvivo is the first company to digitize the human brain’s abilities and make them universally accessible</t>
  </si>
  <si>
    <t>Rooted in decades of research and proprietary deep-neurotechnology, Brainvivo is the first company to digitize the human brain’s abilities and make them universally accessible. Brainvivo unlocks the sophisticated biological neural network of the human brain to expand people’s capabilities and automate tasks that require human judgment, emotional insight and intuition. With Brainvivo’s cutting edge emotional-AI platform, companies can extract human-level insights from data at scale and enrich their understanding of users. Brainvivo was founded by Assaf Horowitz and Yaniv Assaf in 2016.</t>
  </si>
  <si>
    <t>Artificial Intelligence, Machine Learning</t>
  </si>
  <si>
    <t>https://www.linkedin.com/company/brainvivo/</t>
  </si>
  <si>
    <t>info@brainvivo.com</t>
  </si>
  <si>
    <t>Assaf Horowitz, Yaniv Assaf</t>
  </si>
  <si>
    <t>Assaf Horowitz</t>
  </si>
  <si>
    <t>BrainVu</t>
  </si>
  <si>
    <t>Neurotech-company acquired by Mantis Vision or inactive</t>
  </si>
  <si>
    <t>https://www.brainvu.com/</t>
  </si>
  <si>
    <t>https://finder.startupnationcentral.org/company_page/brainvu</t>
  </si>
  <si>
    <t>BrainVu develops new technology for brain-based, superior Human2Human / Humann2Machine communication.</t>
  </si>
  <si>
    <t>BrainVu’s technology develops machine vision-based technology to deduce the mental state of a person from an image captured by a smartphone camera.</t>
  </si>
  <si>
    <t>Computer, Software</t>
  </si>
  <si>
    <t>Caesarea</t>
  </si>
  <si>
    <t>https://www.linkedin.com/company/brainvu/</t>
  </si>
  <si>
    <t>info@brainvu.com</t>
  </si>
  <si>
    <t>Professor Miriam Reiner, Shay Hilel</t>
  </si>
  <si>
    <t>BrainWatch Tech</t>
  </si>
  <si>
    <t>https://www.brainwatch.tech/</t>
  </si>
  <si>
    <t>https://finder.startupnationcentral.org/company_page/brainwatch-tech</t>
  </si>
  <si>
    <t>Develops a real-time pupil reflex monitoring system for assessing neurological status in unconscious patients with traumatic brain injury, stroke, or post-brain surgery.</t>
  </si>
  <si>
    <t>BrainWatch Tech is developing a real-time, continuous, automatic pupil reflex monitoring system for assessing the neurological status of unconscious patients in cases of traumatic brain injury, stroke, and brain surgery.</t>
  </si>
  <si>
    <t>BrainWatch Tech is developing a real-time, continuous, automatic pupil reflex monitoring system for assessing the neurological status of unconscious patients in cases of traumatic brain injury, stroke, and brain surgery.
The technology behind BrainWatch is an automatic monitoring system of the pupillary light reflex through closed eyes, using an optical system for image acquisition and AI for image and data analysis. BrainWatch's solution continuously monitors pupillary activity in unconscious patients through closed eyes, immediately alerting surgeons and staff to changes in the patient's condition. The system also enables pupil monitoring in real time during complex brain surgery.
The product will look like a pair of virtual reality goggles, equipped with a camera lens and a light that will continuously monitor, measure, and record pupil size and reflex through the closed eyelids of patients with severe brain injury. The continuous monitoring will create a record of the patient's condition and response to treatment over time.
BrainWatch Tech was established in the eHealth Ventures incubator, which fosters early-stage digital health start-ups.</t>
  </si>
  <si>
    <t>Prof. Yehezkel Kaufmann St 2, Tel Aviv-Yafo, Israel</t>
  </si>
  <si>
    <t>BrainWavesAI</t>
  </si>
  <si>
    <t>https://www.brainwavesai.com/</t>
  </si>
  <si>
    <t>https://finder.startupnationcentral.org/company_page/brainwavesai</t>
  </si>
  <si>
    <t>Leverages AI and deep learning to analyze EEG data, offering real-time monitoring and predictive alerts to improve mental health and prevent epileptic seizures.</t>
  </si>
  <si>
    <t>BrainWavesAI uses artificial intelligence and deep-learning technologies to unlock the power and full potential of electroencephalogram data and provide predictive monitoring solutions that improve mental health, enhance mental wellbeing, and help people manage their everyday lives.</t>
  </si>
  <si>
    <t>https://www.linkedin.com/company/brainwavesai/people/</t>
  </si>
  <si>
    <t>Kedem Street 10, Tel Aviv-Yafo, Israel</t>
  </si>
  <si>
    <t>Bsense Bio Therapeutics</t>
  </si>
  <si>
    <t>https://www.bsense-bio.com/</t>
  </si>
  <si>
    <t>https://finder.startupnationcentral.org/company_page/bsense-bio-therapeutics</t>
  </si>
  <si>
    <t>Develops small molecules targeting multiple pain-related mechanisms for effective neuropathic pain treatment.</t>
  </si>
  <si>
    <t>ART BioScience was founded by Mr. Oren Ozeri and Mr. Alon Hazan, fathers of two children diagnosed with Duchenne Muscular Dystrophy.</t>
  </si>
  <si>
    <t>targeted-therapy,developing-novel-molecules,neurology,biotechnology,neuropathy,neurons,pharmaceuticals,treatments,diabetes</t>
  </si>
  <si>
    <t>Ness Ziona</t>
  </si>
  <si>
    <t>Prof. Bernard Attali
Founder</t>
  </si>
  <si>
    <t>Haim Belinson
CSO</t>
  </si>
  <si>
    <t>Prof. Bernard Attali
Founder
Haim Belinson
CSO</t>
  </si>
  <si>
    <t>Ilan Ramon 2, Ness Ziona, Israel</t>
  </si>
  <si>
    <t>FutuRx accelerator</t>
  </si>
  <si>
    <t>BWith AI</t>
  </si>
  <si>
    <t>https://www.bwith.ai/</t>
  </si>
  <si>
    <t>The AI Brain for Your Hybrid Workplace</t>
  </si>
  <si>
    <t>BWith helps large organizations working in hybrid mode by creating an accurate forecast of who will be in the office when. This way, employees see when people important to them will be in the office, helping them plan their week, meet people in person, and get the highest value out of coming to the office. At the same time, management receives continuous feedback indicating how the current hybrid policy (fully flexible / team days / company days) is affecting employee collaborations and growth.</t>
  </si>
  <si>
    <t>https://www.crunchbase.com/organization/bwith-ai</t>
  </si>
  <si>
    <t>Bnei Zion</t>
  </si>
  <si>
    <t>128,661</t>
  </si>
  <si>
    <t>Calmigo</t>
  </si>
  <si>
    <t xml:space="preserve">Neurotech-Team is based in New York </t>
  </si>
  <si>
    <t>Dendro Technologies Inc</t>
  </si>
  <si>
    <t>CardiaCare</t>
  </si>
  <si>
    <t>https://my-cardiacare.com</t>
  </si>
  <si>
    <t>https://finder.startupnationcentral.org/company_page/cardiacare</t>
  </si>
  <si>
    <t>CardiaCare is a medical device for with neuromodulation therapy in AFib patients.</t>
  </si>
  <si>
    <t xml:space="preserve">CardiaCare is a clinical stage Digital Therapeutic company has developed  the world’s first closed loop wearable for non-invasive treatment of  Atrial Fibrillation and other cardiac arrhythmias. Providing a  non-invasive, nerve stimulation treatment with continuous monitoring and AI based alerts capabilities, CardiaCare’s device is the only platform that enables complete remote patient management and personalized treatment. The device stems from many years of treatment of real-world patients and integrates know how and innovation from diverse disciplines. CardiaCare has a functional prototype and successfully completed a FIM study. Multi-National RCT's are currently underway.    </t>
  </si>
  <si>
    <t>https://www.crunchbase.com/organization/cardiacare</t>
  </si>
  <si>
    <t xml:space="preserve">Health Care, Home Health Care, Medical Device </t>
  </si>
  <si>
    <t>Ness Ziona</t>
  </si>
  <si>
    <t>101,741</t>
  </si>
  <si>
    <t>https://www.linkedin.com/company/cardiacare/</t>
  </si>
  <si>
    <t>Info@my-cardiacare.com</t>
  </si>
  <si>
    <t>Amos Ziv</t>
  </si>
  <si>
    <t>Tsahi Holand</t>
  </si>
  <si>
    <t>2 Oppenheimer St. Rehovot, Israel, 7670102</t>
  </si>
  <si>
    <t>Cell Cure Neurosciences</t>
  </si>
  <si>
    <t>fully owned subsidiary of Lineage Cell Therapeutics a clinical-stage biotechnology company</t>
  </si>
  <si>
    <t>https://lineagecell.com/manufacturing/</t>
  </si>
  <si>
    <t>https://finder.startupnationcentral.org/company_page/cell-cure-neurosciences</t>
  </si>
  <si>
    <t>Develops cell therapies for retinal and neural degenerative diseases using human embryonic stem cells.</t>
  </si>
  <si>
    <t>Cell Therapies for Neural Degenerative Diseases</t>
  </si>
  <si>
    <t>BrainWavesAI's technology monitors the electrical activity of people's brains in real time, predicts the risk of an epileptic seizure, and provides alerts that enable people to take mitigating action to reduce the risk and prevent a seizure from taking place.</t>
  </si>
  <si>
    <t>neurology,degenerative-diseases,stem-cells,treatments,cell-therapy,ophthalmology,eye-diseases,regenerative-medicine,medical-technologies,biotechnology</t>
  </si>
  <si>
    <t>2005</t>
  </si>
  <si>
    <t>https://www.linkedin.com/company/10231887</t>
  </si>
  <si>
    <t>info@cellcure.co.il</t>
  </si>
  <si>
    <t>973 5 4524 5677</t>
  </si>
  <si>
    <t>Prof. Benjamin Reubinoff
CSO</t>
  </si>
  <si>
    <t>Dr. Rami Skaliter
CEO</t>
  </si>
  <si>
    <t>Moshe Hukaylo
CFO</t>
  </si>
  <si>
    <t>Moshe Hukaylo
CFO
Prof. Benjamin Reubinoff
CSO
Dr. Rami Skaliter
CEO</t>
  </si>
  <si>
    <t>Hadassah Ein Kerem, Jerusalem, Israel</t>
  </si>
  <si>
    <t>fully owned subsidiary of California-based Lineage Cell Therapeutics</t>
  </si>
  <si>
    <t>Ceretrieve</t>
  </si>
  <si>
    <t>www.ceretrieve.com</t>
  </si>
  <si>
    <t>https://finder.startupnationcentral.org/company_page/ceretrieve</t>
  </si>
  <si>
    <t>Develops medical devices for treating ischemic stroke with advanced neuro-thrombectomy systems.</t>
  </si>
  <si>
    <t>Ceretrieve is a medical device company developing a medical device for treating ischemic stroke.</t>
  </si>
  <si>
    <t>The product will look like a pair of virtual reality goggles, equipped with a camera lens and a light that will continuously monitor, measure, and record pupil size and reflex through the closed eyelids of patients with severe brain injury. The continuous monitoring will create a record of the patient's condition and response to treatment over time.</t>
  </si>
  <si>
    <t>Health Care, Medical, Medical Device</t>
  </si>
  <si>
    <t>Misgav</t>
  </si>
  <si>
    <t>https://www.linkedin.com/company/ceretrieve/about/</t>
  </si>
  <si>
    <t>info@Ceretrieve.com</t>
  </si>
  <si>
    <t>Eytan Jaffe, Ronen Jaffe</t>
  </si>
  <si>
    <t>Clearmind Medicine</t>
  </si>
  <si>
    <t>added to db</t>
  </si>
  <si>
    <t>https://www.clearmindmedicine.com/</t>
  </si>
  <si>
    <t>https://finder.startupnationcentral.org/company_page/clearmind-medicine</t>
  </si>
  <si>
    <t>Biotechnology</t>
  </si>
  <si>
    <t>Focuses on developing psychedelic-derived therapeutics for treating binge behavior and mental health disorders.</t>
  </si>
  <si>
    <t>Treatments for Binge Behavior and Mental Health</t>
  </si>
  <si>
    <t>https://www.crunchbase.com/organization/clearmind-medicine</t>
  </si>
  <si>
    <t>https://www.linkedin.com/company/clearmind-medicine/</t>
  </si>
  <si>
    <t>info@clearmindmedicine.com</t>
  </si>
  <si>
    <t>1-647-558-5564 / +1 (604) 260-1566</t>
  </si>
  <si>
    <t>Adi Zuloff-Shani PHD</t>
  </si>
  <si>
    <t>Alan Rootenberg</t>
  </si>
  <si>
    <t>20 Raoul Wallenberg Street, Tel Aviv-Yafo</t>
  </si>
  <si>
    <t>Clexio Biosciences</t>
  </si>
  <si>
    <t>https://www.clexio.com/</t>
  </si>
  <si>
    <t>https://finder.startupnationcentral.org/company_page/clexio-biosciences</t>
  </si>
  <si>
    <t>Develops drug therapies for neurological conditions, focusing on safe, effective CNS treatments.</t>
  </si>
  <si>
    <t>Drug Therapies for Treatment of Neurological Conditions</t>
  </si>
  <si>
    <t>BrainWatch Tech was established in the eHealth Ventures incubator, which fosters early-stage digital health start-ups.</t>
  </si>
  <si>
    <t>https://www.crunchbase.com/organization/clexio-biosciences</t>
  </si>
  <si>
    <t>Biotechnology, Health Care ,Pharmaceutical</t>
  </si>
  <si>
    <t>https://www.linkedin.com/company/clexio/</t>
  </si>
  <si>
    <t>info@clexio.com</t>
  </si>
  <si>
    <t>Menashe Levy</t>
  </si>
  <si>
    <t>Elisabeth Kogan</t>
  </si>
  <si>
    <t>Elisabeth Kogan, Menashe Levy, Elena Kagan</t>
  </si>
  <si>
    <t>Yegi'a Kapayim St 17, Petah Tikva | 21 Haftzadi st., Jerusalem</t>
  </si>
  <si>
    <t>CogAid</t>
  </si>
  <si>
    <t>http://cogaid.com/</t>
  </si>
  <si>
    <t>https://finder.startupnationcentral.org/company_page/cogaid</t>
  </si>
  <si>
    <t>Creates AI cognitive assistive tools for workers with cognitive disabilities to support their return to work.</t>
  </si>
  <si>
    <t>Assistive Tools for Workers with Cognitive Disabilities</t>
  </si>
  <si>
    <t>CogAid develops AI cognitive assistive tools designed to help workers with acquired cognitive impairments (e.g. resulting from a head injury or stroke) to return to work after rehabilitation and remain employed, particularly in knowledge-intensive work environments.</t>
  </si>
  <si>
    <t>treatments,digital-healthcare,assistive-devices,accessibility,sdg,cognitive-training,data-analytics,neurology,brain-injury,big-data,productivity,digital-therapeutics,artificial-intelligence,learning-disabilities</t>
  </si>
  <si>
    <t>https://www.linkedin.com/company/18252518/</t>
  </si>
  <si>
    <t>info@cogaid.com</t>
  </si>
  <si>
    <t>Daniel Gross, Madelaine Sayko, Meira Josephy</t>
  </si>
  <si>
    <t>Madelaine Sayko
Co-founder</t>
  </si>
  <si>
    <t>Madelaine Sayko
Co-founder
Daniel Gross
Founder
Meira Josephy
Co-founder</t>
  </si>
  <si>
    <t>HaKeren HaKayemet Le-Israel Street 8, Jerusalem, Israel</t>
  </si>
  <si>
    <t>CogMe</t>
  </si>
  <si>
    <t>new logo in folder - update on website- Just got funded...</t>
  </si>
  <si>
    <t>no site?</t>
  </si>
  <si>
    <t>https://finder.startupnationcentral.org/company_page/cogme</t>
  </si>
  <si>
    <t>Provides AI-powered solutions for predicting, detecting, and preventing cognitive drops in at-risk patients, with an initial focus on delirium .</t>
  </si>
  <si>
    <t>AI-powered Delirium Prediction, Detection, and Prevention</t>
  </si>
  <si>
    <t>CogMe aims to reduce cognitive drops in at-risk populations, initially focusing on delirium in an inpatient setting. Using artificial intelligence, CogMe’s comprehensive solution will analyze the cognitive and biological indicators of individual patients to predict, detect, and intervene in order to prevent cognitive drops.
Designed to guide healthcare providers in predicting the patient’s state, CogMe provides a scalable and sustainable holistic solution, including intervention, ongoing monitoring, and management of patient condition to help providers make better informed clinical decisions and to streamline patient care and significantly reduce costs.</t>
  </si>
  <si>
    <t>Haifa</t>
  </si>
  <si>
    <t>https://www.linkedin.com/company/cogme/</t>
  </si>
  <si>
    <t>Liat Feinberg, Ilan Ben Oren</t>
  </si>
  <si>
    <t>Ilan Ben Oren</t>
  </si>
  <si>
    <t>Liat Feinberg</t>
  </si>
  <si>
    <t>Roy Bekerman, Yogev Herz</t>
  </si>
  <si>
    <t>Netiv HaOr 1, Haifa, Israel</t>
  </si>
  <si>
    <t>MindUp</t>
  </si>
  <si>
    <t>CogniFiber</t>
  </si>
  <si>
    <t>this is not neurotech it is just tech</t>
  </si>
  <si>
    <t>https://finder.startupnationcentral.org/company_page/cognifiber</t>
  </si>
  <si>
    <t>Pure Photonic Computing</t>
  </si>
  <si>
    <t>CogniFit</t>
  </si>
  <si>
    <t>couldn't find israeli adress</t>
  </si>
  <si>
    <t>http://www.cognifit.com/</t>
  </si>
  <si>
    <t>https://finder.startupnationcentral.org/company_page/cognifit</t>
  </si>
  <si>
    <t>Designs personalized cognitive training tools for brain fitness, enhancing cognitive skills in daily life.</t>
  </si>
  <si>
    <t>Individualized Cognitive Training Tools</t>
  </si>
  <si>
    <t>CogniFit designs and develops computerized cognitive assessments and brain-training software aimed at improving quality of life through brain fitness.
 The companyâ€™s personalized brain fitness programs begin with a personalized assessment of the userâ€™s cognitive health. Using this preliminary information along with the userâ€™s ongoing performance, CogniFitâ€™s patented methodology automatically builds an optimal brain-training regimen that matches the userâ€™s unique cognitive needs.
 CogniFitâ€™s technology assesses and trains 20 key cognitive skills that are necessary in daily life, such as memory, concentration, perception, and coordination. All CogniFit programs are online, user-friendly, and available in 16 languages. The programs present each user with appropriate cognitive challenges and allow them to enjoy fun and engaging video games while training their brain with scientifically validated tasks.
 CogniFitâ€™s website is available in 16 languages. In addition to partnering with companies from the pharmaceutical, health and wellness, and educational industries, CogniFit also offers dedicated platforms for clinicians, schools, and researchers to assess, train, monitor, and track cognitive skills.</t>
  </si>
  <si>
    <t>digital-healthcare,digital-therapeutics,cognitive,serious-games,games,cognitive-training,neurology,web-platform,training,brain,personalization</t>
  </si>
  <si>
    <t>Mata</t>
  </si>
  <si>
    <t>https://www.linkedin.com/company/113177</t>
  </si>
  <si>
    <t>Carlos Rodriguez
CTO</t>
  </si>
  <si>
    <t>Tommy Sagroun
CEO</t>
  </si>
  <si>
    <t>Prof. Shlomo Breznitz
President</t>
  </si>
  <si>
    <t>Tommy Sagroun
CEO
Dr. Evelyn Shatil
CRO
Carlos Rodriguez
CTO
Prof. Shlomo Breznitz
President</t>
  </si>
  <si>
    <t>Mata, Israel</t>
  </si>
  <si>
    <t>Cognishape</t>
  </si>
  <si>
    <t>inactive since 5/2022</t>
  </si>
  <si>
    <t>https://www.cognishape.com/</t>
  </si>
  <si>
    <t>https://finder.startupnationcentral.org/company_page/cognizance</t>
  </si>
  <si>
    <t>Kiryat Ono</t>
  </si>
  <si>
    <t>HaKeshet Street 10, Kiryat Ono, Israel</t>
  </si>
  <si>
    <t>Cognishine Therapy and Education</t>
  </si>
  <si>
    <t>https://cognishine.com/en-us/</t>
  </si>
  <si>
    <t>https://finder.startupnationcentral.org/company_page/cognishine-therapy-and-education</t>
  </si>
  <si>
    <t>NLP (Natural Language Processing)</t>
  </si>
  <si>
    <t>Offers advanced intervention platforms using real-life multimedia resources for engaging and motivating clients in therapy and education. Specifically designed for speech language pathologists, occupational therapists, teachers, and other health and education professionals</t>
  </si>
  <si>
    <t>Cognishine is an advanced intervention platform using real-life multimedia resources to engage and motivate clients. Cognishine is designed for speechlanguage pathologists, occupational therapists, teachers, and other health and education professionals to facilitate client motivation and performance. Its ready-to-use activities are created for both teletherapy and in-person sessions.</t>
  </si>
  <si>
    <t>COGNITIV</t>
  </si>
  <si>
    <t>2024-20-10</t>
  </si>
  <si>
    <t>FALSE</t>
  </si>
  <si>
    <t>Neurotech- in stealth mode at the moment</t>
  </si>
  <si>
    <t>https://cogntiv.com/</t>
  </si>
  <si>
    <t>https://finder.startupnationcentral.org/company_page/cognitiv</t>
  </si>
  <si>
    <t>Cognyxx Pharmaceuticals</t>
  </si>
  <si>
    <t>http://cognyxx.com/</t>
  </si>
  <si>
    <t>https://finder.startupnationcentral.org/company_page/cognyxx-pharmaceuticals</t>
  </si>
  <si>
    <t>Develops treatments empowering the immune system for cardiovascular and neurodegenerative disorders.</t>
  </si>
  <si>
    <t>Treatment for Cardiovascular and Neurodegenerative Disorders</t>
  </si>
  <si>
    <t>Cognyxx Pharmaceuticals is developing a solution to empower the immune system in treatments for cardiovascular and neurodegenerative disorders.</t>
  </si>
  <si>
    <t>mike@cognyxx.com</t>
  </si>
  <si>
    <t>Mike Fassler</t>
  </si>
  <si>
    <t>Derech Menachem Begin 132, Tel Aviv-Yafo</t>
  </si>
  <si>
    <t>Conflu3nce</t>
  </si>
  <si>
    <t>http://www.conflu3nce.com/</t>
  </si>
  <si>
    <t>https://finder.startupnationcentral.org/company_page/conflu3nce</t>
  </si>
  <si>
    <t>Develops image-based diagnostic and treatment solutions for visual-processing disorders and cognitive deficits.</t>
  </si>
  <si>
    <t>Image-based Solutions for Visual-processing Disorders</t>
  </si>
  <si>
    <t>Conflu3nce applies patented and patent-pending methods to develop diagnostic, treatment, and rehabilitation tools to increase the capacity of people affected by visual-processing and visual-cognition differences and deficits. Conflu3nce is currently developing a minimally disruptive, non-pharmaceutical approach to address attention, executive function, and visual-cognition-related issues for people with Alzheimer's disease, traumatic brain injury, stroke, and attention deficit/hyperactivity disorder. 
 The system's multi-modal, multi-domain-based activities are designed to cooperatively engage global cognition and can be delivered as hands-on and virtual/view-only experiences.
 The company's technology, the PICSS Interactive platform, is based on processes and methods that use content-rich, dynamic, 3D-like figure-ground image sets with image properties that can be manipulated. Users are guided through a series of progressively challenging interactions designed to help cooperatively develop and retrain skills, processes, and processing.
 Through therapeutic gameplay, PICSS Interactive users can improve their eye-tracking skills and associated visual-cognition processes including memory, pattern recognition, scanning, visual attention, and closure.</t>
  </si>
  <si>
    <t>rehabilitation,degenerative-diseases,image-processing,cognitive-training,patent-pending,digital-healthcare,3d-technology,training,alzheimers-disease,neurology,cognitive,patents,neuro-stimulation,treatments,digital-therapeutics</t>
  </si>
  <si>
    <t>https://www.linkedin.com/in/conflu3nce-71471619/?originalSubdomain=il</t>
  </si>
  <si>
    <t>tamie@conflu3nce.com</t>
  </si>
  <si>
    <t>Tami Ellison
Founder &amp; CEO</t>
  </si>
  <si>
    <t>Lynn White Chief Medical Officer</t>
  </si>
  <si>
    <t>Lynn White
Chief Medical Officer
Tami Ellison
Founder &amp; CEO</t>
  </si>
  <si>
    <t>Klein Street 1/1, Jerusalem, Israel</t>
  </si>
  <si>
    <t>Coronis Neurosciences</t>
  </si>
  <si>
    <t>Neurotech- website doesn't load, doesn't seem active</t>
  </si>
  <si>
    <t>https://finder.startupnationcentral.org/company_page/coronis-neurosciences</t>
  </si>
  <si>
    <t>Neurocognitive and Neurodegenerative Therapies</t>
  </si>
  <si>
    <t>Coronis Neurosciences is a specialty pharmaceutical company focused on the development of therapies for neurocognitive and neurodegenerative disorders. Coronis owns a pipeline of several clinical- and preclinical-stage molecules and strives to build value through the clinical development of proprietary formulated drugs.
 The company's pipeline includes CP201, its leading drug, developed to treat ADNP syndrome. CP201 is a trans-nasally delivered peptide (NAP) developed for the treatment of ADNP syndrome in children. ADNP syndrome, an autism spectrum disorder, is a rare neurogenetic disease caused by de novo mutations in the ADNP gene.
 Coronis also develops CP101, a drug to treat cognitive impairment associated with schizophrenia (CIAS) using a proprietary new small peptide.</t>
  </si>
  <si>
    <t>peptides,pharmaceuticals,therapeutics,orphan-drug,schizophrenia,drug-discovery,neurology,biopharmaceutical,treatments</t>
  </si>
  <si>
    <t>https://www.linkedin.com/company/12902749</t>
  </si>
  <si>
    <t>Illana Gozes, Ph.D, Prof.
CSO</t>
  </si>
  <si>
    <t>Eric J. Messika, Ph.D, MBA
President &amp; CEO</t>
  </si>
  <si>
    <t>Eric J. Messika, Ph.D, MBA
President &amp; CEO
Illana Gozes, Ph.D, Prof.
CSO</t>
  </si>
  <si>
    <t>Golda Meir 5, Ness Ziona, Israel</t>
  </si>
  <si>
    <t>CorrActions</t>
  </si>
  <si>
    <t>https://www.corractions.com/</t>
  </si>
  <si>
    <t>https://finder.startupnationcentral.org/company_page/corractions</t>
  </si>
  <si>
    <t xml:space="preserve">Brain Computer Interface (BCI) </t>
  </si>
  <si>
    <t>Develops software for monitoring for human cognition of drivers through analysis of brain signals reflected in micro-motions of the muscles collected through motion sensors in the vehicle.</t>
  </si>
  <si>
    <t>CorrActions is a software-based platform that's used in a product with human-machine interaction.</t>
  </si>
  <si>
    <t>Human Computer Interaction, Information Technology, Software</t>
  </si>
  <si>
    <t>https://www.linkedin.com/company/corractions/</t>
  </si>
  <si>
    <t>info@corractions.com</t>
  </si>
  <si>
    <t>972-50-2111659</t>
  </si>
  <si>
    <t>Zvi Ginosar, Eldad Hochman</t>
  </si>
  <si>
    <t>Eldad Hochman</t>
  </si>
  <si>
    <t>Daphna Steinmetz</t>
  </si>
  <si>
    <t>Zvi Ginosar</t>
  </si>
  <si>
    <t>Ctx Platforms</t>
  </si>
  <si>
    <t>Neurotech- inactive according to start up nation</t>
  </si>
  <si>
    <t>www.ctx-platforms.com</t>
  </si>
  <si>
    <t>https://finder.startupnationcentral.org/company_page/ctx-platforms</t>
  </si>
  <si>
    <t>Ctx Platforms is a biotech company developing a targeted protein delivery system for diagnosing and treating cancer.</t>
  </si>
  <si>
    <t>Ctx Platforms is a biotech company developing a targeted protein delivery system for diagnosing and treating cancer. CTX-Platforms is launching a cancer-targeting peptide platform based on a patent-pending synthetic molecule derived from scorpion venom, which can easily penetrate the blood-brain barrier as well as solid tumors outside the central nervous system. The company is developing specific proteins to serve as bio carriers. These proteins are derived from various scorpion venoms, expressing unique characteristics, namely, selective affinity to cancer tissues, high stability, and effective penetrability to the blood-brain barrier (BBB). It holds intellectual property for a synthetic peptide based on a natural molecule from scorpion venom. The peptide has selective affinity to cancer cells, it penetrates the BBB and enables its use in therapy and diagnostics.</t>
  </si>
  <si>
    <t>Biotechnology, Health Care, Medical, Medical Device</t>
  </si>
  <si>
    <t>Be'er Sheva</t>
  </si>
  <si>
    <t>frontdesk@ctx-platforms.com</t>
  </si>
  <si>
    <t>Hagay Shmuely, Omer Porat</t>
  </si>
  <si>
    <t>CVAid Medical</t>
  </si>
  <si>
    <t>https://www.cvaidmedical.com/</t>
  </si>
  <si>
    <t>https://finder.startupnationcentral.org/company_page/cvaid-medical</t>
  </si>
  <si>
    <t>Offers an AI-based platform for stroke disease management, covering diagnosis, treatment, and follow-up.</t>
  </si>
  <si>
    <t>AI-based Stroke Disease Management Platform</t>
  </si>
  <si>
    <t>CVAid focuses on the field of stroke telemedicine (telestroke), aiming to improve stroke diagnosis and spread its advanced technologies to save lives. The company offers a full-cycle stroke diagnosis and disease management platform, encompassing pre-hospital early diagnosis, in-hospital process management, and follow-up upon discharge from the hospital. The company's CVA-Flow is a comprehensive telestroke system that ensures early and accurate diagnosis of stroke by certified neurology teams using a standard smartphone and dedicated cloud servers. The CVA-Flow, supported by its artificial-intelligence module (CVA-Core), synchronizes all stroke stakeholders (e.g. patients, EMS, ER, stroke centers, medical teams, and management). CVAid uses a proprietary database of visual and auditory recordings of stroke patients, along with machine- and deep-learning tools, to create an all-in-one software solution that analyzes data in real time, providing neurologists with support tools to remotely diagnose patients without sacrificing quality.</t>
  </si>
  <si>
    <t>https://www.crunchbase.com/organization/cvaid-medical</t>
  </si>
  <si>
    <t>Artificial Intelligence, Health Care, Medical Device, Software</t>
  </si>
  <si>
    <t>https://www.linkedin.com/company/cvaid-medical/</t>
  </si>
  <si>
    <t>Danny Farin, Nadav Eichler, Oren Dror, Rotem Sivan-Hoffmann, Shmuel Raz</t>
  </si>
  <si>
    <t>Nadav Eichler</t>
  </si>
  <si>
    <t>Oren Dror</t>
  </si>
  <si>
    <t>Raul Wallenberg Street 6, Tel Aviv-Yafo</t>
  </si>
  <si>
    <t>Cybernite</t>
  </si>
  <si>
    <t>https://cybernite.com/</t>
  </si>
  <si>
    <t>https://finder.startupnationcentral.org/company_page/cybernite</t>
  </si>
  <si>
    <t>The Personal Cybernite Security platfrom</t>
  </si>
  <si>
    <t>CyberNite – Personalizing Cyberdefense for your employees. CyberNite is a personal cyber assistant for every company’s employees in their work environment. We combine innovative AI technology and machine learning with the most powerful tool – the human brain. A winning combination allowing users to take an active role against cyber-attacks and helping them identify, practice, and significantly improve their ability to detect and prevent cyber-attacks. Users make faster and wiser decisions; they become a dominant and essential part of cyber-attack protection.</t>
  </si>
  <si>
    <t>https://www.crunchbase.com/organization/cybernite</t>
  </si>
  <si>
    <t>578,860</t>
  </si>
  <si>
    <t>D-Pharm</t>
  </si>
  <si>
    <t>Neurotech- company website is offline</t>
  </si>
  <si>
    <t>Dance For Life</t>
  </si>
  <si>
    <t>Neurotech- Doubts they are active</t>
  </si>
  <si>
    <t>https://www.danceforlives.com</t>
  </si>
  <si>
    <t>https://finder.startupnationcentral.org/company_page/dance4life</t>
  </si>
  <si>
    <t>Dance Training Platform to Enhance Mental Acuity</t>
  </si>
  <si>
    <t>Dance For Life develops services and technologies designed to help aging people reconnect both socially and culturally. The company is developing a technological platform to deliver the mental and physical health benefits of partnered dancing and other motion arts. The platform enables dance and motion teachers to extend their classes into customersâ€™ homes using live video streaming and motion tracking technologies.
 The companyâ€™s DanceExplore software is based on motion tracking and analysis of the studentâ€™s performance against the masterâ€™s template. It will allow master-level instruction in the userâ€™s living room through precise teaching and immediate feedback from an expert instructor, leading to increased brain plasticity.
 Dance For Life will provide its subscribers with continuously available professional training to keep their brains sharp while engaging in the activity they love which provides an inherent physical, coordinative, and rhythmic challenge as well as intimacy and socialization.
 Dance For Life brings this activity to every home. Many Parkinsonâ€™s patients have already been enjoying the benefits of dancing with Dance For Life for nearly four years. The technology can also be integrated into clinical programs aimed at managing neurodegenerative diseases.</t>
  </si>
  <si>
    <t>digital-therapeutics,motion-tracking,machine-learning,neurology,parkinson,home-care,aging-population,digital-healthcare,degenerative-diseases,social-platform,artificial-intelligence,telehealth</t>
  </si>
  <si>
    <t>Kfar Saba</t>
  </si>
  <si>
    <t>Ofer Hornick, MD
CEO &amp; Medical Director</t>
  </si>
  <si>
    <t>Shmuel Ur
VP Innovation
Mor Arazy
VP Post-IPO Equity Relations
Anna Sterkin
VP Neuroscience
Asher Arazy
VP Product
Ofer Hornick, MD
CEO &amp; Medical Director</t>
  </si>
  <si>
    <t>Kfar Saba, Israel</t>
  </si>
  <si>
    <t>Dase</t>
  </si>
  <si>
    <t>This is a very new company- need more info about their technology and research behind it</t>
  </si>
  <si>
    <t>https://finder.startupnationcentral.org/company_page/dase-high-speed-learning-technology-ltd</t>
  </si>
  <si>
    <t>Content &amp; Media</t>
  </si>
  <si>
    <t>Education</t>
  </si>
  <si>
    <t>Develops high-speed learning methods to optimize cognitive processing and performance.</t>
  </si>
  <si>
    <t>High-speed Learning Method</t>
  </si>
  <si>
    <t>https://www.crunchbase.com/organization/dase-high-speed-learning-technology-ltd</t>
  </si>
  <si>
    <t>https://www.linkedin.com/company/dase-future-data-acquisition/?originalSubdomain=il</t>
  </si>
  <si>
    <t>DaVinci Neuroscience</t>
  </si>
  <si>
    <t>still in stealthmode</t>
  </si>
  <si>
    <t>https://davineuro.com/</t>
  </si>
  <si>
    <t>https://finder.startupnationcentral.org/company_page/davinci-neuroscience</t>
  </si>
  <si>
    <t>Creates personalized multisensory experiences to communicate information to the brain and enhance peak performance across various settings and industries.</t>
  </si>
  <si>
    <t>Multisensory Experiences For Peak Performance</t>
  </si>
  <si>
    <t>Davinci introduces a new way to experience the senses and communicate information in a variety of settings and industries. Our platform personalizes multi sensory stimulations for different settings and industries, offering a new way of communicating with the brain.</t>
  </si>
  <si>
    <t>2024</t>
  </si>
  <si>
    <t>https://www.linkedin.com/company/davinci-neuroscience/</t>
  </si>
  <si>
    <t>oren@davineuro.com</t>
  </si>
  <si>
    <t>Oren Fuerst</t>
  </si>
  <si>
    <t>Dive Health</t>
  </si>
  <si>
    <t>https://www.divehealth.co/</t>
  </si>
  <si>
    <t>https://finder.startupnationcentral.org/company_page/dive-health</t>
  </si>
  <si>
    <t>Do4Brain</t>
  </si>
  <si>
    <t>https://finder.startupnationcentral.org/company_page/do4brain</t>
  </si>
  <si>
    <t>Cognitive Training for Seniors</t>
  </si>
  <si>
    <t>Do4Brain is a cognitive training program for seniors that consists of daily three-minute sessions. Five days a week, the company sends several tasks to the subscriberâ€™s mobile phone for immediate execution.
 Do4Brainâ€™s program presents the brain with unpredictable experiences by targeting different types of brain function (sensory, cognitive, and motor) within the context of the userâ€™s familiar living environment.</t>
  </si>
  <si>
    <t>digital-therapeutics,digital-healthcare,wellness,mhealth,neurology,alzheimers-disease,degenerative-diseases,mobile-applications,cognitive-training</t>
  </si>
  <si>
    <t>do4brain@gmail.com</t>
  </si>
  <si>
    <t>Dr. Yossi Chalamish, Ramon Velleman</t>
  </si>
  <si>
    <t>Dr. Yossi Chalamish
Co-founder &amp; Co-CEO</t>
  </si>
  <si>
    <t>Dr. Yossi Chalamish
Co-founder &amp; Co-CEO
Ramon Velleman
Co-founder &amp; Co-CEO
Smadar Shatzov
Co-founder</t>
  </si>
  <si>
    <t>HaBsor Street 10, Rosh Haayin, Israel</t>
  </si>
  <si>
    <t>Eco Fusion</t>
  </si>
  <si>
    <t>www.eco-fusion.com</t>
  </si>
  <si>
    <t>https://finder.startupnationcentral.org/company_page/eco-fusion</t>
  </si>
  <si>
    <t>Personalized Neuro-digital Therapeutics Platform</t>
  </si>
  <si>
    <t>Eco-Fusion is an AI-driven digital therapeutics company offering a flexible and patented closed-loop mobile platform to address a variety of chronic and mental conditions. Eco-Fusion partners with pharmaceutical, health, and insurance organizations to create digital therapeutics.
 The company's initial product is the award-winning Serenita, an AI-driven stress-reducing and focus-enhancing technology. Serenita has been shown to help patients with diabetes significantly reduce their blood sugar levels and lose significant weight. 
 Eco-Fusion's broader online platform, NewMe, uses sensor data and patient-reported data to analyze and render personalized treatments through neuro-stimulation wearables and behavioral therapies.
 Combating Coronavirus Pandemic:
 More than 63% of the people are experiencing depression and anxiety issues during the COVID-19 global crisis. Eco Fusion is addressing this using its patented stress relief engine. The company also uses sensor data and patient-reported data to analyze and render comprehensive personalized treatments. 
 The company's platform has rapidly adapted to emergency situations (such as COVID-19) where telemedicine is crucial. Eco-Fusion is also collaborating on solutions related to tracking cases and assessing COVID-19 infection risk in real-time.</t>
  </si>
  <si>
    <t>neuroscience,insurtech,non-invasive,telemedicine,mhealth,obesity,stress,pharmaceuticals,artificial-intelligence,treatments,data-analytics,adherence,sdg,therapeutics,medical-technologies,real-time,type-2-diabetes,chronic-disease,remote-monitoring,telehealth,actionable-insights,cardiology,diabetes,neuro-stimulation,wellness,wearable,coronavirus,digital-healthcare,minimally-invasive,monitoring,stress-control,diagnostics,nutrition,medical-devices,medical-data,cardiovascular,digital-therapeutics,mobile-applications,neurology,prevention,infectious-disease</t>
  </si>
  <si>
    <t>https://www.linkedin.com/company/5048077</t>
  </si>
  <si>
    <t>info@eco-fusion.com</t>
  </si>
  <si>
    <t>Dr. Oren Fuerst</t>
  </si>
  <si>
    <t>Dr. Oren Fuerst
CEO &amp; Chairman</t>
  </si>
  <si>
    <t>Dr. Oren Fuerst
CEO &amp; Chairman
Tal Givoly
Tech Advisor
Dr. Steven Kaplan
Chief Medical Officer</t>
  </si>
  <si>
    <t>Herzliya, Israel</t>
  </si>
  <si>
    <t>Effectivate</t>
  </si>
  <si>
    <t>https://www.effectivate.org/</t>
  </si>
  <si>
    <t>https://finder.startupnationcentral.org/company_page/effectivate</t>
  </si>
  <si>
    <t>Provides a web-based cognitive training application for strengthening and improving memory and other cognitive functions</t>
  </si>
  <si>
    <t>Effectivate is an innovative web-based neuro-wellness application.</t>
  </si>
  <si>
    <t>Effectivate is an innovative web-based neuro-wellness application. The company is developing a product that enables brain training in a pleasant, professional and challenging way.</t>
  </si>
  <si>
    <t>Health Care, Wellness</t>
  </si>
  <si>
    <t>https://www.linkedin.com/company/actiview-io/</t>
  </si>
  <si>
    <t>info@actiview.io</t>
  </si>
  <si>
    <t>077-35-36-370</t>
  </si>
  <si>
    <t>Shai Granot &amp; Yael Gilutz</t>
  </si>
  <si>
    <t>Itai Raz</t>
  </si>
  <si>
    <t>ELDA BrainTech</t>
  </si>
  <si>
    <t>https://elda-ai.com/</t>
  </si>
  <si>
    <t>https://finder.startupnationcentral.org/company_page/elda-braintech</t>
  </si>
  <si>
    <t>Medical Equipment Manufacturing</t>
  </si>
  <si>
    <t>Non-invasive Neuroimaging  | non portable (fMRI |CT | PET)</t>
  </si>
  <si>
    <t>Develops AI-powered neurodiagnostic platforms for epilepsy using EEG and fMRI technology.</t>
  </si>
  <si>
    <t>EEG and fMRI AI-powered Neurodiagnostic Platform - epilepsy</t>
  </si>
  <si>
    <t>https://www.linkedin.com/company/elda-braintech/about/</t>
  </si>
  <si>
    <t>Info@elda-ai.com</t>
  </si>
  <si>
    <t>052-6276278</t>
  </si>
  <si>
    <t>Dan Shaham</t>
  </si>
  <si>
    <t>Gilad Peleg</t>
  </si>
  <si>
    <t>ELEFense</t>
  </si>
  <si>
    <t>https://www.elefense.com/</t>
  </si>
  <si>
    <t>https://finder.startupnationcentral.org/company_page/automaticaudit</t>
  </si>
  <si>
    <t>Quantifying corporate cultural wellness in real-time with no questionnaires and respecting privacy</t>
  </si>
  <si>
    <t>ELEFense computes company engagement, sentiment &amp; keyword trends in real-time at a department level to reveal Enterprise Cultural Intelligence to manage employee burnout and much more. We can create a graph of employee and company health that indicates the effects of events and trends on cultural change. This is done automatically &amp; in real-time without using questionnaires or other traditional methods. ELEFense saves you from relying on opinions or voluntary contributions to make a management decision. "Brand Protection," "Business Intelligence," "Management, Corporate Wellness," "ESG," "HR," "Mental Health," "Reputation Management," "Team Management," "Employee Engagement"</t>
  </si>
  <si>
    <t>https://www.crunchbase.com/organization/elefense</t>
  </si>
  <si>
    <t>500,345</t>
  </si>
  <si>
    <t>Eleos Health</t>
  </si>
  <si>
    <t>https://eleos.health/</t>
  </si>
  <si>
    <t>https://finder.startupnationcentral.org/company_page/eleos</t>
  </si>
  <si>
    <t>Uses voice analysis and NLP to improve mental health treatment outcomes and workflow efficiency.</t>
  </si>
  <si>
    <t>mental health startup focused on using voice analysis and NLP</t>
  </si>
  <si>
    <t>Eleos Health is a mental health startup focused on using voice analysis and NLP to improve treatment outcomes and workflow efficiency.</t>
  </si>
  <si>
    <t>https://www.crunchbase.com/organization/eleos-health</t>
  </si>
  <si>
    <t>Artificial Intelligence, Health Care</t>
  </si>
  <si>
    <t>A round</t>
  </si>
  <si>
    <t>https://www.linkedin.com/company/eleoshealth/</t>
  </si>
  <si>
    <t>info@eleos.health 
danielsand3@gmail.com</t>
  </si>
  <si>
    <t>Alon Joffe</t>
  </si>
  <si>
    <t>Alon Rabinovich</t>
  </si>
  <si>
    <t>Dror Zaide, Alon Rabinovich</t>
  </si>
  <si>
    <r>
      <rPr>
        <rFont val="Arial"/>
        <color theme="1"/>
        <sz val="10.0"/>
      </rPr>
      <t xml:space="preserve">Dr. Sadeh-Sharvit, 
Merav Ben Ari
</t>
    </r>
    <r>
      <rPr>
        <rFont val="Roboto"/>
        <color theme="1"/>
        <sz val="10.0"/>
      </rPr>
      <t>Daniel Sand</t>
    </r>
  </si>
  <si>
    <t>Menachem Begin Road 136, Tel Aviv-Yafo, Israel</t>
  </si>
  <si>
    <t>Elixie</t>
  </si>
  <si>
    <t>https://www.elixie.com/</t>
  </si>
  <si>
    <t>https://finder.startupnationcentral.org/company_page/elixie-1</t>
  </si>
  <si>
    <t>eMazeLabs</t>
  </si>
  <si>
    <t>https://finder.startupnationcentral.org/company_page/emazelabs</t>
  </si>
  <si>
    <t>Wellness and Fitness Services</t>
  </si>
  <si>
    <t>Develops SaaS platforms for at-home cognitive therapy to support mental health treatment.</t>
  </si>
  <si>
    <t>SaaS Platform for At-home Cognitive Therapy</t>
  </si>
  <si>
    <t>Tzur Yitzhak</t>
  </si>
  <si>
    <t>https://www.linkedin.com/company/emazebrain/?originalSubdomain=il</t>
  </si>
  <si>
    <t>050-5545353</t>
  </si>
  <si>
    <t>Dr. Omer Hirsh</t>
  </si>
  <si>
    <t>Barak Aviv</t>
  </si>
  <si>
    <t>Nahal Kane Street</t>
  </si>
  <si>
    <t>Alpha</t>
  </si>
  <si>
    <t>Emelai</t>
  </si>
  <si>
    <t>not neurotech-Website is offline</t>
  </si>
  <si>
    <t>www.emelai.io</t>
  </si>
  <si>
    <t>Emelai is a technology startup using Artificial Intelligence cognitive computing to create automated Habit Formation digital platforms.</t>
  </si>
  <si>
    <t>Emelai provides thir clients tools, processes and proprietary neuroscience algorithms to build low-cost and effective Artificial Intelligence cognitive computing platforms to help solve last mile problems.</t>
  </si>
  <si>
    <t>Artificial Intelligence, Information Services, Information Technology, Machine Learning</t>
  </si>
  <si>
    <t>info@emelai.io</t>
  </si>
  <si>
    <t>(+972) 50 393 3995</t>
  </si>
  <si>
    <t>EmotiPlay</t>
  </si>
  <si>
    <t>https://emotiplay.com/</t>
  </si>
  <si>
    <t>Offers interactive training for children with autism, enhancing their emotional understanding and communication skills.</t>
  </si>
  <si>
    <t>online interactive training for children with Autism age +4 - understanding emotions parctice</t>
  </si>
  <si>
    <t>EmotiPlay’s vision is to become the leading global provider of engaging interactive software solutions that integrate advanced technologies in order to enhance the communication and social skills of people with autism and other related social communication disorders.
 The project was initiated by Compedia and the Autism Research Lab at Bar-Ilan University, together with the Autism Research Centre (ARC) at the University of Cambridge and the Unit for Pediatric Neuropsychiatry in the Department of Women’s and Children’s Health at Karolinska Institutet.
 The multi-disciplinary team assembled for this project consists of world-leading researchers in the field of autism and experts in human-machine interaction, as well as ICT-based solution providers.</t>
  </si>
  <si>
    <t>https://www.linkedin.com/company/emotiplay/</t>
  </si>
  <si>
    <t>--</t>
  </si>
  <si>
    <t>info@emotiplay.com</t>
  </si>
  <si>
    <t>(+972) 3 75 20 469</t>
  </si>
  <si>
    <t>Mr. Shay Newman</t>
  </si>
  <si>
    <t>Mr. Gil Ilutowich, Mr. Shay Newman</t>
  </si>
  <si>
    <t>Mr. Ilan Goldberg</t>
  </si>
  <si>
    <t>David Ben Gurion 2,Ramat Gan, ISRAEL</t>
  </si>
  <si>
    <t>Dev team Prof. Simon Baron-Cohen, Prof. Sven Bölte, Prof. Ofer Golan (BIU Israel), Ms. Aurélie Baranger</t>
  </si>
  <si>
    <t>Endostream</t>
  </si>
  <si>
    <t>https://endostream.com/</t>
  </si>
  <si>
    <t>https://finder.startupnationcentral.org/company_page/endostream-medical</t>
  </si>
  <si>
    <t>Develops devices for brain aneurysm treatment using self-conforming scaffolds for enhanced clinical outcomes.</t>
  </si>
  <si>
    <t>EndoStream is dedicated to developing safe and effective solutions that significantly improve clinical outcomes for patients suffering from brain aneurysms.
The company's aneurysm devices, utilizes self-conforming scaffolds that adapt to an aneurysm’s unique shape and provide maximal neck metal coverage.</t>
  </si>
  <si>
    <t>https://www.crunchbase.com/organization/endostream</t>
  </si>
  <si>
    <t>Biopharma, Health Care, Health Diagnostics, Medical</t>
  </si>
  <si>
    <t>https://www.linkedin.com/company/endostream-medical/?originalSubdomain=il</t>
  </si>
  <si>
    <t>Danel Mayer</t>
  </si>
  <si>
    <t>Alon May</t>
  </si>
  <si>
    <t>Yaara Yakov</t>
  </si>
  <si>
    <t>Berkovich Street 4, Tel Aviv-Yafo, Israel</t>
  </si>
  <si>
    <t>Epeius Pharma</t>
  </si>
  <si>
    <t>https://www.futurx.co.il/portfolio/epeius-pharma/</t>
  </si>
  <si>
    <t>https://finder.startupnationcentral.org/company_page/epeius-pharma</t>
  </si>
  <si>
    <t>Pioneers biological vehicles for therapeutic protein delivery in the central nervous system, targeting neurological diseases.</t>
  </si>
  <si>
    <t>Delivery of Therapeutic Proteins into the Central Nervous System</t>
  </si>
  <si>
    <t>Epeius Pharma is a cell and gene therapy company developing biological vehicles for the delivery of therapeutic proteins into the central nervous system. Epeius Pharma's platform could allow for an effective and scalable strategy for disease medication in neurodevelopmental and neurological pathologies that could benefit from direct neuron protein replacement treatments. Its first target indication will be Rett syndrome.
 Epeius Pharma was founded based on the joint research efforts of Professor Oded Rechavi and Shahar Bracha of the Department of Neurobiology, Wise Faculty of Life Sciences &amp; Sagol School of Neuroscience, Tel Aviv University, and Dr. Lilach Sheiner, senior lecturer and research fellow at the Wellcome Center of Integrative Parasitology, University of Glasgow. It was licensed from Ramot, the technology transfer company of Tel Aviv University and Glasgow University.</t>
  </si>
  <si>
    <t>therapeutics,neurology,cns-disorders,cell-therapy</t>
  </si>
  <si>
    <t>Dr. Vladik Krupalnik
CSO</t>
  </si>
  <si>
    <t>Dr. Lilach Sheiner
Co-Inventor
Dr. Neta Rosenzweig
Scientist
Shahar Bracha
Scientific Advisor &amp; ...
Dr. Vladik Krupalnik
CSO
Prof. Oded Rechavi
Co-Inventor
Dr. Michal Reichenstein
Scientist</t>
  </si>
  <si>
    <t>Ilan Ramon Street 2, Ness Ziona, Israel</t>
  </si>
  <si>
    <r>
      <rPr>
        <rFont val="Calibri, sans-serif"/>
        <color rgb="FF000000"/>
        <sz val="11.0"/>
      </rPr>
      <t xml:space="preserve">A part of </t>
    </r>
    <r>
      <rPr>
        <rFont val="Calibri, sans-serif"/>
        <color rgb="FF1155CC"/>
        <sz val="11.0"/>
        <u/>
      </rPr>
      <t>https://www.futurx.co.il/portfolio/epeius-pharma/</t>
    </r>
  </si>
  <si>
    <t>Epitech Mag</t>
  </si>
  <si>
    <t>seem inactive</t>
  </si>
  <si>
    <t>http://www.epitechmag.com/cgi-sys/defaultwebpage.cgi</t>
  </si>
  <si>
    <t>Clinical Practice | Therapy | Psychiatrics | Biofeedback | Neurofeedbacka</t>
  </si>
  <si>
    <t>eSistence Virtual Interaction</t>
  </si>
  <si>
    <t>www.esistence.com</t>
  </si>
  <si>
    <t>ESistence Virtual Interaction offers a free dialogue chatbot.</t>
  </si>
  <si>
    <t>Esistence provides the next generation free dialogue ChatBot. It provides a platform that is capable of conducting free format &amp; intelligent conversations.</t>
  </si>
  <si>
    <t>Artificial Intelligence, Crowdsourcing, Customer Service, Machine Learning, Messaging, Neuroscience</t>
  </si>
  <si>
    <t>asher.polani@esistence.com</t>
  </si>
  <si>
    <t>Asher Polani, Marius Zaharia</t>
  </si>
  <si>
    <t>Excellent Brain</t>
  </si>
  <si>
    <t>excellent-brain.com/</t>
  </si>
  <si>
    <t>https://finder.startupnationcentral.org/company_page/excellent-brain</t>
  </si>
  <si>
    <t>Offers brain training solutions for ADHD using BCI and Neurofeedback, catering to both B2B and B2C markets.</t>
  </si>
  <si>
    <t>Frontal EEG neurofeedback for ADHD, device and subscription. B2B and B2C</t>
  </si>
  <si>
    <t>Excellent Brain develops innovative brain training solutions based on BCI and Neurofeedback for ADHD</t>
  </si>
  <si>
    <t>Neuroscience, Training, Wellness</t>
  </si>
  <si>
    <t>https://www.linkedin.com/company/excellent-brain/</t>
  </si>
  <si>
    <t>info@excellent-brain.com</t>
  </si>
  <si>
    <t>972-77-2042282</t>
  </si>
  <si>
    <t>Ofer Lidsky</t>
  </si>
  <si>
    <t>Dr. Anat Barne - consultant, Dr. Tal sines - head of IP</t>
  </si>
  <si>
    <t>Exegiline Pharma</t>
  </si>
  <si>
    <t>http://www.youdim.com/exegiline/</t>
  </si>
  <si>
    <t>https://finder.startupnationcentral.org/company_page/exegiline</t>
  </si>
  <si>
    <t>Focuses on multifactorial treatment approaches for Alzheimer's disease.</t>
  </si>
  <si>
    <t>Multifactorial Treatment of Alzheimer's Disease</t>
  </si>
  <si>
    <t>https://www.crunchbase.com/organization/exegiline</t>
  </si>
  <si>
    <t>Moussa Youdim</t>
  </si>
  <si>
    <t>Eli Heldman</t>
  </si>
  <si>
    <t>Eye-minders</t>
  </si>
  <si>
    <t>https://www.eye-minders.com/</t>
  </si>
  <si>
    <t>Provides AI-based eye-tracking technology for accurate neurological and ophthalmological care.</t>
  </si>
  <si>
    <t>Our technology is based on 15 years of R&amp;D in eye-based technologies and is protected by a patent, trade secrets, and competitive insulation. It was successfully blind-tested by opinion leaders and customers on a diverse population and achieved a high accuracy rate of 92%-95%.</t>
  </si>
  <si>
    <t>https://www.crunchbase.com/organization/eye-minders</t>
  </si>
  <si>
    <t>https://www.linkedin.com/company/eyeminders/</t>
  </si>
  <si>
    <t>Dr. Daphna Palti-Wasserman</t>
  </si>
  <si>
    <t>EyeControl</t>
  </si>
  <si>
    <t>http://www.eyecontrol.co.il/</t>
  </si>
  <si>
    <t>https://finder.startupnationcentral.org/company_page/eyecontrol</t>
  </si>
  <si>
    <t>Brain Computer Interface (BCI)</t>
  </si>
  <si>
    <t>Develops assistive technology for communication with paralyzed users, enabling bi-directional interaction through eye movements.</t>
  </si>
  <si>
    <t>Eye tracker hardware and software for paralyzed users, wearable without the need for external display.</t>
  </si>
  <si>
    <t>EyeControl is an assistive technology for intensive care units. The device uses pupil movements to enable bi-directional remote communication between ventilated patients and medical staff, thereby improving accuracy of care, freeing up beds and equipment, and limiting contagion by reducing the need for proximity. EyeControl has two target markets: medical facilities for ventilated patients and home care for locked-in individuals.
 EyeControl will pilot the medical device at hospitals treating patients with COVID-19, where it can help preserve lines of communication between ventilated patients and nurse stations outside quarantine.
 EyeControl is CE marked, FDA listed, and ISO certified. The company concluded a clinical trial in the intensive care unit at the Tel Aviv Sourasky Medical Center and is scheduled to conduct an expanded trial at Emory University Hospital.
 In 2019, commercialization of the EyeControl home care device commenced in Israel and the United Kingdom. The device is reimbursed by the Israel Ministry of Health, UK National Health Service, and U.S. Centers for Medicare and Medicaid Services.
 Combating Coronavirus Pandemic:
 The COVID-19 pandemic caused many medical facilities to reach out to EyeControl. As an innovative communication solution for ventilated patients, the product is urgently needed to enhance accuracy of care, decrease recovery time, and speedup patient turnover, while reducing person to person viral exposure. The EyeControl can effectively improve ICU conditions and lessen Coronavirus transmission, by enabling safe and effective remote communication between ventilated patients and medical staff, via the nurse station; loved ones can also maintain patient contact from outside isolated units.</t>
  </si>
  <si>
    <t>neurology,degenerative-diseases,eye-tracking,natural-language-processing,eye-tracking,monitoring,multiple-sclerosis,medical-technologies,locked-in,ventilation,coronavirus,machine-learning,artificial-intelligence,non-invasive,remote-monitoring,mobile-applications,digital-healthcare,stroke,communications,mhealth,assistive-devices,wireless-communication,wearable,computer-vision,amyotrophic-lateral-sclerosis-(als),mhealth,speech,home-care,medical-devices</t>
  </si>
  <si>
    <t>$10M to $50M</t>
  </si>
  <si>
    <t>https://www.linkedin.com/company/18089088</t>
  </si>
  <si>
    <t>hello@eyecontrol.co.il</t>
  </si>
  <si>
    <t>Itai Kornberg, Or Retzkin, Shay Rishoni</t>
  </si>
  <si>
    <t>Osama Geraisi - R&amp;D leader</t>
  </si>
  <si>
    <t>Itai Kornberg
Co-founder &amp; CTO</t>
  </si>
  <si>
    <t>Or Retzkin
Co-founder &amp; CEO</t>
  </si>
  <si>
    <t>Or Retzkin
Co-founder &amp; CEO
Eyecontrol Team
Marketing &amp; Operations
Itai Kornberg
Co-founder &amp; CTO
Shay Rishoni
Co-founder (late)</t>
  </si>
  <si>
    <t>Menachem Begin Street 48, Tel Aviv, Israel</t>
  </si>
  <si>
    <t>EyeFree Assisting Communication</t>
  </si>
  <si>
    <t>Eyecuracy</t>
  </si>
  <si>
    <t>http://www.eyecuracy.com/</t>
  </si>
  <si>
    <t>https://finder.startupnationcentral.org/company_page/eyecuracy</t>
  </si>
  <si>
    <t>Offers AI-powered solutions for diagnosing and treating neurological and ophthalmological disorders with high accuracy.</t>
  </si>
  <si>
    <t>Neurological and Ophthalmological Care</t>
  </si>
  <si>
    <t>Eyecuracy offers a solution for diagnosing, monitoring, and treating neurological and ophthalmological disorders. The company uses AI-powered eye-tracking technology to provide a cost-effective and accurate approach, reducing the burden on patients and health care systems.</t>
  </si>
  <si>
    <t>https://www.linkedin.com/company/eyecuracy/</t>
  </si>
  <si>
    <t>Albert Kashchenevsky</t>
  </si>
  <si>
    <t>Eyeviation</t>
  </si>
  <si>
    <t>new logo in folder - update on website</t>
  </si>
  <si>
    <t>https://www.eyeviation.com/</t>
  </si>
  <si>
    <t>https://finder.startupnationcentral.org/company_page/eyeviation</t>
  </si>
  <si>
    <t>Aerospace &amp; Aviation</t>
  </si>
  <si>
    <t>Eyeviation uses eye-tracking data and machine learning to assess cognitive performance and develop AI-based precision skills training tools, enhancing individual and organizational training efficiency.</t>
  </si>
  <si>
    <t>Eyeviation, utilizes eye tracking data and machine learning technology 
to assess cognitive performance and develop AI-based assessment tools 
for precision skills training.
This groundbreaking technology 
unlocks previously unmeasurable cognitive insights, offering individual 
trainees an innovative approach to enhance their performance. 
Additionally, training organizations can optimize their programs with 
increased efficiency and cost-effectiveness.
The Eyeviation team 
is composed of seasoned experts from diverse domains, with experience 
gained at renowned organizations such as the Israeli Air Force, Weizmann
 Institute, and Mobileye</t>
  </si>
  <si>
    <t>grant</t>
  </si>
  <si>
    <t>Feel Right</t>
  </si>
  <si>
    <t>Presumed Inactive, 12/2022 ceased to operate</t>
  </si>
  <si>
    <t>https://finder.startupnationcentral.org/company_page/feel-right</t>
  </si>
  <si>
    <t>Digital Health Fitness Coach</t>
  </si>
  <si>
    <t>Firefly Neuroscience</t>
  </si>
  <si>
    <t>https://fireflyneuro.com/</t>
  </si>
  <si>
    <t>https://finder.startupnationcentral.org/company_page/elminda</t>
  </si>
  <si>
    <t>provides objective brain function assessments by comparing recordings to a normative, age-matched database using AI. It aids in managing cognitive disorders, tracking disease progression, and personalizing treatment, with FDA and CE clearance for clinical use.</t>
  </si>
  <si>
    <t>FDA-cleared Brain Network Analytics (BNA™). Utilizing ADVANCED AI and an extensive proprietary EEG database, BNA™ combines the automatic analysis of Event-Related Potentials (ERPs), spectral EEG, and behavioral performance data for a comprehensive and objective data-driven brain health evaluation</t>
  </si>
  <si>
    <t>Firefly Neuroscience’s Brain Network Analytics (BNA™) technology provides an objective assessment of cognition (brain function). It records and compares how a brain functions to an FDA-cleared, normative,
age-matched database using AI and advanced signal processing.
This
allows clinicians and their patients to make informed, objective therapy and disease management decisions and track changes over time. Firefly Neuroscience takes the guesswork and subjectivity out of managing mental illnesses and cognitive disorders.
The company combines big data analytics, artificial intelligence, and brain network activation mapping to quantify function and dysfunction, disease progression, and therapeutic effects in cases of brain injuries such as concussion and other neurological and psychiatric disorders, including pain and depression.
elminda's BNA system can help provide a universal screening for mental health and substance use problems in primary and specialty healthcare settings as a result of the COVID-19 crisis. In addition, the insights gained from the BNA test can allow better monitoring of the disease and enable personalized treatment plans.
elminda's BNA technology has been CE marked and cleared by the FDA and is available for commercial and clinical use in the United States, Europe, Canada, and Israel.</t>
  </si>
  <si>
    <t>diagnostics,imaging,machine-learning,medical-technologies,brain-disorder,quarantine,brain-injury,optronics,alzheimers-disease,medical-research,deep-learning,digital-healthcare,psychiatry,decision-support,parkinson,degenerative-diseases,non-invasive,neurology,medical-devices,artificial-intelligence,mapping</t>
  </si>
  <si>
    <t>2006</t>
  </si>
  <si>
    <t>E</t>
  </si>
  <si>
    <t>https://www.linkedin.com/company/2531441</t>
  </si>
  <si>
    <t>Amir Geva</t>
  </si>
  <si>
    <t>Jon Olsen (Former: Ronen Gadot)</t>
  </si>
  <si>
    <t>Geri Katz
CFO</t>
  </si>
  <si>
    <t>Ronen Gadot
CEO
Amir Geva
Founder &amp; CTO
Geri Katz
CFO
Chen Golan
VP Operations &amp; HR
Maayan Avneon ????? ???????
Business Development ...</t>
  </si>
  <si>
    <t>Arieh Shenkar St 1, Hertsliya, Israel</t>
  </si>
  <si>
    <t>Elminda</t>
  </si>
  <si>
    <t>Fits</t>
  </si>
  <si>
    <t>www.fits.com.br</t>
  </si>
  <si>
    <t>Fits organizes sports and health ecosystem in a coalition loyalty solution.</t>
  </si>
  <si>
    <t>Fits organizes sports and health ecosystem in a coalition loyalty solution. The team is passionate about sports and healthy living and truly believe in happiness, efficiency, and productivity all comes in the healthy package. The company develops a mobile platform to organize sports and health ecosystem and encourage people to have better habits and enhance the quality of life. Fits is a coalition loyalty mobile app. Fits was founded on 2016 and is headquartered in São Paulo, Brazil.</t>
  </si>
  <si>
    <t>Analytics, Big Data, Fitness, Payments, Personal Health, Wellness</t>
  </si>
  <si>
    <t>Not Israel</t>
  </si>
  <si>
    <t>Angel</t>
  </si>
  <si>
    <t>fits@fits.com.br</t>
  </si>
  <si>
    <t>Alexandre Pereira, Fabio De Fiore Doneux</t>
  </si>
  <si>
    <t>FlatWorld</t>
  </si>
  <si>
    <t>Revolutionizing remote recruitment globally through an AI-driven marketplace connecting businesses to hundreds of top-tier recruiters.</t>
  </si>
  <si>
    <t>FlatWorld makes any remote hiring a breeze. We deliver outstanding results with unbeatable time-to-hire by aggregating and orchestrating hundreds of recruiters under the hood. Our HireWise platform is agnostic to regions, verticals, and roles, aggregating and orchestrating a global network of hundreds of recruiters under the hood. HireWise delivers your talent team a daily/weekly shortlist of interview-ready vetted candidates. With our name-your-own bounty price model, you can enjoy the benefits of our platform at a fraction of the cost of an agency and at unprecedented speed. The TalentMatch platform is for companies hiring cross-border developers. On top of vetting for technical skills, we collect 150+ data points, including personality traits, soft skills, and work motivations. We use predictive algorithms and cutting-edge psychology research to predict performance and engagement over time in a remote work environment. FlatWorld is the perfect partner for all your remote hiring needs, They build FlatWorld.co with the engineering manager in mind, eliminating time wasted on the hiring process and focusing on getting you the best possible talent, and as quickly as possible.</t>
  </si>
  <si>
    <t>https://www.crunchbase.com/organization/flatworld-co</t>
  </si>
  <si>
    <t>Human Resources, SaaS, Software</t>
  </si>
  <si>
    <t>486,367</t>
  </si>
  <si>
    <t>FlowMD</t>
  </si>
  <si>
    <t>https://desktop.flowmd.co/</t>
  </si>
  <si>
    <t>https://finder.startupnationcentral.org/company_page/flowmd</t>
  </si>
  <si>
    <t>Develops digital therapeutic platforms to reduce anxiety, panic attacks, and PTSD symptoms using biofeedback.</t>
  </si>
  <si>
    <t>FlowMD is a digital therapeutic platform that helps patients reduce anxiety, panic attacks, and PTSD symptoms using biofeedback training.</t>
  </si>
  <si>
    <t>FlyBrain</t>
  </si>
  <si>
    <t>website is offline</t>
  </si>
  <si>
    <t>https://finder.startupnationcentral.org/company_page/flybrain</t>
  </si>
  <si>
    <t>Cognitive Function Training</t>
  </si>
  <si>
    <t>Flybrain is an online cognitive-training service that integrates original, adaptable brain games, constant user-performance analysis, and practical didactic tools suited for common daily tasks.
 The Flybrain program can be used by people with cognitive challenges (e.g. memory loss, ADHD, rehabilitation) as well as those wanting to enhance their cognitive skills. Flybrain users can enjoy fun, intuitive games, and personal trainers can analyze the data to provide them with detailed results and tools for improvement.
 Flybrainâ€™s training method is based on theories in cognitive psychology and brain plasticity, and studies have shown an enhancement in skills performance through the use of brain optimization software.</t>
  </si>
  <si>
    <t>training,digital-healthcare,web-platform,digital-therapeutics,gamification,neurology,software-applications,serious-games,games,personalization,rehabilitation,cognitive-training</t>
  </si>
  <si>
    <t>https://www.linkedin.com/company/10013266</t>
  </si>
  <si>
    <t>ForSight Robotics</t>
  </si>
  <si>
    <t>https://www.forsightrobotics.com/</t>
  </si>
  <si>
    <t>https://finder.startupnationcentral.org/company_page/forsight-robotics</t>
  </si>
  <si>
    <t>ForSight Robotics develops a platform to perform and deliver ophthalmic robotic surgeries.</t>
  </si>
  <si>
    <t>ForSight Robotics develops a platform to perform and deliver ophthalmic robotic surgeries. It combines robotic microsurgical technology, visualization technologies, and cognitive computing methods to automate ophthalmic surgeries that treat diseases underlying preventable blindness. ForSight Robotics was founded in 2020 and is headquartered in Yokne'am Illit, Israel.</t>
  </si>
  <si>
    <t>https://www.crunchbase.com/organization/forsight-robotics</t>
  </si>
  <si>
    <t>Health Care, Medical, Medical Device, Robotics</t>
  </si>
  <si>
    <t>17,812</t>
  </si>
  <si>
    <t xml:space="preserve">Dannapnt1@gmail.comits Biotech but not neurotech </t>
  </si>
  <si>
    <t>Not directly related to neurotech, but related to eye care and vision - an indirect connection?</t>
  </si>
  <si>
    <t>Fresh Podcast Network</t>
  </si>
  <si>
    <t>https://www.fresh-podcasts.com/tlvdna</t>
  </si>
  <si>
    <t>Fresh podcast network is a leading Israeli based podcast network aiming to be the leading force in the podcast ecosystem in the midd east</t>
  </si>
  <si>
    <t>Fresh podcast network is a leading Israeli based podcast network aiming to be the leading force in the podcast ecosystem in the midd east. We develop original shows in Hebrew, Arab and English in various topics such as business, life stile, culinary, entertainment, psychology and many more.</t>
  </si>
  <si>
    <t>https://www.crunchbase.com/organization/fresh-podcast-network</t>
  </si>
  <si>
    <t>Podcast</t>
  </si>
  <si>
    <t>1,767,458</t>
  </si>
  <si>
    <t>Friendly Robotics</t>
  </si>
  <si>
    <t>Not relevant to Neurotech/IL anymore - Was sold to Robomow</t>
  </si>
  <si>
    <t>Galimedix Therapeutics</t>
  </si>
  <si>
    <t>https://www.galimedix.com/</t>
  </si>
  <si>
    <t>https://finder.startupnationcentral.org/company_page/galimedix-therapeutics</t>
  </si>
  <si>
    <t>Develops novel ophthalmic treatments for diseases like glaucoma and macular degeneration using a unique mechanism of action.</t>
  </si>
  <si>
    <t>Novel Treatment for Ophthalmic Diseases</t>
  </si>
  <si>
    <t>Galimedix Therapeutics is a phase-2 clinical-stage ophthalmic pharmaceutical company developing treatments based on a novel mechanism of action directed at the common cause of several neurodegenerative diseases: toxic oligomers of amyloid beta. Its focus is on two of the leading causes of blindness: dry macular degeneration of the retina and glaucoma. The company is currently developing a novel treatment that delivers its patented small molecule drug with a unique mechanism of action via eye drops. Studies with Galimedix's eye drops in monkeys have demonstrated drug concentration quickly reaching more than 30 times estimated therapeutic levels in the retina of the closest model to human eyes. Compelling efficacy data from GAL-101 eye drops in relevant animal models has also demonstrated more than 90% neuroprotection, and the treatment has drawn the active support of more than a dozen experts in both glaucoma and dry age-related macular degeneration. These experts also support the design of the company's proposed phase-2 studies.</t>
  </si>
  <si>
    <t>https://www.crunchbase.com/organization/galimedix-therapeutics</t>
  </si>
  <si>
    <t>Pharmaceutical, Therapeutics</t>
  </si>
  <si>
    <t>Shorashim</t>
  </si>
  <si>
    <t>https://www.linkedin.com/company/galimedix-therapeutics-inc/</t>
  </si>
  <si>
    <t>info@galimedix.com</t>
  </si>
  <si>
    <t>972-4-9905139</t>
  </si>
  <si>
    <t>Christopher Parsons, Herman Russ, Andrew Pearlman</t>
  </si>
  <si>
    <t>Herman Russ</t>
  </si>
  <si>
    <t>Phylis K. Bellin</t>
  </si>
  <si>
    <t>3704 Calvend Lane, Kensington, MD, USA</t>
  </si>
  <si>
    <t>GeneGrafts</t>
  </si>
  <si>
    <t>www.genegrafts.com/</t>
  </si>
  <si>
    <t>https://finder.startupnationcentral.org/company_page/genegrafts</t>
  </si>
  <si>
    <t>Cell Therapy for Modulating Excitable Tissues</t>
  </si>
  <si>
    <t>GeneGrafts Ltd is a biotechnology company developing proprietary technology for modulating excitable tissues, such as of the brain or heart, by cell therapy. This new paradigm can be used for treatment of various diseases including Parkinson's disease and other neurological disorders or cardiac arrhythmias.
 TheÂ technology platform is based on transplantation of cell grafts, isolated from the patient's own body, which defines the ion channels. These grafted cells integrate functionally and structurally with the target organ, and their electrical properties are derived from the expressed ion channels. The electrical properties of the target organ are modulated in a predetermined way.Â</t>
  </si>
  <si>
    <t>cardiology,cell-therapy,medical-technologies,neurology,parkinson,biotechnology</t>
  </si>
  <si>
    <t>https://www.linkedin.com/company/genegrafts-ltd</t>
  </si>
  <si>
    <t>Yair Feld
CEO</t>
  </si>
  <si>
    <t>Binyamin Disraeli Street 57, Haifa, Israel</t>
  </si>
  <si>
    <t>Genetika+</t>
  </si>
  <si>
    <t>https://www.genetikaplus.com/</t>
  </si>
  <si>
    <t>https://finder.startupnationcentral.org/company_page/genetika</t>
  </si>
  <si>
    <t>Develops DNA-based sequencing tools for personalized drug response predictions in depression treatment.</t>
  </si>
  <si>
    <t>DNA based sequencing and analysis for drug response predictions for depression. Market is booth physicians and pharma companies</t>
  </si>
  <si>
    <t>Genetika+ is developing a personalized medical testing tool to better
 treat depression by helping physicians find the best drug therapy for 
their patients. The Genetika+ test helps predict the best drug treatment
 for each patient, enabling faster treatment, fewer side effects, and 
lower dosing. 
The company's platform assists pharmaceutical companies in their drug
 development pipeline by providing robust and highly specific drug 
response predictions from a broad group of patients. It includes a fully
 profiled and replenishable model for major depression, allowing a rapid
 high-throughput identification of novel drugs and their molecular 
effects on cells. It also allows the identification of patient subsets 
for clinical trials, obviating the need for larger clinical trials and 
increasing the potential for successful outcomes.</t>
  </si>
  <si>
    <t>https://www.linkedin.com/company/genetika/?originalSubdomain=il</t>
  </si>
  <si>
    <t>Dr. Daphna Laifenfeld,Dr. Talia Cohen-Solal</t>
  </si>
  <si>
    <t>Dr. Daphna Laifenfeld</t>
  </si>
  <si>
    <t>Dr. Erez Nitzan</t>
  </si>
  <si>
    <t>Dr. Talia Cohen-Solal</t>
  </si>
  <si>
    <t>Professor Racah St 3, Jerusalem, Israel</t>
  </si>
  <si>
    <t>GGTUDE</t>
  </si>
  <si>
    <t>https://ggtude.com/</t>
  </si>
  <si>
    <t>https://finder.startupnationcentral.org/company_page/gg-apps</t>
  </si>
  <si>
    <t>Mobile app designed to help users change negative thinking habits.</t>
  </si>
  <si>
    <t>It is a mobile app designed to help people change their negative thinking habits.</t>
  </si>
  <si>
    <t>https://www.crunchbase.com/organization/ggtude</t>
  </si>
  <si>
    <t>Medical; Mental Health; Mobile Apps; Software; Therapeutics; Training; Wellness</t>
  </si>
  <si>
    <t>Guy Doron &amp; Gur Ilany</t>
  </si>
  <si>
    <t>Ginat Geshem</t>
  </si>
  <si>
    <t>https://www.ginatgeshem.org/</t>
  </si>
  <si>
    <t>Ginat Geshem is a nonprofit organization that curates programs dedicated to fulfilling the hobbies of children on the autistic spectrum.</t>
  </si>
  <si>
    <t>https://www.crunchbase.com/organization/ginat-geshem</t>
  </si>
  <si>
    <t>Child Care, Children, Non Profit, Psychology</t>
  </si>
  <si>
    <t>Kfar Yona</t>
  </si>
  <si>
    <t>2,890,658</t>
  </si>
  <si>
    <t>Glixogen Therapeutics</t>
  </si>
  <si>
    <t>via futurx ||| not sure if Neurotech_Category is NeuroPharmacology | NeuroBioTechnology OR NeuroreHabilitation | NeuroDegenerative | NeuralProstheses - website doesnt work</t>
  </si>
  <si>
    <t>https://finder.startupnationcentral.org/company_page/glixogen-therapeutics</t>
  </si>
  <si>
    <t>Develops treatments enhancing remyelination in neurodegenerative disorders, focusing on diseases like MS.</t>
  </si>
  <si>
    <t>Treatment for Enhancing Remyelination in Neurodegenerative Disorders</t>
  </si>
  <si>
    <t>Glixogen Therapeutics is a biopharmaceutical company developing a treatment to enhance remyelination in neurodegenerative disorders that are driven by damage to the neuron's myelin sheath, such as multiple sclerosis (MS). Glixogen Therapeutics has discovered selective small molecule inhibitors of the transcription factor Gli1, a novel target that facilitates neuronal remyelination towards modifying the outcome of the disease. Glixogen Therapeutics was founded at the FutuRx biotechnology incubator.</t>
  </si>
  <si>
    <t>https://www.crunchbase.com/organization/glixogen-therapeutics</t>
  </si>
  <si>
    <t>Biopharma, Pharmaceutical</t>
  </si>
  <si>
    <t>https://www.linkedin.com/company/glixogen-therapeutics/</t>
  </si>
  <si>
    <t>yair@glixogen.com</t>
  </si>
  <si>
    <t>Dr. Yair Fisher</t>
  </si>
  <si>
    <t>Ilan Ramon 2, Ness Ziona</t>
  </si>
  <si>
    <t>GoodDeeds.AI</t>
  </si>
  <si>
    <t>https://gooddeeds.ai/</t>
  </si>
  <si>
    <t>GoodDeeds increases philanthropic ROI by empowering nonprofits to access more relevant funding and deploy it more effectively.</t>
  </si>
  <si>
    <t>INTRO: An estimate of 15% of funds donated to nonprofits are wasted due to inefficiencies. This translates to $100B+ in yearly wasted donations in the U.S. alone. We want to help minimize this waste and increase philanthropy ROI by empowering nonprofits to access more relevant funding and deploy it more effectively. PROBLEM: Despite their best intentions, many NGO teams, particularly smaller ones, lack the resources and expertise to design and execute high-impact projects effectively. Teams with limited resources also often lack the ability to access relevant funding. These gaps usually lead to NGOs underperforming, important causes unfunded, and wasted billions of dollars in donor funds. SOLUTION: GoodDeeds utilize recent advancement in AI, along with the largely Post-IPO Equityly-accessible data on NGOs and impact projects to provide NGO teams with the “ImpactCopilots” - suite of AI-powered virtual assistants, tailored to individual roles and tasks. These copilots help increase the team’s productivity and enhance their skills, thus expanding NGOs capacities, growth and impact. SOLUTION GoodDeeds utilize recent advancement in AI, along with the largely Post-IPO Equityly-accessible data on NGOs and impact projects to provide NGO teams with the “ImpactCopilots” - suite of AI-powered virtual assistants, tailored to individual roles and tasks. These copilots help increase the team’s productivity and enhance their skills, thus expanding NGOs capacities, growth and impact. TECHNOLOGY: We’re developing the “brain” of impact projects, with key capabilities of aggregating, structuring and analyzing impact data. Utilizing this analysis in the context of an NGO allows us to generate meaningful and personalized insights to the staff and also provide opportunities for collaboration across the sector. VISION: A prosperous world, where every organization, community and individual are empowered to expand and realize their full goodness potential.</t>
  </si>
  <si>
    <t>https://www.crunchbase.com/organization/gooddeeds</t>
  </si>
  <si>
    <t>Artificial Intelligence, Social Impact, Software</t>
  </si>
  <si>
    <t>217,940</t>
  </si>
  <si>
    <t>GrayMatters Health</t>
  </si>
  <si>
    <t>https://www.graymatters.health/</t>
  </si>
  <si>
    <t>https://finder.startupnationcentral.org/company_page/graymatters-health</t>
  </si>
  <si>
    <t>Creates digital therapeutics for mental health by enabling volitional brain process regulation.</t>
  </si>
  <si>
    <t>Digital Therapeutics for Mental Health</t>
  </si>
  <si>
    <t>GrayMatters Health is developing digital therapeutics for mental disorders through the volitional regulation of brain processes.</t>
  </si>
  <si>
    <t>saas,posttraumatic-stress-disorder,non-invasive,software-applications,treatments,digital-therapeutics,digital-healthcare,machine-learning,artificial-intelligence,mental-health,medical-devices,neurology</t>
  </si>
  <si>
    <t>https://www.linkedin.com/company/64704759</t>
  </si>
  <si>
    <t>info@graymatters.health</t>
  </si>
  <si>
    <t>Oded Kraft, Shai Attia, Rani Cohen</t>
  </si>
  <si>
    <t>Prof. Talma Hendler</t>
  </si>
  <si>
    <t>Shai Attia</t>
  </si>
  <si>
    <t>Oded Kraft
Co-founder &amp; CEO</t>
  </si>
  <si>
    <t>Rani Cohen</t>
  </si>
  <si>
    <t>Shai Attia
Co-founder and VP R&amp;D</t>
  </si>
  <si>
    <t>Prof. Talma Hendler
Chief Medical Scientist
Shai Attia
Co-founder and VP R&amp;D
Rani Cohen
Co-Founder &amp; Executive ...
Oded Kraft
Co-founder &amp; CEO</t>
  </si>
  <si>
    <t>Haifa, Israel</t>
  </si>
  <si>
    <t>Greatnix</t>
  </si>
  <si>
    <t>Under Unbox BIU impact incubator</t>
  </si>
  <si>
    <t>GSKURE (previously CerebraMed)</t>
  </si>
  <si>
    <t>?</t>
  </si>
  <si>
    <t>No results from 2021-2022</t>
  </si>
  <si>
    <t>http://gskure.com/</t>
  </si>
  <si>
    <t>https://finder.startupnationcentral.org/company_page/cerebramed</t>
  </si>
  <si>
    <t>Gskure is an IP based company that owns innovative proprietary GSK-3 peptide inhibitors drug candidates. GSK-3 is related to varius neurodegenerative diseases</t>
  </si>
  <si>
    <t>The protein GSK-3 is a causative factor behind a broad spectrum of 
neurodegenerative disorders. Inhibition of GSK-3 should limit the 
progression of neurodegeneration and rescue pathological symptoms.</t>
  </si>
  <si>
    <t>Hagit Eldar- Finkelman, Ph.D</t>
  </si>
  <si>
    <t>previous name: CerebraMed</t>
  </si>
  <si>
    <t>Happy Things</t>
  </si>
  <si>
    <t>https://www.happythings.app/</t>
  </si>
  <si>
    <t>https://finder.startupnationcentral.org/company_page/happy-things</t>
  </si>
  <si>
    <t>Head Habitat</t>
  </si>
  <si>
    <t>website dosent work</t>
  </si>
  <si>
    <t>https://headhabitat.com/</t>
  </si>
  <si>
    <t>https://finder.startupnationcentral.org/company_page/head-habitat</t>
  </si>
  <si>
    <t>Optimizes mental healthcare by leveraging objective smartphone-generated patient data. Provides actionable insights and treatment recommendations, leading to enhanced patient outcomes and shorter therapy durations for traditional mental health providers.</t>
  </si>
  <si>
    <t>Accelerating The Transition To Data-Driven, Value-Based Mental Healthcare</t>
  </si>
  <si>
    <t>Head Habitat enables traditional mental healthcare providers to leverage objective and accurate patient data to optimize treatment processes and improve patient outcomes.</t>
  </si>
  <si>
    <t>https://www.crunchbase.com/organization/head-habitat</t>
  </si>
  <si>
    <t>Artificial Intelligence, health care, health insurance, insurtech, internet, medical, retail, software</t>
  </si>
  <si>
    <t>https://www.linkedin.com/company/head-habitat/</t>
  </si>
  <si>
    <t>contact@headhabitat.com</t>
  </si>
  <si>
    <t>Eliott Reich</t>
  </si>
  <si>
    <t>Rotem Sade</t>
  </si>
  <si>
    <t>Lior Schunder, Rotem Sade</t>
  </si>
  <si>
    <t>HeadSense</t>
  </si>
  <si>
    <t>Seems Close - wevsite link leads to wrong website</t>
  </si>
  <si>
    <t>https://finder.startupnationcentral.org/company_page/headsense</t>
  </si>
  <si>
    <t>Medical devices</t>
  </si>
  <si>
    <t>Noninvasive Multiparameter Brain Monitoring</t>
  </si>
  <si>
    <t>HeadSense Medical is developing a noninvasive intracranial pressure (ICP) monitor to help treat patients with severe traumatic brain injury (TBI), stroke, and brain tumors.
 The HeadSense ICP monitor contains a disposable unit similar to a headset which allows continuous ICP monitoring. The device emits an acoustic signal which is transmitted into the ear and through the skull, then picked up in the other ear by a sensor. The signal is analyzed using a proprietary signal-processing algorithm that provides the ICP levels in mmHg. Data analysis and display can be performed on a tablet or smartphone.</t>
  </si>
  <si>
    <t>home-care,signal-processing,brain-injury,medical-devices,monitoring,stroke,non-invasive,digital-healthcare,neurology,remote-monitoring</t>
  </si>
  <si>
    <t>2011</t>
  </si>
  <si>
    <t>(551)666-8292</t>
  </si>
  <si>
    <t>Guy Weinberg</t>
  </si>
  <si>
    <t>Ronit Markovitz
Product Manager</t>
  </si>
  <si>
    <t>HaGavish Street 10, Netanya, Israel</t>
  </si>
  <si>
    <t>Hedonia</t>
  </si>
  <si>
    <t>i am not sure this need to be included (itamar)</t>
  </si>
  <si>
    <t>https://hedonia.io/</t>
  </si>
  <si>
    <t>https://finder.startupnationcentral.org/company_page/hedonia</t>
  </si>
  <si>
    <t>Bridges the gap in specialized mental healthcare by integrating technology with therapy, enhancing diagnosis, and treatment for complex conditions.</t>
  </si>
  <si>
    <t>new treatment approach proven to reduce symptoms of depression and anxiety by up to 45% - Mood Bloom’s Mobile Game!</t>
  </si>
  <si>
    <t>https://www.crunchbase.com/organization/hedonia</t>
  </si>
  <si>
    <t>Health Care, Medical Device, Therapeutics</t>
  </si>
  <si>
    <t>Savyon</t>
  </si>
  <si>
    <t>https://www.linkedin.com/company/hedoniahealth/about/</t>
  </si>
  <si>
    <t>Helping Minds</t>
  </si>
  <si>
    <t>https://www.helpingminds.com/?utm_source=google&amp;utm_medium=cpc&amp;utm_campaign=10044791686&amp;utm_term=helping%20minds&amp;gad=1&amp;gclid=Cj0KCQjwmICoBhDxARIsABXkXlI3RufCvpKPWgo5kgErC5MoQh2RNpWf1otLvyr6mfI6EtYC9IRBznoaArkuEALw_wcB</t>
  </si>
  <si>
    <t>https://finder.startupnationcentral.org/company_page/helping-minds-ltd</t>
  </si>
  <si>
    <t>Develops a digital mental health clinic platform combining technology with human therapist support.</t>
  </si>
  <si>
    <t>https://www.crunchbase.com/organization/helping-minds-ltd</t>
  </si>
  <si>
    <t>https://www.linkedin.com/company/helpingminds-ltd/about/</t>
  </si>
  <si>
    <t>Nathan Margulis</t>
  </si>
  <si>
    <t>Eran Price</t>
  </si>
  <si>
    <t>Hexatone Finance</t>
  </si>
  <si>
    <t>https://hexatone.com/</t>
  </si>
  <si>
    <t>Hexatone Finance, creators of real-time financial intelligence platforms</t>
  </si>
  <si>
    <t>https://www.crunchbase.com/organization/hexatone-finance</t>
  </si>
  <si>
    <t>Finance, Financial Services, FinTech, Information Technology, Software</t>
  </si>
  <si>
    <t>698,540</t>
  </si>
  <si>
    <t>HighRad Ltd</t>
  </si>
  <si>
    <t>don't know if this is neurotech</t>
  </si>
  <si>
    <t>https://www.high-rad.com/</t>
  </si>
  <si>
    <t>https://finder.startupnationcentral.org/company_page/highrad</t>
  </si>
  <si>
    <t>Stealth-mode company focusing on neuro-imaging and medical image processing.</t>
  </si>
  <si>
    <t>HighRad is a stealth mode neuro-imaging and medical image processing. , medical device company</t>
  </si>
  <si>
    <t>By analyzing the passively generated data on a user's smartphone, the company provides mental health therapists with actionable insights and treatment recommendations leading to improved patient outcomes and reduced therapy durations.</t>
  </si>
  <si>
    <t>https://www.crunchbase.com/organization/highrad-ltd</t>
  </si>
  <si>
    <t>1,224,117</t>
  </si>
  <si>
    <t>https://www.linkedin.com/company/highrad-ltd/</t>
  </si>
  <si>
    <t>info@high-rad.com</t>
  </si>
  <si>
    <t>Prof. Leo Joskowicz,</t>
  </si>
  <si>
    <t>Yossi Srour</t>
  </si>
  <si>
    <t>Jacob (Kobi) Sosna</t>
  </si>
  <si>
    <t>Edan Patt, Ori Cohen, Shalom Rochman, Meir Lapid, meir benin</t>
  </si>
  <si>
    <t>Ness Ziona 7403635 Israel</t>
  </si>
  <si>
    <t>Customer development</t>
  </si>
  <si>
    <t>i-BrainTech</t>
  </si>
  <si>
    <t>https://i-brain.tech/en/</t>
  </si>
  <si>
    <t>https://finder.startupnationcentral.org/company_page/i-braintech</t>
  </si>
  <si>
    <t>Enhances athletes' performance with AI-powered brain-training technology.</t>
  </si>
  <si>
    <t>enhances athletes’ performance in sports with AI-powered brain-training technology</t>
  </si>
  <si>
    <t>Looks like neurofeedback...</t>
  </si>
  <si>
    <t>Health Care, Information Technology</t>
  </si>
  <si>
    <t>https://www.linkedin.com/company/i-braintech/people/</t>
  </si>
  <si>
    <t>mail@i-brain.tech</t>
  </si>
  <si>
    <t>8 (812) 603-7-567</t>
  </si>
  <si>
    <t>Konstantin Sonkin</t>
  </si>
  <si>
    <t>iBrainy</t>
  </si>
  <si>
    <t>no cognitive science behind it</t>
  </si>
  <si>
    <t>https://www.ibrainy.org/</t>
  </si>
  <si>
    <t>https://finder.startupnationcentral.org/company_page/ibrainy</t>
  </si>
  <si>
    <t>Employee Education, Development, and Engagement Platform</t>
  </si>
  <si>
    <t>https://www.crunchbase.com/organization/ibrainy</t>
  </si>
  <si>
    <t>iFocus Health</t>
  </si>
  <si>
    <t>https://www.ifocustest.com/</t>
  </si>
  <si>
    <t>https://finder.startupnationcentral.org/company_page/ifocus-health</t>
  </si>
  <si>
    <t>Provides tools to measure ADHD treatment efficacy, enabling evidence-based decision-making.</t>
  </si>
  <si>
    <t>iFocus makes it possible to finally measure ADHD treatment efficacy.
It’s time for evidence based decision-making!</t>
  </si>
  <si>
    <t>https://www.linkedin.com/company/ifocus-test/</t>
  </si>
  <si>
    <t>IFovea Brain Health</t>
  </si>
  <si>
    <t>Stealth mode</t>
  </si>
  <si>
    <t>Creating solutions for clinical needs in the brain-health domain</t>
  </si>
  <si>
    <t>Imexco General</t>
  </si>
  <si>
    <t>www.imexco.com/</t>
  </si>
  <si>
    <t>https://finder.startupnationcentral.org/company_page/imexco</t>
  </si>
  <si>
    <t>Diagnostic Equipment for Neurology and Cardiology</t>
  </si>
  <si>
    <t>Imexco General develops medical diagnostic equipment for neurology and cardiology. The companyâ€™s proprietary core technologies include the Neuro-Core and the Cardio-Core.
 The Neuro-Core helped facilitate the development of the Neuritor, a neuro-brain monitor that has received FDA clearance to be marketed as an electroencephalograph (EEG) device.</t>
  </si>
  <si>
    <t>non-invasive,diagnostics,monitoring,chronic-pain,cardiology,medical-devices,pain-relief,ecg,neurology</t>
  </si>
  <si>
    <t>1985</t>
  </si>
  <si>
    <t>info@imexco.com</t>
  </si>
  <si>
    <t>Dr. Giora Ram
President &amp; Founder</t>
  </si>
  <si>
    <t>Ramat Hasharon, Israel</t>
  </si>
  <si>
    <t>Immunity Pharma</t>
  </si>
  <si>
    <t>https://immunitypharma.com/</t>
  </si>
  <si>
    <t>https://finder.startupnationcentral.org/company_page/immunity-pharma</t>
  </si>
  <si>
    <t>Develops therapies for neurodegenerative diseases, focusing initially on ALS treatment.</t>
  </si>
  <si>
    <t>ALS treatment</t>
  </si>
  <si>
    <t>Immunity Pharma Ltd. (IPL) develops therapies for neuro-degenerative diseases with an initial focus on Amyotrophic lateral sclerosis (ALS), also known as Lou Gehrig's disease. While there is currently no cure for ALS, there is massive market potential for an ALS therapy.
IPL’s lead drug, IPL344, originates from the research laboratory of Prof. Irun Cohen at the Weizmann Institute of Science, Israel.
IPL’s drugs are peptides with biologic activity. The peptides stimulate therapeutic cell-signaling processes that are often down-regulated during neurodegenerative disease. The drugs mitigate disease progression by inducing survival-supporting processes, including reduction of inflammation and reduction of programed cell death (apoptosis).
The lead drug, IPL344, is currently entering an open-label, phase 1/2a clinical trial with ALS patients.</t>
  </si>
  <si>
    <t>Meron Street 28, Jerusalem, Israel</t>
  </si>
  <si>
    <t>clinical Trial</t>
  </si>
  <si>
    <t>ImmunoBrain Checkpoint</t>
  </si>
  <si>
    <t>https://immunobrain.com/</t>
  </si>
  <si>
    <t>https://finder.startupnationcentral.org/company_page/immunobrain-checkpoint</t>
  </si>
  <si>
    <t>Develops disease-modifying immunotherapies targeting immune checkpoints in neurodegenerative disorders.</t>
  </si>
  <si>
    <t>Disease-modifying Immunotherapies for Neurodegenerative Disorders</t>
  </si>
  <si>
    <t>ImmunoBrain Checkpoint (IBC) is a biopharmaceutical company focused on developing a pipeline of disease-modifying immunotherapies for neurological disorders by targeting immune checkpoint pathways. 
 IBCâ€™s novel approach to the treatment of neurodegeneration is based on years of innovative scientific discoveries made by Prof. Michal Schwartz of the Weizmann Institute of Science. IBCâ€™s lead programs are being developed for the treatment of Alzheimerâ€™s disease, employing a novel approach of blocking the PD-1/PD-L1 immune checkpoint pathway.
 In June 2017, Lundbeck, a global pharmaceutical company specializing in therapies for neurological disorders, obtained the rights to IBCâ€™s research into treatment for Alzheimerâ€™s disease. As part of the agreement, Lundbeck will provide the funding for, as well as participate in, additional research that will allow the identification of potential therapies for clinical trials. 
 Lundbeck also obtained minority ownership of IBC and has the exclusive option to take over the rights and activities relating to this technology at a later date.</t>
  </si>
  <si>
    <t>neuroscience,neurology,biopharmaceutical,immunotherapy,brain-disorder,pharmaceuticals,biotechnology,alzheimers-disease,immunology</t>
  </si>
  <si>
    <t>https://www.linkedin.com/company/10319109/</t>
  </si>
  <si>
    <t>info@immunobrain.com</t>
  </si>
  <si>
    <t>Prof. Michal Shwartz
Founder</t>
  </si>
  <si>
    <t>Prof. Michal Shwartz
Founder
Kuti Baruch
Head of R&amp;D
Eti Yoles
Senior Executive VP, ...
Carol David
VP Manufacturing &amp; ...</t>
  </si>
  <si>
    <t>Prof. Haim Pekeris Street 3, Rehovot, Israel</t>
  </si>
  <si>
    <t>infiBond</t>
  </si>
  <si>
    <t>https://sifted.eu/articles/infibond-investigation-israeli-startup/</t>
  </si>
  <si>
    <t>www.infibond.com</t>
  </si>
  <si>
    <t>Infi’s technology enables machines to process emotion and replicate the psychological functioning of the human brain.</t>
  </si>
  <si>
    <t>NFI's technology adds the Human Dimension to digital platforms by reflecting the personality of the individual (states of mind, traits and motivators) on apps of service providers. The company developed a set of algorithms and deep learning AI platform that integrates into all major platforms, providing understanding of WHY individuals are doing something vs merely WHAT they are currently doing, enabling INFI's clients to understand HOW and WHEN to best approach, assess risk, increase loyalty (Fintech, E-Commerce, Healthcare) INFI complies with privacy regulations (GDPR,ISO standards, US laws). Welcome to the infi era.</t>
  </si>
  <si>
    <t>Artificial Intelligence, Machine Learning, Psychology</t>
  </si>
  <si>
    <t>https://www.linkedin.com/company/infibond/</t>
  </si>
  <si>
    <t>contact@infibond.com</t>
  </si>
  <si>
    <t>#ERROR!</t>
  </si>
  <si>
    <t>Yaron Coriat, Yoram Kraus</t>
  </si>
  <si>
    <t>InnerEye</t>
  </si>
  <si>
    <t>www.innereye.ai</t>
  </si>
  <si>
    <t>https://finder.startupnationcentral.org/company_page/innereye</t>
  </si>
  <si>
    <t>Combines human intelligence with AI for fast, accurate visual content review and AI training.</t>
  </si>
  <si>
    <t>Combining Human Intelligence with Artificial Intelligence</t>
  </si>
  <si>
    <t>InnerEye combines Human intelligence with Artificial intelligence. Our breakthrough technology combines the skills and expertise of the human user, cutting edge neuro-technology and state of the art machine learning and signal processing algorithms. By capitalizing on the merging of human neural processing and deep artificial neural networks, InnerEye allows fast and accurate visual content review, real-time AI training and validation, and establishes a unique human-machine interface for connected user applications.</t>
  </si>
  <si>
    <t>Artificial Intelligence, Consumer Electronics, Information Technology, Internet of Things, Machine Learning</t>
  </si>
  <si>
    <t>uri@innereye.ai</t>
  </si>
  <si>
    <t>InnoSphere</t>
  </si>
  <si>
    <t>https://www.inno-sphere.com</t>
  </si>
  <si>
    <t>https://finder.startupnationcentral.org/company_page/innosphere</t>
  </si>
  <si>
    <t>Develops personalized brain stimulation treatments for cognitive disorders, focusing on ADHD.</t>
  </si>
  <si>
    <t>Brain Stimulation Treatments</t>
  </si>
  <si>
    <t>InnoSphere is a medical device company developing brain stimulation treatments for cognitive disorders, with a focus on ADHD. 
 The companyâ€™s wearable device for treating ADHD offers hope for long-term improvement in quality of life for millions of patients. Its technology is based on recent collaborative research conducted with leading worldwide institutes and universities in the field of cognitive neuroscience.
 InnoSphereâ€™s brain stimulation treatment protocols are personalized using AF-RNS technology and a unique AI algorithm designed to optimize the efficacy of the treatment for each patient.
 Using its patented technologies in collaboration with Yale University and the University of Oxford, InnoSphere is achieving significant clinical results in alleviating ADHD symptoms in clinical trials at Hadassah Medical Center in Jerusalem and at Kingâ€™s College of London.</t>
  </si>
  <si>
    <t>digital-healthcare,artificial-intelligence,cognitive-defects,neurology,digital-therapeutics,medical-devices,home-care,wearable,neuro-stimulation,neuroscience,non-invasive,personalization,algorithms</t>
  </si>
  <si>
    <t>https://www.linkedin.com/company/13194209</t>
  </si>
  <si>
    <t>Gilad Israeli, Rami Shacour</t>
  </si>
  <si>
    <t>Gabriel Shakour VP clinicl</t>
  </si>
  <si>
    <t>Ehab Shakour
CTO</t>
  </si>
  <si>
    <t>Dr Alejandro Dussan</t>
  </si>
  <si>
    <t>Eli Freund</t>
  </si>
  <si>
    <t>Mirit Nachmani
CFO</t>
  </si>
  <si>
    <t>Rami Shacour
Co-founder &amp; CEO</t>
  </si>
  <si>
    <t>Yousef Badran VR P&amp;D</t>
  </si>
  <si>
    <t>Ben Gurion Blvd 2, Haifa, Israel</t>
  </si>
  <si>
    <t>there is a venture with the same name - the venture Web: innosphere.org/</t>
  </si>
  <si>
    <t>InnoVision Labs</t>
  </si>
  <si>
    <t>http://glassesoff.com/</t>
  </si>
  <si>
    <t>https://finder.startupnationcentral.org/company_page/glassesoff</t>
  </si>
  <si>
    <t>Develops consumer software for enhancing visual processing functions, like improving vision with the GlassesOff app.</t>
  </si>
  <si>
    <t>enhancing image-processing functions in the human vision system</t>
  </si>
  <si>
    <t>InnoVision Labs is a visual neuroscience technology company, utilizing patented technology to develop and commercialize consumer-oriented software applications.
 GlassesOff - is an app that helps individuals aged 40-60 improve their vision by playing a simple game only a few times each week. The app is based on research from Tel Aviv University, published in Nature.com’s “Scientific Reports”, which shows that presbyopia (literally ‘aging eyes’) is not caused by visual clouding, as previously thought, but by prolonged brain processing time of images.</t>
  </si>
  <si>
    <t>Biotechnology, Computer, Consumer Electronics, Information Technology</t>
  </si>
  <si>
    <t>Initial Post-IPO Equity Offering (IPO)</t>
  </si>
  <si>
    <t>Info@innovision-labs.com</t>
  </si>
  <si>
    <t>Jabotinsky 5, Ramat Gan, Israel</t>
  </si>
  <si>
    <t>glassesoff</t>
  </si>
  <si>
    <t>Inretio Medical Device</t>
  </si>
  <si>
    <t>https://www.inretio.co.il/</t>
  </si>
  <si>
    <t>https://finder.startupnationcentral.org/company_page/inretio</t>
  </si>
  <si>
    <t>Innovates clot retrieval devices for ischemic stroke treatment, improving outcomes during thrombectomy.</t>
  </si>
  <si>
    <t>Inretio develops a new concept of clot retrieiving device for the treatment of ischemic stroke.</t>
  </si>
  <si>
    <t>Inretio is a startup in the medical device industry that aims to enhance the treatment of ischemic strokes caused by blood clots blocking blood flow to the brain. Annually, over 175,000 patients in the US undergo mechanical thrombectomy, but existing devices have low success rates and high rates of disability and mortality. Inretio is working on a new solution for clot retrieval during thrombectomy that aims to minimize complications and improve outcomes for stroke patients. The PREVA clot retriever is the only device that offers protective clot retrieval using a distal basket, providing access to clots in remote areas. The device uses a PREVA basket to encapsulate and remove the clot, safeguarding the brain from sub-clots during mechanical thrombectomy. This results in, potentially, the complete removal of the clot and fragments, ensuring the full restoration of blood flow to the brain.</t>
  </si>
  <si>
    <t>https://www.crunchbase.com/organization/inretio-medical-device</t>
  </si>
  <si>
    <t>Health Care, Medical, Medical Device, Neuroscience</t>
  </si>
  <si>
    <t>Nir`am</t>
  </si>
  <si>
    <t>95,618</t>
  </si>
  <si>
    <t>https://www.linkedin.com/authwall?trk=bf&amp;trkInfo=AQEPPO09L4LUmgAAAYpoDKXw108M5_4iLU_aaBKABy1ht3ho5lGh8wjnvOBnHyGK4YqV2igp2EjpGqkhGx3Cq_t63kood7BOOFaFQoqBckprPHyec7_VLqtg4FwL67XghFdhqq4=&amp;original_referer=&amp;sessionRedirect=https%3A%2F%2Fwww.linkedin.com%2Fcompany%2Finretiomd%2F</t>
  </si>
  <si>
    <t>info@inretio.co.il</t>
  </si>
  <si>
    <t>Raviv Vine</t>
  </si>
  <si>
    <t>Shachar Vine</t>
  </si>
  <si>
    <t>Keren pollack, Omri Tzur, Tal Hagag, Naama Vine, Dor Ben-Haim</t>
  </si>
  <si>
    <t>Hateena st. 1, Sapirim, Sderot, Israel</t>
  </si>
  <si>
    <t>INSIGHTEC</t>
  </si>
  <si>
    <t>www.insightec.com</t>
  </si>
  <si>
    <t>https://finder.startupnationcentral.org/company_page/insightec</t>
  </si>
  <si>
    <t>Develops MR-guided focused ultrasound systems for noninvasive treatment in various medical fields.</t>
  </si>
  <si>
    <t>MR-guided Focused Ultrasound Systems</t>
  </si>
  <si>
    <t>INSIGHTEC develops and distributes the Exablate platform, which provides noninvasive treatments for a variety of oncology and gynecology indications. The Exablate platform uses MRgFUS technology, which combines high-intensity focused ultrasound guided by magnetic resonance imaging. Focused ultrasound waves are used to safely ablate targeted tissue, ensuring a high rate of effectiveness with minimal side effects.
 INSIGHTEC obtained FDA approval for its technology in 2016 and 2018. It is continuously investing in and expanding its current and investigational applications, ranging from functional neurosurgery to oncology and gynecology.</t>
  </si>
  <si>
    <t>gynecology,monitoring,oncology,women-health,parkinson,neurosurgery,unicorn,treatments,ultrasound,medical-devices,cancer,urology,non-invasive,neurology</t>
  </si>
  <si>
    <t>Tirat Carmel</t>
  </si>
  <si>
    <t>Series F</t>
  </si>
  <si>
    <t>https://www.linkedin.com/company/39152</t>
  </si>
  <si>
    <t>info@promedicasrl.eu</t>
  </si>
  <si>
    <t>1(121)463-0000</t>
  </si>
  <si>
    <t>Kobi Vortman
Founder &amp; Vice Chairman ...</t>
  </si>
  <si>
    <t>Yoav Levy
CSO</t>
  </si>
  <si>
    <t>Maurice R. Ferre
CEO &amp; Chairman of The ...</t>
  </si>
  <si>
    <t>Eyal Zadicario
GM &amp; COO</t>
  </si>
  <si>
    <t>Kobi Vortman
Founder &amp; Vice Chairman ...
Shirel Aroshase
VP Global HR
Moni Carmeli
VP R&amp;D
Eyal Zadicario
GM &amp; COO
Maurice R. Ferre
CEO &amp; Chairman of The ...
Yoav Levy
CSO</t>
  </si>
  <si>
    <t>Nahum Het St 5, Tirat Carmel, Israel</t>
  </si>
  <si>
    <t>Intellect Neurosciences Israel Ltd</t>
  </si>
  <si>
    <t>Intellinx Ltd</t>
  </si>
  <si>
    <t>Intendu Technologies</t>
  </si>
  <si>
    <t>company is not active- website not working</t>
  </si>
  <si>
    <t>www.intendu.com/</t>
  </si>
  <si>
    <t>https://finder.startupnationcentral.org/company_page/intendu</t>
  </si>
  <si>
    <t>Cognitive Training for People with Brain Dysfunctions</t>
  </si>
  <si>
    <t>Intendu offers a brain-training platform designed to treat people with brain dysfunctions. The Intendu solution is based on body-controlled, adaptive video games. The games involve interaction with characters and the use of natural body gestures within functional environments.
 Intendu's games are personalized in real time to fit each player's capabilities and rehabilitation goals. Based on each player's performance and biofeedback, the company's patented neuro-cognitive engine decides the best way to stimulate that player's brain at a given moment to achieve their rehabilitation goals.
 The Intendu training platform provides games that target specific cognitive functions such as multitasking, memory, inhibition, set-shifting, persistence, attention, and self-initiation. The platform scales to train people with cognitive impairments caused by a variety of brain conditions including traumatic brain injury, stroke, age-related cognitive decline, mental illness, and neurological disease.</t>
  </si>
  <si>
    <t>brain-injury,data-analytics,neurology,rehabilitation,medical-devices,patient-engagement,motion-detection,telehealth,cognitive-training,parkinson,digital-therapeutics,aging-population,mental-health,gamification,medical-technologies,stroke,personalization,wellness,digital-healthcare,machine-learning,games,artificial-intelligence,home-care</t>
  </si>
  <si>
    <t>Series B</t>
  </si>
  <si>
    <t>https://www.linkedin.com/company/9458663</t>
  </si>
  <si>
    <t>Contact@intendu.com</t>
  </si>
  <si>
    <t>Son Preminger
Co-founder &amp; Former ...</t>
  </si>
  <si>
    <t>Barak Blumenfeld
Founder &amp; Former CTO</t>
  </si>
  <si>
    <t>Tomer Benchetrit
CEO</t>
  </si>
  <si>
    <t>Tomer Benchetrit
CEO
Son Preminger
Co-founder &amp; Former ...
Barak Blumenfeld
Founder &amp; Former CTO</t>
  </si>
  <si>
    <t>Arlozorov Street 111, Tel Aviv-Yafo, Israel</t>
  </si>
  <si>
    <t>Intendu</t>
  </si>
  <si>
    <t>Was closed, now reopen</t>
  </si>
  <si>
    <t>Intuition Robotics</t>
  </si>
  <si>
    <t>https://intuitionrobotics.com/</t>
  </si>
  <si>
    <t>https://finder.startupnationcentral.org/company_page/intuition-robotics</t>
  </si>
  <si>
    <t>Creates digital companion technology, including the AI-powered social robot ElliQ for older adults.</t>
  </si>
  <si>
    <t>Intuition Robotics develops digital companion technology. The company's cognitive AI agent platform, Q, uses sensor fusion to understand the context of the environment and makes goal-based cognitive decisions using proprietary algorithms that proactively anticipate and engage users with multimodal expressions.
 The company's platform enables third-party device manufacturers to facilitate human–machine interactions by turning their products into cognitive, proactive digital companions. The platform allows automotive manufacturers to create proactive, personalized in-car agents.
 Intuition Robotics has also developed a consumer product, ElliQ, which is a proactive social robot for older adults. ElliQ, powered by Q, is aimed at keeping older adults sharp, connected, and engaged by proactively connecting them to their families and the outside world.</t>
  </si>
  <si>
    <t>C round</t>
  </si>
  <si>
    <t>https://www.linkedin.com/company/intuition-robotics/</t>
  </si>
  <si>
    <t>Dor Skuler, Itai Mendelsohn, Roy Amir</t>
  </si>
  <si>
    <t>ItayandBeyond</t>
  </si>
  <si>
    <t>Presented at the Hackautism Tech Summit</t>
  </si>
  <si>
    <t>https://itayandbiond.com/</t>
  </si>
  <si>
    <t>Develops advanced drug efficacy predictions for psychiatric and neurological disorders using a scalable, cost-effective platform that combines innovative technologies for diagnostics, drug testing, screening, and discovery.</t>
  </si>
  <si>
    <t>Our vision is to use our platform to enable &amp; accelerate drug discovery for ASD</t>
  </si>
  <si>
    <t>Ixtlan Bioscience</t>
  </si>
  <si>
    <t>website not working</t>
  </si>
  <si>
    <t>https://finder.startupnationcentral.org/company_page/ixtlan-bioscience</t>
  </si>
  <si>
    <t>Develops psilocybin-based treatments for Alzheimer's disease and brain pathologies.</t>
  </si>
  <si>
    <t>Ixtlan Bioscience focused on developing psilocybin-based treatment for Alzheimer's Disease and Brain Pathologies.</t>
  </si>
  <si>
    <t>Ixtlan Bioscience is an Israeli based biotech company devoted to defining and utilizing psilocybin micro-dosing in order to find a new and better class of mental health therapies for brain pathologies. Our mission is to advance safe and accessible psychedelic medicine to slow down the progression of Alzheimer’s and dementia diseases.</t>
  </si>
  <si>
    <t>https://www.crunchbase.com/organization/ixtlan-bioscience</t>
  </si>
  <si>
    <t>Biotechnology, Health Care</t>
  </si>
  <si>
    <t>649,624</t>
  </si>
  <si>
    <t>itamar@ixtlanbioscience.com</t>
  </si>
  <si>
    <t>Yehonatan Cavens</t>
  </si>
  <si>
    <t>Shlomo Pekar</t>
  </si>
  <si>
    <t>Itamar Bar-Av Borochov, Shlomo Pekar, Ana Parabucki</t>
  </si>
  <si>
    <r>
      <rPr>
        <rFont val="Calibri, Arial"/>
        <color rgb="FF000000"/>
        <sz val="10.0"/>
      </rPr>
      <t>Caesarea</t>
    </r>
    <r>
      <rPr>
        <rFont val="Calibri, Arial"/>
        <sz val="10.0"/>
      </rPr>
      <t>,</t>
    </r>
    <r>
      <rPr>
        <rFont val="Calibri, Arial"/>
        <color rgb="FF000000"/>
        <sz val="10.0"/>
      </rPr>
      <t xml:space="preserve"> Israel</t>
    </r>
    <r>
      <rPr>
        <rFont val="Calibri, Arial"/>
        <sz val="10.0"/>
      </rPr>
      <t>.</t>
    </r>
  </si>
  <si>
    <t>Javelin Medical</t>
  </si>
  <si>
    <t>Clnical, Biomedical device for stroke prevention</t>
  </si>
  <si>
    <t>https://www.javelinmed.com/</t>
  </si>
  <si>
    <t>https://finder.startupnationcentral.org/company_page/javelin-medical</t>
  </si>
  <si>
    <t>Develops a permanent filter implant to prevent strokes in patients with atrial fibrillation.</t>
  </si>
  <si>
    <t>Filter Implant for Stroke Prevention</t>
  </si>
  <si>
    <t>Javelin Medical is developing a device to prevent stroke in individuals with abnormal heart rhythm (atrial fibrillation). The company's device, Vine, is a permanent filter implanted in the carotid arteries designed to prevent strokes from occurring by intercepting blood clots. 
 Vine is implanted through a thin needle in a short, simple procedure. It is currently available for individuals with atrial fibrillation through participation in the CAPTURE II study in several European countries.</t>
  </si>
  <si>
    <t>medical-devices,cardiology,prevention,stroke,neurology,implants</t>
  </si>
  <si>
    <t>https://www.linkedin.com/company/8473397/</t>
  </si>
  <si>
    <t>Ofer Yodfat
Co-founder &amp; CMO</t>
  </si>
  <si>
    <t>Guy Shinar
Co-founder &amp; CTO</t>
  </si>
  <si>
    <t>Avi Neta
General Manager
Ofer Yodfat
Co-founder &amp; CMO
Guy Shinar
Co-founder &amp; CTO</t>
  </si>
  <si>
    <t>Ha-Kidma Street 27, Yokne'am Illit, Israel</t>
  </si>
  <si>
    <t>JetGuide</t>
  </si>
  <si>
    <t>https://finder.startupnationcentral.org/company_page/jetguide</t>
  </si>
  <si>
    <t>Real-time Monitoring for Dental Drilling and Neurosurgery</t>
  </si>
  <si>
    <t>JetGuide develops systems for real-time intraoperative monitoring with feedback throughout surgical procedures of bone drilling and tumor dissection from soft healthy tissue.
 JetGuide's Neuro is a neurosurgical device for the head and spine designed for real-time monitoring in the OR. JetGuide Dental systems showÂ surgeons the distance between the bottom of the drilled bore and sensitive tissue, like nerves, blood vessels, and cartilage along the drilling path, intraoperatively and in real time. Similarly, it provides the distance from the meninges (dura) to the closest part of the tumor, as well as its thickness, during brain and spinal cord surgeries.
 JetGuide systems are easy to use, cost-effective, save time, and take the guesswork out of drilling into bones and dissecting in soft tissue.</t>
  </si>
  <si>
    <t>dental,neurology,guidance-systems,surgery,soft-tissues,cancer,medical-devices,ultrasound,bone,monitoring,real-time</t>
  </si>
  <si>
    <t>Nahum Rosenberg
Co-founder</t>
  </si>
  <si>
    <t>Nahum Rosenberg
Co-founder
Jacob Halevy-Politch
Co-founder
Dan Adam
Co-founder
Andrei Craft
Co-founder</t>
  </si>
  <si>
    <t>Jiniz</t>
  </si>
  <si>
    <t>this is a general health tech app- not really specific to neurotech or psychology</t>
  </si>
  <si>
    <t>https://finder.startupnationcentral.org/company_page/jiniz</t>
  </si>
  <si>
    <t>Telehealth Platform for Therapists and Consultants</t>
  </si>
  <si>
    <t>Kadimastem</t>
  </si>
  <si>
    <t>Cell therapies, not necessarily Neuro</t>
  </si>
  <si>
    <t>http://www.kadimastem.com</t>
  </si>
  <si>
    <t>https://finder.startupnationcentral.org/company_page/kadimastem</t>
  </si>
  <si>
    <t>Develops stem cell therapies for diseases like ALS and diabetes, using industrial regenerative medicine.</t>
  </si>
  <si>
    <t>Stem Cell Therapeutics for Diabetes and ALS</t>
  </si>
  <si>
    <t>Kadimastem develops industrial regenerative medicine therapies based on differentiated cells derived from human embryonic stem cells to treat diseases such as amyotrophic lateral sclerosis (ALS) and diabetes.
 The technology has been developed as a platform enabling the manufacture of islet-like endocrine cells and glia-restricted progenitors. It has potential applications for diabetes and neurodegenerative diseases such as ALS.
 The therapy is scalable, industrialized, and will be commercialized as a stable off-the-shelf product to reduce the cost of treatments. For its technology, Kadimastem uses pluripotent cells that can multiply infinitely without losing their naive state or ability to become any cell type.
 The product is produced under GMP guidelines (similar to traditional therapeutics) in order to reach optimal medical results. The company's process differentiates the cells in the lab, before their injection into the patient. The company's process markedly enhances the efficiency of the treatment.</t>
  </si>
  <si>
    <t>regenerative-medicine,cell-therapy,bioprocess,neurology,stem-cells,diabetes,degenerative-diseases,amyotrophic-lateral-sclerosis-(als),biological-therapy</t>
  </si>
  <si>
    <t>https://www.linkedin.com/company/1515403</t>
  </si>
  <si>
    <t>Yossi Ben-Yosef
Co-Founder &amp; CEO</t>
  </si>
  <si>
    <t>Yossi Ben-Yosef
Co-Founder &amp; CEO
Michel Revel
Co-Founder, VP R&amp;D Arik Hasson
EVP R&amp;D
Hadas (Dasy) Mandel
Director of Business ...</t>
  </si>
  <si>
    <t>Pinhas Sapir St 7, Ness Ziyyona, Israel</t>
  </si>
  <si>
    <t>Kai.ai</t>
  </si>
  <si>
    <t>https://finder.startupnationcentral.org/company_page/kai-ai</t>
  </si>
  <si>
    <t>An AI-powered mental health companion supporting users on their journey to happiness and fulfillment.</t>
  </si>
  <si>
    <t>Your AI-mental health companion helping you on the journey to a happier, more fulfilled life.</t>
  </si>
  <si>
    <t>Kai is an AI powered personal wellness companion on a mission to support millions of people on the journey to a happier and more fulfilled life. Created by an expert team of psychologists, engineers and content creators, the relationship with Kai develops as users learn scientifically-proven tools and techniques according to the Acceptance Commitment Therapy models (ACT) to become more mindful, and identify one's true values and life goals. With Kai the conversation is an ongoing journey, just like life. The focus is on long-term progress, small steps everyday.</t>
  </si>
  <si>
    <t>https://www.crunchbase.com/organization/kai</t>
  </si>
  <si>
    <t>Artificial Intelligence, Health Care, Messaging, Personal Health, Software</t>
  </si>
  <si>
    <t>153,984</t>
  </si>
  <si>
    <t>Libra@home</t>
  </si>
  <si>
    <t>might have been acquired by physiosensing</t>
  </si>
  <si>
    <t>https://www.physiosensing.net/vestibular-rehabilitation</t>
  </si>
  <si>
    <t>https://finder.startupnationcentral.org/company_page/libra-home</t>
  </si>
  <si>
    <t>Provides a VR-based neuro-rehabilitation platform for treating neurological disorders at home or in clinics.</t>
  </si>
  <si>
    <t>Libra@Home is a neuro-rehabilitation company developing a complete portable rehabilitation platform.</t>
  </si>
  <si>
    <t>Libra@Home has developed a fully immersive virtual reality tool for physical and occupational therapists to improve the delivery and quality of treatment to patients with neurological disorders, both in the clinic and at home. This neurorehabilitation platform uses virtual reality to deliver therapeutic stimuli and sensors and wearables to monitor patient outcomes and track performance.</t>
  </si>
  <si>
    <t>Medical Device</t>
  </si>
  <si>
    <t>Contact@librahome.Com</t>
  </si>
  <si>
    <t>Alberto Saul, Dario Geisinger</t>
  </si>
  <si>
    <t>Libra@Home</t>
  </si>
  <si>
    <t>Keystone Heart</t>
  </si>
  <si>
    <t>22/08/2023</t>
  </si>
  <si>
    <t>Acquired by Venus Medtech on Dec, 2018 and lately by Kardiac Devices</t>
  </si>
  <si>
    <t>keystoneheart.com</t>
  </si>
  <si>
    <t>https://finder.startupnationcentral.org/company_page/keystone-heart</t>
  </si>
  <si>
    <t>Keystone Heart is a medical device company developing and manufacturing cerebral embolic protection devices to reduce the risk of stroke, neurocognitive decline, and dementia caused by brain emboli associated with cardiovascular procedures.</t>
  </si>
  <si>
    <t>Keystone Heart aspires to be the world leader in embolic cerebral protection for cardiovascular procedures. To develop and manufacture cerebral protection devices, focused on protecting the brain from emboli to reduce the risk of brain infarcts during TAVR, AF ablation and other structural heart procedures. Cerebral function is the essence of quality of life. Preserving brain reserve throughout medical procedures is a key component to procedural success and patient care.</t>
  </si>
  <si>
    <t>Health Care, Health Diagnostics, Medical</t>
  </si>
  <si>
    <t>972 9 950 8089</t>
  </si>
  <si>
    <t>Prof. Dov Shimon MD</t>
  </si>
  <si>
    <t>Halamish Street 15, Caesarea, Israel</t>
  </si>
  <si>
    <t>Acquired by Venus Medtech on Dec, 2018</t>
  </si>
  <si>
    <t>kmoEye</t>
  </si>
  <si>
    <t>website does not exist, on cb says its active but on startap nation it is not</t>
  </si>
  <si>
    <t>www.kmoeye.com/</t>
  </si>
  <si>
    <t>https://finder.startupnationcentral.org/company_page/kmoeye</t>
  </si>
  <si>
    <t>kmoeye’s goal is to provide an artificial vision technology. This technology is an outcome of research in neurophysiology and holography.</t>
  </si>
  <si>
    <t>kmoEye makes the abundant visual content 'financially' valuable. It automatically analyzes visual content and makes it available in a way that dramatically increases business and revenues opportunities. kmoEye's computerized vision technology is based on decades of a pioneering research in the fields of the human brain and its visual system. The resulting technolgy simulates the human visual system, enabling an utmost level of visual interpretation.</t>
  </si>
  <si>
    <t>Artificial Intelligence, Automotive, Autonomous Vehicles, Computer Vision, Robotics</t>
  </si>
  <si>
    <t>Nadav Attias</t>
  </si>
  <si>
    <t>Lean AI</t>
  </si>
  <si>
    <t>https://finder.startupnationcentral.org/company_page/lean-ai</t>
  </si>
  <si>
    <t>Industrial Technologies</t>
  </si>
  <si>
    <t>Autonomous Inspection System for the Manufacturing Industry</t>
  </si>
  <si>
    <t>https://www.crunchbase.com/organization/lean-ai</t>
  </si>
  <si>
    <t>Lifegraph‎‏</t>
  </si>
  <si>
    <t>LinkCaring</t>
  </si>
  <si>
    <t>https://www.eng.linkcaring.com/</t>
  </si>
  <si>
    <t>https://finder.startupnationcentral.org/company_page/linkcaring</t>
  </si>
  <si>
    <t>Offers a health information platform for tracking and managing children's health and development.</t>
  </si>
  <si>
    <t>Health Information Platform for Children's Health</t>
  </si>
  <si>
    <t>LinkCaring is an intelligent decision-support system that gathers medical information using smartphones, tablets, computers, wearables, and sensors. The system collects information, either from the patient or from relevant responsible adults, and then analyzes it.
 LinkCaring can be used to track pregnancy and monitor child development. The system can also help users maintain a healthy lifestyle and manage chronic diseases. The platform allows parents to track their child's status and indications, such as growth, percentiles, and vaccinations, as well as connect with doctors and other medical staff.</t>
  </si>
  <si>
    <t>monitoring,neurology,digital-healthcare,decision-support,decision-making,home-care,mhealth,web-platform,health-information,software-applications</t>
  </si>
  <si>
    <t>Lehavim</t>
  </si>
  <si>
    <t>Yair Sadaka
Founder &amp; CEO</t>
  </si>
  <si>
    <t>Agur Street 18, Lehavim, Israel</t>
  </si>
  <si>
    <t>Logical Commander</t>
  </si>
  <si>
    <t>TRUE</t>
  </si>
  <si>
    <t>https://www.logicalcommander.com/</t>
  </si>
  <si>
    <t>https://finder.startupnationcentral.org/company_page/logical-commander-software-ltd</t>
  </si>
  <si>
    <t>Economic Insight | NeuroMarketing</t>
  </si>
  <si>
    <t>Develops software solutions integrating multiple sensors and technologies for detection, monitoring, and security.</t>
  </si>
  <si>
    <t>Logical Commander is a software company dedicated to program, innovate, develop, and integrate technologies with multiple sensors.</t>
  </si>
  <si>
    <t>Logical Commander is an Israeli company dedicated to programming, developing, integrating, and merging different technologies, advanced algorithms, multiple sensors, and data sources from structured and unstructured sources, providing detection, monitoring, risk management, and security solutions. They continually innovate cutting-edge technology to stay ahead of threats and prevent them through their solutions. Logical Commander Software developed several state of the art solutions for the private and Post-IPO Equity sector, 2 of the main solutions are : Risk HR and EmoRisk. Risk HR: allows any organization to deal immediately with any suspect of risk or any known risk, without turning this solution into a real economic impact consideration, so you will focus only on your organization health, reducing, preventing, monitoring and locating inside risks in real time. EmoRisk: It is the 1st and only solution , based on the detection of daily emotions of employees when entering and leaving their workplace, providing a daily and monthly report, in addition to highlighting daily alerts or significant changes in the emotions and feelings of employees, allowing Organizations identify the factors that generate high levels of risk in employees, avoiding negative effects such as mental health problems, accidents or occupational diseases. Logical Commander aims to generate massive savings in annual loss costs for our clients.</t>
  </si>
  <si>
    <t>https://www.crunchbase.com/organization/logical-commander-software-ltd</t>
  </si>
  <si>
    <t>Homeland Security, Human Resources, Information Technology, Risk Management, Security, Software</t>
  </si>
  <si>
    <t>Ludeo</t>
  </si>
  <si>
    <t>ludeo.com</t>
  </si>
  <si>
    <t>https://finder.startupnationcentral.org/company_page/edge-academy</t>
  </si>
  <si>
    <t>AI-driven Gaming Platform</t>
  </si>
  <si>
    <t>LunaMind</t>
  </si>
  <si>
    <t>NO</t>
  </si>
  <si>
    <t>http://lunamind.co.il/</t>
  </si>
  <si>
    <t>Pioneers in brain enhancement technology, combining wearable apps with cognitive training to improve cognitive abilities, particularly in seniors. Integrates advanced algorithms with neuroscience to deliver innovative solutions for cognitive decline.</t>
  </si>
  <si>
    <t>Neurofeedback systems for gamified education</t>
  </si>
  <si>
    <t>Shlomi</t>
  </si>
  <si>
    <t>https://www.linkedin.com/company/lunamind/</t>
  </si>
  <si>
    <t>o@lunamind.co.il</t>
  </si>
  <si>
    <t>Oori Shalev, Pancho</t>
  </si>
  <si>
    <t>Oori Shalev</t>
  </si>
  <si>
    <t>Pancho</t>
  </si>
  <si>
    <t>אור רבני</t>
  </si>
  <si>
    <t>Mad Brain Games</t>
  </si>
  <si>
    <t>https://finder.startupnationcentral.org/company_page/mad-brain-games</t>
  </si>
  <si>
    <t>Mad Brain Games is a casual game company that develops free-to-play mobile games.</t>
  </si>
  <si>
    <t>Mad Brain Games is a casual game company that develops free-to-play mobile games. The company is the developer of word farm adventure, a word scrabble puzzle game that is available in Apple and Google Play stores.</t>
  </si>
  <si>
    <t>https://www.crunchbase.com/organization/brain-games-55f2</t>
  </si>
  <si>
    <t>Casual Games, Gaming, Software</t>
  </si>
  <si>
    <t>195,129</t>
  </si>
  <si>
    <t>a casual game company that develops free-to-play mobile games.</t>
  </si>
  <si>
    <t>Madrigal Mental Care Ltd</t>
  </si>
  <si>
    <t>https://www.madrigal-psy.com/</t>
  </si>
  <si>
    <t>https://finder.startupnationcentral.org/company_page/madrigal-mental-care</t>
  </si>
  <si>
    <t>Develops nanotechnology-based nasal sprays for delivering psychedelic drugs to treat PTSD.</t>
  </si>
  <si>
    <t>Nasal Spray for Delivering Psychedelic Drugs to Treat PTSD</t>
  </si>
  <si>
    <t>Madrigal Mental Care is focused on using nanotechnology to accurately deliver psychedelic drugs for the treatment of mental health conditions such as post-traumatic stress disorder (PTSD).
The company's Nanovo intranasal spray is designed to deliver active, nanoencapsulated psychedelic substances directly to the brain for rapid, safe, and efficient uptake.
Madrigal utilizes molecules composed of psychedelic drugs such as psilocybin, ketamine, mescaline, MDMA, and more. By fundamentally changing the coding in the brain, rather than simply treating symptoms, the company is able to offer a transformative solution with minimal side effects.</t>
  </si>
  <si>
    <t>Kibutz Reim</t>
  </si>
  <si>
    <t>https://www.linkedin.com/company/madrigal-mental-care/</t>
  </si>
  <si>
    <t>info@madrigal-il.com</t>
  </si>
  <si>
    <t>David Gabay</t>
  </si>
  <si>
    <t>David Gabay, Shahaf Maroodi</t>
  </si>
  <si>
    <t>Kibutz Reim, IL 8513200, IL</t>
  </si>
  <si>
    <t>Magen OrthoMed</t>
  </si>
  <si>
    <t>https://finder.startupnationcentral.org/company_page/magen-orthomed</t>
  </si>
  <si>
    <t>Adhesion Barriers for Scar Prevention</t>
  </si>
  <si>
    <t>Magen OrthoMed Ltd is developing adhesion barriers by implanting a temporary synthetic barrier that physically prevents scar tissue from proliferating and adhering to anatomic structures such as spinal dura, nerves, tendons, or ligaments.Â 
 Magen's adhesion barriers can reduce the extent of scar tissue adhesion to the structureÂ and provide a clear surgical plane between the naturally forming scar tissue and the structure, to enable easier and safer dissection in re-operations performed at the same surgical site. Magen's adhesion barriers are implanted at the end of the surgical procedure and are removed in an out-patient follow-up physician visit, after about 30 days.
 Magen's SpineShield is a barrier thatÂ protects the spinal canal from penetrating scar tissue. It is removed from the body after healing has taken place, leaving a separation between the spinal canal and surrounding scar tissue. The SpineShield is a protective synthetic membrane thatÂ is placed over the gap from which the lamina was removed. It protects the spinal canal as the lamina would, so that no scar tissue connects to the spinal cord orÂ nerves.
 Â</t>
  </si>
  <si>
    <t>medical-devices,tissue-regeneration,neurology,surgery,implants,medical-technologies,prevention,spine,patent-pending,orthopedics</t>
  </si>
  <si>
    <t>Ashkelon</t>
  </si>
  <si>
    <t>date</t>
  </si>
  <si>
    <t>Shmuel Beck
Co-founder</t>
  </si>
  <si>
    <t>Shai Ben-Efraim
CEO</t>
  </si>
  <si>
    <t>Shmuel Beck
Co-founder
Shai Ben-Efraim
CEO
Hamid Sharim
Co-Founder &amp; Inventor</t>
  </si>
  <si>
    <t>Ashkelon, Israel</t>
  </si>
  <si>
    <t>Magen Medical Solutions</t>
  </si>
  <si>
    <t>mAIndo</t>
  </si>
  <si>
    <t>www.maindo.io/</t>
  </si>
  <si>
    <t>mAIndo develops tools for creating content using AI and neuroscience.</t>
  </si>
  <si>
    <t>Artificial Intelligence, Publishing</t>
  </si>
  <si>
    <t>972-524-667-868</t>
  </si>
  <si>
    <t>MATRIX analytics initiative</t>
  </si>
  <si>
    <t>https://www.linkedin.com/in/shlomo-mendlovic-133b60159/</t>
  </si>
  <si>
    <t>Medicane Health</t>
  </si>
  <si>
    <t>https://medicane.net/</t>
  </si>
  <si>
    <t>https://finder.startupnationcentral.org/company_page/medicane-health</t>
  </si>
  <si>
    <t>Cannabis-based Medications</t>
  </si>
  <si>
    <t>https://www.crunchbase.com/organization/medicane-health</t>
  </si>
  <si>
    <t>MediGait</t>
  </si>
  <si>
    <t>- The company ceased its operations in Israel in July 2017.</t>
  </si>
  <si>
    <t>http://medigait.com/main/</t>
  </si>
  <si>
    <t>MediTouch</t>
  </si>
  <si>
    <t>http://www.meditouch.co.il</t>
  </si>
  <si>
    <t>https://finder.startupnationcentral.org/company_page/meditouch</t>
  </si>
  <si>
    <t>Develops physical therapy products with wearable motion-capture devices and dedicated rehabilitation software.</t>
  </si>
  <si>
    <t>Physical Therapy Solutions</t>
  </si>
  <si>
    <t>MediTouch develops and manufactures physical therapy products designed to help patients achieve better functional recovery. Its physical therapy products consist of wearable motion-capture devices and dedicated physical therapy rehabilitation software.
 MediTouch offers the HandTutor, an ergonomic glove for hand rehabilitation; the ArmTutor, an ergonomic elbow brace and shoulder 3D-position system for arm rehabilitation; and the LegTutor, an ergonomic knee brace and hip 3D-position system for leg rehabilitation.
 The company's physical therapy products are supplied with dedicated clinical software to allow patients with upper and/or lower extremity movement dysfunction to practice intensive physical therapy of single and multiple joints. MediTouch's physical therapy products implement impairment-oriented training with augmented motion feedback, producing a tailored physical therapy program to speed the patient to functional recovery.</t>
  </si>
  <si>
    <t>medical-devices,neurology,wellness,wearable,physiotherapy,sdg,therapeutics,quarantine,parkinson,telemedicine,rehabilitation,stroke,athletes</t>
  </si>
  <si>
    <t>https://www.linkedin.com/company/1715028</t>
  </si>
  <si>
    <t>Ziv Kuniz
Co-founder &amp; CTO</t>
  </si>
  <si>
    <t>Giora Ein-Zvi
Co-founder &amp; CEO</t>
  </si>
  <si>
    <t>Ziv Kuniz
Co-founder &amp; CTO
Giora Ein-Zvi
Co-founder &amp; CEO
Avraham Cohen
Co-Founder &amp; Clinical ...</t>
  </si>
  <si>
    <t>HaMelacha Street 45, Netanya, Israel</t>
  </si>
  <si>
    <t>Medoc</t>
  </si>
  <si>
    <t>http://www.medoc-web.com</t>
  </si>
  <si>
    <t>https://finder.startupnationcentral.org/company_page/medoc</t>
  </si>
  <si>
    <t>Develops neurodiagnostic systems for pain assessment and monitoring using quantitative sensory testing.</t>
  </si>
  <si>
    <t>Pain Assessment and Monitoring Systems</t>
  </si>
  <si>
    <t>Medoc develops and manufactures neurodiagnostic medical systems used to assess and monitor acute and chronic pain. The company's products are based on technologies that test and evaluate the function of small and large peripheral sensory nerve fibers.
 Medoc's product lines deliver noninvasive, painless diagnosis and assessment capabilities for research and clinical environments. They are based on the commercialization of quantitative sensory testing techniques and technologies and are integrated into user-friendly, easy-to-operate, cost-effective systems that can be used in many disciplines. 
 In addition, the company's patented rapid pain stimulation technology has facilitated new developments such as functional MRI, pharmaceutical research, and other pain-related treatments and testing modalities in specific medical and research fields. 
 All the company's products are FDA approved, certified by CSA, and CE marked to the EN-60601-1 International Safety Standard.
 In 2007, Medoc decided to expand its activities by exclusively representing international companies and their products in the Israeli market. The company established a new in-house division to manage the new commerce activities in Israel.</t>
  </si>
  <si>
    <t>non-invasive,chronic-pain,sensors,health-information,monitoring,pain-free,medical-devices,connected-devices,diagnostics,neurology</t>
  </si>
  <si>
    <t>Ramat Yishai</t>
  </si>
  <si>
    <t>1990</t>
  </si>
  <si>
    <t>https://www.linkedin.com/company/132371</t>
  </si>
  <si>
    <t>Info@Medoc-Web.Com</t>
  </si>
  <si>
    <t>Amir Haiman, Udi Gafni</t>
  </si>
  <si>
    <t>Udi Gafni
Founder &amp; CEO</t>
  </si>
  <si>
    <t>Ella Barhon
HR Professional
Udi Gafni
Founder &amp; CEO</t>
  </si>
  <si>
    <t>HaDekel St 1, Ramat Yishai, Israel</t>
  </si>
  <si>
    <t>Medtronic - Medical Robotics Devision</t>
  </si>
  <si>
    <t>https://www.medtronic.com/il-he/index.html</t>
  </si>
  <si>
    <t>https://finder.startupnationcentral.org/mnc_page/medtronic</t>
  </si>
  <si>
    <t>Develops advanced medical robotics technology across various medical fields, enhancing treatment precision and outcomes.</t>
  </si>
  <si>
    <t>Medical Devices and Equipment and Supplies</t>
  </si>
  <si>
    <t>Medtronic Plc develops medical technology to alleviate pain, restore health, and extend life for millions of people around the world. The company operates in four segments: cardiac and vascular group, minimally invasive therapies group, restorative therapies group, and diabetes group.</t>
  </si>
  <si>
    <t>1949</t>
  </si>
  <si>
    <t>"500+"</t>
  </si>
  <si>
    <t>Moshe Shoham and Eli Zehavi (Mazor founders)</t>
  </si>
  <si>
    <t>HaMada St 10, Herzliya</t>
  </si>
  <si>
    <t>MemoApp</t>
  </si>
  <si>
    <t>this a technology aimed at alzheimer patients</t>
  </si>
  <si>
    <t>https://www.memoapp.co.il/</t>
  </si>
  <si>
    <t>https://finder.startupnationcentral.org/company_page/memoapp</t>
  </si>
  <si>
    <t>Provides home care technology for Alzheimer's patients, offering reminders and communication tools for independent living.</t>
  </si>
  <si>
    <t>Alzheimer's Disease and Dementia Home Care Technology</t>
  </si>
  <si>
    <t>Memoapp is a hands-free home care smart screen that maintains an active reminder routine. It helps restore confidence and independence, and establish a regular communication channel with caring family members.
The Memoapp screen is displayed centrally in the home of the user with a memory decrease or other aging-related challenges, displaying continuous and constant personal daily information. It is controlled by the caregiver, who is responsible for what is shown and when.
Memoapp contributes to "active aging" and "independent functioning," strengthens the user's sense of self-confidence, assists in dispelling feelings of loneliness, and reduces feelings of stress and anxiety.
Less</t>
  </si>
  <si>
    <t>https://www.crunchbase.com/organization/memoapp</t>
  </si>
  <si>
    <t>Apps
Software</t>
  </si>
  <si>
    <t>Kfar Sava</t>
  </si>
  <si>
    <t>memoapp.mail@gmail.com</t>
  </si>
  <si>
    <t>052-3536246</t>
  </si>
  <si>
    <t>Rony Epstein</t>
  </si>
  <si>
    <t>Memoria</t>
  </si>
  <si>
    <t>https://finder.startupnationcentral.org/company_page/memoria</t>
  </si>
  <si>
    <t>Intelligent Assistant for Patients with Alzheimer's</t>
  </si>
  <si>
    <t>Memoria has developed a virtual, intelligent personal assistant,Â givingÂ patients with Alzheimer's disease a greater level of independence. Memoria offers an active guidance solution companion platform thatÂ recognizes patients' routines and automatically guides them through their daily activities.Â</t>
  </si>
  <si>
    <t>neurology,digital-therapeutics,iot,alzheimers-disease,virtual-assistant,digital-healthcare,degenerative-diseases,artificial-intelligence,mobile-applications,mhealth</t>
  </si>
  <si>
    <t>https://www.linkedin.com/company/13225177/</t>
  </si>
  <si>
    <t>Dor Sened
Co-Founder &amp; CEO</t>
  </si>
  <si>
    <t>Matan Cohen
Co-founder</t>
  </si>
  <si>
    <t>Dor Sened
Co-Founder &amp; CEO
Matan Cohen
Co-founder
Yoav Danziger
VP Business Development</t>
  </si>
  <si>
    <t>Tel Aviv-Yafo, Israel</t>
  </si>
  <si>
    <t>Mental Heal</t>
  </si>
  <si>
    <t>www.mental-heal.com/</t>
  </si>
  <si>
    <t>Antipsychotic Treatment of Schizophrenia &amp; Mood Disorders</t>
  </si>
  <si>
    <t>Mental-Heal by Abital, is developing a novel oral antipsychotic drug, PGW-5, for the treatment of Schizophrenia and Bipolar disorder. PGW-5 is a novel neuroleptic, multi-target agent which is potentially effective for the treatment of the Positive and Negative Symptoms of Schizophrenia as well as, for Cognitive Deficits and Mood Disorder. The possible mechanisms underlying the differential effects of the drugs may involve the brain glutamate NMDA (N-Methyl-D-Aspartate receptor) system as well as neurotrophic factors and food intake regulating peptides. Early scientific work in animal models has shown that PGW-5 has anxiolytic and antidepressant activity and improvement of impaired social performance in PCP treated mice.</t>
  </si>
  <si>
    <t>Biotechnology, Health Care, Health Diagnostics, Medical</t>
  </si>
  <si>
    <t>santiago@mental-heal.com</t>
  </si>
  <si>
    <t>Santiago Ini</t>
  </si>
  <si>
    <t>Metapsy</t>
  </si>
  <si>
    <t>https://www.metapsy.org/</t>
  </si>
  <si>
    <t>VR solution for mental health - VR application that enables patients in serarch of psychological help to access one on one sessions with licensed therapists.</t>
  </si>
  <si>
    <t>https://www.crunchbase.com/organization/metapsy</t>
  </si>
  <si>
    <t>Health Care, Psychology</t>
  </si>
  <si>
    <t>652,242</t>
  </si>
  <si>
    <t>Really not sure... Dannapnt1@gmail.coma its more a website and a database then new tech</t>
  </si>
  <si>
    <t>Microbot Medical</t>
  </si>
  <si>
    <t>http://www.microbotmedical.com/</t>
  </si>
  <si>
    <t>https://finder.startupnationcentral.org/company_page/microbot-medical</t>
  </si>
  <si>
    <t>Designs microrobotics-assisted medical devices for minimally invasive treatments in cerebrospinal fluid and gastrointestinal disorders.</t>
  </si>
  <si>
    <t>Robotics-assisted Medical Technologies</t>
  </si>
  <si>
    <t>Microbot Medical designs, develops, and commercializes microrobotics-assisted medical equipment designed to treat cerebrospinal fluid and gastrointestinal disorders.
 The companyâ€™s ViRob is an autonomous crawling microrobot that is controlled by remotely applied electromagnetic fields and ideal for performing minimally invasive medical procedures. TipCAT is a flexible, self-propelled, semi-disposable endoscope suitable for navigating and crawling through a natural tubular lumen. Based on the ViRob technology, the Microbot SCS device is a robotic system designed to prevent occlusions in the proximal cerebrospinal fluid shunt system.
 In August 2016, U.S.-based StemCells merged with Microbot Medical. In May 2018, the company announced its acquisition of a novel, patent-protected technology from CardioSert. Microbot Medical is now the owner of this technology, including all research and development information, technical know-how, and intellectual property.
 Microbot Medicalâ€™s Liberty is a fully disposable robotic system for use in neurovascular, cardiovascular, and peripheral vascular procedures.</t>
  </si>
  <si>
    <t>urology,imaging,neurovascular,neurology,robotics,optronics,colonoscopy,medical-technologies,medical-equipment,drug-delivery,gastroenterology,vascular,telemedicine,endoscopy,cardiovascular,medical-devices,minimally-invasive</t>
  </si>
  <si>
    <t>HaYozma St 6, Yokne'am Illit, Israel</t>
  </si>
  <si>
    <t>miCure Therapeutics</t>
  </si>
  <si>
    <t>http://www.micurerx.com/</t>
  </si>
  <si>
    <t>https://finder.startupnationcentral.org/company_page/micure-therapeutics</t>
  </si>
  <si>
    <t>Develops microRNA-based therapeutics for neurodegenerative and psychiatric disorders, focusing on mood disorders like depression.</t>
  </si>
  <si>
    <t>MicroRNA Therapeutics for CNS Disorders</t>
  </si>
  <si>
    <t>miCure Therapeutics is a biotechnology company leveraging microRNA-based therapeutics and diagnostics for neurodegenerative and psychiatric disorders. Its microRNA therapeutics and diagnostics for central nervous system (CNS) disorders are based on inventions by Professor Alon Chen of the Department of Neurobiology and Dr. Eran Hornstein of the Department of Molecular Genetics at the Weizmann Institute of Science.
 miCure Therapeuticsâ€™ miR-135 is being developed to treat mood disorders, in particular major depression and treatment-resistant depression, a major unmet medical need with few therapeutic options currently available for patients and physicians. miR-135 targets, among others, two important gene transcripts, Htr1a (serotonin receptor-1a) and Slc6a4 (serotonin transporter), both essential for intact serotonergic neuronal activity.</t>
  </si>
  <si>
    <t>biological-therapy,cell-therapy,cns-disorders,degenerative-diseases,drug-design,mental-health,rna,pharmaceuticals,genetics,biomarkers,psychiatry,neurology</t>
  </si>
  <si>
    <t>Weizmann St 2, Tel Aviv-Yafo, Israel</t>
  </si>
  <si>
    <t>Mielofon Voice-Brain diagnostic</t>
  </si>
  <si>
    <t>They have a linkedin but not a website</t>
  </si>
  <si>
    <t>https://www.linkedin.com/in/anatoly-gershov-172579173/?miniProfileUrn=urn%3Ali%3Afs_miniProfile%3AACoAACkyYKYBJMpBb1p3KWA6mISQUX9vGGkiIcY</t>
  </si>
  <si>
    <t>Mindguard</t>
  </si>
  <si>
    <t>The MindGuard team offers a unique blend of scientific and engineering expertise.</t>
  </si>
  <si>
    <t>The MindGuard team offers a unique blend of scientific and engineering expertise. The company know-how integrates the fields of mechanical engineering, blood flow dynamics and blood cell biology with cardiology, neurology and invasive radiology. World opinion leaders are active participants on the multidiscipline International Advisory Board purposed to further company endeavors.</t>
  </si>
  <si>
    <t>https://www.crunchbase.com/organization/mindguard</t>
  </si>
  <si>
    <t>Medical, Medical Device, Neuroscience</t>
  </si>
  <si>
    <t>Series C</t>
  </si>
  <si>
    <t>info@mindgurad.com</t>
  </si>
  <si>
    <t>Mind Guard</t>
  </si>
  <si>
    <t>https://www.getmindguard.com/</t>
  </si>
  <si>
    <t>https://finder.startupnationcentral.org/company_page/mind-guard</t>
  </si>
  <si>
    <t>Enhances mental resilience in young women (18-30) through personalized insights and real-time interventions. By analyzing digital behavior patterns, the platform empowers users to build control and strengthen mental resilience with minimal effort.</t>
  </si>
  <si>
    <t>Mind Guard is a platform designed to strengthen young women's mental resilience (18- 30). The platform's deep insights and personalized interventions, based on analysis of personal digital behavioral patterns, (almost) effortlessly increase users' sense of control and build mental resilience.</t>
  </si>
  <si>
    <t>MindOverMatteR</t>
  </si>
  <si>
    <t>inactive according to start up nation</t>
  </si>
  <si>
    <t>https://finder.startupnationcentral.org/company_page/feelbeat</t>
  </si>
  <si>
    <t>AI-powered Neuromodulation Therapies for Anxiety Treatment</t>
  </si>
  <si>
    <t>ceased to operate</t>
  </si>
  <si>
    <t>MindSense</t>
  </si>
  <si>
    <t>http://mindsense.ai/</t>
  </si>
  <si>
    <t>https://finder.startupnationcentral.org/company_page/mindsense</t>
  </si>
  <si>
    <t>Mindsense is the first ever technology to understand classic psychotherapy session and provide actionable insights at scale</t>
  </si>
  <si>
    <t>MindSense combines evidence based research and AI driven technology to deliver session-by-session and therapy measurable and meaningful observations for care-providers and therapists as a whole. Using proprietary AI technology, the MindSense platform translates each statement made during therapy into a measurable data point and summarizes each session with objective, personalized guidance and counseling feedback. With an extensive research process, lasting over 5 years, we have already gained recognition for our amazing breakthroughs.</t>
  </si>
  <si>
    <t>https://www.crunchbase.com/organization/mindsense-f04c</t>
  </si>
  <si>
    <t>Artificial Intelligence, B2B, Health Care, Health Insurance, Machine Learning, mHealth, Psychology, Wellness</t>
  </si>
  <si>
    <t>706,440</t>
  </si>
  <si>
    <t>understand classic psychotherapy session and provide actionable insights at scale Dannapnt1@gmail.com company said to be inactive on start up nation</t>
  </si>
  <si>
    <t>Related to neurotech because technological tools are used for insights on a psychological session and therapy</t>
  </si>
  <si>
    <t>Mindset Mobile</t>
  </si>
  <si>
    <t>Not active</t>
  </si>
  <si>
    <t>https://mind-s.biz/our-team</t>
  </si>
  <si>
    <t>https://finder.startupnationcentral.org/company_page/mindset-mobile</t>
  </si>
  <si>
    <t>Yeruham</t>
  </si>
  <si>
    <t>Tsvi Bornstein St 100, Yeruham</t>
  </si>
  <si>
    <t>Mindtension</t>
  </si>
  <si>
    <t>not sure about the tool: it is face electrodes so it is EOG but this is not one of the options</t>
  </si>
  <si>
    <t>https://mindtension.com/</t>
  </si>
  <si>
    <t>https://finder.startupnationcentral.org/company_page/mindtension</t>
  </si>
  <si>
    <t>Provides an ultra-precise diagnostic platform for ADHD, enabling rapid assessment and treatment adjustments.</t>
  </si>
  <si>
    <t>Rapid Diagnostic Platform for Measuring ADHD</t>
  </si>
  <si>
    <t>MindTension offers an affordable, ultra-precise, rapid diagnostic platform that measures signs of ADHD in just six minutes. MindTension uses an electromyography (EMG) system to measure reflexive responses to auditory stimuli and levels of inhibition; the more exaggerated the response, or the lower the level of inhibition, the more serious the condition.
The company’s accurate, in-office diagnostic procedure enables therapists to immediately measure the effects of ADHD medication and make adjustments in order to identify the smallest dose required to produce the desired outcome.
MindTension was developed based on 10 years of research at the Technion.</t>
  </si>
  <si>
    <t>Sha'ar Ha'negev</t>
  </si>
  <si>
    <t>https://www.linkedin.com/company/mindtension/</t>
  </si>
  <si>
    <t>info@mindtension.com</t>
  </si>
  <si>
    <t>Zev Brand</t>
  </si>
  <si>
    <t>Avi (Avraham) Avital</t>
  </si>
  <si>
    <t>Hadas Shatz</t>
  </si>
  <si>
    <t>Sha'ar Ha'negev Regional Council
D.N. Kibbutz NirAm</t>
  </si>
  <si>
    <t>Mitoconix Bio</t>
  </si>
  <si>
    <t>Therapeutics for Neurodegenerative Diseases</t>
  </si>
  <si>
    <t>Mitoconix Bio is developing a strategy for improving mitochondrial health as a disease-modifying therapeutic for neurodegenerative diseases.
 The companyâ€™s lead drug is an inhibitor of pathological mitochondrial fragmentation and dysfunction. The drug has demonstrated in vivo efficacy in animal models of Huntingtonâ€™s disease and Parkinsonâ€™s disease, and it has shown beneficial activity in patient-derived cells of Huntingtonâ€™s disease, sporadic and genetic Parkinsonâ€™s disease, and sporadic and genetic Alzheimerâ€™s disease.</t>
  </si>
  <si>
    <t>hutington,parkinson,neurology,neurogenerative-diseases,alzheimers-disease,pharmaceuticals</t>
  </si>
  <si>
    <t>Modulight.Bio</t>
  </si>
  <si>
    <t>https://www.modulight.bio/</t>
  </si>
  <si>
    <t>https://finder.startupnationcentral.org/company_page/modulight-bio</t>
  </si>
  <si>
    <t>Neuromodulation</t>
  </si>
  <si>
    <t>Develops an optogenetics-based platform for treating neuronal overactivation disorders.</t>
  </si>
  <si>
    <t>Modulight is developing an optogenetics-based platform for treating neuronal overactivation disorders, regardless of their specific underlying cause.</t>
  </si>
  <si>
    <t>Bezalel St 1, Ramat Gan, Israel</t>
  </si>
  <si>
    <t>Mon4t</t>
  </si>
  <si>
    <t>https://www.mon4t.com/</t>
  </si>
  <si>
    <t>https://finder.startupnationcentral.org/company_page/montfort-brain-monitor</t>
  </si>
  <si>
    <t>Improves patient outcomes in neurological disorders using the Montfort Brain Monitor.</t>
  </si>
  <si>
    <t>Montfort Brain Monitor improves the health of patients that suffer from neurological disorders.</t>
  </si>
  <si>
    <t>Health Care</t>
  </si>
  <si>
    <t>Binyamina</t>
  </si>
  <si>
    <t>HaTahana 60, Binyamina, Israel</t>
  </si>
  <si>
    <t>Mood House</t>
  </si>
  <si>
    <t>seems to be relevant not enough information- need to keep track of it</t>
  </si>
  <si>
    <t>https://finder.startupnationcentral.org/company_page/mood-house</t>
  </si>
  <si>
    <t>Creates VR games for treating severe mental health disorders like PTSD and bipolar disorder. Focuses on life skill development with customized gameplay. Recent prototypes were clinically tested at the Technion.</t>
  </si>
  <si>
    <t>Software for VR Treatment of Psychological Disorders</t>
  </si>
  <si>
    <t>Mood House is developing virtual reality games and interactive experiences to assist in the treatment of severe mental health disorders
such as PTSD and bipolar disorder. The companys focus is on products that facilitate the development of life skills in people who suffer from
these types of disorders.
Mood House has recently prototyped and
evaluated several therapeutic VR games, with an emphasis on customizing
gameplay to fit the needs of individual patients and therapists. The prototypes were tested in clinical trials at the Technion.</t>
  </si>
  <si>
    <t>Mood Knight</t>
  </si>
  <si>
    <t>https://www.moodknight.com/about/</t>
  </si>
  <si>
    <t>Wellness, Health Care</t>
  </si>
  <si>
    <t>Provides AI and NLP tools to detect mental distress and suicidal thoughts in digital texts. Enables timely, lifesaving interventions by mental health organizations through real-time analysis and risk assessment, focusing on youth mental health.</t>
  </si>
  <si>
    <t>Moodify</t>
  </si>
  <si>
    <t>https://www.moodify.ai/</t>
  </si>
  <si>
    <t>https://finder.startupnationcentral.org/company_page/moodify</t>
  </si>
  <si>
    <t>Develops active scents to enhance performance, wellbeing, and safety, based on research from the Weizmann Institute of Science.</t>
  </si>
  <si>
    <t>Moodify develops unique active scents designed to help people improve their performance, enhance their wellbeing, and increase their safety. Based on more than a decade of research at the Weizmann Institute of Science in Israel, the company's fragrances affect the olfactory sense in a safe, noninvasive manner.</t>
  </si>
  <si>
    <t>HaTa'as Street 24, Kfar Saba, Israel</t>
  </si>
  <si>
    <t>Motiv8 Technologies</t>
  </si>
  <si>
    <t>https://www.motiv8ai.com/</t>
  </si>
  <si>
    <t>https://finder.startupnationcentral.org/company_page/motiv8-technologies</t>
  </si>
  <si>
    <t>Provides psychology-driven AI behavioral prediction platforms for various applications.</t>
  </si>
  <si>
    <t>Psychology-driven AI Behavioral Prediction Platform</t>
  </si>
  <si>
    <t>MTRE Advanced Technologies Ltd.</t>
  </si>
  <si>
    <t>mtre.com/</t>
  </si>
  <si>
    <t>MTRE is a medical technology company.</t>
  </si>
  <si>
    <t>MTRE develops, manufactures, and markets non-invasive solutions for body temperature management. It offers Allon system for controlling patients temperature throughout various stages of a surgery; and infant, pediatric, universal, and cardiac ThermoWrap, an integral part of the Allon system that covers patient in a suit-like matter, fastened with hook and loop strips. The company also provides CritiCool, a solution for induced hypothermia; CritiCool Pro, an integrated temperature management and patient monitoring system; CritiCool transportation kit; and neonate, pediatric, and adult CureWrap, a solution for therapeutic hypothermia. Its product lines target a range of medical applications and disciplines, including the applications of neuroprotective cooling therapy for cardiac arrest; and asphyxia and traumatic brain injury victims, as well as cardio-vascular, organ transplant, pediatric, neurosurgery, and trauma patients.</t>
  </si>
  <si>
    <t>Manufacturing, Medical Device</t>
  </si>
  <si>
    <t>1998</t>
  </si>
  <si>
    <t>Musli Thyropeutics</t>
  </si>
  <si>
    <t>it's for cancer (brain metastases is the conection to brain)</t>
  </si>
  <si>
    <t>www.musli.co.il</t>
  </si>
  <si>
    <t>Musli Thyropeutics is a pharmaceutical company that specializes in developing a combination of re-purposed drugs for cancer treatment.</t>
  </si>
  <si>
    <t>Musli Thyropeutics is a pharmaceutical company that specializes in developing a combination of repurposed drugs for cancer treatment. It focuses on glioblastoma multiforme and brain metastases from lung and other cancers and other aggressive cancers. The company was founded in 2014 and headquartered in HaMerkaz, Israel.</t>
  </si>
  <si>
    <t>Zur Moshe</t>
  </si>
  <si>
    <t>info@musli.co.il</t>
  </si>
  <si>
    <t>Offer Fabian</t>
  </si>
  <si>
    <t>Muuula Games</t>
  </si>
  <si>
    <t>https://www.muuula.com/</t>
  </si>
  <si>
    <t>https://finder.startupnationcentral.org/company_page/muuula-games</t>
  </si>
  <si>
    <t>Mobile Brain Training Games</t>
  </si>
  <si>
    <t>https://www.crunchbase.com/organization/muula</t>
  </si>
  <si>
    <t>Myndlift</t>
  </si>
  <si>
    <t>http://www.myndlift.com/</t>
  </si>
  <si>
    <t>https://finder.startupnationcentral.org/company_page/myndlift</t>
  </si>
  <si>
    <t>Creates neurofeedback devices for cognitive enhancement, using EEG to improve concentration and brain fitness.</t>
  </si>
  <si>
    <t>Neurofeedback Devices for Cognitive Enhancement</t>
  </si>
  <si>
    <t>Myndlift develops wearable and mobile technology designed to enhance cognitive abilities through brain wave therapy. The company uses electroencephalography (EEG) neurofeedback to measure and track brain waves. Myndlift has developed a headband that traces brain wave activity along the scalp and translates it into a mobile game that users can play on their smartphones.
 The company uses EEG technology for therapeutic purposes. By bringing personalized neurofeedback training to the individual, Myndlift makes it easier for people with hyperactivity, professionals in demanding careers, as well as students, athletes, or anyone concerned about brain fitness to effectively improve their concentration abilities without prescription drugs or visits to specialized clinics, saving both out-of-pocket costs and commute hours.</t>
  </si>
  <si>
    <t>cognitive-training,telemedicine,digital-therapeutics,treatments,mental-health,wellness,digital-healthcare,edtech,well-being,mhealth,learning-disabilities,wearable,mobile-applications,personalization,neurology</t>
  </si>
  <si>
    <t>https://www.linkedin.com/company/5233342</t>
  </si>
  <si>
    <t>hello@myndlift.com</t>
  </si>
  <si>
    <t>Aziz Kaddan
Co-Founder &amp; CEO</t>
  </si>
  <si>
    <t>Annas Abu-Mukh
Co-Founder &amp; CTO</t>
  </si>
  <si>
    <t>Aziz Kaddan
Co-Founder &amp; CEO
Annas Abu-Mukh
Co-Founder &amp; CTO</t>
  </si>
  <si>
    <t>Lincoln 19, Tel Aviv-Yafo, Israel</t>
  </si>
  <si>
    <t>MyndYou</t>
  </si>
  <si>
    <t>http://www.myndyou.com/</t>
  </si>
  <si>
    <t>https://finder.startupnationcentral.org/company_page/myndyou</t>
  </si>
  <si>
    <t>Develops AI-based voice bots for remote patient engagement and monitoring, focusing on cognitive care and mental health.</t>
  </si>
  <si>
    <t>AI-based Voice Bot for Remote Patient Engagement and Monitoring</t>
  </si>
  <si>
    <t>MyndYou specializes in AI-based solutions based on cognitive complexity to reduce hospitalizations, readmissions, social isolation, and loneliness by engaging patients in their homes. By leveraging voice and activity data, MyndYouâ€™s predictive algorithm can detect changes associated with chronic conditions, hospitalization risk, mental health and well-being, and more.
 The companyâ€™s AI-based voice bot and engagement tool, MyEleanor, can be used as a scalable personalized virtual health coach to call individuals directly in their homes. Patients and their caregivers can receive consistent automated check-in calls from MyEleanor to monitor and stay on top of the patientâ€™s health. 
 Each program is customizable and can address a broad population or be tailored for opt-in or risk-based participation. Brain-driven voice analytics work in the background of each call to detect subtle changes in health and improve care coordination.
 As the number of cognition-related diseases such as dementia and Alzheimerâ€™s disease continues to grow at a rapid pace, MyndYou aims to optimize and scale the targeted delivery of cognitive care.
 Combating Coronavirus Pandemic:
 MyndYouâ€™s AI-based solutions use unique passive voice analytics and remote engagement tools to enable care providers to effectively screen for COVID-19 in their communities, combat the effects of social isolation in older adults, and ensure targeted care for individuals who need it most.</t>
  </si>
  <si>
    <t>digital-healthcare,machine-learning,neurology,home-care,actionable-insights,early-detection,virtual-assistant,mobile-applications,decision-making,artificial-intelligence,data-analytics,telehealth,real-time,coronavirus,remote-monitoring,personalization,voice-analytics,mhealth,behavior-analytics,degenerative-diseases,alzheimers-disease,telemedicine</t>
  </si>
  <si>
    <t>https://www.linkedin.com/company/17916347/</t>
  </si>
  <si>
    <t>info@myndyou.com</t>
  </si>
  <si>
    <t>Itay Baruchi
Founder &amp; CTO</t>
  </si>
  <si>
    <t>Ruth Poliakine Baruchi
Founder &amp; CEO</t>
  </si>
  <si>
    <t>Dan Sztybel
Former Co-founder</t>
  </si>
  <si>
    <t>Itay Baruchi
Founder &amp; CTO
Tali Segev
Senior Account Manager
Ruth Poliakine Baruchi
Founder &amp; CEO
Dan Sztybel
Former Co-founder</t>
  </si>
  <si>
    <t>Shoken Street 13, Tel Aviv-Yafo, Israel</t>
  </si>
  <si>
    <t>N.T.W Power Boost</t>
  </si>
  <si>
    <t>not sure about the category- thislooks like neurodiagnostics</t>
  </si>
  <si>
    <t>https://finder.startupnationcentral.org/company_page/n-t-w-power-boost</t>
  </si>
  <si>
    <t>Develops EEG-based diagnostic tools to predict and manage eating behaviors, aiming to prevent future illnesses.</t>
  </si>
  <si>
    <t>N.T.W Power Boost is developing an EEG-based diagnostic application algorithm for eating behavior with or without obesity. The system's main targets are to shorten the intake duration for physicians, predict anomalies in unbalanced eating behaviors that don't show symptoms (like obesity), use big data to predict future illnesses for abnormal patients, and measure the patient's progress status after treatment compared to initial results.</t>
  </si>
  <si>
    <t>degenerative-diseases,parkinson,pharmaceuticals,mental-health,neurology,treatments</t>
  </si>
  <si>
    <t>Alon Yaar
CEO at Youdim ...</t>
  </si>
  <si>
    <t>Alon Yaar
CEO at Youdim ...
Hadile Ounallah-Saad, Dr.
Research Leader
Liora Zilberson
Expert in CMC
Hadile Ounallah-Saad
Head of R&amp;D</t>
  </si>
  <si>
    <t>Yokne'am Illit, Israel</t>
  </si>
  <si>
    <t>N2B</t>
  </si>
  <si>
    <t>Nan Instruments</t>
  </si>
  <si>
    <t>page dosent load, mabye stopped opperting</t>
  </si>
  <si>
    <t>http://naninstruments.com/</t>
  </si>
  <si>
    <t>Provides research tools for researchers</t>
  </si>
  <si>
    <t>NAN INSTRUMENTS empower Neuroscientists with cutting edge devices and powerful manipulation tools for multiplex recording, amplifying, ltering and acquisition of electrical activity from the brain and nervous system. NAN’s patented, unique Electrode Positioning Systems facilitate fast and cost-eective research with top level repeatability rates.</t>
  </si>
  <si>
    <t>9 Hayetzira St.,Nazareth Illit, Israel, 17840</t>
  </si>
  <si>
    <t>Nanocarry</t>
  </si>
  <si>
    <t>website isn't loading</t>
  </si>
  <si>
    <t>https://nanocarry.com/</t>
  </si>
  <si>
    <t>https://finder.startupnationcentral.org/company_page/nanocarry-therapeutics</t>
  </si>
  <si>
    <t>Provides a technology platform for safe and effective delivery of biologics to the brain.</t>
  </si>
  <si>
    <t>Nano Carry is a technology platform for the safe and effective delivery of biologics to the brain.</t>
  </si>
  <si>
    <t>https://www.crunchbase.com/organization/nano-carry</t>
  </si>
  <si>
    <t>Biotechnology, Life Science, Pharmaceutical, Professional Services, Therapeutics</t>
  </si>
  <si>
    <t>274,828</t>
  </si>
  <si>
    <t>https://www.linkedin.com/company/nanocarry-therapeutics/</t>
  </si>
  <si>
    <t>Rachela Popovtzer</t>
  </si>
  <si>
    <t>Oshra Betzer</t>
  </si>
  <si>
    <t>Revital Mandil Levin</t>
  </si>
  <si>
    <t>Revital Mandil Levin, Rachela Popovtzer, Oshra Betzer, Iris Alroy</t>
  </si>
  <si>
    <t>Ofra Levy Hacham</t>
  </si>
  <si>
    <t>3 Golda Meir Street</t>
  </si>
  <si>
    <t>NBT</t>
  </si>
  <si>
    <t>http://nbtltd.com/</t>
  </si>
  <si>
    <t>Supplies neuroimaging, brain stimulation, and eye-tracking medical devices in Israel.</t>
  </si>
  <si>
    <t>NBT - israeli suppliers that import medical devices - neuroimaging, brain stimulation, eye tracking devices etc.</t>
  </si>
  <si>
    <t>https://www.linkedin.com/company/nbt-ltd/</t>
  </si>
  <si>
    <t>Neurotek</t>
  </si>
  <si>
    <t>Diagnosis for ADHD (using MOXO test they have developed)</t>
  </si>
  <si>
    <t>https://www.neurotech-solutions.com/he/%d7%90%d7%95%d7%93%d7%95%d7%aa%d7%99%d7%a0%d7%95/%d7%93%d7%a8%d7%99%d7%a7%d7%98%d7%95%d7%a8%d7%99%d7%95%d7%9f-%d7%9e%d7%99%d7%a7%d7%a6%d7%95%d7%a2%d7%99/</t>
  </si>
  <si>
    <t>https://finder.startupnationcentral.org/company_page/neurotech-solutions</t>
  </si>
  <si>
    <t>Develops innovative neuro-monitoring solutions using AI, accessible for any operating room worldwide.</t>
  </si>
  <si>
    <t>Neurotech Solutions</t>
  </si>
  <si>
    <t>NERVIO</t>
  </si>
  <si>
    <t>updated site</t>
  </si>
  <si>
    <t>https://www.nervio.ai/</t>
  </si>
  <si>
    <t>https://finder.startupnationcentral.org/company_page/Nervio</t>
  </si>
  <si>
    <t>Provides a platform that extracts micro-oculometrics for neurological disorder diagnostics.</t>
  </si>
  <si>
    <t>NERVIO Ltd., developing a groundbreaking solution aimed at replacing neuro-monitoring based on human expertise, with artificial intelligence, making neuro-monitoring accessible for any operation room worldwide.</t>
  </si>
  <si>
    <t>Nervomatrix</t>
  </si>
  <si>
    <t>NESS</t>
  </si>
  <si>
    <t>https://finder.startupnationcentral.org/company_page/ness</t>
  </si>
  <si>
    <t>Neuromuscular Electrical Stimulation Systems</t>
  </si>
  <si>
    <t>Neuromuscular Electrical Stimulation Systems (NESS) utilized neuromuscular electrical stimulation to develop equipment and systems to activate paralyzed muscles. The company's first product was the NESS H200 Handmaster â€” a non-invasive system for treating paralyzed hands. The NESS L300 is a device for gait rehabilitation and treatment of drop foot.</t>
  </si>
  <si>
    <t>medical-devices,neurology,rehabilitation</t>
  </si>
  <si>
    <t>1991</t>
  </si>
  <si>
    <t>Shmuel Shani
Founder</t>
  </si>
  <si>
    <t>Ra'anana, Israel</t>
  </si>
  <si>
    <t>NeuraLight</t>
  </si>
  <si>
    <t>https://neuralight.ai/</t>
  </si>
  <si>
    <t>https://finder.startupnationcentral.org/company_page/neuralight</t>
  </si>
  <si>
    <t>Develops an AI-driven platform that uses smartphone or webcam-captured oculometric data to accelerate drug development, improve monitoring, and enable precision care for neurological disorders, setting new standards in neurology evaluation and treatment.</t>
  </si>
  <si>
    <t>NeuraLight is building an AI-driven platform to accelerate and improve drug development, monitoring, and care for patients with neurological disorders by using information captured with a standard smartphone or webcam. The companys platform automatically extracts micro-oculometrics, providing objective and sensitive digital markers for neurological disorders. The solution is designed to serve as a robust proxy for currently used endpoints and to ultimately define a new
measurement standard, paving the path for precision medicine in neurology.
NeuraLight is focused on transforming the lives of the
billions of people impacted by neurological disorders by digitizing patient evaluation and care. Its vision is a world where neurological disorders can be prevented, diagnosed, and treated effectively so that people can live longer, healthier lives.</t>
  </si>
  <si>
    <t>Neurim Pharmaceuticals</t>
  </si>
  <si>
    <t>http://www.neurim.com/</t>
  </si>
  <si>
    <t>https://finder.startupnationcentral.org/company_page/neurim-pharmaceuticals</t>
  </si>
  <si>
    <t>Develops drugs for brain restoration, focusing on insomnia and neurodegenerative diseases like Alzheimer’s.</t>
  </si>
  <si>
    <t>New Chemical Entities for Insomnia and Alzheimer's Disease</t>
  </si>
  <si>
    <t>Neurim Pharmaceuticals is a drug discovery and development company focused on creating drugs for brain restoration and ongoing support. Its products are aimed at addressing insomnia, problems related to the central nervous system, and neurodegenerative diseases.
 The company's first approved drug is Circadin, a timed-release melatonin for insomnia. Circadin is commercially available in Europe, the Asiaâ€“Pacific region, and the Middle East.
 The Committee for Medicinal Products for Human Use of the European Medicines Agency has recommended marketing authorization for Slenyto, a pediatric prolonged-release melatonin-coated tablet formulation for the treatment of children and adolescents with autism spectrum disorder and/or Smith-Magenis syndrome who suffer from insomnia.</t>
  </si>
  <si>
    <t>drug-discovery,alzheimers-disease,degenerative-diseases,neurology,cns-disorders,pharmaceuticals,central-nervous-system,sleep-disorders</t>
  </si>
  <si>
    <t>Jan-00</t>
  </si>
  <si>
    <t>https://www.linkedin.com/company/1268772</t>
  </si>
  <si>
    <t>info@neurim.com</t>
  </si>
  <si>
    <t>Nava Zisapel
Co-Founder</t>
  </si>
  <si>
    <t>Adi Melcer
Regional Sales &amp; ...
Nava Zisapel
Co-Founder</t>
  </si>
  <si>
    <t>HaBarzel Street 27, Tel Aviv, Israel</t>
  </si>
  <si>
    <t>Neuro vision</t>
  </si>
  <si>
    <t>changed to Revital Vision</t>
  </si>
  <si>
    <t>https://www.neurovision.co.il/about.html</t>
  </si>
  <si>
    <t>Vision practice program for patient suffering from "Lazy-eye"</t>
  </si>
  <si>
    <t>The NeuroVision technology is a non-invasive, patient-specific, perceptual learning program based on visual stimulation. NeuroVision technology improves quality of vision (contrast sensitivity and visual acuity) by enhancing neural processing in the primary visual cortex.</t>
  </si>
  <si>
    <t>Education, Health Care, Medical</t>
  </si>
  <si>
    <t>Modi'in-Maccabim-Re'ut</t>
  </si>
  <si>
    <t>office@talshir.co.il</t>
  </si>
  <si>
    <t>HaMa'ayan St 2, Modi'in-Maccabim-Re'ut, 7177871</t>
  </si>
  <si>
    <t>Neuro-Can</t>
  </si>
  <si>
    <t>Tele-neuropediatric clinic</t>
  </si>
  <si>
    <t>https://www.neurocan.co.il/en/</t>
  </si>
  <si>
    <t>https://finder.startupnationcentral.org/company_page/neuro-can</t>
  </si>
  <si>
    <t>Online Neuropediatric Clinic</t>
  </si>
  <si>
    <t>NeuroCan is an online neuropediatric clinic. The company aims to provide neuropediatric services to underserved populations in remote regions in an efficient, comprehensive, professional, and personal manner. The company provides personal care and co-treatment tailored to needs of children and families. 
 The company also provides email consultation services as well as traditional face-to-face clinic services and multidisciplinary neurology services for complex movement disorders, with various specialists including in orthopedics, neurosurgery, physiotherapy, occupational therapy, and speech therapy. The multidisciplinary clinics are also offered abroad and can be coordinated based on local needs.</t>
  </si>
  <si>
    <t>big-data,diagnostics,home-care,telemedicine,recommendations,neurology,remote-monitoring,orthopedics,speech,e-health,digital-healthcare</t>
  </si>
  <si>
    <t>pre funding</t>
  </si>
  <si>
    <t>https://www.linkedin.com/company/33251912/</t>
  </si>
  <si>
    <t>Hilla Ben-Pazi
Founder</t>
  </si>
  <si>
    <t>Aderet, Israel</t>
  </si>
  <si>
    <t>NeuroAudit</t>
  </si>
  <si>
    <t>https://www.neuroaudit.ltd/home</t>
  </si>
  <si>
    <t>https://finder.startupnationcentral.org/company_page/neuroaudit</t>
  </si>
  <si>
    <t>Develops closed-loop neuromodulation technology for personalized treatment of brain disorders.</t>
  </si>
  <si>
    <t>NeuroAudit is developing an innovative closed-loop Neuromodulation technology steered for Personalized treatment of Brain disorders.</t>
  </si>
  <si>
    <t>https://www.crunchbase.com/organization/neuroaudit-ltd</t>
  </si>
  <si>
    <r>
      <rPr>
        <rFont val="Calibri"/>
        <color rgb="FF000000"/>
        <sz val="11.0"/>
      </rPr>
      <t>Health Care</t>
    </r>
    <r>
      <rPr>
        <rFont val="Calibri"/>
        <color rgb="FF000000"/>
        <sz val="11.0"/>
      </rPr>
      <t xml:space="preserve">, </t>
    </r>
    <r>
      <rPr>
        <rFont val="Calibri"/>
        <color rgb="FF000000"/>
        <sz val="11.0"/>
      </rPr>
      <t>Neuroscience</t>
    </r>
  </si>
  <si>
    <t>Gan Soreq</t>
  </si>
  <si>
    <t>Dan Anzyo</t>
  </si>
  <si>
    <t>NeuroBrave</t>
  </si>
  <si>
    <t>https://neurobrave.com/</t>
  </si>
  <si>
    <t>https://finder.startupnationcentral.org/company_page/neurobrave</t>
  </si>
  <si>
    <t>Provides access to real-time cognitive and emotional states through wearable devices.</t>
  </si>
  <si>
    <t>Providing access to real-time cognitive and emotional states through everyday wearable devices</t>
  </si>
  <si>
    <t>https://www.crunchbase.com/organization/neurobrave</t>
  </si>
  <si>
    <r>
      <rPr>
        <rFont val="Calibri"/>
        <color rgb="FF000000"/>
        <sz val="11.0"/>
      </rPr>
      <t>Artificial Intelligence</t>
    </r>
    <r>
      <rPr>
        <rFont val="Calibri"/>
        <color rgb="FF000000"/>
        <sz val="11.0"/>
      </rPr>
      <t xml:space="preserve">, </t>
    </r>
    <r>
      <rPr>
        <rFont val="Calibri"/>
        <color rgb="FF000000"/>
        <sz val="11.0"/>
      </rPr>
      <t>Health Care</t>
    </r>
    <r>
      <rPr>
        <rFont val="Calibri"/>
        <color rgb="FF000000"/>
        <sz val="11.0"/>
      </rPr>
      <t xml:space="preserve">, </t>
    </r>
    <r>
      <rPr>
        <rFont val="Calibri"/>
        <color rgb="FF000000"/>
        <sz val="11.0"/>
      </rPr>
      <t>Neuroscience</t>
    </r>
    <r>
      <rPr>
        <rFont val="Calibri"/>
        <color rgb="FF000000"/>
        <sz val="11.0"/>
      </rPr>
      <t xml:space="preserve">, </t>
    </r>
    <r>
      <rPr>
        <rFont val="Calibri"/>
        <color rgb="FF000000"/>
        <sz val="11.0"/>
      </rPr>
      <t>Software</t>
    </r>
    <r>
      <rPr>
        <rFont val="Calibri"/>
        <color rgb="FF000000"/>
        <sz val="11.0"/>
      </rPr>
      <t xml:space="preserve">, </t>
    </r>
    <r>
      <rPr>
        <rFont val="Calibri"/>
        <color rgb="FF000000"/>
        <sz val="11.0"/>
      </rPr>
      <t>Wearables</t>
    </r>
  </si>
  <si>
    <t>Hebron Road 24, Jerusalem, Israel</t>
  </si>
  <si>
    <t>NeuroCognitive Solutions (NCS)</t>
  </si>
  <si>
    <t>http://www.hoshen-eliav.co.il</t>
  </si>
  <si>
    <t>NeuroDerm</t>
  </si>
  <si>
    <t>https://neuroderm.com/</t>
  </si>
  <si>
    <t>https://finder.startupnationcentral.org/company_page/neuroderm</t>
  </si>
  <si>
    <t>Develops liquid drug formulations for Parkinson's disease, enabling continuous controlled dosing through wearable pumps.</t>
  </si>
  <si>
    <t>Liquid Drug Formula for Parkinson's Disease</t>
  </si>
  <si>
    <t>NeuroDerm is a clinical-stage pharmaceutical company developing treatments for central nervous system disorders. The company's technology enables new routes of administration for existing drugs that may enhance their efficacy.
 NeuroDerm is developing a pipeline of products for patients with moderate-to-severe Parkinson's disease, including a liquid formulation of levodopa/carbidopa (LD/CD). Based on this novel formulation, the company has developed a line of LD/CD products administered through a patch-pump or small belt pump to deliver a continuous, controlled dose of LD/CD.
 NeuroDerm's LD/CD line of products includes ND0612L for patients with moderate Parkinson's disease, ND0612H for patients with severe Parkinson's disease, and ND0680 for the small subset of patients with severe Parkinson's disease whose symptoms have advanced to a more acute stage, requiring even higher doses of LD/CD.</t>
  </si>
  <si>
    <t>pharmaceuticals,parkinson,drug-discovery,biotechnology,medical-devices,drug-design,biopharmaceutical,innovation,drug-delivery,neurology</t>
  </si>
  <si>
    <t>https://www.linkedin.com/company/9873432</t>
  </si>
  <si>
    <t>info@neuroderm.com</t>
  </si>
  <si>
    <t>Uri David
CTO</t>
  </si>
  <si>
    <t>Ayelet Altman
CEO</t>
  </si>
  <si>
    <t>Kengo Isshiki
CAO
Uri David
CTO
Ayelet Altman
CEO
Nati Hoter Ishay
Human Resources
Anat Nahmany
VP HR</t>
  </si>
  <si>
    <t>Prof. Haim Pekeris 3, Rehovot, Israel</t>
  </si>
  <si>
    <t>Neurogait</t>
  </si>
  <si>
    <t>https://www.neurogait.com/</t>
  </si>
  <si>
    <t>https://finder.startupnationcentral.org/company_page/neurogait</t>
  </si>
  <si>
    <t>Develops AI-based diagnostic solutions for Alzheimer's, Parkinson's, and other neurodegenerative diseases.</t>
  </si>
  <si>
    <t>Diagnosing Dementia Using Artificial Intelligence</t>
  </si>
  <si>
    <t>Neurogait is developing home diagnostic solutions for Alzheimers disease, Parkinsons disease, and other neurodegenerative diseases using various biological markers. The company seeks to democratize and standardize the diagnostic process and to provide early diagnosis prior to onset so that treatment can be provided and mitigated before disease is manifested.
Neurogait leverages the latest research in machine learning, computer vision, voice recognition, and additional technologies to accurately diagnose and improve current standards of care. The company is currently running clinical trials in leading Israeli hospitals..</t>
  </si>
  <si>
    <t>https://www.crunchbase.com/organization/neurogait</t>
  </si>
  <si>
    <t>Health Care, Hospital, Medical</t>
  </si>
  <si>
    <t>https://www.linkedin.com/company/neurogait/</t>
  </si>
  <si>
    <t>info@neurogait.com</t>
  </si>
  <si>
    <t>Eyal Fruchtman</t>
  </si>
  <si>
    <t>Eyal Fruchtman, Ben Francke</t>
  </si>
  <si>
    <t>Ra'anna, Israel</t>
  </si>
  <si>
    <t>NeuroGenesis</t>
  </si>
  <si>
    <t>https://www.neurogenesis-cell.com/</t>
  </si>
  <si>
    <t>Advances cell therapies for neurodegenerative diseases using its proprietary NEURALyzed CELL™ platform.</t>
  </si>
  <si>
    <t>Cell therapies for neurodegenerative diseases</t>
  </si>
  <si>
    <t>NeuroGenesis is a clinical-stage biotechnology company.
We are advancing innovative cell therapies via our propriety NEURALyzed CELL™ platform to combat neurodegenerative diseases</t>
  </si>
  <si>
    <t>Neurogenic</t>
  </si>
  <si>
    <t>http://www.neurogenic.co.il/</t>
  </si>
  <si>
    <t>https://finder.startupnationcentral.org/company_page/neurogenic</t>
  </si>
  <si>
    <t>Develops sensitive immunoassays to diagnose mental disorders, with a focus on schizophrenia in children.</t>
  </si>
  <si>
    <t>Develops sensitive immunoassays to facilitate the diagnosis of mental disorders.</t>
  </si>
  <si>
    <t>Neurogenic is a clinical-stage diagnostics company that develops sensitive immunoassays to facilitate the diagnosis of mental disorders. The company has developed a straightforward, highly sensitive, and specific blood test for the diagnosis of schizophrenia in children with behavioral disorders.</t>
  </si>
  <si>
    <t>https://www.crunchbase.com/organization/neurogenic</t>
  </si>
  <si>
    <t>Health Care, Health Diagnostics, Wellness</t>
  </si>
  <si>
    <t>1995</t>
  </si>
  <si>
    <t>tzvika@neurogenic.co.il</t>
  </si>
  <si>
    <t>Sub-Organization of Yeda Research and Development Co. Ltd</t>
  </si>
  <si>
    <t>NeuroHELP</t>
  </si>
  <si>
    <t>https://www.neuro-help.com/</t>
  </si>
  <si>
    <t>https://finder.startupnationcentral.org/company_page/neurohelp</t>
  </si>
  <si>
    <t>Develops a portable EEG system for daily use by epilepsy patients, predicting seizures and alerting both patients and caregivers. Utilizes advanced algorithms for accurate seizure forecasting, improving quality of life by reducing anxiety and optimizing treatment.</t>
  </si>
  <si>
    <t>NeuroHELP is developing a simple, portable EEG system that can be used by patients with epilepsy on a daily basis. The system alerts patients before a seizure occurs and sends the processed information to the caregivers. NeuroHELPs algorithmic solution involves automatic tools for signal preprocessing and artifact removal, advanced nonlinear measures of brain activity that reflect the underlying dynamics, and machine learning techniques for integrating the information and assessing the likelihood of an upcoming seizure. The algorithms have already been designed, implemented, and tested offline on a large database of EEGs from patients with epilepsy, with highly accurate results. The system can also assist in optimizing the type, dosage, and frequency of drugs given to the patient. The technology is designed to improve the quality of life for individuals with epilepsy by reducing the anxiety caused by the unforeseeable occurrence of seizures and allowing for advance preparation before a seizure ensues.</t>
  </si>
  <si>
    <t>Oren Shriki</t>
  </si>
  <si>
    <t>Nadav Karni</t>
  </si>
  <si>
    <t>Dr. Shay Ben Sasson Ph.D, Dr. Hadar Ron M.D.</t>
  </si>
  <si>
    <t>BGU</t>
  </si>
  <si>
    <t>NeuroIndex</t>
  </si>
  <si>
    <t>Inactive</t>
  </si>
  <si>
    <t>https://finder.startupnationcentral.org/company_page/neuroindex</t>
  </si>
  <si>
    <t>Develops intra-operative brain monitoring devices using EEG to prevent brain injury during anesthesia, offering real-time alerts to enable timely interventions and reduce post-operative cognitive dysfunction.</t>
  </si>
  <si>
    <t>EEG for Preventing Brain Injury During Anesthesia</t>
  </si>
  <si>
    <t>â€‹NeuroIndex is developing an intra-operative brain monitoring device based on EEG signals for use in the operating room by anesthesiologists. The technology is able to identify and report real-time indications of brain injury during surgery as a result of anesthesia, enabling anesthesiologists to intervene in a timely manner and reducing the possibility of post-operative cognitive dysfunction (POCD). The device consists of a single-use headset and a monitor.</t>
  </si>
  <si>
    <t>https://www.crunchbase.com/organization/neuroindex</t>
  </si>
  <si>
    <t>brain,neurology,medical-devices,anesthesia,monitoring</t>
  </si>
  <si>
    <t>https://www.linkedin.com/company/66264136</t>
  </si>
  <si>
    <t>Tamar Arens-Arad</t>
  </si>
  <si>
    <t>Tamar Arens-Arad
CEO</t>
  </si>
  <si>
    <t>Neurolight Technologies</t>
  </si>
  <si>
    <t>not sure it is in israel</t>
  </si>
  <si>
    <t>https://www.neurolighttech.com/</t>
  </si>
  <si>
    <t>NEUROLIGHT TECHNOLOGIES PROVIDES ADVANCED ELECTROPHYSIOLOGY PROBES AND SYSTEMS FOR HIGH-DENSITY RECORDING AND PRECISE MODULATION OF NEURAL ACTIVITIES</t>
  </si>
  <si>
    <t>info@neurolighttech.com</t>
  </si>
  <si>
    <t>HaBarzel st. 11, Tel-Aviv</t>
  </si>
  <si>
    <t>Neuromagen Pharma</t>
  </si>
  <si>
    <t>https://www.neuromagen.com/</t>
  </si>
  <si>
    <t>https://finder.startupnationcentral.org/company_page/neuromagen</t>
  </si>
  <si>
    <t>Develops novel drugs that enhance telomerase activity for neuroprotection, aiming to delay the onset and progression of ALS and other neurodegenerative diseases.</t>
  </si>
  <si>
    <t>NeuroMagen Pharma is developing a novel drug that boosts the effectiveness of telomerase as a neuroprotector in order to delay the onset and progression of ALS.</t>
  </si>
  <si>
    <t>https://www.crunchbase.com/organization/neuromagen-pharma</t>
  </si>
  <si>
    <t>HaEnergia Street 77, Be'er Sheva, Israel</t>
  </si>
  <si>
    <t>NeuroMed</t>
  </si>
  <si>
    <t>https://finder.startupnationcentral.org/company_page/neuromed</t>
  </si>
  <si>
    <t>Treatment for Neurological Degenerative Diseases</t>
  </si>
  <si>
    <t>NeuroMed Pharmaceuticals is offering Yac-101, a potential treatment for injuries involving neuro-degeneration.
 Yac-101 is based on specific and differentiating metal chelation that may prevent various types of reactive oxygen species generated directly or via metal mediation. The product also has the potential to maintain cytosolic calcium homeostasis, keep mitochondrial function following ion-loading insults, prevent cell membrane damage induced by lipid peroxidation, and preserve energy stores.
 NeuroMed Pharmaceuticals is now integrated within its Canadian purchaser, Zalicus Pharmaceuticals, which was in turn was acquired by Epirus Biopharmaceuticals in July 2014, both companies located in New England, USA.
 The later picture:
 The U.S. arm of Israel-based Taro Pharmaceuticals bought Zalicus for $3.8 million in cash and a $3.8 million limited recourse note that matures in 2017. Sun controls Taro after a series of complex negotiations that began in 2007 and reached a conclusion in 2013.
 Zalicus, a subsidiary of Boston-based Epirus Biopharmaceuticals, develops biosimilar drugs, is developing a pain management drug candidate called Z944.</t>
  </si>
  <si>
    <t>degenerative-diseases,therapeutics,neurology,pharmaceuticals,cell-therapy</t>
  </si>
  <si>
    <t>https://www.linkedin.com/company-beta/8666871/</t>
  </si>
  <si>
    <t>Yori Appelbaum
CEO</t>
  </si>
  <si>
    <t>7 Ein Rogel Street, Jerusalem</t>
  </si>
  <si>
    <t>NeuroMed,CombinatorX</t>
  </si>
  <si>
    <t>Neuronix</t>
  </si>
  <si>
    <t>according to start up nation it is inactive</t>
  </si>
  <si>
    <t>www.neuronixmedical.com</t>
  </si>
  <si>
    <t>https://finder.startupnationcentral.org/company_page/neuronix</t>
  </si>
  <si>
    <t>Magnetic Stimulation Technology for Alzheimer's Disease</t>
  </si>
  <si>
    <t>Neuronix develops methods for modifying the course of treatment for Alzheimer's disease, offering the potential for long-term improvement in patient quality of life. The neuroAD system is based on the company's core noninvasive cortical enhancer technology and is CE marked for the treatment of mild to moderate Alzheimer's disease. 
 The company's patented technology uses magnetic stimulation interlaced with cognitive training and directed at specific brain regions affected by Alzheimer's disease. This combination induces long-term potentiation, which is associated with learning and memory processes.
 Several published studies performed at the Beth Israel Deaconess Medical Center (Harvard Medical School, Massachusetts), in Israel, and in other locations showed statistically significant clinical results compared with placebo following six weeks of daily one-hour sessions. The neuroAD therapy system is CE marked for commercial use in Europe for the treatment of Alzheimer's disease.
 A multi-center clinical study was recently completed in the United States and will be used to support a submission seeking US FDA clearance.
 Neuronix is a privately held company with headquarters in Israel and subsidiaries in the United States and United Kingdom.</t>
  </si>
  <si>
    <t>medical-devices,alzheimers-disease,degenerative-diseases,treatments,neuro-stimulation,brain-disorder,neurology,non-invasive</t>
  </si>
  <si>
    <t>info@neuronixmedical.com</t>
  </si>
  <si>
    <t>Jonathan Bentwich
Former Founder</t>
  </si>
  <si>
    <t>HaCarmel 5, Yokne'am Illit, Israel</t>
  </si>
  <si>
    <t>NeuroPet</t>
  </si>
  <si>
    <t>https://neuro-pet.com/</t>
  </si>
  <si>
    <t>https://finder.startupnationcentral.org/company_page/neuropet</t>
  </si>
  <si>
    <t>Brain Activity System for Monitoring Pets' Emotions and Behavior</t>
  </si>
  <si>
    <t>NeuroPet is developing a brainâ€“machine interface activity system for animals that enables humans to know their thoughts and feelings in real time. 
 The system uses proprietary, real-time algorithms, deep artificial intelligence, and machine learning, which run on the cloud and can be read via any web interface, mobile device, or voice text.
 The brain activity monitor relies on a single EEG channel and produces unique brain activity biomarkers. This is enabled by advanced mathematical signal processing and sensitive electronics. The main effort is currently focused on verticals such as pet owners and health and remote care. It may also be suitable for support in medical research, such as for drug development, monitoring effects over time.
 The current mission of NeuroPet is to provide the ability for humans to better understand animals' needs. The technology aims to help detect pain before illness, neurodegenerative diseases, and mood disorders such tension and distress, and even to determine when pets need to go outside to relieve themselves.</t>
  </si>
  <si>
    <t>animal-health,machine-learning,monitoring,sensors,degenerative-diseases,cloud,artificial-intelligence,digital-healthcare,veterinary,neurology,iot,remote-monitoring,voice,dogs,brain,mhealth,biomarkers,mobile-applications,agtech</t>
  </si>
  <si>
    <t>https://www.linkedin.com/company/42932711</t>
  </si>
  <si>
    <t>Ronen Golan
Co-founder &amp; CTO</t>
  </si>
  <si>
    <t>David Ben Ha'rosh
Co-founder &amp; CEO</t>
  </si>
  <si>
    <t>Benny Hillman
VP BD &amp; Partnerships
Ronen Golan
Co-founder &amp; CTO
Prof. Simon Lytsin
Co-founder &amp;VP R&amp;D
David Ben Ha'rosh
Co-founder &amp; CEO
Sharon Ronen
Co-founder &amp; Animal ...
Prof.Nathan Intrator
Co-founder</t>
  </si>
  <si>
    <t>Arieh Shenkar Street 1, Herzliya, Israel</t>
  </si>
  <si>
    <t>NeurOptic</t>
  </si>
  <si>
    <t>NeuroQuest</t>
  </si>
  <si>
    <t>https://www.trendlines.com/portfolio/neuroquest/</t>
  </si>
  <si>
    <t>https://finder.startupnationcentral.org/company_page/neuroquest</t>
  </si>
  <si>
    <t>Creates immuno-based blood tests for the early detection and monitoring of Alzheimer's disease, providing critical insights for timely intervention.</t>
  </si>
  <si>
    <t>Immuno-based Blood Tests for Early Detection of Alzheimer's Disease</t>
  </si>
  <si>
    <t>https://www.crunchbase.com/organization/neuroquest</t>
  </si>
  <si>
    <t>Biopharma, Biotechnology Developer Tools, Health Care</t>
  </si>
  <si>
    <t/>
  </si>
  <si>
    <t>info@neuro-quest.com</t>
  </si>
  <si>
    <t>Dr. Michal Schwartz,Ishay Attar</t>
  </si>
  <si>
    <t>Dan Touitou
CEO</t>
  </si>
  <si>
    <t>Ishay Attar
Co-founder</t>
  </si>
  <si>
    <t>Ishay Attar
Co-founder
Dan Touitou
CEO
Lior Yankelson
Co-founder</t>
  </si>
  <si>
    <t>Misgav Regional Council, Tchelet Street 17, Israel</t>
  </si>
  <si>
    <t>Neurosonix</t>
  </si>
  <si>
    <t>http://www.neurosonix.co.il/</t>
  </si>
  <si>
    <t>Neurosteer</t>
  </si>
  <si>
    <t>https://neurosteer.com/</t>
  </si>
  <si>
    <t>https://finder.startupnationcentral.org/company_page/neurosteer</t>
  </si>
  <si>
    <t>Develops wearable, miniature brain sensors offering real-time cognitive and neurological monitoring for medical and wellness applications, providing cloud-based analysis and alerts on various brain activities.</t>
  </si>
  <si>
    <t>Brain Activity Monitoring</t>
  </si>
  <si>
    <t>Neurosteer develops miniature, wearable, affordable brain sensors for a wide range of medical and wellness applications. The company's thin, sticker-sized sensors offer medical-grade accuracy, providing unique biomarkers and alerts on cognitive functioning, epileptic activity, stress, sleep and pain, disorders of consciousness, and anesthesia levels.
 Neurosteer provides cloud-based interpretation with real-time alerts using proprietary hardware and signal-processing algorithms.
 Early customers include pharmaceutical companies for the screening and monitoring of patients during drug trials.</t>
  </si>
  <si>
    <t>remote-monitoring,biomarkers,neuroscience,signal-processing,big-data,brain-disorder,brain,neurology,non-invasive,artificial-intelligence,sensors,emotions-analytics,diagnostics,wellness,monitoring,cognitive,epilepsy,digital-healthcare,data-analytics,stress,machine-learning</t>
  </si>
  <si>
    <t>https://www.linkedin.com/company/18138139/</t>
  </si>
  <si>
    <t>info@neurosteer.com</t>
  </si>
  <si>
    <t>Arieh Shenkar St 1, Herzliya, Israel</t>
  </si>
  <si>
    <t>Neurotrigger</t>
  </si>
  <si>
    <t>https://www.nt-med.com/</t>
  </si>
  <si>
    <t>https://finder.startupnationcentral.org/company_page/neurotrigger</t>
  </si>
  <si>
    <t>Designs portable devices that stimulate eye blinking to restore movement in patients with facial nerve paralysis and other related conditions.</t>
  </si>
  <si>
    <t>Neurotrigger develops a system designed to improve the functioning of patients suffering from facial nerve paralysis and other diseases.</t>
  </si>
  <si>
    <t>NeuroTrigger develops a system designed to improve the functioning of patients with facial nerve paralysis and other diseases. The company's patented portable device stimulates eye blinking and restores movement to the paralyzed eye.</t>
  </si>
  <si>
    <t>https://www.linkedin.com/company/neurotrigger/</t>
  </si>
  <si>
    <t>info@nt-med.com</t>
  </si>
  <si>
    <t>052-296-3130</t>
  </si>
  <si>
    <t>Shachar Paz</t>
  </si>
  <si>
    <t>Michal Marks</t>
  </si>
  <si>
    <t>Dr. Nikolai Kunicher</t>
  </si>
  <si>
    <t>Michal Marks, Assaf Deutsch, Hagit Deutsch</t>
  </si>
  <si>
    <t>Nirim 3, Tel-Aviv Israel</t>
  </si>
  <si>
    <t>NeuroVision</t>
  </si>
  <si>
    <t>NexSig - Neurological Examination Technologies</t>
  </si>
  <si>
    <t>http://www.nexsigdb.com/</t>
  </si>
  <si>
    <t>NIBS NeuroScience Technologies</t>
  </si>
  <si>
    <t>Website is offline</t>
  </si>
  <si>
    <t>http://www.nibsneuroscience.com/</t>
  </si>
  <si>
    <t>Nibs develops a system for monitoring and treating brain disorders, utilizing non-invasive brain stimulation technology.</t>
  </si>
  <si>
    <t>NIBS NeuroScience Technologies develops a novel and innovative algorithm based system with trademark design for monitoring and treatment of brain disorders, utilizing non-invasive brain stimulation technology. NIBS is currently conducting multi center clinical trials for utilizing developed algorithm based system for diagnosis and treatment of neuropathic pain. Their technology and expertise enables a deep understanding of neuropathological processes for developing and designing a system targeted at detecting network abnormalities based on neuronal properties and application of neurostimulation treatment for treating neuronal disorders such as neuropathic pain.</t>
  </si>
  <si>
    <t>https://www.crunchbase.com/organization/nibs</t>
  </si>
  <si>
    <t>Health Care, Simulation</t>
  </si>
  <si>
    <t>https://www.linkedin.com/in/nibs-neuroscience-technologies-123b5096/</t>
  </si>
  <si>
    <t>nibs@nibsneuroscience.com</t>
  </si>
  <si>
    <t>Hilla Fogel, Iftach Dolev</t>
  </si>
  <si>
    <t>Habonim 6, Ramat Gan, Israel</t>
  </si>
  <si>
    <t>vocavibe</t>
  </si>
  <si>
    <t>https://vocavibe.ai/</t>
  </si>
  <si>
    <t>https://finder.startupnationcentral.org/company_page/vocavibe</t>
  </si>
  <si>
    <t>Novaremed Ltd</t>
  </si>
  <si>
    <t>Moved from IL to Basel</t>
  </si>
  <si>
    <t>patented herbal formula containing a special strain of the hawthorn plant used for treatment of mental disorders such as anxiety and depression</t>
  </si>
  <si>
    <t>In the research process, studies were carried out on strains from different parts of the world on the hawthorn plant, in this process a specific strain was found and it was the only one that showed that its use may reduce symptoms of stress, anxiety and depression, without suffering side effects.</t>
  </si>
  <si>
    <t>Novel Sense</t>
  </si>
  <si>
    <t>they don't have a crunchbase or start up nation page- not sure if it is a company or a lab</t>
  </si>
  <si>
    <t>https://novel-sense.com/clinic/</t>
  </si>
  <si>
    <t>Patented herbal formula containing a special strain of the hawthorn plant* 
over 12 years of pre-clinical and clinical research.</t>
  </si>
  <si>
    <t>NovoCure</t>
  </si>
  <si>
    <t>https://www.novocure.com/</t>
  </si>
  <si>
    <t>https://finder.startupnationcentral.org/company_page/novocure</t>
  </si>
  <si>
    <t>Pioneers Tumor Treating Fields (TTFields), a novel therapy for treating solid tumors, offering a non-invasive, clinically proven approach to cancer treatment.</t>
  </si>
  <si>
    <t>An Oncology Company Pioneering a Novel Therapy for Solid Tumors</t>
  </si>
  <si>
    <t>Novocure is a commercial-stage oncology company developing a novel, proprietary therapy called Tumor Treating Fields, or TTFields, for the treatment of solid tumor cancers.</t>
  </si>
  <si>
    <t>https://www.crunchbase.com/organization/novocure</t>
  </si>
  <si>
    <t>Biotechnology, Health Care ,Medical Device</t>
  </si>
  <si>
    <t>https://www.linkedin.com/in/nibs-neuroscience-technologies-123b5096/?originalSubdomain=il</t>
  </si>
  <si>
    <t>generalinfo@novocure.com</t>
  </si>
  <si>
    <t>Matam Center, Haifa, Israel</t>
  </si>
  <si>
    <t>NovoSurge Technological Ltd.</t>
  </si>
  <si>
    <t>Company website is offline</t>
  </si>
  <si>
    <t>Novotalk</t>
  </si>
  <si>
    <t>www.novotalk.com
https://novotalk-hadassah.co.il/?utm_source=google_s_mo_Novotalk&amp;utm_medium=Novotalk&amp;gclid=Cj0KCQjwuZGnBhD1ARIsACxbAVhWzwjJwAcKcxYyUbyAD_cqtFkBph11YPvdS5mr0sOuo7u3Li2JY8oaAhT0EALw_wcB</t>
  </si>
  <si>
    <t>https://finder.startupnationcentral.org/company_page/novotalk</t>
  </si>
  <si>
    <t>Provides on-demand, self-directed tele-therapy for people with speech disorders, enabling users to learn, practice, and maintain comprehensible speech independently.</t>
  </si>
  <si>
    <t>Novotalk provides the first end-to-end digital therapy for people with speech disorders.
 Novotalk provides on-demand, self-directed tele-therapy, which allows speech impaired to learn, practice and maintain comprehensible speech.</t>
  </si>
  <si>
    <t>Novotalk is an online and on-demand, self-directed tele-therapy solution, which allows stutterers to learn, practice, gain, and maintain fluent speech remotely, independently and discretely, throughout their lives.</t>
  </si>
  <si>
    <t>Health Care, Home Health Care, Medical, mHealth, Therapeutics</t>
  </si>
  <si>
    <t>Bnei Brak</t>
  </si>
  <si>
    <t>contact@novotalk.com</t>
  </si>
  <si>
    <t>(212) 505-0405</t>
  </si>
  <si>
    <t>Lilach Shvimer-Rothschild</t>
  </si>
  <si>
    <t>Rabbi Akiva Street 86, Bnei Brak, Israel</t>
  </si>
  <si>
    <t>Nuance Hearing</t>
  </si>
  <si>
    <t>this is not really neurotech isn't based on the brain</t>
  </si>
  <si>
    <t>https://nuancehear.com/technology/</t>
  </si>
  <si>
    <t>NucleoTech</t>
  </si>
  <si>
    <t>https://nucleo-tech.com/</t>
  </si>
  <si>
    <t>https://finder.startupnationcentral.org/company_page/nucleotech</t>
  </si>
  <si>
    <t>Develops innovative carriers to deliver drugs across the blood-brain barrier, enhancing the effectiveness of treatments for various brain conditions.</t>
  </si>
  <si>
    <t>Effective Drug Delivery to the Brain</t>
  </si>
  <si>
    <t>To date, many brain conditions are poorly medicated due to limitations in drug-delivery prevent treating patients efficiently. The prominent reason is the Blood Brain Barrier (BBB), which prevents most therapeutic molecules from reaching the brain – and severely limits the arsenal of brain therapeutics.
NucleoTech is developing carriers that deliver a variety of drug-classes across the BBB, including biologics and RNA drugs.
The company utilizes the BBBs own transfer mechanisms to allow therapeutic molecules through, by using nanobodies (also called Single Domain Antibodies) as carrier molecules that shuttle therapeutics into the brain by the process of Receptor-Mediated Transcytosis.</t>
  </si>
  <si>
    <t>https://www.linkedin.com/company/nucleotech/about/</t>
  </si>
  <si>
    <t>info@nucleo-tech.com</t>
  </si>
  <si>
    <t>052-6788817</t>
  </si>
  <si>
    <t>Uriah Bekenstein</t>
  </si>
  <si>
    <t>Oppenheimer St. 2, Rehovot, 7670102, IL</t>
  </si>
  <si>
    <t>Nurami Medical</t>
  </si>
  <si>
    <t>Post Neurosurgery care</t>
  </si>
  <si>
    <t>http://www.nurami-medical.com/</t>
  </si>
  <si>
    <t>https://finder.startupnationcentral.org/company_page/nurami-medical</t>
  </si>
  <si>
    <t>Specializes in nanofiber-based medical devices for soft tissue repair, including biodegradable patches for neurosurgery that combine fiber design with smart sealant technology.</t>
  </si>
  <si>
    <t>Nanofiber Technologies for Surgical Use</t>
  </si>
  <si>
    <t>Nurami Medical is a medical-device company with proprietary nanofiber and sealant technology for soft-tissue repair. The company produces durable, highly flexible patches that seal undesired leakages and enhance tissue regeneration.
 Nurami's first soft-tissue repair product, ArtiFascia, is a durable, biodegradable substitute patch for neurosurgeries that combines a porous fiber design with a smart sealant. The company is currently working on the next generation of ArtiFascia, which will be able to adhere to tissues without the need for sutures.</t>
  </si>
  <si>
    <t>biodegradable,soft-tissues,nanotechnology,regenerative-medicine,neurology,surgery,fibers,medical-technologies</t>
  </si>
  <si>
    <t>https://www.linkedin.com/company/nurami-medical/about/</t>
  </si>
  <si>
    <t>Amir Bahar
Co-Founder, COO &amp; ...</t>
  </si>
  <si>
    <t>Hannoch Marksheid
CEO</t>
  </si>
  <si>
    <t>Nora Nseir
Co-founder, Inventor, ...</t>
  </si>
  <si>
    <t>Amir Bahar
Co-Founder, COO &amp; ...
Hannoch Marksheid
CEO
Nora Nseir
Co-founder, Inventor, ...</t>
  </si>
  <si>
    <t>Ha-Namal Street 36, Haifa, Israel</t>
  </si>
  <si>
    <t>NurExone Biologic</t>
  </si>
  <si>
    <t>https://nurexone.com/#utm_source=linkdin&amp;utm_medium=organic&amp;utm_campaign=linkdin</t>
  </si>
  <si>
    <t>https://finder.startupnationcentral.org/company_page/nurexone-biologic</t>
  </si>
  <si>
    <t>Develops EV-based drug platforms for treating central nervous system injuries, promoting neuron regeneration and recovery through advanced biological therapies.</t>
  </si>
  <si>
    <t>EV-based Drug Platform to Treat Damage in the Central Nerve System</t>
  </si>
  <si>
    <t>Nurexone is aiming to revolutionize recovery from nervous system injuries by regenerating and rewiring of neurons.
The company is developing a revolutionary biological extracellular vesicles-based technology drug platform to treat damage in the Central Nerve System (CNS).
NurExone’s novel approach to SCI treatment is based on the perspective that intranasal exosome administration has broad potential and offers an alternative to other treatments that are under development to treat SCI.
Extensive research, conducted at Prof. Shulamit Levenberg’s lab at the Technion, Haifa in collaboration with Prof. Danny Offen from Tel Aviv University tested a novel proprietary treatment using intranasal administration of Exosomes derived from mesenchymal stem cells. Their exosomes were loaded with PTEN siRNA to target complete spinal cord lesion in rats. The research showed significant functional recovery.</t>
  </si>
  <si>
    <t>https://www.crunchbase.com/organization/nurexone-biologic</t>
  </si>
  <si>
    <t>$6.89M</t>
  </si>
  <si>
    <t>https://www.linkedin.com/company/nurexone-biologic/</t>
  </si>
  <si>
    <t>info@nurexone.com</t>
  </si>
  <si>
    <t>Lior Shaltiel</t>
  </si>
  <si>
    <t>Eran Ovadya</t>
  </si>
  <si>
    <t>Gabriel Eldor, Yoram Drucker</t>
  </si>
  <si>
    <t>NuroTone Medical</t>
  </si>
  <si>
    <t>https://nurotonemedical.com/</t>
  </si>
  <si>
    <t>https://finder.startupnationcentral.org/company_page/nurotone</t>
  </si>
  <si>
    <t>Develops optical cochlear implants that use precise laser stimulation to improve hearing, speech recognition, and music perception, reducing the impact of environmental noise.</t>
  </si>
  <si>
    <t>Optical Cochlear Implant</t>
  </si>
  <si>
    <t>NuroTone is developing a cochlear implant based on precise light stimulation of cochlear neurons, overcoming the inherent limitations of existing basic cochlear implant technology and products. NuroTone uses precise laser stimulation of cochlear neurons to improve speech recognition and music perception, reduce sensitivity to environmental noise, and reduce efforts of daily hearing and training.</t>
  </si>
  <si>
    <t>https://www.linkedin.com/company/nurotone/</t>
  </si>
  <si>
    <t>info@nurotonemedical.com</t>
  </si>
  <si>
    <t>Prof. Claus Richter</t>
  </si>
  <si>
    <t>Danny Albeck</t>
  </si>
  <si>
    <t>Yossi Bornstein, Danny Albeck, Prof. Claus Richter</t>
  </si>
  <si>
    <t>HaMelacha Street 10, Rosh Haayin</t>
  </si>
  <si>
    <t>Nuroton Medical</t>
  </si>
  <si>
    <t>NYX Technologies</t>
  </si>
  <si>
    <t>www.nyx-tech.com/</t>
  </si>
  <si>
    <t>https://finder.startupnationcentral.org/company_page/nyx-technologies</t>
  </si>
  <si>
    <t>Creates wearable devices for sleep management and stress reduction, using brain-tech to optimize sleep cycles and enhance relaxation through a connected app.</t>
  </si>
  <si>
    <t>Neurotechnology for Sleep Management and Stress Reduction</t>
  </si>
  <si>
    <t>NYX Technologies is developing Cognyx, a wearable device to help users improve their sleep and reduce stress. The device is a wearable brain-tech headset that stimulates and monitors the user's brain activity. Based on proven science and technology, the platform combines specially designed algorithms, software, and hardware to provide an accessible and engaging experience to the consumer. 
 The NYX device is designed to help users fall asleep faster, optimize sleep cycles, analyze their sleep, and wake with increased energy. It can also be used during the day to enable users to get into a meditative mode for relaxation and stress reduction. The Cognyx device is connected to a companion app, which is designed to make controlling Cognyx and understanding the users' sleep stats simple and fun.
 NYX Technologies is an alumnus of the 8200 Entrepreneurship Program.</t>
  </si>
  <si>
    <t>https://www.crunchbase.com/organization/nyx-technologies</t>
  </si>
  <si>
    <t>sensors,machine-learning,neurology,neuro-stimulation,wearable,mobile-applications,monitoring,digital-therapeutics,stress,non-invasive,wellness,artificial-intelligence,sleep-disorders,digital-healthcare,data-analytics,medical-devices</t>
  </si>
  <si>
    <t>https://www.linkedin.com/company/18130015/</t>
  </si>
  <si>
    <t>info@nyx-tech.com</t>
  </si>
  <si>
    <t>Ophir Orenstein
Co-founder &amp; CTO</t>
  </si>
  <si>
    <t>Tomer Aharonovitch
Co-founder &amp; CEO</t>
  </si>
  <si>
    <t>Ophir Orenstein
Co-founder &amp; CTO
Tomer Aharonovitch
Co-founder &amp; CEO</t>
  </si>
  <si>
    <t>Ha-Namal St 28, Haifa, Israel</t>
  </si>
  <si>
    <t>אסף הראל, אור רבני</t>
  </si>
  <si>
    <t>OcuLeft</t>
  </si>
  <si>
    <t>Not serious</t>
  </si>
  <si>
    <t>https://www.oculeft.com/</t>
  </si>
  <si>
    <t>OcuLeft offers augmented reality based solution for unilateral neglect patients.</t>
  </si>
  <si>
    <t>Augmented Reality, Rehabilitation</t>
  </si>
  <si>
    <t>Alexei Nomazov, M Carmel</t>
  </si>
  <si>
    <t>neglecthealth.io/</t>
  </si>
  <si>
    <t>Odin Medical Technologies</t>
  </si>
  <si>
    <t>not active since 2010</t>
  </si>
  <si>
    <t>https://odinmedicaltechnology.com/home-page/</t>
  </si>
  <si>
    <t>https://finder.startupnationcentral.org/company_page/odin-medical-technologies</t>
  </si>
  <si>
    <t>Odin Medical Technologies develops, manufactures and commercializes Intraoperative MRI systems</t>
  </si>
  <si>
    <t>Odin Medical Technologies develops, manufactures and commercializes Intraoperative MRI systems designed for use by the neurosurgeon in standard ORs. The compact, open PoleStar N-10* is a real-time imaging and navigation system utilized during all stages of brain surgery. The unit offers the neurosurgeon the differentiation capabilities of MRI without restricting the freedom of the surgical team to access the patient. The Companyï¿½s mission is to improve neurosurgical interventions with minimally invasive procedures. *PoleStar N-10 is FDA cleared for intraoperative MR imaging in a conventional O.R.</t>
  </si>
  <si>
    <t>Manufacturing, Medical, Medical Device, Navigation</t>
  </si>
  <si>
    <t>1996</t>
  </si>
  <si>
    <t>shansen@odinhealthtech.com</t>
  </si>
  <si>
    <t>Amit Goffer</t>
  </si>
  <si>
    <t>Ooja</t>
  </si>
  <si>
    <t>www.mybrainx.com</t>
  </si>
  <si>
    <t>Ooja is an online platform that utilizes games designed for brain exercise addressing cognitive issues that affect on ADD and ADHD symptoms.</t>
  </si>
  <si>
    <t>Ooja is an internet company that features an online platform that utilizes games designed for brain exercise addressing cognitive issues that affect on ADD and ADHD symptoms. Its platform focuses on addressing solutions about memory loss, ADD, and ADHD. The company was founded in 2009 and headquartered in HaMerkaz, Israel.</t>
  </si>
  <si>
    <t>Gaming, Health Care, Internet</t>
  </si>
  <si>
    <t>2009</t>
  </si>
  <si>
    <t>Optical Imaging</t>
  </si>
  <si>
    <t>couldn't determine if it is active or not</t>
  </si>
  <si>
    <t>https://finder.startupnationcentral.org/company_page/optical-imaging</t>
  </si>
  <si>
    <t>Optical Imaging provides ophthalmic equipment for early diagnosis, targeted treatment, and treatment monitoring.</t>
  </si>
  <si>
    <t>Optical Imaging is a revenue stage medical device company that specializes on clinical markets. It provides ophthalmic equipment for early diagnosis, targeted treatment, and treatment monitoring. Its retinal function imager and brain imager 3001 systems are based on Optical Imaging’s proprietary technological innovations which won world-wide recognition because of its unique ability to “see the invisible”. Using state-of-the-art image acquisition hardware, image processing, and statistical analysis algorithms, Optical Imaging seeks to develop and introduce novel diagnostic equipment to the medical community that will supplement and gradually replace the traditional ones.</t>
  </si>
  <si>
    <t>medical-image-analysis,non-invasive,diagnostics,imaging,neurology,ophthalmology,medical-research,medical-technologies,image-processing,brain,medical-devices,optronics</t>
  </si>
  <si>
    <t>https://www.linkedin.com/company/1331315</t>
  </si>
  <si>
    <t>sagier@opt-imaging.com</t>
  </si>
  <si>
    <t>972 8 946 3259</t>
  </si>
  <si>
    <t>Amiram Grinvald
Founder, CEO &amp; CTO</t>
  </si>
  <si>
    <t>5 Openheimer St. Rehovot, Israel</t>
  </si>
  <si>
    <t>Ornim Medical</t>
  </si>
  <si>
    <t>inactive according to Start-up nation</t>
  </si>
  <si>
    <t>http://www.ornim.com/</t>
  </si>
  <si>
    <t>https://finder.startupnationcentral.org/company_page/ornim-medical</t>
  </si>
  <si>
    <t>Noninvasive Cerebral Blood Flow Monitoring</t>
  </si>
  <si>
    <t>Ornim Medical specializes in the clinical research, development, and distribution of medical devices in the field of tissue and cerebral blood flow and perfusion. 
 The companyâ€™s lead product, the c-FLOW, is a bedside patient monitor based on the patented UTLight technology that provides physicians with monitoring solutions. The c-FLOW, an FDA-cleared device, is a noninvasive and continuous check of deep tissue blood flow that monitors regional microcirculatory blood flow in tissues by using sensors placed near the area.
 Information reflecting real-time changes in blood flow, suggesting changes in tissue perfusion, is displayed numerically and graphically on the bedside monitorâ€™s screen. As such, the c-FLOW monitoring tool can be used to direct safe and decisive patient care when the perfusion of brain tissue is at stake.
 Ornim Medicalâ€™s technology is protected by 13 worldwide patents.</t>
  </si>
  <si>
    <t>ultrasound,monitoring,sensors,non-invasive,neurology,infrared,medical-devices,real-time</t>
  </si>
  <si>
    <t>https://www.linkedin.com/company/931510</t>
  </si>
  <si>
    <t>Revital Shechter
Co-founder</t>
  </si>
  <si>
    <t>Ada Gutgold
HR Manager
Michal Balberg
Former co-founder
Revital Shechter
Co-founder</t>
  </si>
  <si>
    <t>Atir Yeda Street 15, Kfar Saba, Israel</t>
  </si>
  <si>
    <t>Orsan Medical Technologies</t>
  </si>
  <si>
    <t>https://www.othereality.com/</t>
  </si>
  <si>
    <t>https://finder.startupnationcentral.org/company_page/orsan</t>
  </si>
  <si>
    <t>Noninvasive Brain Monitoring and Intracranial Pressure Device</t>
  </si>
  <si>
    <t>Orsan Medical Technologies develops technologies forÂ brain monitoring, with particular attentionÂ to intracranial pressure (ICP) and its influence on cerebral perfusion. Orsan's proprietary technology platform is based on the measurement of impedance plethysmography, which reflects total cerebral volume alterations and blood flow in cerebral arteries as a function of the cardiac cycle. Orsan's technology enables monitoring of intracranial pressure and additional hemodynamic parameters such as cerebral perfusion, auto-regulation, compliance, and oedema formation.
 Orsan's first product is a continuous, real-time, noninvasive ICP monitor. The monitor promptly detects ICP elevation, provides real-time feedback to the physician on the brain's status, and drives better informed treatment decisions. The device's algorithm analyzes the impedance plethysmography signals to estimate the mean ICP value in millimeters of mercury, which is of primary interest to the care-giver.</t>
  </si>
  <si>
    <t>brain-injury,non-invasive,monitoring,real-time,medical-devices,neurology</t>
  </si>
  <si>
    <t>https://www.linkedin.com/company/1303027</t>
  </si>
  <si>
    <t>Shlomi Ben-Ari
Co-founder</t>
  </si>
  <si>
    <t>Arieh Regev Street 4, Netanya, Israel</t>
  </si>
  <si>
    <t>OtheReality</t>
  </si>
  <si>
    <t>https://finder.startupnationcentral.org/company_page/othereality</t>
  </si>
  <si>
    <t>Leverages VR and AI to create personalized empathy-training experiences for medical professionals, enhancing patient care and staff understanding through immersive simulations.</t>
  </si>
  <si>
    <t>Othereality is an HR-tech impact startup, leveraging VR to boost Empathy</t>
  </si>
  <si>
    <t>personalized empathy gym for medical centers. Leveraging AI &amp; VR, staff are invited to walk a mile in the shoes of their patients and colleagues through individual experiential workouts designed using our research-backed methodology.</t>
  </si>
  <si>
    <t>https://www.crunchbase.com/organization/othereality</t>
  </si>
  <si>
    <t>Corporate Training, Education, Human Resources, Social Impact, Virtual Reality</t>
  </si>
  <si>
    <t>Ki'akh Street 2, Jerusalem, Israel</t>
  </si>
  <si>
    <t>PainPal</t>
  </si>
  <si>
    <t>https://painpal.com/</t>
  </si>
  <si>
    <t>https://finder.startupnationcentral.org/company_page/painpal</t>
  </si>
  <si>
    <t>PainPal is a telebehavioral health platform that provides personalized, gamified and on-demand behavioral and cognitive counseling.</t>
  </si>
  <si>
    <t>PainPal is a behavioral health platform tailored for people with chronic pain, that provides personalized, gamified, and on-demand Cognitive Behavioral Therapy (CBT-CP) treatment and counseling, proven to reduce pain and increase functioning.</t>
  </si>
  <si>
    <t>https://www.crunchbase.com/organization/painpal-38eb</t>
  </si>
  <si>
    <t>201,514</t>
  </si>
  <si>
    <t>https://www.linkedin.com/company/painpal/</t>
  </si>
  <si>
    <t>team@painpal.health</t>
  </si>
  <si>
    <t>Yael Stern</t>
  </si>
  <si>
    <t>Yael Stern, Yarden Hodd</t>
  </si>
  <si>
    <t>Dannapnt1@gmail.com might be inactive</t>
  </si>
  <si>
    <t>Papayoma</t>
  </si>
  <si>
    <t>https://papayoma.com/</t>
  </si>
  <si>
    <t>https://finder.startupnationcentral.org/company_page/papayona</t>
  </si>
  <si>
    <t>Basic Hardware</t>
  </si>
  <si>
    <t>Develops wearable devices to reduce hand tremors, improving daily activities for patients with Parkinson’s and essential tremor by providing real-time feedback.</t>
  </si>
  <si>
    <t>Wearable Device to Reduce Hand Tremors</t>
  </si>
  <si>
    <t>Papayona is developing a small personal wearable device to help patients with hand tremors. The device reduces tremors by providing instantaneous feedback, enabling patients to improve their functional activity.
 The companyâ€™s device is designed for patients with hand tremors caused by Parkinsonâ€™s disease or essential tremor (ET), a neurological movement disorder that causes the hands, head, and voice, and sometimes the legs and trunk, to shake.</t>
  </si>
  <si>
    <t>assistive-devices,parkinson,wearable,medical-devices,neurology</t>
  </si>
  <si>
    <t>Nesher</t>
  </si>
  <si>
    <t>Yehuda Fuhrer
Co-founder</t>
  </si>
  <si>
    <t>Ha-Mesila St 22, Nesher, Israel</t>
  </si>
  <si>
    <t>Pauzz</t>
  </si>
  <si>
    <t>Perceive Brain Health</t>
  </si>
  <si>
    <t>https://finder.startupnationcentral.org/company_page/perceive-brain-health</t>
  </si>
  <si>
    <t>Perceive Brain Health is a health start-up that uses AI and voice analysis to identify indicators of suspected stroke.</t>
  </si>
  <si>
    <t>https://www.crunchbase.com/organization/perceive-brain-health</t>
  </si>
  <si>
    <t>Artificial Intelligence, Health Care, Medical</t>
  </si>
  <si>
    <t>678,031</t>
  </si>
  <si>
    <t>Perflow Medical</t>
  </si>
  <si>
    <t>acquired by Chinese PE Firm on Jan, 2022;</t>
  </si>
  <si>
    <t>https://perflow.com/</t>
  </si>
  <si>
    <t>https://finder.startupnationcentral.org/company_page/perflow-medical</t>
  </si>
  <si>
    <t>Clinical Neuro-interventions| Neurovascular Devices</t>
  </si>
  <si>
    <t>Perflow is focused on developing, manufacturing, and commercializing neurovascular interventional products designed to provide positive patient clinical results. The companys CEREBRAL NET technological platform has been used to create three neurovascular treatment devices used for thrombectomy, aneurysm neck bridging, and flow diversion.</t>
  </si>
  <si>
    <t>HaTsoran Street 4, Netanya, Israel</t>
  </si>
  <si>
    <t>Acquired by Chinese PE Firm, Jan 2022</t>
  </si>
  <si>
    <t>Pery</t>
  </si>
  <si>
    <t>https://www.mypery.com/</t>
  </si>
  <si>
    <t>https://finder.startupnationcentral.org/company_page/periapt</t>
  </si>
  <si>
    <t>Innovates digital care models for children with ADHD, offering comprehensive and accessible treatment and support for families through evidence-based, multidisciplinary approaches.</t>
  </si>
  <si>
    <t>Pery is on a mission to build a better care model for children with ADHD and their families.</t>
  </si>
  <si>
    <t>Pery is an innovative digital health startup on a mission to build a better, more comprehensive and accessible care model to improve the experience of care for children with ADHD and their families. Our aim is to provide accessible, evidence-based treatment to children and families, empowering parents and children to develop the knowledge and skills they need to thrive. Come be a part of a collaborative, multidisciplinary clinical care team committed to transforming mental health care for children with ADHD and their families.</t>
  </si>
  <si>
    <t>https://www.crunchbase.com/organization/periapt</t>
  </si>
  <si>
    <t>Health Care, Medical, Therapeutics</t>
  </si>
  <si>
    <t>43,169</t>
  </si>
  <si>
    <t>https://www.linkedin.com/company/peryhealth/?originalSubdomain=il</t>
  </si>
  <si>
    <t>info@mypery.com</t>
  </si>
  <si>
    <t>Meir Amsellem</t>
  </si>
  <si>
    <t>Ziv Elul</t>
  </si>
  <si>
    <t>Gili Avital-Lang</t>
  </si>
  <si>
    <t>Gili Avital-Lang, Meir Amsellem, Ziv Elul</t>
  </si>
  <si>
    <t>Tel Aviv-Yafo, Tel Aviv District, Israel</t>
  </si>
  <si>
    <t>Periapt</t>
  </si>
  <si>
    <t>Phi-G</t>
  </si>
  <si>
    <t>https://finder.startupnationcentral.org/company_page/phi-g</t>
  </si>
  <si>
    <t>Phi-G develops precision management and targeting sleeping disorder that takes all the multi-disturbing actors stimulant.</t>
  </si>
  <si>
    <t>Phi-G develops precision management and targeting sleeping disorder that takes all the multi-disturbing actors stimulant. The company vast experience in sleep medicine, psychology, AI and machine learning combined with years of experience in the biotech sector drives us to create innovative solutions. Their technology leverages state of the art AI and ML algorithms combined with wearable sensors. Phi-G was founded in 2018 and is headquartered in Tel Aviv, Israel.</t>
  </si>
  <si>
    <t>https://www.crunchbase.com/organization/phi-g</t>
  </si>
  <si>
    <t>Artificial Intelligence, Health Care, Machine Learning</t>
  </si>
  <si>
    <t>Platera.ai</t>
  </si>
  <si>
    <t>https://finder.startupnationcentral.org/company_page/platera-ai</t>
  </si>
  <si>
    <t>Retail &amp; Marketing</t>
  </si>
  <si>
    <t>We help online companies build strong unit economics through psychology-based AI. - User success - currently for gaming companies- uses behavioral economics</t>
  </si>
  <si>
    <t>Platera.ai is a startup focused on helping online companies to unlock their users' usage &amp; payment barriers. It does this through an AI psychology-based platform that analyses data points to predict each user's psychological barriers immediately after engagement. Our Predictive AI platform utilizes state-of-the-art behavioral models to drive growth. By predicting the usage and payment barriers of each user, combined with psychology-based recommendations, we enable growth teams to: – Make segmented product decisions – Craft new PLG strategies</t>
  </si>
  <si>
    <t>https://www.crunchbase.com/organization/platera-redc</t>
  </si>
  <si>
    <t>Analytics, Artificial Intelligence, Customer Service, Machine Learning, Sales Automation, Software</t>
  </si>
  <si>
    <t>101,907</t>
  </si>
  <si>
    <t>https://www.linkedin.com/company/platera/</t>
  </si>
  <si>
    <t>contact-us@platera.ai</t>
  </si>
  <si>
    <t>Omri Bitan</t>
  </si>
  <si>
    <t>Tomer Kalderon</t>
  </si>
  <si>
    <t>Tomer Kalderon, Nimrod Arluk</t>
  </si>
  <si>
    <t>Guy Hochman</t>
  </si>
  <si>
    <t>HaHarash St 20, Tel Aviv-Yafo, Israel</t>
  </si>
  <si>
    <t>Predictix</t>
  </si>
  <si>
    <t>https://predictix.ai/</t>
  </si>
  <si>
    <t>https://finder.startupnationcentral.org/company_page/taliaz-diagnostics</t>
  </si>
  <si>
    <t>Provides advanced decision support tools for personalized medicine, helping clinicians select effective treatments through big data analytics and machine learning, with a focus on psychiatric disorders.</t>
  </si>
  <si>
    <t>Predictix has developed a highly-accurate decision support tool, to help clinicians identify the right treatment for their individual patients.</t>
  </si>
  <si>
    <t>Predictix is a personalized medicine company that has developed PREDICTIX, a highly-accurate decision support tool, to help clinicians identify the right treatment for their individual patients sooner. Addressing the multi-billion dollar personalized medicine market, our proprietary technology uses Big Data analytics and machine learning approaches, to design unique prediction algorithms. The PREDICTIX algorithm go beyond traditional genetic testing, by holistically understanding patients'​ unique genetic code, alongside their clinical history and demographic data. With this new level of clinical predictions, we can help improve patients’ quality of life and reduce the number of patients dropping out of treatment. Our flagship product, PREDICTIX Antidepressant, targets the depression market, where currently 65% of patients fail to achieve remission after their first antidepressant treatment! Additional products in development will address the wider, high-growth neuroscience market, with the platform technology customizable for any disease area. Using PREDICTIX's automated software service, DNA labs can provide a new standard in personalized medicine solutions and increase revenues. Our technology can also help pharmaceutical companies improve clinical trial success, by designing trials with those patients who are most likely to respond to treatment.</t>
  </si>
  <si>
    <t>Analytics, Artificial Intelligence, Big Data, Bioinformatics, Genetics, Machine Learning, Personal Health, Pharmaceutical</t>
  </si>
  <si>
    <t>office@taliazhealth.com</t>
  </si>
  <si>
    <t>Dr. Dekel Taliaz, Oren Taliaz</t>
  </si>
  <si>
    <t>Prof. Yehezkel Kaufmann Street 2, Tel Aviv-Yafo, Israel</t>
  </si>
  <si>
    <t>Taliaz</t>
  </si>
  <si>
    <t>Prilenia Neurotherapeutics</t>
  </si>
  <si>
    <t>https://www.prilenia.com/</t>
  </si>
  <si>
    <t>https://finder.startupnationcentral.org/company_page/prilenia-therapeutics</t>
  </si>
  <si>
    <t>Develops treatments for neurodegenerative and neurodevelopmental disorders, with a focus on pridopidine for Huntington's disease and ALS, currently in late-stage clinical trials.</t>
  </si>
  <si>
    <t>Treatments for Neurodegenerative and Neurodevelopmental Disorders</t>
  </si>
  <si>
    <t>Prilenia Neurotherapeutics is a clinical-stage biotech company and the developer of pridopidine, a highly selective sigma-1 receptor (S1R) agonist with an established safety profile and potential in multiple movement disorders and neurodegenerative diseases affecting adults and children.
 Pridopidine has been shown to maintain functional capacity in early HD patients, as measured by total functional capacity (TFC). Furthermore, it was recently selected from an international competition of over 30 potential therapeutics for inclusion in the first ever ALS platform trial, led by the Healey Center for ALS at Massachusetts General Hospital. Pridopidine is currently in late-stage clinical development for HD and ALS. The global phase 3 clinical trial in HD is active and recruiting, while the platform trial in ALS is expected to commence in Q4 2020. In the face of compelling results these trials could potentially lead to the registration of pridopidine for these indications.</t>
  </si>
  <si>
    <t>pharmaceuticals,drug-development,biotechnology,neurology,parkinson,amyotrophic-lateral-sclerosis-(als),degenerative-diseases</t>
  </si>
  <si>
    <t>https://www.linkedin.com/company/26568559</t>
  </si>
  <si>
    <t>Michael Hayden
CEO</t>
  </si>
  <si>
    <t>Limor Ben Har
COO</t>
  </si>
  <si>
    <t>Michael Hayden
CEO
Limor Ben Har
COO
Elizabeth Gilad
Executive Assistant to ...
Elena Berelovich
Head Of CMC
Michal Geva
Head of Non-Clinical ...</t>
  </si>
  <si>
    <t>Ha-Menofim St 10, Herzliya, Israel</t>
  </si>
  <si>
    <t>Prilenia Therapeutics,Prilenia</t>
  </si>
  <si>
    <t>PrimeSense</t>
  </si>
  <si>
    <t>primesense.com</t>
  </si>
  <si>
    <t>PrimeSense offers an interactive device that can see, track and react to user movements outside the computer.</t>
  </si>
  <si>
    <t>Prime Sense's concept is a device, which allows a computer to perceive the world in 3D and derive an understanding of the world based on sight, just the way humans do. On March 31, 2010, PrimeSense confirmed that it was the technology behind Microsoft's much-touted "Project Natal". The device includes a sensor, which sees a user (including their complete surroundings), and a digital component, or "brain" which learns and understands user movement within those surroundings. Prime Sense's interactive device can see, track and react to user movements outside the computer, all without change of environment or wearable equipment for the end user. The closed device is plug and play and platform independent. The company envisages the following uses: -Interact with video games by using body movement and gestures. -Interact with digital devices using menus on a screen as opposed to mouse and keyboard -Improved video communication with for example virtual backgrounds and virtual drawing boards.</t>
  </si>
  <si>
    <t>3D Technology, Computer Vision, Consumer Electronics, Hardware, Human Computer Interaction</t>
  </si>
  <si>
    <t>contact@primesense.com</t>
  </si>
  <si>
    <t>Alexander Shpunt, Aviad Maizels, Tamir Berliner</t>
  </si>
  <si>
    <t>Acquired by Apple</t>
  </si>
  <si>
    <t>ProMining Therapeutics</t>
  </si>
  <si>
    <t>Proneuron Biotechnologies</t>
  </si>
  <si>
    <t>Prospec</t>
  </si>
  <si>
    <t>www.prospecbio.com/</t>
  </si>
  <si>
    <t>https://finder.startupnationcentral.org/company_page/prospec</t>
  </si>
  <si>
    <t>Supplies highly purified proteins globally, supporting research in cancer, immunology, neuroscience, and other fields</t>
  </si>
  <si>
    <t>ProSpec is an evolving biotech company providing highly purified proteins worldwide.</t>
  </si>
  <si>
    <t>ProSpec is an evolving biotech company providing highly purified proteins worldwide which serve the research community with cytokine-related products for cancer, apoptosis, development, endocrinology, immunology, neuroscience, proteases, and stem cell research. ProSpec has established a sterling reputation among the scientific community, a reputation built on innovative products, customer service and attention to detail. Our reputation for quality is an essential factor in achieving a favorable position in the market place and the benefits associated with manufacturing top quality products. ProSpec has relocated its Israeli offices &amp; Headquarters into an incredible new office space. Designed by Levin Architects, the impressive and spacious 700sqm/7500sqf offices occupies the 6th floor in a brand new 2014 high end "Top-Science" building which is one of the largest Bio-Tech/Hi-Tech qualitative projects located at the Rehovot Science Park.</t>
  </si>
  <si>
    <t>Biotechnology, Health Care, Life Science</t>
  </si>
  <si>
    <t>https://www.linkedin.com/company/prospec-tany-technogene-ltd/about/</t>
  </si>
  <si>
    <t>info@prospecbio.com</t>
  </si>
  <si>
    <t>HaMada Street 8, Rehovot, Israel</t>
  </si>
  <si>
    <t>Protekt Therapeutics</t>
  </si>
  <si>
    <t>updated logo for website in visualization folder</t>
  </si>
  <si>
    <t>https://www.protektx.com/</t>
  </si>
  <si>
    <t>https://finder.startupnationcentral.org/company_page/memofit</t>
  </si>
  <si>
    <t>Focuses on developing PKR inhibitors to treat neurodegenerative diseases like Alzheimer’s, targeting key processes involved in cognitive decline and memory impairment.</t>
  </si>
  <si>
    <t>PKR Inhibition for Treating Neurodegenerative Diseases</t>
  </si>
  <si>
    <t>Protekt Therapeutics is a biopharmaceutical company aiming to identify and develop a potent and selective oral PKR inhibitor (PKRi) to treat cognitive disorders such as Alzheimerâ€™s disease and mild cognitive impairment. PKR is a stress and proapoptotic kinase that phosphorylates eIF2Î±, a key protein in the translation machinery, and results in inhibition of protein synthesis and impaired memory consolidation.
 PKR is also activated during apoptosis, autophagy, neuroinflammation, and AÎ² peptide toxicity, which are prominent features of Alzheimerâ€™s Disease (AD). Therefore, PKR inhibition offers a novel and promising disease-modifying mechanism for modulating multiple key processes in AD and other neurodegenerative diseases.
 Protekt Therapeutics was established in the FutuRx Incubator in December 2015.</t>
  </si>
  <si>
    <t>degenerative-diseases,memory,pharmaceuticals,amyotrophic-lateral-sclerosis-(als),drug-discovery,neurology,therapeutics,cognitive,mild-cognitive-impairment,brain,alzheimers-disease,neuroscience,parkinson</t>
  </si>
  <si>
    <t>Yotam Nisemblat
CEO</t>
  </si>
  <si>
    <t>Zohar Pode
Scientist
Prof. Kobi Rosenblum
Investor
Yotam Nisemblat
CEO
Vicki Hakim-Eshed
Scientist</t>
  </si>
  <si>
    <t>MemoFit</t>
  </si>
  <si>
    <t>Psyable</t>
  </si>
  <si>
    <t>says on website "We are currently in stealth mode."</t>
  </si>
  <si>
    <t>https://www.psyable.com/</t>
  </si>
  <si>
    <t>https://finder.startupnationcentral.org/company_page/psyable</t>
  </si>
  <si>
    <t>Transforming sci-fi to fact</t>
  </si>
  <si>
    <t>Psyable is an AI-powered cognitive alteration device that interfaces with your body and mind. Through a unique, personalized experience, our device enables full utilization of one's inner self.</t>
  </si>
  <si>
    <t>https://www.crunchbase.com/organization/psyable</t>
  </si>
  <si>
    <t>Artificial Intelligence, Consumer Electronics, Health Care, Information Technology, Machine Learning, Marketplace, Software, Wellness</t>
  </si>
  <si>
    <t>533,289</t>
  </si>
  <si>
    <t>https://www.linkedin.com/company/psyable/</t>
  </si>
  <si>
    <t>info@psyable.com</t>
  </si>
  <si>
    <t>PsyRx</t>
  </si>
  <si>
    <t>https://www.psyrx.co/</t>
  </si>
  <si>
    <t>https://finder.startupnationcentral.org/company_page/psyrx</t>
  </si>
  <si>
    <t>Pharmaceuticals</t>
  </si>
  <si>
    <t>Develops GMP-standard psilocybin and ibogaine for pharmaceutical and therapeutic uses, utilizing biological bioreactor technology to produce these psychedelics for various applications.</t>
  </si>
  <si>
    <t>PsyRx is a pharmaceutical company that develops tissue culture protocols for producing psilocybin and ibogaine for the treatment.</t>
  </si>
  <si>
    <t>PsyRx is a pharmaceutical R&amp;D company developing biological API psilocybin and ibogaine in accordance with GMP standards. Using biological bioreactor technology, the company is focused on becoming a leading producer of GMP-standard ibogaine and psilocybin for use by target customers in the development and production of psychedelic- and ibogaine-based pharmaceuticals, food supplements, and other products.</t>
  </si>
  <si>
    <r>
      <rPr>
        <rFont val="Calibri"/>
        <color rgb="FF000000"/>
        <sz val="11.0"/>
      </rPr>
      <t>Biotechnology</t>
    </r>
    <r>
      <rPr>
        <rFont val="Calibri"/>
        <color rgb="FF000000"/>
        <sz val="11.0"/>
      </rPr>
      <t xml:space="preserve">, </t>
    </r>
    <r>
      <rPr>
        <rFont val="Calibri"/>
        <color rgb="FF000000"/>
        <sz val="11.0"/>
      </rPr>
      <t>Health Care</t>
    </r>
    <r>
      <rPr>
        <rFont val="Calibri"/>
        <color rgb="FF000000"/>
        <sz val="11.0"/>
      </rPr>
      <t xml:space="preserve">, </t>
    </r>
    <r>
      <rPr>
        <rFont val="Calibri"/>
        <color rgb="FF000000"/>
        <sz val="11.0"/>
      </rPr>
      <t>Pharmaceutical</t>
    </r>
  </si>
  <si>
    <t>https://www.linkedin.com/company/psyrx-ltd/</t>
  </si>
  <si>
    <t>Asher Holzer</t>
  </si>
  <si>
    <t>Kobi Buxdorf</t>
  </si>
  <si>
    <t>Itay Hecht</t>
  </si>
  <si>
    <t>Itay Hecht, Kobi Buxdorf</t>
  </si>
  <si>
    <t>Noam Barnea-Ygael</t>
  </si>
  <si>
    <t>PsySession</t>
  </si>
  <si>
    <t>Yes</t>
  </si>
  <si>
    <t>https://www.psysession.com/</t>
  </si>
  <si>
    <t>Provides a secure cloud-based platform to enhance therapy effectiveness through continuous daily interaction. Offers tools for therapist-patient communication, therapy progress tracking, and personalized therapeutic reminders, ensuring sustained therapeutic impact between sessions.</t>
  </si>
  <si>
    <t>Dror GronichView Dror Gronich’s profile</t>
  </si>
  <si>
    <t>Dror Gronich</t>
  </si>
  <si>
    <t>QualiTalk</t>
  </si>
  <si>
    <t>https://qualitalk.co/</t>
  </si>
  <si>
    <t>https://finder.startupnationcentral.org/company_page/mindecipher</t>
  </si>
  <si>
    <t>Video Communication Coach for Sales Teams</t>
  </si>
  <si>
    <t>crunchbase.com/organization/qualitalk</t>
  </si>
  <si>
    <t>QuantalX NeuroScience</t>
  </si>
  <si>
    <t>https://www.quantalx.com/</t>
  </si>
  <si>
    <t>https://finder.startupnationcentral.org/company_page/nibs-neuroscience-technologies</t>
  </si>
  <si>
    <t xml:space="preserve">Medical Device company creating solutions for brain health diagnosis, such as their Direct electro-physiological imaging tool (Delphi-MD) used for the detection of patients at risk for stroke or dementia. </t>
  </si>
  <si>
    <t>Direct Functional Brain Imaging</t>
  </si>
  <si>
    <t>QuantalX NeuroScience is the developer of Direct Electro-Physiological Imaging (DELPhI), a direct functional brain imaging technology. The DELPhI system provides physicians with insight into human brain function, enabling early, precise, and objective evaluation of the brain's functional status in order to achieve an optimal personalized treatment plan.</t>
  </si>
  <si>
    <t>chronic-pain,neuro-stimulation,medical-devices,computer-vision,personalization,diagnostics,epilepsy,parkinson,neuroscience,treatments,signal-processing,neurology,monitoring,mental-health,brain-disorder,alzheimers-disease,non-invasive</t>
  </si>
  <si>
    <t>Be'er Ya'akov</t>
  </si>
  <si>
    <t>https://www.linkedin.com/company/quantalx-neuroscience-ltd/?originalSubdomain=il</t>
  </si>
  <si>
    <t>Hilla Fogel
Co-founder &amp; CTO</t>
  </si>
  <si>
    <t>iftach dolev
Co-founder &amp; CEO</t>
  </si>
  <si>
    <t>Hilla Fogel
Co-founder &amp; CTO
iftach dolev
Co-founder &amp; CEO</t>
  </si>
  <si>
    <t>Beer Yaakov, Israel</t>
  </si>
  <si>
    <t>Quark Pharmaceutical Inc.</t>
  </si>
  <si>
    <t>Rapid Medical</t>
  </si>
  <si>
    <t>www.rapid-medical.com/</t>
  </si>
  <si>
    <t>https://finder.startupnationcentral.org/company_page/rapid-medical</t>
  </si>
  <si>
    <t>Develops neurovascular medical devices that are responsive, and remotely adjustable to treat ischemic and hemorrhagic stroke</t>
  </si>
  <si>
    <t>They develop surgical tools to better treat clots in the blood supply to the brain.</t>
  </si>
  <si>
    <t>their mission is to develop safe and effective neurovascular medical devices that are beneficial to patients and meet physicians' needs. They are committed to advancing patient care by providing the most reliable, easiest to use and highest quality products supported by proven clinical data. Rapid Medical is located at the northern part of Israel between the Carmel Mountain and the hills of Ramot Menashe.</t>
  </si>
  <si>
    <t>D</t>
  </si>
  <si>
    <t>Series D</t>
  </si>
  <si>
    <t>https://www.linkedin.com/company/rapid-medical/</t>
  </si>
  <si>
    <t>Ronen Eckhouse, Shimon Eckhouse</t>
  </si>
  <si>
    <t>Carmel building
P.O.B. 337
Yokneam 
20692 ISRAEL</t>
  </si>
  <si>
    <t>Re:pair</t>
  </si>
  <si>
    <t>www.repair.site/</t>
  </si>
  <si>
    <t>Re:pair supplies an artificial nerve grafts.</t>
  </si>
  <si>
    <t>Medical, Supply Chain Management</t>
  </si>
  <si>
    <t>Orit Shefi, sharon cohen</t>
  </si>
  <si>
    <t>Orit Shefi</t>
  </si>
  <si>
    <t>החברה נסגרה למיטב ידיעתי (יואל)</t>
  </si>
  <si>
    <t>ReAbility Online</t>
  </si>
  <si>
    <t>https://www.reabilityonline.com/</t>
  </si>
  <si>
    <t>https://finder.startupnationcentral.org/company_page/reability-online</t>
  </si>
  <si>
    <t>Offers an online system for motion and speech rehabilitation, enabling continuous therapy access for patients with chronic conditions, expanding care beyond traditional healthcare facilities.</t>
  </si>
  <si>
    <t>An Online System for Language and Movement Rehabilitation.</t>
  </si>
  <si>
    <t>ReAbility Online offers a motion and speech system designed to improve patient access to chronic rehabilitation care by facilitating therapy beyond a traditional healthcare facility and expanding the continuity and intensity of care to people with disabling conditions. The company focuses on patients who have suffered a stroke or traumatic brain injury, but its system is suited for many diverse conditions.</t>
  </si>
  <si>
    <t>https://www.crunchbase.com/organization/reability-online</t>
  </si>
  <si>
    <r>
      <rPr>
        <rFont val="Calibri"/>
        <color rgb="FF000000"/>
        <sz val="11.0"/>
      </rPr>
      <t>3D Technology</t>
    </r>
    <r>
      <rPr>
        <rFont val="Calibri"/>
        <color rgb="FF000000"/>
        <sz val="11.0"/>
      </rPr>
      <t xml:space="preserve">, </t>
    </r>
    <r>
      <rPr>
        <rFont val="Calibri"/>
        <color rgb="FF000000"/>
        <sz val="11.0"/>
      </rPr>
      <t>Rehabilitation</t>
    </r>
  </si>
  <si>
    <t>RecallCue</t>
  </si>
  <si>
    <t>https://www.recallcue.com/</t>
  </si>
  <si>
    <t>https://finder.startupnationcentral.org/company_page/recallcue</t>
  </si>
  <si>
    <t>Provides digital memory aids for early-stage dementia, enhancing quality of life through connected devices that allow remote family involvement and interaction.</t>
  </si>
  <si>
    <t>Digital Memory Aid for Early-stage Dementia</t>
  </si>
  <si>
    <t>RecallCue is dedicated to improving the quality of life for people with dementia and providing accessibility and reassurance to their families through advanced assistive technologies. RecallCue's connected digital day-clock platform is designed to allow family members and caregivers to be actively involved in a loved one's care, even from remote locations. RecallCue promotes meaningful interaction with family members through features such as photo and video sharing.</t>
  </si>
  <si>
    <t>https://www.crunchbase.com/organization/recallcue</t>
  </si>
  <si>
    <t>Health Care, Medical, Medical Device, mHealth</t>
  </si>
  <si>
    <t>Beit Shemesh</t>
  </si>
  <si>
    <t>https://www.linkedin.com/company/recallcue/</t>
  </si>
  <si>
    <t>info@recallcue.com</t>
  </si>
  <si>
    <t>Dani Waxman, Tamar Abell</t>
  </si>
  <si>
    <t>Recovr.io</t>
  </si>
  <si>
    <t>closed (acording to this website https://pitchbook.com/profiles/company/127736-20)</t>
  </si>
  <si>
    <t>Reflect</t>
  </si>
  <si>
    <t>Biofeedback</t>
  </si>
  <si>
    <t>https://reflectinnovation.com/</t>
  </si>
  <si>
    <t>https://finder.startupnationcentral.org/company_page/reflect-innovation</t>
  </si>
  <si>
    <t>Develops the Orb, a biofeedback companion that trains the body and mind to find calm using tactile and visual cues. This can be used to relieve stress, combat anxiety or for meditation.</t>
  </si>
  <si>
    <t>Reflect Innovation creates tactile calming aids that provide unique, multisensory relaxation experiences for happier, healthier lives</t>
  </si>
  <si>
    <t>https://www.linkedin.com/company/reflect-innovation/</t>
  </si>
  <si>
    <t>noga@reflectinnovation.com</t>
  </si>
  <si>
    <t>HaMenofim St 11, Herzliya, Israel</t>
  </si>
  <si>
    <t>Joy Ventures</t>
  </si>
  <si>
    <t>Regenera Pharma</t>
  </si>
  <si>
    <t>inactive since 11/2020</t>
  </si>
  <si>
    <t>www.regenerapharma.com/</t>
  </si>
  <si>
    <t>https://finder.startupnationcentral.org/company_page/regenera-pharma</t>
  </si>
  <si>
    <t>Regenerative Therapy for Neuropathies</t>
  </si>
  <si>
    <t>Regenera Pharma is a clinical-stage pharmaceutical company developing innovative drugs for the treatment of optic nerve neuropathies. The company is currently focused on a treatment for ischemic optic neuropathy.
 Regenera will conduct a phase 3 study in the U.S. for evaluating the efficacy and safety of RPh201 treatment in participants diagnosed with NAION. It will also commence a phase 2 study in Canada that will evaluate the safety, tolerability, and clinical benefit of RPh201 in individuals with Alzheimerâ€™s disease, with or without coexisting cerebrovascular disease.
 Regenera collaborates with the Henry Ford Health System to investigate the therapeutic effects of RPh201 on stroke recovery in a rat model of embolic middle cerebral artery occlusion (MCAO).</t>
  </si>
  <si>
    <t>regenerative-medicine,degenerative-diseases,pharmaceuticals,tissue-regeneration,cns-disorders,botanical-pharma,neuropathy,biopharmaceutical,alzheimers-disease,biotechnology,central-nervous-system,neurology,optic-nerve</t>
  </si>
  <si>
    <t>https://www.linkedin.com/company/28148822/</t>
  </si>
  <si>
    <t>Konstantin Adamsky
VP Operations</t>
  </si>
  <si>
    <t>Einstein St 18, Ness Ziona, Israel</t>
  </si>
  <si>
    <t>Relivion</t>
  </si>
  <si>
    <t>used to be neurolief</t>
  </si>
  <si>
    <t>https://www.relivion.com/</t>
  </si>
  <si>
    <t>https://finder.startupnationcentral.org/company_page/neurolief</t>
  </si>
  <si>
    <t>Develops noninvasive, multichannel brain neuromodulation systems for treating neurological disorders, offering personalized care through wearable devices and a connected app for real-time monitoring.</t>
  </si>
  <si>
    <t>Brain Neuromodulation Technology</t>
  </si>
  <si>
    <t>Neurolief develops treatments for patients with chronic neurological and neuropsychiatric disorders. The company has created a digital therapeutics platform of clinically proven neuromodulation-based solutions that can be delivered to patients at home or in the community.
 Neurolief's Relivion is a noninvasive, multichannel brain neuromodulation system for treating neurological and neuropsychiatric disorders. It offers precise, personalized care by delivering stimulation to six branches of the occipital and trigeminal nerves via three adaptive output channels. This creates a cumulative effect by releasing neurotransmitters in the brainstem to modulate the brain networks associated with pain and mood control. 
 The Relivion device is placed comfortably on the patient's head, where it stimulates the nerves. The connected e-Relief mobile app displays the treatment status and transmits information between patients and the cloud. The system is CE marked and has been granted a Breakthrough Device designation from the FDA.</t>
  </si>
  <si>
    <t>digital-therapeutics,mental-health,neuro-stimulation,non-invasive,migraine,medical-devices,neurology,personalization,therapeutic-devices,treatments,artificial-intelligence,sdg,mhealth,wearable,cloud,digital-healthcare</t>
  </si>
  <si>
    <t>https://www.linkedin.com/company/11692471/about/</t>
  </si>
  <si>
    <t>Shmuel Shany
Co-Founder, President &amp; ...</t>
  </si>
  <si>
    <t>Amit Dar
Co-founder &amp; CTO</t>
  </si>
  <si>
    <t>Shmuel Shany
Co-Founder, President &amp; ...
Amit Dar
Co-founder &amp; CTO
Ron Belson
VP R&amp;D</t>
  </si>
  <si>
    <t>Sderot Giborei Israel 12, Netanya, Israel</t>
  </si>
  <si>
    <t>NeuroLief</t>
  </si>
  <si>
    <t>Remepy</t>
  </si>
  <si>
    <t>Neuropharmacology -(Amir Amedi CTO)</t>
  </si>
  <si>
    <t>https://www.remepy.com/</t>
  </si>
  <si>
    <t>https://finder.startupnationcentral.org/company_page/remepy</t>
  </si>
  <si>
    <t>Combines medicine with tailored software applications to enhance the efficacy and safety of pharmaceutical treatments through innovative brain mechanisms.</t>
  </si>
  <si>
    <t>Digital Innovation Platform for Pharmaceutical Companies</t>
  </si>
  <si>
    <t>emepy combines medicine with tailored software applications. The company's platform enables pharmaceutical companies to launch innovative software–drug combinations.
Remepy applications trigger brain mechanisms that have downstream effects in the body that are synergetic on a molecular level with each drug, increasing its efficacy and safety.</t>
  </si>
  <si>
    <t>https://www.crunchbase.com/organization/remepy-healthcare</t>
  </si>
  <si>
    <t>Biotechnology, Health Care, Health Diagnostics</t>
  </si>
  <si>
    <t>https://www.linkedin.com/company/remepy/</t>
  </si>
  <si>
    <t>info@remepy.com</t>
  </si>
  <si>
    <t>Amir Amedi</t>
  </si>
  <si>
    <t>Or Shoval</t>
  </si>
  <si>
    <t>Or Shoval, Shahar Shelly, Michal Tsur</t>
  </si>
  <si>
    <t>RenewSenses</t>
  </si>
  <si>
    <t>presumed inactive by TSUN</t>
  </si>
  <si>
    <t>www.renewsenses.com</t>
  </si>
  <si>
    <t>https://finder.startupnationcentral.org/company_page/renewsenses</t>
  </si>
  <si>
    <t>Image (/Video) Processing | Motion Tracking</t>
  </si>
  <si>
    <t>RenewSenses Combining impact &amp; cutting-edge technology with years of research.</t>
  </si>
  <si>
    <t>CRM, Information Technology, Medical</t>
  </si>
  <si>
    <t>Amir Amedi, Tomer Behor</t>
  </si>
  <si>
    <t>Ki'ach Street 5, Jerusalem, Israel</t>
  </si>
  <si>
    <t>צוות נוירופיץ' / בריינסטורם בר אילן</t>
  </si>
  <si>
    <t>RetiSpec</t>
  </si>
  <si>
    <t>Moved to Toronto, CA</t>
  </si>
  <si>
    <t>https://retispec.com</t>
  </si>
  <si>
    <t>https://finder.startupnationcentral.org/company_page/retispec1</t>
  </si>
  <si>
    <t>Noninvasive Eye Scan to Detect Alzheimer's Disease</t>
  </si>
  <si>
    <t>RetiSpec is a medical imaging company developing a tool for the early detection of Alzheimer's disease biomarkers in the eye. The company's goal is to enable the widespread early detection of Alzheimer's disease through accessible and scalable screening.
 Through a quick eye exam, RetiSpec opens a window of opportunity for timely and specific therapeutic interventions so that the progression of the disease can be slowed or even prevented.
 The company's patented technology harnesses hyperspectral imagery in synergy with machine learning to allow for rapid, simple, and cost-effective identification of Alzheimer's biomarkers years before the emergence of clinical symptoms. RetiSpec uses computer vision and machine-learning algorithms to detect the unique signatures of Alzheimer's biomarkers in seconds.</t>
  </si>
  <si>
    <t>non-invasive,medical-technologies,digital-healthcare,ophthalmology,computer-vision,machine-learning,diagnostics,early-detection,imaging,neurology,alzheimers-disease,biomarkers</t>
  </si>
  <si>
    <t>https://www.linkedin.com/company/17875841/</t>
  </si>
  <si>
    <t>Eliav Shaked
Founder</t>
  </si>
  <si>
    <t>Derech Sheba 2, Ramat Gan, Israel</t>
  </si>
  <si>
    <t>RevitalVision</t>
  </si>
  <si>
    <t>Previously, NeuroVision - Vision training software program, clinically and scientifically proven to improve vision in adult amblyopia, eye diseases and vision impairments</t>
  </si>
  <si>
    <t>https://www.revitalvision.com/</t>
  </si>
  <si>
    <t>https://finder.startupnationcentral.org/company_page/revitalvision</t>
  </si>
  <si>
    <t>Develops noninvasive, neurologically-based vision enhancement technology for patients with amblyopia, eye disease and other vision impairments. Clinically validated and FDA-cleared, it improves visual acuity and contrast sensitivity.</t>
  </si>
  <si>
    <t>Vision-training Software for Improving Eyesight</t>
  </si>
  <si>
    <t>RevitalVision is a SaaS-based digital health startup operating in the rapidly growing, $52 billion field of vision improvement in the ophthalmic marketplace. The company’s noninvasive technology enhances eyesight neurologically, offering an innovative solution to the 500 million people whose needs are unmet by existing vision treatments. RevitalVision’s thousands of clinical trial participants and commercial customers have reported and exhibited significant improvement in their vision performance by 2.5 lines on the visual acuity eye chart along with a 100% increase in contrast sensitivity on average for all product categories. RevitalVision is FDA-cleared for children older than 9 and adults with amblyopia (lazy eye), a leading cause of vision impairment that affects 3% to 5% of the world population. Using brain science and proprietary algorithm-based technology, RevitalVision is clinically validated for use for multiple eye diseases and vision impairments and has been approved for two new unique reimbursement codes by the American Medical Association for the treatment of amblyopia. RevitalVision provides eye care specialists with a simple, easy-to-use tool to improve patients’ vision beyond optical correction and other current eye treatments, as well as an additional revenue channel. The company also offers eye surgery clinics a valuable tool for reducing unpaid post-surgery visits by cataract and refractive patients who find it difficult to neuro-adapt or who suffer from reduced contrast sensitivity, poor night vision, or side effects such as halo and glare.</t>
  </si>
  <si>
    <t>Modiin</t>
  </si>
  <si>
    <t>https://www.linkedin.com/company/revitalvision/?originalSubdomain=il</t>
  </si>
  <si>
    <t>HaMa'ayan Street 2, Modi'in-Maccabim-Re'ut, Israel</t>
  </si>
  <si>
    <t>Revium Recovery</t>
  </si>
  <si>
    <t>still very new company- but definitelly neurotech (no website yet)</t>
  </si>
  <si>
    <t>https://finder.startupnationcentral.org/company_page/revium-recovery</t>
  </si>
  <si>
    <t>Develops a comprehensive mental health platform that integrates psychological and cognitive assessment with treatment monitoring. Also explores acquisitions of novel technologies in pharma or medical fields addressing significant unmet needs.</t>
  </si>
  <si>
    <t>Healthcare</t>
  </si>
  <si>
    <t>Revium Recovery is developing a comprehensive mental health technology platform that will utilize innovative psychological and cognitive assessment and treatment-monitoring solutions for integrative care and evidence-based therapy and psychiatry.In addition, it is actively exploring opportunities for acquisitions of rights to other novel technologies or solutions in the pharma or medical related fields with significant unmet need.</t>
  </si>
  <si>
    <t>Ri.Mind</t>
  </si>
  <si>
    <t>as far as I (Aviv) know the company is closed, but their web site is still on</t>
  </si>
  <si>
    <t>https://www.rimindgroup.com/</t>
  </si>
  <si>
    <t>Wearable Stroke Detector</t>
  </si>
  <si>
    <t>Re:mind Technologies develops telemedicine technology for detecting strokes. The technology enables those at risk of stroke and their caregivers to act immediately at the onset, reducing the risk of brain damage and death.
 The company offers patients wearable headgear that contains RF antennae which track S-parameters. The Re:mind device compares current and previous brain activity and applies its algorithms in order to detect stroke. The device then initiates a report, which alerts Re:mind to contact emergency medical services.
 Re:mind offers its services by subscription and intends for them to be incorporated into health insurance policies.</t>
  </si>
  <si>
    <t>real-time,digital-healthcare,medical-devices,diagnostics,rf-technology,wearable,monitoring,stroke,critical-care,data-analytics,telemedicine,detection,neurology</t>
  </si>
  <si>
    <t>Eli Gelbart
Co-founder &amp; CTO</t>
  </si>
  <si>
    <t>Amit Rappel
Co-founder &amp; CEO</t>
  </si>
  <si>
    <t>Eli Gelbart
Co-founder &amp; CTO
Amit Rappel
Co-founder &amp; CEO</t>
  </si>
  <si>
    <t>Giladi Street 3, Jerusalem, Israel</t>
  </si>
  <si>
    <t>Rimed</t>
  </si>
  <si>
    <t>Main adress is NY (with a branch in israel)</t>
  </si>
  <si>
    <t>www.rimed.com/</t>
  </si>
  <si>
    <t>https://finder.startupnationcentral.org/company_page/rimed</t>
  </si>
  <si>
    <t>Develops noninvasive transcranial Doppler systems for neurosonology, offering complete diagnostic solutions for neurovascular laboratories to measure blood flow velocity in brain arteries and detect stenosis and emboli.</t>
  </si>
  <si>
    <t>Noninvasive Transcranial Doppler System</t>
  </si>
  <si>
    <t>Rimed is the developer of a transcranial doppler system, composed of a PC-based peripheral vascular doppler and a customizable summary screen, that has since been adopted by other companies. Rimed now offers a new line of digital transcranial dopplers with M-Mode as well as an integrated carotid imaging probe.
 Rimedâ€™s Digi-One system provides a complete diagnostic solution for neurosonology or neurovascular laboratories. Digi-One noninvasively measures the blood flow velocity in the main arteries of the brain, facilitating the detection of stenosis and emboli flowing in the bloodstream.
 The companyâ€™s line of products carry all international certifications, including CE, ISO 13485:2003, FDA, and CFDA.</t>
  </si>
  <si>
    <t>stroke,neurovascular,neurology,diagnostics,medical-devices,non-invasive</t>
  </si>
  <si>
    <t>1982</t>
  </si>
  <si>
    <t>Established</t>
  </si>
  <si>
    <t>https://www.linkedin.com/company/2083406</t>
  </si>
  <si>
    <t>admin@rimed.com</t>
  </si>
  <si>
    <t>Joseph Adlin
Founder &amp; President</t>
  </si>
  <si>
    <t>HaHaroshet St 25, Ra'anana, Israel</t>
  </si>
  <si>
    <t>Collaborating with Elminda, as far as I know they are closed</t>
  </si>
  <si>
    <t>Rise</t>
  </si>
  <si>
    <t>https://finder.startupnationcentral.org/company_page/rise1</t>
  </si>
  <si>
    <t>Advanced Monetization and Data-powered Solutions</t>
  </si>
  <si>
    <t>Salute Rehab</t>
  </si>
  <si>
    <t>www.salute.technology/</t>
  </si>
  <si>
    <t>https://finder.startupnationcentral.org/company_page/salute-rehab-ltd</t>
  </si>
  <si>
    <t>Provides wearable walking rehabilitation systems with intuitive neuro-motion learning technology for post-stroke and neurological impairment patients, enabling effective at-home therapy and rapid limb movement improvement.</t>
  </si>
  <si>
    <t>Wearable Walking Rehabilitation System</t>
  </si>
  <si>
    <t>Salute Rehab has developed a therapy technology for rehabilitation following stroke or neurological impairments. The companyâ€™s device, Intuitive Neuro-Motion Learning, offers a viable, cost-effective, at-home solution for post-stroke patients and those suffering from other neurological disorders.
 Saluteâ€™s intuitive, patent-pending technology applies an adjustable linear resistive force throughout the full swing of the affected limb. The linear force increases the proprioceptive feedback to the spinal cord and brain, providing limb muscles with an improved signal, resulting in rapid improvement in the limbâ€™s movement.</t>
  </si>
  <si>
    <t>home-care,degenerative-diseases,patent-pending,orthopedics,rehabilitation,non-invasive,medical-devices,physiotherapy,neurology,stroke,brain-injury</t>
  </si>
  <si>
    <t>https://www.linkedin.com/company/28654818/</t>
  </si>
  <si>
    <t>contact@salute.technology</t>
  </si>
  <si>
    <t>Asaf Manor
Founder &amp; VP Product</t>
  </si>
  <si>
    <t>Orly Bar
CEO</t>
  </si>
  <si>
    <t>Asaf Manor
Founder &amp; VP Product
Orly Bar
CEO</t>
  </si>
  <si>
    <t>Rothschild Boulevard 3, Tel Aviv-Yafo, Israel</t>
  </si>
  <si>
    <t>Sanga</t>
  </si>
  <si>
    <t>https://finder.startupnationcentral.org/company_page/sanga</t>
  </si>
  <si>
    <t>Sanga is a health and wellness app that offers customized content and activities for mental health, meditation, and therapy tasks.</t>
  </si>
  <si>
    <t>https://www.crunchbase.com/organization/sanga</t>
  </si>
  <si>
    <t>Apps, Fitness, Health Care, Therapeutics, Wellness</t>
  </si>
  <si>
    <t>361,455</t>
  </si>
  <si>
    <t>i dont think so Dannapnt1@gmail.com it is mostly focused on meditation- also it is presumed INACTIVE according to Start up nation</t>
  </si>
  <si>
    <t>Scientific Enterprise</t>
  </si>
  <si>
    <t>תחקיר עליהן בערוץ 2 - משווקים את אטנגו Not relevant</t>
  </si>
  <si>
    <t>http://www.info-clipper.com/en/company/israel/scientific-enterprise-ltd.ild8mnkqc.html</t>
  </si>
  <si>
    <t>Givatayim</t>
  </si>
  <si>
    <t>SciSparc</t>
  </si>
  <si>
    <t>https://scisparc.com/</t>
  </si>
  <si>
    <t>https://finder.startupnationcentral.org/company_page/therapix-biosciences</t>
  </si>
  <si>
    <t>Develops cannabinoid-based pharmaceuticals targeting central nervous system disorders, aiming to improve treatment outcomes for conditions like Tourette syndrome, epilepsy, and cognitive impairments.</t>
  </si>
  <si>
    <t>Cannabinoid Pharmaceuticals for Treatment of Central Nervous System Disorders</t>
  </si>
  <si>
    <t>Post-IPO Equity offering</t>
  </si>
  <si>
    <t>Ariel Sharon 4, Giv'atayim, Israel</t>
  </si>
  <si>
    <t>Formerly: Therapix Biosciences Ltd.</t>
  </si>
  <si>
    <t>Selene Therapeutics</t>
  </si>
  <si>
    <t>via futurx</t>
  </si>
  <si>
    <t>https://www.futurx.co.il/portfolio/selene-therapeutics/</t>
  </si>
  <si>
    <t>https://finder.startupnationcentral.org/company_page/selene-therapeutics</t>
  </si>
  <si>
    <t>Focuses on developing small molecule inhibitors to regulate neuronal activity, offering new therapeutic strategies for treating refractory epilepsy through mitochondrial enzyme modulation.</t>
  </si>
  <si>
    <t>Epilepsy Therapy</t>
  </si>
  <si>
    <t>Selene Therapeutics is developing a new therapeutic strategy for treating refractory epilepsy by regulating the neuronal activity set point by reducing the neuronal mean firing rate. Selene aims to develop small molecules for inhibitors of dihydroorotate dehydrogenase, a mitochondrial enzyme located on the inner mitochondrial membrane that participates in several key cellular homeostatic processes.The company is part of the FuturX biotech incubator in Ness Ziona.</t>
  </si>
  <si>
    <t>https://www.crunchbase.com/organization/selene-therapeutics</t>
  </si>
  <si>
    <t>Biotechnology, Therapeutics, Wellness</t>
  </si>
  <si>
    <t>https://www.linkedin.com/company/selenetx/</t>
  </si>
  <si>
    <t>neta@selenetx.com</t>
  </si>
  <si>
    <t>Inna Slutsky</t>
  </si>
  <si>
    <t>Neta Pessah</t>
  </si>
  <si>
    <t>Ilan Ramon St 2, Ness Ziyyona</t>
  </si>
  <si>
    <t>Self Help Doctor</t>
  </si>
  <si>
    <t>made contact with them through alphawave- not really tech</t>
  </si>
  <si>
    <t>https://selfhelp.doctor/</t>
  </si>
  <si>
    <t>Tool and program self-care in Cognitive Behavioral Therapy, or CBT.</t>
  </si>
  <si>
    <t>https://www.linkedin.com/company/selfhelpdoctor/</t>
  </si>
  <si>
    <t>dr.ohad@selfhelp.doctor</t>
  </si>
  <si>
    <t>Dr Ohad Hershkovitz</t>
  </si>
  <si>
    <t>Selfit Medical</t>
  </si>
  <si>
    <t>https://www.selfitmedical.com/</t>
  </si>
  <si>
    <t>https://finder.startupnationcentral.org/company_page/selfit-medical</t>
  </si>
  <si>
    <t>Creates digital therapy platforms engaging aging populations, offering personalized rehabilitation programs that improve physical and cognitive health.</t>
  </si>
  <si>
    <t>Selfit is a digital therapy and engagement layer for one billion aging people around the world.</t>
  </si>
  <si>
    <t>Shahar Figelman</t>
  </si>
  <si>
    <t>Amit Katz</t>
  </si>
  <si>
    <t>Sokolov Street 64, Ramat Hasharon, Israel</t>
  </si>
  <si>
    <t>Sency</t>
  </si>
  <si>
    <t>https://www.sency.ai/</t>
  </si>
  <si>
    <t>https://finder.startupnationcentral.org/company_page/fitv</t>
  </si>
  <si>
    <t>By understanding human movement, Sency drives millions to live an active, balanced and healthy life</t>
  </si>
  <si>
    <t>Using computer vision, Sency builds the brain of movement in order to drive people towards an active and healthy life. Founded in 2019, Sency created the See.Know.Guide (SKG) methodology. Using a mobile device camera, our unique algorithm understands movement thanks to massive data collection and expert knowledge. As a result, it provides real-time guidance and personalized plans. Sency's brain is constantly learning to serve with accurate actionable insights. Our technology is running on the Edge. All data is kept on the client’s device: no streaming to the cloud means no latency, no recording, and no chance of a breach of privacy. As a user-centric approach, Sency deploys interactive experiences on consumer devices only - no hardware required. Our first applications based on our core technology are the “Sency Health” and the “WODProof” apps. From health to fitness, Sency already helped 450,000 people worldwide to achieve their physical goals and keep continuing.</t>
  </si>
  <si>
    <t>https://www.crunchbase.com/organization/fitv-ai</t>
  </si>
  <si>
    <t>Artificial Intelligence, Computer Vision, Fitness, Health Care, Machine Learning, Real Time, Wellness</t>
  </si>
  <si>
    <t>43,397</t>
  </si>
  <si>
    <t>Dannapnt1@gmail.com they use the word brain alot but doesn't really have anything to do with the brain</t>
  </si>
  <si>
    <t>Sensegait</t>
  </si>
  <si>
    <t>https://www.negevlab.com/sensegait</t>
  </si>
  <si>
    <t>https://finder.startupnationcentral.org/company_page/sensegait</t>
  </si>
  <si>
    <t>Develops non-invasive haptic devices for stroke rehabilitation, providing multisensory feedback to restore leg sensation and improve mobility in patients with neuropathy or stroke.</t>
  </si>
  <si>
    <t>Sensegait is a powered light multisensory substitution belt that can provide the missing feedback as tactile stimulation on the lower back for use in stroke rehabilitation. 
​</t>
  </si>
  <si>
    <t>a non-invasive haptic pelvic neuro-sense device – for people with stroke and diabetic peripheral neuropathy who lost the ability to sense their legs</t>
  </si>
  <si>
    <t>https://www.linkedin.com/company/sense-gait/</t>
  </si>
  <si>
    <t>Simona Bar-Haim</t>
  </si>
  <si>
    <t>Ilana Nisky</t>
  </si>
  <si>
    <t>R &amp; D</t>
  </si>
  <si>
    <t>SensoGo</t>
  </si>
  <si>
    <t>SensoMedical</t>
  </si>
  <si>
    <t>www.sensomedical.com</t>
  </si>
  <si>
    <t>Specializes in developing neurotechnology devices, including EEG caps and stimulating electrodes, for brain research, neuromodulation, and therapeutic applications in complex neurological conditions.</t>
  </si>
  <si>
    <t>EEG Cap and Electrodes</t>
  </si>
  <si>
    <t>SensoMedical is a group that developing a process of stimulating electrodes in the brain. The company developing devices in the neurotechnology space is a complex science that requires expertise in multiple fields including neurology, electrophysiology, and designing active implants. They manage the entire process starting with planning, design, architecture, product spec, and development requirements, design and development, verification and validation including biocompatibility testing, sterility, cleanliness, and electrical safety, regulatory applications, production of prototypes for initial marketing and clinical trials and establishment of the mass production process. SensoMedical was founded by Maroun Farah in 2014 and is headquartered in Nazareth, Israel.</t>
  </si>
  <si>
    <t>https://www.crunchbase.com/organization/sensomedical-labs</t>
  </si>
  <si>
    <t>Nazareth</t>
  </si>
  <si>
    <t>accelerator/incubator</t>
  </si>
  <si>
    <t>https://www.linkedin.com/company/sensomedical-labs-ltd/</t>
  </si>
  <si>
    <t>Maroun Farah</t>
  </si>
  <si>
    <t>Sensority</t>
  </si>
  <si>
    <t>Presumed INACTIVE by start up nation</t>
  </si>
  <si>
    <t>www.sensority.net</t>
  </si>
  <si>
    <t>https://finder.startupnationcentral.org/company_page/sensority1</t>
  </si>
  <si>
    <t>Sensority is the sole multi-disciplinary video analytics solution that relies on the human Psychophysiology Autonomic Nervous System.</t>
  </si>
  <si>
    <t>Sensority is the sole multi-disciplinary video analytics solution that relies on the human psychophysiology and neuropsychology systems controlled by our brains. With over 200 medical and non-medical parameters analyzed at any mili- second.</t>
  </si>
  <si>
    <t>Artificial Intelligence, Computer, Software</t>
  </si>
  <si>
    <t>contact@sensority.net</t>
  </si>
  <si>
    <t>Daniel Perez, Dmitry Goldenberg, Valeriy Blyus</t>
  </si>
  <si>
    <t>Yigal Alon St 94, Tel Aviv-Yafo, Israel</t>
  </si>
  <si>
    <t>SensoryTreat</t>
  </si>
  <si>
    <t>inactive since 1/23</t>
  </si>
  <si>
    <t>http://www.sensorytreat.com/</t>
  </si>
  <si>
    <t>https://finder.startupnationcentral.org/company_page/sensorytreat</t>
  </si>
  <si>
    <t>Sensory Integration Therapy Platform</t>
  </si>
  <si>
    <t>SensoryTreat provides therapy content and tools to help families and occupational therapists (OTs) manage sensory integration home programs, or sensory diets. Sensory integration (SI) therapy administered by a certified OT is considered the best treatment for the various sensory difficulties experienced by children with sensory processing disorder (SPD), autism, ADHD, and other neurological developmental disorders. The most significant challenge in SI therapy is compliance with a therapy regimen and integration of the care plan into family routines.
 SensoryTreat offers solutions to make sensory diets fun and easy to incorporate into everyday life. Its products enable therapists to easily create sensory routines and empower families to successfully maintain home programs. The companyâ€™s digital health platform includes illustrated activities and tools to help parents monitor their childâ€™s response to each activity and easily report the information to their OT, including their observations about any functional or emotional progress.</t>
  </si>
  <si>
    <t>digital-healthcare,neurology,learning-disabilities,cloud-based,gamification,mhealth,digital-therapeutics,mhealth,mobile-applications,adherence,home-care</t>
  </si>
  <si>
    <t>https://www.linkedin.com/company/10000055</t>
  </si>
  <si>
    <t>Oren Steinberg
Founder &amp; Active Chairman</t>
  </si>
  <si>
    <t>Oren Steinberg
Founder &amp; Active Chairman
Yoni Goodman
Animator</t>
  </si>
  <si>
    <t>Dubnov 20, Tel Aviv-Yafo, Israel</t>
  </si>
  <si>
    <t>Sequel.Care</t>
  </si>
  <si>
    <t>updated logo</t>
  </si>
  <si>
    <t>https://www.sequel.care/</t>
  </si>
  <si>
    <t>https://finder.startupnationcentral.org/company_page/sequel-care</t>
  </si>
  <si>
    <t>Offers a personalized mental healthcare platform empowering clinicians with tools for better therapy planning, decision-making, and outcomes.</t>
  </si>
  <si>
    <t>Mental Healthcare</t>
  </si>
  <si>
    <t>SequelCare’s personalized, measurement-based therapy platform empowers clinicians with the tools and a framework to plan better, make better decisions, achieve superior outcomes, and drive financial growth.</t>
  </si>
  <si>
    <t>Serenus.AI</t>
  </si>
  <si>
    <t>the purpose is for doctors to make better decisions, including neurologists</t>
  </si>
  <si>
    <t>www.serenusai.com</t>
  </si>
  <si>
    <t>Empowering medical decisions, saving lives and valuable resources.</t>
  </si>
  <si>
    <t>Serenus.AI is the first AI-based solution that empowers medical decisions at critical crossroads. Saving lives and valuable resources. Our first product is the first clinically objective, AI-based, automated case-by-case review system to improve the utilization and prior authorization processes before medical procedures. The solution reduces both medical and administrative costs, boosts satisfaction across the board, and advances care quality and effectiveness. The professional staff of Serenus.AI, including top physicians from various medical fields and machine learning specialists, have the requisite experience, knowledge, and resources to rapidly and effectively meet the diverse needs of SERENUS.AI's customers implementing appropriate science and technology. Serenus.AI fast growth is a result of its unique products, developed by Serenus.AI's R&amp;D laboratories, to deliver leading innovations and state-of-the-art technologies. Serenus.AI is committed to providing effective solutions that improve the medical decision-making process of professionals and patients. http://www.serenusai.com</t>
  </si>
  <si>
    <t>Health Care, Health Insurance, InsurTech</t>
  </si>
  <si>
    <t>info@serenusai.com</t>
  </si>
  <si>
    <t>Dan Berachowitz, Hillary (Orly) Harel, Prof. Josef Elidan</t>
  </si>
  <si>
    <t>Serojec</t>
  </si>
  <si>
    <t>https://finder.startupnationcentral.org/company_page/serojec</t>
  </si>
  <si>
    <t>Drugs for Treating Premature Ejaculation</t>
  </si>
  <si>
    <t>ShopperAI</t>
  </si>
  <si>
    <t>marketing strategy and behavioral science</t>
  </si>
  <si>
    <t>https://shopperai.ai/</t>
  </si>
  <si>
    <t>https://finder.startupnationcentral.org/company_page/shopper-ai</t>
  </si>
  <si>
    <t>Utilizes multi-sensor systems to analyze customer reactions to advertisements, providing real-time emotional insights and predictive analytics for more effective marketing strategies.</t>
  </si>
  <si>
    <t>multi sensor system for analysing reactions to advertisements</t>
  </si>
  <si>
    <t>Today, you don’t need to guess.
 The days in which we built a product or campaign based on instincts are over.
 Our advanced technological systems have taught us everything.
 We know everything, See everything, Understand everything! Today, you don’t need to guess.
 The days in which we built a product or campaign based on instincts are over.
 Our advanced technological systems have taught us everything.
 We know everything, See everything, Understand everything! With our system, you can monitor real-time implied responses, the feelings and emotions of your customers at any moment and receive updated and reliable insights that will strongly influence your earnings and sales. Starting from the level of interaction and interest to negative feelings and disgust.</t>
  </si>
  <si>
    <t>NeuroMarketing</t>
  </si>
  <si>
    <t>https://www.linkedin.com/company/drill-digital-marketing-strategies/</t>
  </si>
  <si>
    <t>Sivan Friedman Joseph</t>
  </si>
  <si>
    <t>Yigal Alon 94, Tel Aviv</t>
  </si>
  <si>
    <t>Drill</t>
  </si>
  <si>
    <t>Short Wave Pharma</t>
  </si>
  <si>
    <t>website doesn't work but still active on linkedIN</t>
  </si>
  <si>
    <t>https://finder.startupnationcentral.org/company_page/short-wave-pharma</t>
  </si>
  <si>
    <t>Develops psilocybin-based pharmaceutical products and novel formulations for mental health disorders, neurodegenerative diseases, and chronic pain.</t>
  </si>
  <si>
    <t>Psilocybin-based Products for Treatment of Mental Health Disorders</t>
  </si>
  <si>
    <t>Short Wave Pharma is a biopharmaceutical company developing novel formulations of psilocybin and additional APIs, along with customized delivery methods, for patients living with mental health disorders, neurodegenerative diseases, chronic pain, and any other medical conditions for which psilocybin is known to have a positive effect.
Short Wave Pharma has begun preclinical studies related to its product for anorexia nervosa. The company’s future programs include the development of novel formulations and delivery approaches for chronic pain and neurodegenerative diseases.</t>
  </si>
  <si>
    <t>https://www.crunchbase.com/organization/shortwave-6d64</t>
  </si>
  <si>
    <t>Biotechnology, Consulting, Medical, Psychology</t>
  </si>
  <si>
    <t>https://www.linkedin.com/company/short-wave-pharma/</t>
  </si>
  <si>
    <t>rivki@shortwave-pharma.com</t>
  </si>
  <si>
    <t>Rivki Stern Youdkevich</t>
  </si>
  <si>
    <t>Rivki Stern Youdkevich, Nadya Lisovoder</t>
  </si>
  <si>
    <t>Sderot Bialik 39, Ramat HaSharon, Israel</t>
  </si>
  <si>
    <t>Sidis Labs</t>
  </si>
  <si>
    <t>Simply</t>
  </si>
  <si>
    <t>http://www.joytunes.com/</t>
  </si>
  <si>
    <t>https://finder.startupnationcentral.org/company_page/joytunes</t>
  </si>
  <si>
    <t>JoyTunes is the developer of the patented MusicSense Engine, which combines educational methods with sound recognition. The company’s​ apps are used and recommended by thousands of music teachers to augment the learning process for children and adults learning to play music.</t>
  </si>
  <si>
    <t>Derech Menachem Begin 125, Tel Aviv, Israel</t>
  </si>
  <si>
    <t>Joy Tunes</t>
  </si>
  <si>
    <t>SipNose</t>
  </si>
  <si>
    <t>http://www.sipnose.com/</t>
  </si>
  <si>
    <t>https://finder.startupnationcentral.org/company_page/sipnose</t>
  </si>
  <si>
    <t>Innovates nasal delivery devices for nose-to-brain drug administration, improving treatment efficacy and patient compliance for central nervous system conditions.</t>
  </si>
  <si>
    <t>Nasal Delivery Device</t>
  </si>
  <si>
    <t>SipNose focuses on nose-to-brain medical applications and is developing a nasal delivery platform for local, systemic, and central nervous system indications. The company's intranasal drug-delivery platform uses a mechanism designed to improve efficacy, patient compliance, and safety.
 SipNose's noninvasive devices ensure accurate dose delivery via the nasal cavity and incorporate a simple, efficient mechanism to allow localization of the aerosolized drug in the olfactory epithelium, resulting in better absorption into the olfactory bulb and brain.
 The company's technology enables drug molecules of vast chemical and pharmaceutical characteristics to reach the brain faster and more efficiently with higher safety and improved patient experience.
 Combating Coronavirus Pandemic:
 SipNose proposes a safe and non-invasive treatment to reduce the spread of the SARS-CoV-2 by mitigating COVID-19 infections at the virusâ€™ primarily entry point to the body â€“ the nasal cavity. SipNose treatment will result in an effective reduction in probability of individuals to get infected and to infect others. SipNose first choice for a product is INNOVaTe (IntraNasal Nitric Oxide antiViral Therapy), which will allow 3-4 times per day use to treat the virus directly at the upper respiratory regions in the nasal cavity at the very early infection stages and up to several hours post exposure</t>
  </si>
  <si>
    <t>medical-devices,pharmaceuticals,alzheimers-disease,coronavirus,medical-technologies,medical-cannabis,drug-delivery,degenerative-diseases,epilepsy,neurology,medical-products,non-invasive,treatments,patent-pending</t>
  </si>
  <si>
    <t>https://www.linkedin.com/company/66605840/</t>
  </si>
  <si>
    <t>Daniel Shahaf
Co-founder &amp; CTO</t>
  </si>
  <si>
    <t>Iris Shichor
CEO</t>
  </si>
  <si>
    <t>Daniel Shahaf
Co-founder &amp; CTO
Iris Shichor
CEO
Liron Hadar
VP Product &amp; RA</t>
  </si>
  <si>
    <t>13 Hayetzira St., Yokne'am Illit, Israel</t>
  </si>
  <si>
    <t>Skelable</t>
  </si>
  <si>
    <t>skelable.ai</t>
  </si>
  <si>
    <t>https://finder.startupnationcentral.org/company_page/skelable</t>
  </si>
  <si>
    <t>Robotics</t>
  </si>
  <si>
    <t>Creates wearable IoT robots for continuous, personalized rehabilitation of stroke and spinal cord injury patients, enabling effective therapy from hospitals to home settings.</t>
  </si>
  <si>
    <t>Wearable Device for Rehabilitation</t>
  </si>
  <si>
    <t>Skelable is developing a wearable solution to help therapists improve patient rehabilitation. The companys device enables patients to perform everyday activities and has been tested on individuals with stroke, spinal cord injury, and amyotrophic lateral sclerosis (ALS).Skelables wearable IoT robot allows for a continuous, personally optimized treatment for stroke patients, ranging from the neuro-stroke hospital department, through rehabilitation clinics, to their homes. The tools created by Skelable enable therapists to treat multiple patients simultaneously, and its services include recommendations to therapists for the most effective treatment methods to increase patient functionality and reduce rehabilitation time, based on big data and artificial intelligence.Skelables end-to-end solution extends possible treatment locations beyond the boundaries of hospitals or clinics, thereby benefitting healthcare providers, therapists, and patients.</t>
  </si>
  <si>
    <t>https://www.crunchbase.com/organization/skelable</t>
  </si>
  <si>
    <t>https://www.linkedin.com/company/skelable/</t>
  </si>
  <si>
    <t>info@skelable.com</t>
  </si>
  <si>
    <t>Avi Werner</t>
  </si>
  <si>
    <t>Geva Katz</t>
  </si>
  <si>
    <t>HaMelacha St 22, Rosh Haayin</t>
  </si>
  <si>
    <t>SleepRate</t>
  </si>
  <si>
    <t>inactive since 12/22</t>
  </si>
  <si>
    <t>https://www.sleeprate.com/</t>
  </si>
  <si>
    <t>https://finder.startupnationcentral.org/company_page/sleeprate</t>
  </si>
  <si>
    <t>PeripheralSignals (Heart rate | Blood pressure | Skin conductance)</t>
  </si>
  <si>
    <t>Magshimim 20, Petah Tikva, Israel</t>
  </si>
  <si>
    <t>SlimTarget Medical</t>
  </si>
  <si>
    <t>https://israelmedicup.com/slimtarget-medical/</t>
  </si>
  <si>
    <t>https://finder.startupnationcentral.org/company_page/slimtarget-medical</t>
  </si>
  <si>
    <t>Applies focused ultrasound technology for noninvasive weight loss treatments, targeting brain regions that regulate appetite, offering a precise and painless alternative to bariatric surgery.</t>
  </si>
  <si>
    <t>Focused Ultrasound-based Weight Loss Treatment -SlimTarget Medical’s MRI-guided treatment applies a focused ultrasound beam to ablate a carefully defined point in the brain that has been shown to increase appetite in patients.</t>
  </si>
  <si>
    <t>SlimTarget Medical is applying proven focused ultrasound technology to curb appetite and achieve weight loss in overweight patients who also suffer from chronic conditions such as diabetes and high blood pressure.
SlimTarget Medical's MRI-guided treatment applies a focused ultrasound beam to ablate a carefully defined point in the brain that has been shown to increase appetite in patients. The delicate ablation procedure is performed applying a proven FDA-approved method.
Current trials are demonstrating that the one to two-hour noninvasive procedure is precise, painless, requires no hospitalization or medications, and has long-term effect, making it a viable and attractive alternative to bariatric surgery. It aims to reduce the number of invasive bariatric surgeries and associated complications, as well as the costs and the time of treatment.</t>
  </si>
  <si>
    <t>https://www.linkedin.com/company/israel-medic-up/</t>
  </si>
  <si>
    <t>info@israelmedicup.com</t>
  </si>
  <si>
    <t>Shlomit Valenstein</t>
  </si>
  <si>
    <t>Yochanan Bukshpan</t>
  </si>
  <si>
    <t>SmellTracker</t>
  </si>
  <si>
    <t>Not a company?</t>
  </si>
  <si>
    <t>https://smelltracker.org/</t>
  </si>
  <si>
    <t>https://finder.startupnationcentral.org/company_page/smelltracker</t>
  </si>
  <si>
    <t>Online Platform for Self-monitoring Sense of Smell</t>
  </si>
  <si>
    <t>SmellTracker is an online platform designed to help users self-monitor their sense of smell for the early detection of COVID-19.
 The SmellTracker platform uses an algorithm that charts smell perception using common household items, including spices, vinegar, toothpaste, baking extracts, and peanut butter. The algorithm was developed by the laboratory of Prof. Noam Sobel at the Weizmann Instituteâ€™s Department of Neurobiology in collaboration with the Edith Wolfson Medical Center. 
 The venture was launched with backing from the Ministry of Defense and is currently available in English, Hebrew, and Arabic, with forthcoming releases in Swedish, French, Japanese, Spanish, German, and Persian.
 Combating Coronavirus Pandemic:
 SmellTracker uses an algorithm that charts smell perception using 5 household items. This may help notice an early sign of Coronavirus.</t>
  </si>
  <si>
    <t>early-detection,neuroscience,digital-healthcare,algorithms,monitoring,home-care,neurology,coronavirus</t>
  </si>
  <si>
    <t>Noam Sobel
Founder</t>
  </si>
  <si>
    <t>Rehovot, Israel</t>
  </si>
  <si>
    <t>Snowflix/Poppins</t>
  </si>
  <si>
    <t>aka poppins</t>
  </si>
  <si>
    <t>https://www.snowflixtv.com/</t>
  </si>
  <si>
    <t>Snowflix offers communication through audiovisual content platforms for people with autism and cognitive disabilities.</t>
  </si>
  <si>
    <t>https://www.crunchbase.com/organization/snowflix</t>
  </si>
  <si>
    <t>Consulting, E-Learning, Professional Services</t>
  </si>
  <si>
    <t>994,864</t>
  </si>
  <si>
    <t>https://www.linkedin.com/company/poppins/</t>
  </si>
  <si>
    <t>Info@Snowflixtv.com</t>
  </si>
  <si>
    <t>Gilad Ariav</t>
  </si>
  <si>
    <t>Gilad Piker</t>
  </si>
  <si>
    <t>Yaron Genigar, Ronen Shani, Yael Schwarz Klein, Shahar Bar Yehuda, Yair Peled, Maya Fudim, Daniel Recanati, Nimrod May</t>
  </si>
  <si>
    <t>SocialMind</t>
  </si>
  <si>
    <t>https://socialmindautism.com/</t>
  </si>
  <si>
    <t>https://finder.startupnationcentral.org/company_page/socialmind</t>
  </si>
  <si>
    <t>Offers training tool for parents for providing high-quality autism care through practical, jargon-free, interactive modules.</t>
  </si>
  <si>
    <t>SocialMind was designed to train parents to become experts at providing the highest standard of care for their child within the activities of their everyday lives.
SocialMind has broken down interventions into practical skills; dismantled them from medical jargon; and wrapped them into short, interactive, and fun learning modules. With SocialMind, parents can learn skills to help them motivate their child to communicate and show them that it's fun to take part in life.</t>
  </si>
  <si>
    <t>Pardes Hanna-Karkur</t>
  </si>
  <si>
    <t>73K</t>
  </si>
  <si>
    <t>Solo</t>
  </si>
  <si>
    <t>https://www.2gether.fun/?v=88588bacf0da</t>
  </si>
  <si>
    <t>https://finder.startupnationcentral.org/company_page/2gether-music</t>
  </si>
  <si>
    <t>Develops AI-powered emotional intelligence technology to enhance customer engagement. Uses video streams and affective computing to measure and monitor emotions, providing real-time insights for critical decision-making.</t>
  </si>
  <si>
    <t>App-based Service for Reducing Loneliness in the Elderly Population</t>
  </si>
  <si>
    <t>Solo is developing an AI-powered emotional intelligence technology designed to help organizations increase customer engagement and drive growth. Using a video stream and innovative affective computing technology, the company is able to effectively measure, monitor, and engage human emotions. Solo is used by global organizations to provide real-time insights for critical decision-making.Solo is a graduate of the 2018 MassChallenge Israel cohort and The Hive.</t>
  </si>
  <si>
    <t>family,shared-interests,quarantine,music,personalization,sdg,brain-disorder,mobile-applications,volunteers,neurology,wellness,digital-healthcare,digital-therapeutics,sharing</t>
  </si>
  <si>
    <t>https://www.linkedin.com/company/20489071</t>
  </si>
  <si>
    <t>Oron Azulay
Co-founder &amp; Chief ...</t>
  </si>
  <si>
    <t>Roy Tal
Founder &amp; CEO</t>
  </si>
  <si>
    <t>Mor Erlich
Digital Marketing Manager
kobi mandelbaum
BD Manager
Oron Azulay
Co-founder &amp; Chief ...
Roy Tal
Founder &amp; CEO</t>
  </si>
  <si>
    <t>34 Nahalat Yitzhak, Tel Aviv-Yafo, Israel</t>
  </si>
  <si>
    <t>Former name: 2Gether</t>
  </si>
  <si>
    <t>Soly</t>
  </si>
  <si>
    <t>https://soly.ai/</t>
  </si>
  <si>
    <t>https://finder.startupnationcentral.org/company_page/soly-emotional-health</t>
  </si>
  <si>
    <t>Pioneers accessible solutions for emotional trauma recovery through an AI-powered chatbot that offers instant support and therapist-guided exercises. Focuses on helping individuals self-regulate, relieve stress, and build resilience during crises.</t>
  </si>
  <si>
    <t>Soly is an innovative startup pioneering accessible, large-scale solutions for emotional trauma. Its mission is to help individuals and communities overcome crises and build resilience.
The company developed an AI-powered chatbot that provides instant support during moments of stress. Users can access therapist-guided exercises via WhatsApp to regain emotional balance and composure.
Soly was created to address the overwhelming effects of unexpected trauma that traditional therapy often can't. Its approach centers on the nervous system to help users self-regulate, relieve stress, and bolster resilience.
Soly’s AI chatbot, courses, and community provide insight
into trauma, teach self-relief techniques to manage stress and symptoms, and offer a supportive network for those with post-trauma and their families.</t>
  </si>
  <si>
    <t>Spero Biopharma</t>
  </si>
  <si>
    <t>22/05/2024</t>
  </si>
  <si>
    <t>https://www.sperobio.com/</t>
  </si>
  <si>
    <t>https://finder.startupnationcentral.org/company_page/spero-biopharma</t>
  </si>
  <si>
    <t>Develops Ladostigil, a drug designed to treat mild cognitive impairment and prevent its progression to Alzheimer's disease, offering early intervention for at-risk patients.</t>
  </si>
  <si>
    <t>Prevention and Treatment of Alzheimer's Disease</t>
  </si>
  <si>
    <t>Spero Biopharma is the developer of Ladostigil, a drug designed to treat mild cognitive impairment before it progresses to Alzheimer's disease.</t>
  </si>
  <si>
    <t>brain,drug-discovery,pharmaceuticals,alzheimers-disease,neurology</t>
  </si>
  <si>
    <t>Marta Weinstock-Rosin
Founder</t>
  </si>
  <si>
    <t>Moti Hacham
CEO</t>
  </si>
  <si>
    <t>Marta Weinstock-Rosin
Founder
Moti Hacham
CEO</t>
  </si>
  <si>
    <t>SpotOn Therapeutics</t>
  </si>
  <si>
    <t>inactive since 2019</t>
  </si>
  <si>
    <t>spotonbalance.com</t>
  </si>
  <si>
    <t>https://finder.startupnationcentral.org/company_page/spoton-therapeutics</t>
  </si>
  <si>
    <t>Eyeglasses for Alleviating Symptoms of Chronic Dizziness</t>
  </si>
  <si>
    <t>SpotOn Therapeutics develops and offers a noninvasive, effective, and safe treatment designed to alleviate dizziness symptoms and improve the quality of life for people suffering from chronic dizziness, vertigo, and balance disorders.
 The companyâ€™s technology is implemented in an eyeglasses-like device using active signals called Neuro-Balance Active Spots (NBA Spots). The NBA Spots are embedded in specific locations on the lens and adapted for the needs of each patient. The semitransparent NBA Spots are rectangles a few millimeters wide that are embedded in the peripheral part of one or both lenses. The position, size, shape, and combination of the NBA Spots are personally fitted for each patient. 
 The NBA Spots do not affect normal vision and are difficult to spot by other people. Individuals with perfect sight can use Plano glasses. The company offers patients a range of fashionable frames to choose from. The lenses are fitted for distance vision, reading, or Plano, all in consultation with the patient and taking into consideration his or her eyeglasses prescription and the times when dizziness usually occurs. 
 SpotOn Therapeutics also offers a personalized session for customizing the SpotOn Specs. The treatment is currently available only in Israel.</t>
  </si>
  <si>
    <t>digital-healthcare,digital-therapeutics,brain,consumer-electronics,non-invasive,dizziness,personalization,neurology,diagnostics,wearable,treatments,ophthalmology</t>
  </si>
  <si>
    <t>https://www.linkedin.com/company/33265022/</t>
  </si>
  <si>
    <t>Yossi Peled
Director
Yoav Kahane
Former co-founder Ronit Amir Roth
VP R&amp;D</t>
  </si>
  <si>
    <t>HaArad Street 5, Tel Aviv-Yafo, Israel</t>
  </si>
  <si>
    <t>Stem Cell Medicine</t>
  </si>
  <si>
    <t>www.stemcell-medicine.com</t>
  </si>
  <si>
    <t>https://finder.startupnationcentral.org/company_page/stem-cell-medicine</t>
  </si>
  <si>
    <t>Consolidates global stem cell research and develops cell therapy products as treatments or in combination of pharmaceurticals with a focus on multiple sclerosis, pain and neuro-muscular injuries</t>
  </si>
  <si>
    <t>Stem Cell Therapeutic Technology</t>
  </si>
  <si>
    <t>Stem Cell Medicine seeks to contribute to the industryâ€™s leap from current stem cell research and development practices, technology, and first-stage product development to pharmaceutical solutions by consolidating existing stem cell knowledge and expertise in Israel, Europe, the United States, and China.
 Stem Cell Medicine benefits from its privileged access to world-class medical facilities, top research, and a large pool of stem cell companies at various stages of development.</t>
  </si>
  <si>
    <t>medical-technologies,therapeutics,personalization,stem-cells,inflammatory-diseases,tissue-regeneration,neurology,biotechnology,cell-therapy,pharmaceuticals</t>
  </si>
  <si>
    <t>https://www.linkedin.com/company/5224442</t>
  </si>
  <si>
    <t>info@stemcell-medicine.com</t>
  </si>
  <si>
    <t>Ehud Marom
Founder &amp; CEO</t>
  </si>
  <si>
    <t>Ehud Marom
Founder &amp; CEO
Yona Geffen
VP R&amp;D
Alex Mogle
VP</t>
  </si>
  <si>
    <t>Kiryat HaMada Street 5, Jerusalem, Israel</t>
  </si>
  <si>
    <t>Step of Mind</t>
  </si>
  <si>
    <t>http://www.stepofmind.com/</t>
  </si>
  <si>
    <t>https://finder.startupnationcentral.org/company_page/step-of-mind</t>
  </si>
  <si>
    <t>Devices for Improving Motor Function</t>
  </si>
  <si>
    <t>Step of Mind develops products designed to improve motor function based on the implementation of chaos and motor-control theories. The company's initial line of products targeting walking disorders introduces a variable walking environment through the use of noninvasive wearable systems.
 Step of Mind's flagship product, Re-Step, is a training system for improving walking ability and dynamic balance in people who have had a stroke, brain trauma, or cerebral palsy. The system's size and portability allow Re-Step to be used at rehabilitation facilities or at home under the supervision of a physical therapist.
 The Re-Step system consists of a pair of special shoes that measure the parameters of the user's gait. The shoes' sole height and angles change in a predetermined order, thereby facilitating motor learning and problem solving in real time. Progress data and treatment recommendations can be delivered to desktop computers, laptops, and tablets, as well as to smart mobile devices connected to the system.</t>
  </si>
  <si>
    <t>rehabilitation,medical-products,brain-disorder,treatments,digital-healthcare,training,non-invasive,home-care,telehealth,actionable-insights,stroke,portable,wearable,neurology,digital-therapeutics</t>
  </si>
  <si>
    <t>https://www.linkedin.com/company/1445497</t>
  </si>
  <si>
    <t>Jacob Witkowski
Founder &amp; CEO</t>
  </si>
  <si>
    <t>Jacob Witkowski
Founder &amp; CEO
Tzur Di-Cori
Founder
Simona Bar Haim PhD PT
Founder &amp; Scientific ...</t>
  </si>
  <si>
    <t>Sderot Levi Eshkol 16, Tel Aviv-Yafo, Israel</t>
  </si>
  <si>
    <t>Stress.o.s</t>
  </si>
  <si>
    <t>Surgical Theater</t>
  </si>
  <si>
    <t>the founders are israeli and they have opperations in Israel but main office in US</t>
  </si>
  <si>
    <t>https://www.surgicaltheater.net/</t>
  </si>
  <si>
    <t>https://finder.startupnationcentral.org/company_page/surgical-theater</t>
  </si>
  <si>
    <t>Creates advanced VR platforms for neurosurgical planning and patient engagement, transforming medical imaging into interactive 360° virtual reality experiences for improved surgical outcomes and education.</t>
  </si>
  <si>
    <t>Platforms for Neurosurgical Preoperative Planning and Rehearsal</t>
  </si>
  <si>
    <t>Surgical Theater is developing a technology based on fighter jet flight simulation for patient anatomy scans, using medical imaging such as MRI, CT, and DTI to create a 360Âº virtual reality reconstruction of the patientâ€™s own anatomy and pathology.
 The companyâ€™s Precision VR allows for patient engagement opportunities in the clinic while providing surgical planning and navigation capabilities in the operating room and powerful tools for medical education and collaboration.
 Surgical Theaterâ€™s enterprise-wide visualization platform is advancing neurosurgery at some of the top academic hospitals, including UCLA, New York University, University Hospitals Case Medical Center, the Mayo Clinic, Mount Sinai, and Stanford University.</t>
  </si>
  <si>
    <t>augmented-reality,neurology,patient-engagement,surgery,virtual-reality,imaging,ct-scan,decision-support,training,mri,3d-technology,clinical-workflow,simulation,digital-healthcare</t>
  </si>
  <si>
    <t>https://www.linkedin.com/company/3828230</t>
  </si>
  <si>
    <t>Moty Avisar
Co-Founder &amp; CEO</t>
  </si>
  <si>
    <t>Alon Geri
Co-founder &amp; CTO</t>
  </si>
  <si>
    <t>Alon Zuckerman
COO &amp; President of MVR ...</t>
  </si>
  <si>
    <t>Alon Zuckerman
COO &amp; President of MVR ...
Moty Avisar
Co-Founder &amp; CEO
Alon Geri
Co-founder &amp; CTO</t>
  </si>
  <si>
    <t>5 Mefi Street, Suite 314, Netanya, Israel</t>
  </si>
  <si>
    <t>Surpass Medical</t>
  </si>
  <si>
    <t>www.surpassmedical.com/</t>
  </si>
  <si>
    <t>Surpass Medical evelops medical technology products.</t>
  </si>
  <si>
    <t>Surpass Medical is developing and commercializing next-generation flow diversion technology to treat brain aneurysms using a unique mesh design and delivery system.</t>
  </si>
  <si>
    <t>Biotechnology, Health Care, Medical</t>
  </si>
  <si>
    <t>1938</t>
  </si>
  <si>
    <t>nvcustomerservice@stryker.com</t>
  </si>
  <si>
    <t>Symetrify</t>
  </si>
  <si>
    <t>https://www.symetrify.com/</t>
  </si>
  <si>
    <t>https://finder.startupnationcentral.org/company_page/symetrify</t>
  </si>
  <si>
    <t>Develops wearable neuromechanical devices for treating chronic low back pain, offering data-driven, personalized therapy to restore spinal balance and prevent degenerative conditions.</t>
  </si>
  <si>
    <t>Wearable Training Device for Treatment of Chronic Low Back Pain</t>
  </si>
  <si>
    <t>Symetrify is the developer of the L-PACT, a neuromechanical wearable training device for assessing, treating, and preventing spinal kinetic dysfunctions related to chronic low back pain (CLBP). The L-PACT targets the functional-mechanical root cause of CLBP by balancing the functional motion of the lumbo-pelvic load distribution axis base, providing an automatic training solution to stop the degenerative process that leads to CLBP over time. The L-PACT trains the body’s self-neurological regulation to balance postural kinetic function through a safe, short, noninvasive automated process designed to reduce uneven pressure loads on intervertebral discs, joints, and supporting structures. Based on data-driven AI algorithms, the technology provides predictive markers for developing low back motion imbalances, offering personalized, long-lasting therapeutic effects for patients and increased treatment capacity and efficiency for clinicians and clinics.</t>
  </si>
  <si>
    <t>https://www.crunchbase.com/organization/skelekinetics</t>
  </si>
  <si>
    <t>Health Care, Health Diagnostics, Medical Device</t>
  </si>
  <si>
    <t>https://www.linkedin.com/company/symetrify/</t>
  </si>
  <si>
    <t>info@symetrify.com</t>
  </si>
  <si>
    <t>Dr. Ami Eyal</t>
  </si>
  <si>
    <t>Dana Chanan</t>
  </si>
  <si>
    <t>SynCath NeuroScience</t>
  </si>
  <si>
    <t>no website</t>
  </si>
  <si>
    <t>https://finder.startupnationcentral.org/company_page/syncath-neuroscience</t>
  </si>
  <si>
    <t>Develops ECG-synchronized intracranial pressure modulation technology for neurointensive care, enhancing cerebral blood flow in patients with severe brain injuries using disposable, autonomous probes.</t>
  </si>
  <si>
    <t>Cerebral Assist Device for Neurointensive Care</t>
  </si>
  <si>
    <t>SynCath Neuroscience is a preclinical-stage medical technology start-up developing ECG-synchronized dynamic ICP-modulation technology. The technology is realized via a disposable, autonomous ICP-modulation probe. The probe is in-dwelling, ECG synchronized, and delivered via an external ventricular drain (EVD)-like catheter.
The underlying physical mechanism is that externally superimposed fine-volume perturbations can be used to enhance cerebral blood flow with synchronized deflateinflate actions within each cardiac cycle. SynCath will initially address patients instrumented with an EVD.</t>
  </si>
  <si>
    <t>https://www.crunchbase.com/organization/syncath-neuroscience</t>
  </si>
  <si>
    <t>Medical, Neuroscience</t>
  </si>
  <si>
    <t>https://www.linkedin.com/company/syncath-neuroscience/</t>
  </si>
  <si>
    <t>Ofer@SynCath.com</t>
  </si>
  <si>
    <t>Ofer Barnea</t>
  </si>
  <si>
    <t>Shimon Oz</t>
  </si>
  <si>
    <t>Omer Doron</t>
  </si>
  <si>
    <t>Synergym.Ai</t>
  </si>
  <si>
    <t>https://www.synergym.ai/</t>
  </si>
  <si>
    <t>https://finder.startupnationcentral.org/company_page/synergym-ai</t>
  </si>
  <si>
    <t>Provides a psychology-based AI platform that boosts exercise motivation by acting as a virtual sport psychologist, offering personalized coaching for improved fitness outcomes.</t>
  </si>
  <si>
    <t>Synergym.Ai is a psychology-based AI platform that boosts exercise motivation and acts as a virtual sport psychologist.</t>
  </si>
  <si>
    <t>Synergym.Ai is a psychology-based AI platform that boosts exercise motivation and acts as a virtual sport psychologist. The company was founded in 2021 and is headquartered in Tel Aviv, Israel.</t>
  </si>
  <si>
    <t>https://www.crunchbase.com/organization/synergym-ai</t>
  </si>
  <si>
    <t>Artificial Intelligence, Fitness, Psychology, Wellness</t>
  </si>
  <si>
    <t>112,971</t>
  </si>
  <si>
    <t>https://www.linkedin.com/company/synergym-ai/</t>
  </si>
  <si>
    <t>avshalom@synergym.ai</t>
  </si>
  <si>
    <t>972-54-7414029</t>
  </si>
  <si>
    <t>Yael Erel</t>
  </si>
  <si>
    <t>Avshalom Galili</t>
  </si>
  <si>
    <t>Avshalom Galili, Yael Erel</t>
  </si>
  <si>
    <t>Prof. Gershon Tenenbaum, Eyal Colorni, Noam Manor, Liraz Gershon, Oren Simanian, Coby Hanoch</t>
  </si>
  <si>
    <t>TABI Learning Technologies</t>
  </si>
  <si>
    <t>https://finder.startupnationcentral.org/company_page/tabi-learning-technologies-ltd</t>
  </si>
  <si>
    <t>Personalized Digital Learning Platform for Students with Learning Disabilities</t>
  </si>
  <si>
    <t>https://www.crunchbase.com/organization/tabi-learning-technologies</t>
  </si>
  <si>
    <t>1-10</t>
  </si>
  <si>
    <t>https://www.linkedin.com/company/tabi-learning-technologies/</t>
  </si>
  <si>
    <t>Talkspace</t>
  </si>
  <si>
    <t>not in israel</t>
  </si>
  <si>
    <t>Talshir Medical Technologies Ltd. (NeuroVision)</t>
  </si>
  <si>
    <t>Tamarix Pharma</t>
  </si>
  <si>
    <t>presumed inactive</t>
  </si>
  <si>
    <t>https://www.tamarix-pharma.com</t>
  </si>
  <si>
    <t>https://finder.startupnationcentral.org/company_page/tamarix-pharma</t>
  </si>
  <si>
    <t>Therapies for Apoptosis-driven Diseases</t>
  </si>
  <si>
    <t>Tamarix Pharma is an early-stage biotech company focused on developing novel technologies that restore physiological balance in apoptosis-related diseases.
The company's lead assets are VBIT-4 and VBIT-12, small molecules targeting VDAC1 oligomerization. They were deliberately designed to target a key mitochondrial process known as VDAC1 oligomerization. Their unique mechanism of action represents a highly differentiated approach to potentially treating a variety of acute and chronic conditions resulting from apoptotic cell death.</t>
  </si>
  <si>
    <t>https://www.crunchbase.com/organization/tamarix-pharma</t>
  </si>
  <si>
    <t>Biopharma, Biotechnology, Medical</t>
  </si>
  <si>
    <t>https://www.linkedin.com/company/tamarix-pharma/about/</t>
  </si>
  <si>
    <t>tal@tamarix-pharma.com</t>
  </si>
  <si>
    <t>972 (0) 52 670 5267</t>
  </si>
  <si>
    <t>Isaac (Tzachy) Tal</t>
  </si>
  <si>
    <t>Targeted Modulated Sound Therapy (TMST)</t>
  </si>
  <si>
    <t>www.tmstbrain.com</t>
  </si>
  <si>
    <t>TMST uses specific sound frequencies in the audible range to tune brain activity that has gone off synch.</t>
  </si>
  <si>
    <t>TMST (targeted modulated sound therapy) uses specific sound frequencies in the audible range to tune brain activity that has gone off synch. Their first target is spasticity, involuntary muscle contractions produced by imbalanced brain activity– and associated with cerebral palsy, stroke, MS, partial spinal cord injury, traumatic brain injury. Proprietary TMST devices will have a life changing impact on millions of adults and children suffering from spasticity and other CNS-related disorders.</t>
  </si>
  <si>
    <t>Jerusalem, Yerushalayim, Israel</t>
  </si>
  <si>
    <t>debbyelnatan@gmail.com</t>
  </si>
  <si>
    <t>Targia Pharmaceuticals Ltd</t>
  </si>
  <si>
    <t>TetraX FB</t>
  </si>
  <si>
    <t>it is deadpooled- not sure if company is active</t>
  </si>
  <si>
    <t>http://www.tetraxfb.com/</t>
  </si>
  <si>
    <t>medical company that specializes in detecting neurophysiological and neuro-disturbances</t>
  </si>
  <si>
    <t>Tetrax FB is a medical company that specializes in detecting neurophysiological and neuro-disturbances. It provides information based on the dynamics of the neuro-physiological and musculoskeletal functions that are involved in the control of human balance.</t>
  </si>
  <si>
    <t>https://www.crunchbase.com/organization/tetrax-israel</t>
  </si>
  <si>
    <t>Health Diagnostics, medical, medical device</t>
  </si>
  <si>
    <t>Teva Pharmaceuticals</t>
  </si>
  <si>
    <t>pharma development</t>
  </si>
  <si>
    <t>http://www.tevapharm.com</t>
  </si>
  <si>
    <t>https://finder.startupnationcentral.org/company_page/teva</t>
  </si>
  <si>
    <t>Generic and Specialty Pharmaceuticals</t>
  </si>
  <si>
    <t>Teva Pharmaceutical Industries is a global pharmaceutical company that develops, produces, and markets generic drugs, specialty pharmaceuticals, and active pharmaceutical ingredients.
 Headquartered in Israel, Teva has a product portfolio of more than 3,500 medicines and produces approximately 120 billion tablets and capsules a year at 70 manufacturing facilities. Teva is ranked among the leading pharmaceutical companies in the world and is active in 60 countries, with approximately 43,000 employees worldwide.
 Teva's areas of focus are specialty medicines, generic medicines, and active pharmaceutical ingredients.
 Combating Coronavirus Pandemic:
 Teva has continuously worked since the early days of the COVID-19 pandemic to support efforts of governments and health services to curb the impact of the virus. Its global manufacturing network has been focused on securing and scaling production of both API and finished doses for potential treatments that may prove essential in treating the condition nearly everywhere Teva does business.</t>
  </si>
  <si>
    <t>women-health,pharmaceuticals,coronavirus,nanotechnology,biopharmaceutical,oncology,respiratory,biological-therapy,neurology,drug-delivery,generic-drugs,medical-cannabis</t>
  </si>
  <si>
    <t>1901</t>
  </si>
  <si>
    <t>https://www.linkedin.com/company/5239</t>
  </si>
  <si>
    <t>Kare Schultz
President &amp; CEO</t>
  </si>
  <si>
    <t>Brendan O'Grady
Executive Vice President ...</t>
  </si>
  <si>
    <t>Previous
Richard Daniell
EVP - Head of Europe ...
Brendan O'Grady
Executive Vice President ...
Mark Sabag
Group Executive Vice ...
Gianfranco Nazzi
Executive Vice President, ...
Dr. Sven Dethlefs
EVP Global Marketing &amp; ...
Lori Queisser
Sr. Vice President &amp; ...
Eric Drapé
EVP Teva Global Operations
Dr. Hafrun Fridriksdottir
EVP, President of Global ...
Kare Schultz
President &amp; CEO
David M. Stark
Executive Vice President, ...
Nir Baron
Senior Vice President, ...
Next</t>
  </si>
  <si>
    <t>Basel Street 5, Petah Tiqwa, Israel</t>
  </si>
  <si>
    <t>Theranica</t>
  </si>
  <si>
    <t>https://theranica.com/</t>
  </si>
  <si>
    <t>https://finder.startupnationcentral.org/company_page/theranica-bio-electronics</t>
  </si>
  <si>
    <t>Creates neuromodulation-based wearable devices like Nerivio Migra for migraine relief, combining electrical neurostimulation with smartphone-controlled, personalized pain management programs.</t>
  </si>
  <si>
    <t>Neuromodulation-based Patch for Migraine Relief</t>
  </si>
  <si>
    <t>Theranica is the developer of Nerivio, a fully integrated, self-contained family of therapeutic patches. The patches and other types of wearables in the companyâ€™s pipeline are controlled by smartphone applications to easily adapt therapy treatments to everyday life.
 Theranicaâ€™s Nerivio Migra is a migraine-relief patch that provides migraine treatment through neuromodulation. Instead of placing electrodes on their head, patients can attach Theranicaâ€™s clinically tested, wearable patch on their arm and launch a personalized pain-relief program.
 Theranica combines electrical neurostimulation and neuromuscular-stimulation technologies with modern wireless communication and smartphone applications. The company uses these advanced technologies to design and deliver effective products for treating a variety of severe and common medical problems.
 In May 2019, Theranica won FDA De Novo clearance for its Nerivio Migra device. In June 2019, the company announced the establishment of a wholly owned subsidiary company, Theranica USA, headquartered in Montclair, New Jersey.
 Nerivio appeared on TIMEâ€™s List of 100 Best Inventions of 2019. Theranica was also listed as one of 36 game-changing companies in 2020 by New York-based research firm CB Insights.</t>
  </si>
  <si>
    <t>neurology,wellness,non-invasive,mhealth,neuro-stimulation,personalization,acute-care,medical-devices,migraine,digital-therapeutics,pain-relief,mobile-platform,mobile-applications,wearable,digital-healthcare</t>
  </si>
  <si>
    <t>https://www.linkedin.com/company/17881715</t>
  </si>
  <si>
    <t>lironrb@gmail.com</t>
  </si>
  <si>
    <t>Alon Ironi, Ronen Jashek, Rostislav Barabash</t>
  </si>
  <si>
    <t>Ronen Jashek
Co-Founder, COO</t>
  </si>
  <si>
    <t>Eran Porat
CFO</t>
  </si>
  <si>
    <t>Alon Ironi
Co-founder, President &amp; ...</t>
  </si>
  <si>
    <t>Alon Ironi
Co-founder, President &amp; ...
Dagan Harris
VP Clinical and ...
Slava Barabash
Co-founder, VP R&amp;D
Eran Porat
CFO
Ronen Jashek
Co-Founder, COO</t>
  </si>
  <si>
    <t>Ha-Omanut St 4, Netanya, Israel</t>
  </si>
  <si>
    <t>Therapp</t>
  </si>
  <si>
    <t>https://www.therapp.io/</t>
  </si>
  <si>
    <t>https://finder.startupnationcentral.org/company_page/therapp</t>
  </si>
  <si>
    <t>Offers biofeedback-based stress management applications, using wearable devices to provide tailored exercises that help users practice effective stress reduction techniques.</t>
  </si>
  <si>
    <t>biofeedback therapy application</t>
  </si>
  <si>
    <t>TherApp offers tailored stress-management exercises developed by expert psychologists, using wearable self owned devices (such as smart watch or sport watch). The company harnesses biofeedback technology and algorithms and utilizes customer metrics so that users can practice themselves to manage their stress in the most effective way possible. By gamifying its special interface, TherApp makes it more attractive and fun to regularly practice stress management tools and increase compliance to the platform and to the tools.</t>
  </si>
  <si>
    <t>Thermanostics</t>
  </si>
  <si>
    <t>no website-need to check activity again soon</t>
  </si>
  <si>
    <t>https://finder.startupnationcentral.org/company_page/thermanostics</t>
  </si>
  <si>
    <t>Develops AI-powered thermal imaging devices for patient screening, offering noninvasive diagnostic tools for early disease detection and monitoring.</t>
  </si>
  <si>
    <t>AI-powered Thermal Imaging Device for Patient Screening</t>
  </si>
  <si>
    <t>Thrombotech Ltd.</t>
  </si>
  <si>
    <t>Topicx</t>
  </si>
  <si>
    <t>https://www.topicx.io/</t>
  </si>
  <si>
    <t>https://finder.startupnationcentral.org/company_page/topicx</t>
  </si>
  <si>
    <t>Develops a conversational AI chatbot that combines artificial intelligence with cognitive psychology to collect and analyze data on customer experiences, opinions, and motivations.</t>
  </si>
  <si>
    <t>We use Generative-AI to train a human-like bot to interview customers, unlocking emotional insights that forecast customers’ behavior</t>
  </si>
  <si>
    <t>Topicx developed and provides a conversational AI bot, trained to collect data about people's experiences, opinions, attitudes, and motivations. The company's solution is built to run thousands of smart conversations and quickly answer any business question the client might have, and it combines artificial intelligence with cognitive psychology to help brands uncover their customers' motives at scale.</t>
  </si>
  <si>
    <t>https://www.crunchbase.com/organization/topicx-customer-experience-systems</t>
  </si>
  <si>
    <t>Artificial Intelligence, Consumer Research, DIY, Enterprise Software, Information Services, Psychology</t>
  </si>
  <si>
    <t>284,464</t>
  </si>
  <si>
    <t>Touch Brain</t>
  </si>
  <si>
    <t>maybe(neuromarketing)</t>
  </si>
  <si>
    <t>TrainPain</t>
  </si>
  <si>
    <t>https://www.trainpain.com/</t>
  </si>
  <si>
    <t>https://finder.startupnationcentral.org/company_page/games-for-pain</t>
  </si>
  <si>
    <t>Develops neuroplasticity-based programs which combine neuroscience with interative tools for managing chronic pain conditions like CRPS and fibromyalgia.</t>
  </si>
  <si>
    <t>Interactive Digital Experiences for Treating Chronic Pain</t>
  </si>
  <si>
    <t>neurology,gamification,wearable,virtual-reality,games,algorithms,chronic-pain,home-care,machine-learning,artificial-intelligence,pain-relief,digital-healthcare,digital-therapeutics,sensors</t>
  </si>
  <si>
    <t>https://www.linkedin.com/company/trainpain/</t>
  </si>
  <si>
    <t>Brooks Tanner
Co-Founder &amp; CFO</t>
  </si>
  <si>
    <t>Laurence Nash
Co-founder &amp; CTO</t>
  </si>
  <si>
    <t>Elan Schneider
Co-founder &amp; CEO</t>
  </si>
  <si>
    <t>Brooks Tanner
Co-Founder &amp; CFO
Elan Schneider
Co-founder &amp; CEO
Laurence Nash
Co-founder &amp; CTO</t>
  </si>
  <si>
    <t>Kaufmann Street 2, Tel Aviv-Yafo, Israel</t>
  </si>
  <si>
    <t>Games for Pain</t>
  </si>
  <si>
    <t>Treato</t>
  </si>
  <si>
    <t>treato.com</t>
  </si>
  <si>
    <t>Treato collects patient-written health experiences from blogs and forums, offering real-time insights into patients’ opinions and attitudes.</t>
  </si>
  <si>
    <t>Treato automatically collects the massive amount of patient-written health experiences from blogs and forums and, with advanced Natural Language Processing (NLP), extracts relevant information, connects the dots and creates the big picture of what people say about their medications and conditions. Treato's big data analytics are available in a consumer site and as an in-depth service for pharmaceutical marketers. Treato's Consumer site ([treato.com](http://treato.com)) provides an indispensible patient-oriented knowledge source which is completely advertising-free and free-of-charge, visited by hundreds of thousands of users each week. [Treato Pharma](http://treato.com/pharma) is an innovative brand intelligence service for pharmaceutical marketers and agencies that provides real-time insights into patients’ opinions and attitudes, enabling them to understand competitive positioning, determine DTC priorities, and enhance patient engagement.</t>
  </si>
  <si>
    <t>Big Data, Health Care, Information Technology, Natural Language Processing, Neuroscience, Social Media</t>
  </si>
  <si>
    <t>Or Yehuda</t>
  </si>
  <si>
    <t>info@treato.com</t>
  </si>
  <si>
    <t>972 7 7443 0054</t>
  </si>
  <si>
    <t>Gideon Mantel</t>
  </si>
  <si>
    <t>TreTone</t>
  </si>
  <si>
    <t>www.tretone.com/media-eng/</t>
  </si>
  <si>
    <t>TreTone is an essential tool for occupational therapists and music therapists</t>
  </si>
  <si>
    <t>TreTone is an essential tool for occupational therapists and music therapists, tretone sets the stage for a challenging, rewarding and emotionally moving journey for therapists and patients alike. You will be amazed by the simplicity and intuitiveness of making contact and unleashing creativity while meeting all therapy goals with TreTone. TreTone is highly suitable for treating children and adults with cognitive, intellectual and developmental disabilities, like cerebral palsy, developmental delay, autism and autism spectrum disorders, as well as for patients recovering from neurological trauma. Utilizing humans' most basic abilities and the underlying principles of music therapy, tretone makes the generation of music accessible to all.</t>
  </si>
  <si>
    <t>Health Care, Music</t>
  </si>
  <si>
    <t>Farah Jubran</t>
  </si>
  <si>
    <t>Triticum</t>
  </si>
  <si>
    <t>triticum-medical.com</t>
  </si>
  <si>
    <t>https://finder.startupnationcentral.org/company_page/triticum-ltd</t>
  </si>
  <si>
    <t>Innovates clot retrieval devices for treating acute ischemic stroke and peripheral vessel obstructions, improving patient outcomes with advanced neurovascular tools.</t>
  </si>
  <si>
    <t>Triticum develops a clot retrieval device for the treatment of acute ischemic stroke and obstructions in peripheral vessels.</t>
  </si>
  <si>
    <t>Nervous, Spinal, Visual, Vestibular and Proprioceptive Systems</t>
  </si>
  <si>
    <t>https://www.linkedin.com/company/triticum-medical/</t>
  </si>
  <si>
    <t>info@triticum-medical.com</t>
  </si>
  <si>
    <t>Doron Ben Ami</t>
  </si>
  <si>
    <t>Tulip Medical Ltd.</t>
  </si>
  <si>
    <t>- company website is offline</t>
  </si>
  <si>
    <t>Umoove</t>
  </si>
  <si>
    <t>need to follow to see if active</t>
  </si>
  <si>
    <t>www.umoove.me</t>
  </si>
  <si>
    <t>https://finder.startupnationcentral.org/company_page/umoove</t>
  </si>
  <si>
    <t>Develops software for face and eye tracking using standard mobile devices, offering insights into neurological conditions like ADHD and autism by analyzing eye movements.</t>
  </si>
  <si>
    <t>Face and Eye Tracking Technology</t>
  </si>
  <si>
    <t>Umoove has developed software for face and eye tracking that is designed for any mobile device, with no additional hardware needed. Through the use of a downloaded app, users can enable any device to see them and look them in the eye. 
 The companyâ€™s technology opens new possibilities in many markets (e.g. gaming, advertising, sports, wearable AR/VR, etc.) but particularly in the field of health care, where tracking a personâ€™s eyes can provide a window into analyzing brain activity. Conditions such as ADHD, concussions, strokes, autism, Parkinsonâ€™s, and others can all be observed through the eyes.
 Umoove has created software to address challenges in mobile environments, including shakiness, lighting, and limited hardware resources. The technology runs at a CPU as low as 5% in real time and needs nothing but the raw frames of the front-facing camera for input. In addition to the core technology, Umoove has developed an interpretation layer that turns face and eye movements into an interactive language capable of providing valuable data.
 Umooveâ€™s technology is built on top of unique algorithms and has more than 15 patent files pending.</t>
  </si>
  <si>
    <t>https://www.crunchbase.com/organization/umoove</t>
  </si>
  <si>
    <t>virtual-reality,stroke,eye-tracking,parkinson,diagnostics,augmented-reality,neurology,patent-pending,artificial-intelligence,artificial-intelligence,software-applications,mhealth,computer-vision,real-time,mobile-applications,digital-healthcare,data-analytics</t>
  </si>
  <si>
    <t>Convertible Note</t>
  </si>
  <si>
    <t>https://www.linkedin.com/company/2476752</t>
  </si>
  <si>
    <t>info@umoove.me</t>
  </si>
  <si>
    <t>Tuvia Elbaum, Yitzi Kempinski</t>
  </si>
  <si>
    <t>Yitzi Kempinski
Co-founder, CEO &amp; CTO</t>
  </si>
  <si>
    <t>Nir Blushtein
Co-Founder &amp; COO</t>
  </si>
  <si>
    <t>Yitzi Kempinski
Co-founder, CEO &amp; CTO
Tuvia Elbaum
Co-founder, Board Member ...
Nir Blushtein
Co-Founder &amp; COO</t>
  </si>
  <si>
    <t>HaMarpe Street 8, Jerusalem, Israel</t>
  </si>
  <si>
    <t>Unipharm</t>
  </si>
  <si>
    <t>http://unipharm.co.il/?lang=en</t>
  </si>
  <si>
    <t>https://finder.startupnationcentral.org/company_page/unipharm</t>
  </si>
  <si>
    <t>Generic Drug Manufacturing</t>
  </si>
  <si>
    <t>Unipharm develops, manufactures, and markets generic pharmaceuticals. The company offers a product portfolio consisting of a broad range of high-quality generic pharmaceuticals for all major therapeutic areas, including mental health, heart health, sleep drugs, Alzheimerâ€™s disease, osteoporosis, infectious diseases, urology, and ophthalmology.
 The drugs are manufactured by Unipharmâ€™s new, EU-GMP-certified manufacturing plant at Mavo Carmel Industrial Park, Israel.
 Unipharm was founded by Zvulun Tomer in 1975.</t>
  </si>
  <si>
    <t>mental-health,neurology,alzheimers-disease,pharmaceuticals,cardiology,ophthalmology,generic-drugs</t>
  </si>
  <si>
    <t>1975</t>
  </si>
  <si>
    <t>https://www.linkedin.com/company/34220436</t>
  </si>
  <si>
    <t>Gil Tomer
Co-CEO</t>
  </si>
  <si>
    <t>Gil Tomer
Co-CEO
Einat Cohen- Tzedek
HR Manager
Ron Tomer
Co-CEO
Limor Dori Alon
Business Development ...</t>
  </si>
  <si>
    <t>Shevet Shim'on Street 1, Tel Aviv, Israel</t>
  </si>
  <si>
    <t>Valera Health</t>
  </si>
  <si>
    <t>not sure if they have any operations in Israel, their main headquarters is in the US</t>
  </si>
  <si>
    <t>https://consult.valerahealth.com/nj-mental-health?campaignid=14266997451&amp;adgroupid=128364922760&amp;gad_source=1&amp;gclid=Cj0KCQiA5rGuBhCnARIsAN11vgTmwsrNvQe5Zk5YpFYgjuGNWraN_4eOndLlbdrNq8SGFTffqrQD75IaAvk6EALw_wcB</t>
  </si>
  <si>
    <t>https://finder.startupnationcentral.org/company_page/valera-health</t>
  </si>
  <si>
    <t>Provides personalized mental health services through a comprehensive platform combining therapy, meditation, and medication.</t>
  </si>
  <si>
    <t>Valera Health offers personalized mental health services combining meditation, therapy, and medications wrapped around with technology.
The
company helps organizations expand access to behavioral healthcare. It provides a comprehensive behavioral health solution for employers that gives employees fast access to high-quality mental healthcare. The
Valera Health app keeps patients connected to their care team. Using the app, patients can reach out to their health coach or therapist through a secure chat, access a digital library of wellness and meditation programs, and chat face to face with clinicians through an in-app video call. The company also partners with some insurance carriers (such as CDPHP) to offer services directly to their members.
Valera
Health therapists are highly trained, licensed mental health professionals with expertise in a variety of evidence-based therapy models, including cognitive behavioral therapy, psychoanalysis, mindfulness, and trauma-informed care.</t>
  </si>
  <si>
    <t>Virtuoptica</t>
  </si>
  <si>
    <t>Not sure if active - but registred a patent on 2020. still same status, pre funding stage, not registered in crunchbase</t>
  </si>
  <si>
    <t>https://www.virtuoptica.com/</t>
  </si>
  <si>
    <t>VisionSense Ltd.</t>
  </si>
  <si>
    <t>- Acquired by Medronic</t>
  </si>
  <si>
    <t>http://www.visionsense.com</t>
  </si>
  <si>
    <t>https://finder.startupnationcentral.org/company_page/visionsense</t>
  </si>
  <si>
    <t>Stereoscopic Sight for Minimally Invasive Surgery</t>
  </si>
  <si>
    <t>Visionsense develops visualization solutions that bring natural stereoscopic sight to minimally invasive surgery. Using sensor technology and proprietary software, the Visionsense system delivers depth perception, 3D HD-resolution images, and maneuvering flexibility in the smallest access diameters. With stereovision capabilities, surgeons gain enhanced tissue understanding, improved hand-eye coordination, and the confidence to use advanced articulating surgical tools.
 The companyâ€™s VSiii solution is based on a small-diameter (starting at 4 millimeters), single-channel endoscope that delivers visual information to a stereoscopic camera that imitates an insectâ€™s compound eye. The VSiii system can be used in minimally invasive neurosurgery, ENT, arthroscopy (CE only), and general surgery procedures. It has been cleared by the FDA and CE and is used clinically on a regular basis worldwide.</t>
  </si>
  <si>
    <t>neurology,3d-technology,medical-devices,surgery,surgical-instruments,optronics,imaging,minimally-invasive,orthopedics,medical-technologies,endoscopy,plastic-surgery,laparoscopy</t>
  </si>
  <si>
    <t>Alex Chanin
CEO</t>
  </si>
  <si>
    <t>Alex Chanin
CEO
Azi Ben-Yishai
VP Finance &amp; Operations
Ofer Braude
VP R&amp;D, Site Manager</t>
  </si>
  <si>
    <t>Magshimim St 20, Petah Tikva, Israel</t>
  </si>
  <si>
    <t>Visior Technologies</t>
  </si>
  <si>
    <t>http://www.visiortech.com/</t>
  </si>
  <si>
    <t>https://finder.startupnationcentral.org/company_page/visior-technologies</t>
  </si>
  <si>
    <t>A clinical stage medical device startup, developing Eye &amp; Brain stimulation solutions for treating common Eye Diseases and Brain</t>
  </si>
  <si>
    <t>Visior is a clinical-stage medical device company that has introduced a commercial video-based noninvasive delivery of visual and auditory stimulation, via respective pathways, for inducing changes in cerebral blood flow, brain perfusion, retinal blood flow, retinal perfusion, and reconstruction of neural connectivity in the visual system at large. The stimulation is intended to complement medication treatment modalities and enable new treatment modalities as well as drug delivery for neurodegenerative conditions.</t>
  </si>
  <si>
    <t>video,medical-devices,parkinson,gamification,digital-therapeutics,treatments,glaucoma,degenerative-diseases,alzheimers-disease,neurology,eye-diseases,non-invasive,ophthalmology,digital-healthcare</t>
  </si>
  <si>
    <t>https://www.linkedin.com/company/5022335</t>
  </si>
  <si>
    <t>Ilan Vadai
Co-founder</t>
  </si>
  <si>
    <t>Ilan Vadai
Co-founder
Hans Brocker Co-founder
Yuval Avni
Co-founder</t>
  </si>
  <si>
    <t>Hahoshlim St 8, Herzliya, Israel</t>
  </si>
  <si>
    <t>Visuo Motor Test (VMT)</t>
  </si>
  <si>
    <t>https://finder.startupnationcentral.org/company_page/visuo-motor-test-vmt</t>
  </si>
  <si>
    <t>Early Detection of Parkinson's Disease Symptoms</t>
  </si>
  <si>
    <t>Visuo Motor Test (VMT) is a computer-based diagnostic procedure for movement disorders. VMT is a sensitive and objective system that minimizes false first- and second-degree errors. It has reliable differential diagnosis between PD and its main alternative condition (essential tremor), providing aÂ quantitative estimation of the patient's condition. The desktop system is cost-effective and easy to install and use.</t>
  </si>
  <si>
    <t>medical-devices,neurology,parkinson,early-detection</t>
  </si>
  <si>
    <t>Shraga Hocherman
Founder, CTO</t>
  </si>
  <si>
    <t>ViTAs Labs</t>
  </si>
  <si>
    <t>enhancing players' cognitive skills, execution, and decision-making on the field.</t>
  </si>
  <si>
    <t>https://www.vtactica.com</t>
  </si>
  <si>
    <t>https://finder.startupnationcentral.org/company_page/vitas-labs</t>
  </si>
  <si>
    <t>Provides VR-based cognitive training tools for sports, enhancing player decision-making and tactical skills through immersive, interactive drills.</t>
  </si>
  <si>
    <t>Cognitive Training Tool</t>
  </si>
  <si>
    <t>ViTAs revolutionizes sports training with a VR solution that helps coaches to easily generate and share immersive drills, enhancing players' cognitive skills, execution, and decision-making on the field. The company's solution is a game-changer for tactical development of the player an replaces the 'middleman' that was needed for converting 2D models for use.</t>
  </si>
  <si>
    <t>https://www.crunchbase.com/organization/vitas-labs</t>
  </si>
  <si>
    <t>https://www.linkedin.com/company/vitaslabs/</t>
  </si>
  <si>
    <t>Ilai Omer</t>
  </si>
  <si>
    <t>Yochai Porat Shoshani, Ilai Omer</t>
  </si>
  <si>
    <t>Viz.ai</t>
  </si>
  <si>
    <t>http://www.viz.ai/</t>
  </si>
  <si>
    <t>https://finder.startupnationcentral.org/company_page/viz</t>
  </si>
  <si>
    <t>Uses AI and deep learning to optimize patient care, providing real-time analysis of medical imaging such as CT scans, EKGs, or echocardiograms to provide insights and streamline treatment.</t>
  </si>
  <si>
    <t>AI-powered Synchronized Stroke Care</t>
  </si>
  <si>
    <t>Viz is a medical imaging company that specializes in optimizing emergency treatment by combining artificial intelligence, deep learning, and medical imaging to help doctors diagnose and treat patients quickly.
 Viz uses deep-learning technology to automatically detect and directly alert the on-call stroke physician about suspected large vessel occlusions (LVOs) across their entire stroke network. These actions occur within minutes and are combined with insights from the company's automated perfusion software and its convenient HIPAA-compliant mobile viewing and messaging software.
 The company's products include the Viz LVO and Viz CTP platforms. Both are FDA cleared and commercially available in the United States. The Viz LVO uses artificial intelligence to automatically detect LVO strokes and triage patients directly to a stroke specialist. The Viz CTP uses advanced processing technology to automatically analyze CT perfusion images and generate parametric perfusion color maps.
 Combating Coronavirus Pandemic:
 In April 2020, Viz.ai has launched its Viz COVID-19, a COVID-19 patient triage software currently being used in Boca Raton Regional Hospital to improve patient management and allow for a safer hospital workplace during the pandemic. It can improve communication around a specific COVID-19 patient and help get the right patient to the right doctor safely and efficiently. Aside from chest CTs and Xrays, the Viz-COVID-19 triage software can also assist with two major issues at the core of addressing the coronavirus: resource management and limiting patient exposure.</t>
  </si>
  <si>
    <t>radiology,scanning,early-detection,mobile-applications,digital-healthcare,critical-care,decision-support,ct-scan,machine-learning,artificial-intelligence,neurology,medical-devices,deep-learning,diagnostics,stroke,data-analytics,coronavirus,imaging</t>
  </si>
  <si>
    <t>https://www.linkedin.com/company/17897131/</t>
  </si>
  <si>
    <t>David Golan
Co-founder &amp; CTO</t>
  </si>
  <si>
    <t>Chris Mansi
Co-founder &amp; CEO</t>
  </si>
  <si>
    <t>David Golan
Co-founder &amp; CTO
Gad Sakin VP R&amp;D and General ...
Chris Mansi
Co-founder &amp; CEO</t>
  </si>
  <si>
    <t>Derech Menachem Begin 150, Tel Aviv-Yafo, Israel</t>
  </si>
  <si>
    <t>Wearable Devices</t>
  </si>
  <si>
    <t>www.wearabledevices.co.il</t>
  </si>
  <si>
    <t>https://finder.startupnationcentral.org/company_page/wearable-devices</t>
  </si>
  <si>
    <t>Develops non-invasive brain-computer interface wristbands like Mudra, enabling intuitive control of digital devices through subtle finger movements for a natural user experience.</t>
  </si>
  <si>
    <t>Developing Mudra, a Brain-Computer Interface wristband that uses neural impulses as input to control digital devices</t>
  </si>
  <si>
    <t>Wearable Devices develops a non-invasive Brain-Computer Interface for controlling digital devices using subtle finger movements. We create a future in which the hand itself becomes the universal input device for interacting with technology, thus transforming Human-Computer Interaction to be as natural and intuitive as real-life experiences. Founded in 2014 by three Intel R&amp;D Haifa alumni Guy Wagner, Asher Dahan and Leeor Langer it has nine employees in the fields of sensor development, miniaturized electronics, bio-signal processing, machine learning, and user-interface design. The company is located in Yokneam Illit, Israel. Its Mudra Inspire dev-kit is being sold in the past 18 months to global electronics corporations and software solution providers using it to define the future interaction methods for Smart glasses, Mobile phones, smartwatch, TV, gaming, robotics, sport analytics and digital health.</t>
  </si>
  <si>
    <t>Augmented Reality, Human Computer Interaction, Machine Learning, Software, Virtual Reality, Wearables</t>
  </si>
  <si>
    <t>shmuel.barel@wearabledevices.co.il</t>
  </si>
  <si>
    <t>Asher Dahan, Guy Wagner, Leeor Langer</t>
  </si>
  <si>
    <t>HaTa'asiya 2, Yokne'am Illit, Israel</t>
  </si>
  <si>
    <t>WeCare Apps</t>
  </si>
  <si>
    <t>task scheduler for elderly</t>
  </si>
  <si>
    <t>https://wecareapps.io/</t>
  </si>
  <si>
    <t>https://finder.startupnationcentral.org/company_page/wecare-apps</t>
  </si>
  <si>
    <t>Mobile Apps for People with Memory Impairment</t>
  </si>
  <si>
    <t>WeCare Apps is developing mobile applications designed to help people with memory impairment to be more independent and improve their well-being. 
 The companyâ€™s â€œMy Dayâ€_x009d_ app allows people with memory impairment to organize their day-to-day tasks and appointments, such as taking medications or going to therapy sessions. The app has a user-friendly interface designed for both patients and caregivers.</t>
  </si>
  <si>
    <t>patient-engagement,medication,mhealth,monitoring,scheduling,neurology,psychology,task-management,quarantine,mobile-applications,alzheimers-disease,home-care,digital-healthcare</t>
  </si>
  <si>
    <t>https://www.linkedin.com/company/12646159/</t>
  </si>
  <si>
    <t>Orly Yeruham
Co-founder &amp; CEO</t>
  </si>
  <si>
    <t>Roie Shimon Cohen
Co-founder &amp; CTO</t>
  </si>
  <si>
    <t>Orly Yeruham
Co-founder &amp; CEO
Roie Shimon Cohen
Co-founder &amp; CTO</t>
  </si>
  <si>
    <t>Nissim Aloni St 17, Tel Aviv-Yafo, Israel</t>
  </si>
  <si>
    <t>Wellplay</t>
  </si>
  <si>
    <t>based on specific research on psychodrama therapy</t>
  </si>
  <si>
    <t>https://www.wellplayapp.com/</t>
  </si>
  <si>
    <t>https://finder.startupnationcentral.org/company_page/wellplay-ltd</t>
  </si>
  <si>
    <t>Creates AI platforms like Applicodrama for hybrid mental health therapy, enhancing patient monitoring and treatment outcomes through digital psychodrama methodologies.</t>
  </si>
  <si>
    <t>AI Platform for Mental Health Therapists and Patients</t>
  </si>
  <si>
    <t>Wellplay has developed Applicodrama, a platform based on the psychodrama methodology.
By facilitating therapists' access to the digital platform, Applicodrama enables mental health institutions to apply hybrid therapy for better monitoring, support, and treatment outcomes.</t>
  </si>
  <si>
    <t>https://www.linkedin.com/company/wellplayapp/</t>
  </si>
  <si>
    <t>Roy Golan</t>
  </si>
  <si>
    <t>Aviv Kushnir</t>
  </si>
  <si>
    <t>Aviv Kushnir, Achi Kushnir</t>
  </si>
  <si>
    <t>WonderBrain Technologies</t>
  </si>
  <si>
    <t>X-trodes</t>
  </si>
  <si>
    <t>https://xtrodes.com/</t>
  </si>
  <si>
    <t>https://finder.startupnationcentral.org/company_page/x-trodes1</t>
  </si>
  <si>
    <t>Produces advanced wearable technology for measuring and analyzing electrophysiological signals and develops AI-driven algorithms for real-time data analysis, accessible via PC, tablet, or smartphone.</t>
  </si>
  <si>
    <t>Advanced Monitoring and Analysis of Biopotential Signals</t>
  </si>
  <si>
    <t>X-trodes is a biotechnology company focused on perfecting wearable smart
technology for advanced measurement and analysis of electrophysiological signals. X-trodes has developed a groundbreaking wireless, flexible, ultra-soft dry multi-electrode patch array system that uses machine learning-driven algorithmic methodologies and is suitable for any environment.
The company’s methodology is based on innovative flexible sensors; a miniaturized high-end, low-noise Bluetooth amplifier; and cloud-based artificial intelligence analytics easily accessible via PC, tablet, or smartphone. The X-trodes system harnesses an easy-to-use application programming interface (API) to simplify the entire data analysis and visualization process for maximum convenience. All data is seamlessly transferred from the amplifier to cloud storage, meeting the highest cybersecurity and data protection regulatory standards.</t>
  </si>
  <si>
    <t>https://www.linkedin.com/company/x-trodes/</t>
  </si>
  <si>
    <t>contact@xtrodes.com</t>
  </si>
  <si>
    <t>Ziv Peremen</t>
  </si>
  <si>
    <t>חברה בת של אלמינדה</t>
  </si>
  <si>
    <t>XoNovo</t>
  </si>
  <si>
    <t>https://finder.startupnationcentral.org/company_page/xonovo</t>
  </si>
  <si>
    <t>Small-molecule Drugs for Neurodegenerative Diseases</t>
  </si>
  <si>
    <t>XoNovo is a preclinical-stage biopharmaceutical company engaged in the development of small-molecule therapeutics for preventing the progressive loss of neuronal function across multiple neurodegenerative diseases.
 The company's short-term focus is on its lead drug, XN001, in support of filing an investigational new drug application for Batten disease (BD), also known as neuronal ceroid lipofuscinoses, a fatal neurodegenerative orphan disorder.
 XoNovo utilizes a novel approach of selective modulation of autophagy and axonal transport machinery in neurons. XN001 has been extensively tested in both in-vitro and in-vivo models, showing promising results in neurodegenerative diseases including BD, Alzheimer's disease, glioblastoma, muscular dystrophy, and tuberous sclerosis.</t>
  </si>
  <si>
    <t>neurology,drug-discovery,alzheimers-disease,pharmaceuticals</t>
  </si>
  <si>
    <t>https://www.linkedin.com/company/10270585</t>
  </si>
  <si>
    <t>Rafi Gidron, Dr.
Co-founder</t>
  </si>
  <si>
    <t>Rafi Gidron, Dr.
Co-founder
Kenneth Hensley, Prof.
Co-founder</t>
  </si>
  <si>
    <t>FutuRx</t>
  </si>
  <si>
    <t>הציגו דמו בבן גוריון</t>
  </si>
  <si>
    <t>XR Health</t>
  </si>
  <si>
    <t>https://www.xr.health/</t>
  </si>
  <si>
    <t>https://finder.startupnationcentral.org/company_page/vrphysio</t>
  </si>
  <si>
    <t>Provides therapeutic care through immersive virtual and augmented reality, enabling treatment from home. Offers solutions for rehabilitation, cognitive assessment, and pain management, collaborating with top U.S. healthcare providers.</t>
  </si>
  <si>
    <t>Therapeutic Care Virtual Clinic</t>
  </si>
  <si>
    <t>XRHealth is focused on bringing patient care into the virtual world. The
 company operates therapeutic care virtual rooms through the use of 
proprietary FDA- and CE-registered medical extended reality (XR) 
technology, including virtual and augmented reality. 
XRHealth 
integrates immersive XR technology, licensed clinicians, and advanced 
data analytics on one platform, providing a comprehensive therapeutic 
care solution that enables patients to receive treatment from the 
comfort of home. 
The company offers a variety of patent-pending 
solutions ranging from rehabilitation services to cognitive assessment 
and training to pain management. XRHealth works with several 
world-renowned U.S. healthcare providers, hospitals, and rehabilitation 
centers.</t>
  </si>
  <si>
    <t>Health Care, Medical Devices</t>
  </si>
  <si>
    <t>https://www.linkedin.com/company/xrhealth/</t>
  </si>
  <si>
    <t>Eran Orr</t>
  </si>
  <si>
    <t>Tal Arbel</t>
  </si>
  <si>
    <t>Yalmo</t>
  </si>
  <si>
    <t>https://www.yalmosystem.com/</t>
  </si>
  <si>
    <t>https://finder.startupnationcentral.org/company_page/yalmo</t>
  </si>
  <si>
    <t>Develops AI platforms for managing autism spectrum disorder, offering behavior-monitoring tools that help families understand triggers and improve daily routines for children with ASD.</t>
  </si>
  <si>
    <t>AI System for Children with Autism Spectrum Disorder</t>
  </si>
  <si>
    <t>Yalmo is a personalized behavior-management AI platform that aims to improve the quality of life for families of children with autism spectrum disorder (ASD). The system monitors the childs activities and offers solutions based on advanced data analysis to improve the daily routine and prevent outbursts.
Yalmo is designed to help families and caregivers understand the reasons for challenging behavior, adjust the childs daily routine, and create a more secure and peaceful environment.</t>
  </si>
  <si>
    <t>https://www.crunchbase.com/organization/yalmo</t>
  </si>
  <si>
    <t>Youdim Pharmaceuticals</t>
  </si>
  <si>
    <t>has porfolio companies - EXEGILINE Pharma and BioShai- this is listed as an investor not a company</t>
  </si>
  <si>
    <t>https://www.youdim.com/</t>
  </si>
  <si>
    <t>Tools</t>
  </si>
  <si>
    <t>Number of Empolyees</t>
  </si>
  <si>
    <t>Actual user</t>
  </si>
  <si>
    <t>Taxonomy (for Tech Tools)</t>
  </si>
  <si>
    <t>locations</t>
  </si>
  <si>
    <t>Target audience</t>
  </si>
  <si>
    <t>Software - ML(Machine Learning)/DS(Data Structure) based algorithm</t>
  </si>
  <si>
    <t>Professional care giver (doctor, psychologist, educator)</t>
  </si>
  <si>
    <t>Software - GUI / VR-AR focused</t>
  </si>
  <si>
    <t>Policy leader (government)</t>
  </si>
  <si>
    <t>Software - pipeline (novel combination of existing IP)</t>
  </si>
  <si>
    <t>Third party (advertiser, insurer)</t>
  </si>
  <si>
    <t>Hardware - Firmware/control systems (new ways to control existing harware - companian robots, hardware focused BCI, robotic arms)</t>
  </si>
  <si>
    <t>Hardware - novel hardware, computer based (computer chips, EEG hardware, some surgical robots)</t>
  </si>
  <si>
    <t>Hardware - novel hardware "low-tech" (EEG electrodes - inc. active, material engineering)</t>
  </si>
  <si>
    <t>Gaming</t>
  </si>
  <si>
    <t>Biochemical - pharmacological drugs</t>
  </si>
  <si>
    <t>Biochemical - non-pharmacological (RNA microchips, neurological scaffolding)</t>
  </si>
  <si>
    <t>other</t>
  </si>
  <si>
    <t xml:space="preserve">Neural Prosthesis </t>
  </si>
  <si>
    <t>Ashdod</t>
  </si>
  <si>
    <t>Ramat Hasharon</t>
  </si>
  <si>
    <t>Afikim</t>
  </si>
  <si>
    <t>Ofakim</t>
  </si>
  <si>
    <t>Shefayim</t>
  </si>
  <si>
    <t>Rishon LeTsiyon</t>
  </si>
  <si>
    <t>Tzur Yigal</t>
  </si>
  <si>
    <t>Hadera</t>
  </si>
  <si>
    <t>Migdal HaEmek</t>
  </si>
  <si>
    <t>Acre</t>
  </si>
  <si>
    <t>Investor Website</t>
  </si>
  <si>
    <t>Investor CB Link</t>
  </si>
  <si>
    <t>CB Rank (Investor)</t>
  </si>
  <si>
    <t>Investor CB Categories</t>
  </si>
  <si>
    <t>Investor CB Description</t>
  </si>
  <si>
    <t>Investor Type</t>
  </si>
  <si>
    <t>Investment Stage</t>
  </si>
  <si>
    <t>Number of Exits</t>
  </si>
  <si>
    <t>Investor Founded Year</t>
  </si>
  <si>
    <t>Investor Number of Employees</t>
  </si>
  <si>
    <t>Investor LinkedIn Link</t>
  </si>
  <si>
    <t>Investor Contact Email</t>
  </si>
  <si>
    <t>Hub Description</t>
  </si>
  <si>
    <t>Location</t>
  </si>
  <si>
    <t>Country of Hub Location</t>
  </si>
  <si>
    <t>Status</t>
  </si>
  <si>
    <t>Techstars</t>
  </si>
  <si>
    <t>Investor</t>
  </si>
  <si>
    <t>https://www.techstars.com/</t>
  </si>
  <si>
    <t>https://www.crunchbase.com/organization/techstars</t>
  </si>
  <si>
    <t>Finance, Financial Services, Venture Capital</t>
  </si>
  <si>
    <t>Techstars helps entrepreneurs succeed. Through the Techstars Worldwide Entrepreneur Network, founders and their teams connect with other entrepreneurs, experts, mentors, alumni, investors, community leaders, and corporate partners who will help their companies grow. Techstars operates four divisions: Techstars Startup Programs, Techstars Mentorship-Driven Accelerator Programs, Techstars Corporate Innovation Partnerships, and the Techstars Venture Capital Fund. Techstars Mentorship-Driven Accelerator Program supercharges success and Techstars Startup Programs inspire, educate and connect entrepreneurs. Techstars Venture Capital Fund invests in the most innovative and disruptive Techstars companies to fuel their success. Techstars Corporate Innovation Partnerships helps brands create world-changing products and services. Techstars accelerator portfolio includes more than 1,000 companies with a market cap of $8.1 billion</t>
  </si>
  <si>
    <t>Accelerator</t>
  </si>
  <si>
    <t>Debt, Early Stage Venture, Seed</t>
  </si>
  <si>
    <t>11-50</t>
  </si>
  <si>
    <t>https://www.linkedin.com/company/techstars/</t>
  </si>
  <si>
    <t>info@techstars.com</t>
  </si>
  <si>
    <t>Boulder, Colorado, United States</t>
  </si>
  <si>
    <t>Agate Medical Investments</t>
  </si>
  <si>
    <t>http://www.agate-invest.com/</t>
  </si>
  <si>
    <t>https://www.crunchbase.com/organization/agate-medical-investments#section-overview</t>
  </si>
  <si>
    <t>Medical Technologies</t>
  </si>
  <si>
    <t>Agate Medical Investments LP specializes in mid venture; late stage; and buyout investments in mature companies.</t>
  </si>
  <si>
    <t>Venture Capital</t>
  </si>
  <si>
    <t>Early Stage Venture, Late Stage Venture</t>
  </si>
  <si>
    <t>https://www.linkedin.com/company/agate-medical-investment-group/</t>
  </si>
  <si>
    <t>Tel Aviv</t>
  </si>
  <si>
    <t>JOY</t>
  </si>
  <si>
    <t>https://www.joyventures.com/</t>
  </si>
  <si>
    <t>aMoon</t>
  </si>
  <si>
    <t>https://www.amoon.fund/team/</t>
  </si>
  <si>
    <t>Pitango</t>
  </si>
  <si>
    <t>https://pitango-inv.com/</t>
  </si>
  <si>
    <t>mindup</t>
  </si>
  <si>
    <t>https://www.mindup.co.il/about-us/</t>
  </si>
  <si>
    <t>Braingels</t>
  </si>
  <si>
    <t>http://israelbrain.org/braingels-brings-braintech-to-investors/</t>
  </si>
  <si>
    <t>Brainnovations</t>
  </si>
  <si>
    <t>https://pitchbook.com/profiles/investor/159993-82#overview</t>
  </si>
  <si>
    <t>Hadasit</t>
  </si>
  <si>
    <t>http://www.hbl.co.il/?fbclid=IwAR0MXldxu4XkimFCh0QZshFV7A1TXabIaTsZfsirC1leq7xSn-WJUtYWlC8</t>
  </si>
  <si>
    <t>Medtech</t>
  </si>
  <si>
    <t>https://alon-medtech.com/</t>
  </si>
  <si>
    <t>MedX</t>
  </si>
  <si>
    <t>https://medxhealth.com/</t>
  </si>
  <si>
    <t>eHealth</t>
  </si>
  <si>
    <t>http://www.ehealthventures.com/</t>
  </si>
  <si>
    <t>Aleph VC</t>
  </si>
  <si>
    <t>https://aleph.vc/about</t>
  </si>
  <si>
    <t>Sanara</t>
  </si>
  <si>
    <t>https://www.sanaraventures.com/</t>
  </si>
  <si>
    <t>Alive — Assuta Life Sciences Ventures</t>
  </si>
  <si>
    <t>http://alivevc.com/</t>
  </si>
  <si>
    <t>Triventures</t>
  </si>
  <si>
    <t>http://www.triventures.net/</t>
  </si>
  <si>
    <t>Medtronic</t>
  </si>
  <si>
    <t>futurx</t>
  </si>
  <si>
    <t>https://www.futurx.co.il/</t>
  </si>
  <si>
    <t>Takwin</t>
  </si>
  <si>
    <t>takwinlabs.com</t>
  </si>
  <si>
    <t>Venture capital fund &amp; incubator, invest in hi-tech companies run by brilliant technology Arab entrepreneurs, in Israel.</t>
  </si>
  <si>
    <t>COGNITIV VC</t>
  </si>
  <si>
    <t>Brain Stimulation &amp; Monitoring Toolbox Consortium</t>
  </si>
  <si>
    <t>Hub</t>
  </si>
  <si>
    <t>http://www.bsmt.org.il/</t>
  </si>
  <si>
    <t>The Brain Stimulation-Monitoring-Treatment or BSMT consortium has been organized and financed by the MAGNET Program of the Chief Scientist Officer (CSO) of the Israeli Ministry of Economy. The consortium consists of 5 industrial companies (AlphaOmega LTD, Brainsway LTD, ElMindA LTD, Or-Nim LTD, Insightec LTD) and 11 research groups from 6 different academic institutions.</t>
  </si>
  <si>
    <t>Israel</t>
  </si>
  <si>
    <t>Defunct</t>
  </si>
  <si>
    <t>Digital Health Technologies Israel</t>
  </si>
  <si>
    <t>https://dghealth.org.il/</t>
  </si>
  <si>
    <t>Israel’s first industry alliance to accelerate and advance the digital health field with support from the Israel Innovation Authority</t>
  </si>
  <si>
    <t>The Intel Collaborative Research Institute for Computational Intelligence (ICRI-CI)</t>
  </si>
  <si>
    <t>https://www.haifaup.co.il/startups/</t>
  </si>
  <si>
    <t>IBT (Israel Brain Tech)</t>
  </si>
  <si>
    <t>https://israelbrain.org/</t>
  </si>
  <si>
    <t xml:space="preserve">Israel Brain Technologies (IBT) is a non-profit initiative whose mission is to accelerate the commercialization of Israel’s brain-related innovation and establish Israel as a leading international brain technology hub, by:
Supporting brain technology development
Creating &amp; fostering a community of entrepreneurs, innovators and investors around neurotechnology
Attracting key stakeholders to partner and support braintech in Israel
Serving as an authority and knowledge center for the braintech ecosystem
</t>
  </si>
  <si>
    <t>Active</t>
  </si>
  <si>
    <t>Checkpoint Surgical</t>
  </si>
  <si>
    <t>NDI Medical</t>
  </si>
  <si>
    <t>OurCrowd</t>
  </si>
  <si>
    <t>https://www.ourcrowd.com/funded-portfolio</t>
  </si>
  <si>
    <t>https://www.qureventures.com/</t>
  </si>
  <si>
    <t>VCs</t>
  </si>
  <si>
    <t>Updating Date</t>
  </si>
  <si>
    <t>Validator name</t>
  </si>
  <si>
    <t>Mailing Validator</t>
  </si>
  <si>
    <t>Company Website</t>
  </si>
  <si>
    <t>Neurotech Relevance</t>
  </si>
  <si>
    <t>Neurotech Type Taxonomy</t>
  </si>
  <si>
    <t>Company CB Rank (Org &amp; Person)</t>
  </si>
  <si>
    <t>Total Funding Amount 
(M dollar)</t>
  </si>
  <si>
    <t>Copmany LinkedIn Link</t>
  </si>
  <si>
    <t>Copmany LinkedIn Followers Number</t>
  </si>
  <si>
    <t>Company phone numner</t>
  </si>
  <si>
    <t xml:space="preserve">CSO </t>
  </si>
  <si>
    <t>product stage</t>
  </si>
  <si>
    <t>2Gether</t>
  </si>
  <si>
    <t>Yoel</t>
  </si>
  <si>
    <t>Asaf</t>
  </si>
  <si>
    <t>2gether is an app-based service developed to help reduce loneliness in the elderly population through the use of a personalized and social music-listening experience.
 The 2gether app is designed to create a powerful connection between elderly people and volunteers, fostering shared listening and open conversation about music and the memories it awakens. This experience can reduce the sense of loneliness in seniors and promote quality of life.
 The company's customers include families, nursing homes, day care centers, and volunteer organizations.
 2gether is a graduate of the 2018 MassChallenge Israel cohort and The Hive.</t>
  </si>
  <si>
    <t>Oron Azulay
  Co-founder &amp; Chief ...</t>
  </si>
  <si>
    <t>Roy Tal
  Founder &amp; CEO</t>
  </si>
  <si>
    <t>Mor Erlich
  Digital Marketing Manager
  kobi mandelbaum
  BD Manager
  Oron Azulay
  Co-founder &amp; Chief ...
  Roy Tal
  Founder &amp; CEO</t>
  </si>
  <si>
    <t>Early Stage Venture</t>
  </si>
  <si>
    <t xml:space="preserve">Erez Aluf , Yair Be'ery </t>
  </si>
  <si>
    <t>Alfa Rhythem</t>
  </si>
  <si>
    <t>Qiryat Bialik</t>
  </si>
  <si>
    <t>Revenue</t>
  </si>
  <si>
    <t>Functional Neurosurgery and Neuroscience Research Solutions</t>
  </si>
  <si>
    <t>Alpha Omega is a medical device company specializing in the areas of neurosurgery and neuroscience. The company provides cutting-edge solutions for the enhancement and simplification of deep brain stimulation (DBS) therapy and procedures. 
 Alpha Omega implements the use of sophisticated software and hardware for brain mapping and navigation, both sleeping and awake, to enable increased treatment productivity in neurological and psychiatric disorders, resulting in better patient outcomes.</t>
  </si>
  <si>
    <t>Nof HaGalil (Nazareth Illit)</t>
  </si>
  <si>
    <t>1 (GIBF Fund)</t>
  </si>
  <si>
    <t>Reem Younis
  Co-founder &amp; EVP</t>
  </si>
  <si>
    <t>Mulham Jabaly
  CFO</t>
  </si>
  <si>
    <t>Imad Younis
  President</t>
  </si>
  <si>
    <t>Mulham Jabaly
  CFO
  Mira Yachnich
  Marketing Specialist
  Imad Younis
  President
  Reem Younis
  Co-founder &amp; EVP
  Jude Younis
  Executive Assistant</t>
  </si>
  <si>
    <t>AmplioSpeech</t>
  </si>
  <si>
    <t>https://finder.startupnationcentral.org/company_page/ninispeech</t>
  </si>
  <si>
    <t>https://www.ampliospeech.com/</t>
  </si>
  <si>
    <t>AmplioSpeech delivers digital speech-language therapy - accelerated progress, empowered clinicians, maximized compliance and reimbursement</t>
  </si>
  <si>
    <t>AmplioSpeech maximizes student outcomes and empowers SLPs, by delivering Digital Speech-Language Therapy to school districts and their SLPs, students and their families, special education departments and administrators. Powered by an award-winning artificial intelligence technology, AmplioSpeech equips school districts with an exclusive speech-language therapy operating system that powers speech-language therapy in the 21st century. AmplioSpeech accelerates student clinical and academic progress using proven, individualized digital programs, reduces SLPs indirect workload, all while ensuring efficient and consistent IEP compliance both onsite and online. School districts empower their school-based SLPs using the AmplioSpeech system or deploy AmplioSpeech SLPs to complement. Special education administrators leverage on the most advanced platform that adapts to their school’s needs. AmplioSpeech provides them exclusive access to monitoring and oversight on compliance and progress, and a 360° view of where things stand at any given time.</t>
  </si>
  <si>
    <t>Artificial Intelligence, EdTech, mHealth, Speech Recognition</t>
  </si>
  <si>
    <t>https://www.linkedin.com/company/ampliospeech/</t>
  </si>
  <si>
    <t>info@ampliospeech.com</t>
  </si>
  <si>
    <t>443-598-2423</t>
  </si>
  <si>
    <t>Ofer Amir, Yair Shapira, Yoav Medan</t>
  </si>
  <si>
    <t>Ha-Atsma'ut Street 39, Haifa, Israel</t>
  </si>
  <si>
    <t>Tel Aviv (main: San Francisco, California, United States)</t>
  </si>
  <si>
    <t>Beyond Verbal uses Voice and AI to revolutionize Healthcare, Well-being and Emotional Understanding.
Using voice to monitor health</t>
  </si>
  <si>
    <t>Beyond Verbal is using Voice and AI to extract human emotions and reveal Vocal Biomarkers – acoustic features indicating various health conditions. In collaboration with leading medical institutions, Beyond Verbal performs multiple clinical trials and conducts BIG DATA projects aimed at revealing signs of cardiovascular, pulmonary, neurological and other diseases and chronic medical conditions in the voice – allowing continuous patient monitoring and predictive analytics.</t>
  </si>
  <si>
    <t>M&amp;A</t>
  </si>
  <si>
    <t>$200K</t>
  </si>
  <si>
    <t>200K</t>
  </si>
  <si>
    <t>https://www.linkedin.com/company/18384052/</t>
  </si>
  <si>
    <t>Dovi Yellen
  Co-founder &amp; CTO</t>
  </si>
  <si>
    <t>Eran Ferri
  Founder &amp; CEO</t>
  </si>
  <si>
    <t>Dovi Yellen
  Co-founder &amp; CTO
  Eran Ferri
  Founder &amp; CEO
  Rotem Tzuk
  VP R&amp;D</t>
  </si>
  <si>
    <t>Stroke Rehabilitation Robotics</t>
  </si>
  <si>
    <t>$2.2M</t>
  </si>
  <si>
    <t>2.7M</t>
  </si>
  <si>
    <t>Nini Bluman
  Co-founder &amp; CEO</t>
  </si>
  <si>
    <t>Nini Bluman
  Co-founder &amp; CEO
  Hilla Hoffman
  Marketing Manager</t>
  </si>
  <si>
    <t>Miniature Wireless Neuro-stimulation Devices</t>
  </si>
  <si>
    <t>Yossi Gross
  Co-founder &amp; CTO</t>
  </si>
  <si>
    <t>Guri Oron
  Co-founder &amp; President &amp; ...</t>
  </si>
  <si>
    <t>Yossi Gross
  Co-founder &amp; CTO
  Guri Oron
  Co-founder &amp; President &amp; ...
  Dan Latimare
  Executive Chairman &amp; CEO</t>
  </si>
  <si>
    <t>https://finder.startupnationcentral.org/company_page/brain-profiler</t>
  </si>
  <si>
    <t>Noam</t>
  </si>
  <si>
    <t>Goded Shahaf
  Co-founder</t>
  </si>
  <si>
    <t>Sefi Epel
  CEO</t>
  </si>
  <si>
    <t>Goded Shahaf
  Co-founder
  Sefi Epel
  CEO</t>
  </si>
  <si>
    <t>Rosh Haayin</t>
  </si>
  <si>
    <t>Yossi Bornstein
  Co-founder &amp; CEO</t>
  </si>
  <si>
    <t>Yossi Bornstein
  Co-founder &amp; CEO
  Ofer Spottheim
  Co-founder</t>
  </si>
  <si>
    <t>BrainQ is developing a therapy for neurological recovery. The company's noninvasive wearable therapeutic device uses frequency-tuned electromagnetic fields aimed at facilitating neuroplasticity processes within the central nervous system. 
 The device has been tested in a clinical trial for ischemic stroke with promising results and is currently being tested in a multi-center pilot trial for motor recovery following cervical spinal cord injury in medical centers worldwide. 
 BrainQ is based at the Hebrew University campus in Givat Ram, Jerusalem.</t>
  </si>
  <si>
    <t>mhealth,rehabilitation,neuroscience,neurology,artificial-intelligence,digital-healthcare,medical-devices,stroke,machine-learning,non-invasive,wearable,medical-technologies,brain,degenerative-diseases</t>
  </si>
  <si>
    <t>Yaron Segal
  Co-founder &amp; CTO</t>
  </si>
  <si>
    <t>Prof. Esther Shohami
  Co-founder &amp; CSO</t>
  </si>
  <si>
    <t>Yaron Segal
  Co-founder &amp; CTO
  Prof. Esther Shohami
  Co-founder &amp; CSO
  Yotam Drechsler
  Co-founder &amp; CEO</t>
  </si>
  <si>
    <t>הדר לוי-אהרוני</t>
  </si>
  <si>
    <t>Minimally Invasive Treatment for Central Nervous System Diseases</t>
  </si>
  <si>
    <t>BrainsGate is a medical device company that develops therapies for patients suffering from central nervous system diseases, with a focus on the treatment of acute ischemic stroke. The companyâ€™s platform technology involves electrical stimulation of the sphenopalatine ganglion, a nerve center known to increase cerebral blood flow.
 Building on its technology, BrainsGate has developed the Ischemic Stroke System (ISS), in which a miniature electrode is implanted in the roof of the mouth in a minimally invasive bedside procedure performed under local anesthesia and comparable to a dental treatment.
 In 2008, BrainsGate completed ImPACT-1, a pilot clinical trial for acute ischemic stroke with promising results. In 2011, the company completed a 300-patient RCT pivotal trial that further substantiated the safety and efficacy of its treatment for acute ischemic stroke patients.
 BrainsGate is currently running the ImpACT-24b, a multinational, randomized, double-blind, sham-controlled pivotal study to assess the safety and efficacy of its treatment for stroke patients in a 24-hour window.</t>
  </si>
  <si>
    <t>treatments,minimally-invasive,medical-devices,stroke,neuro-stimulation,implants,brain,neurology</t>
  </si>
  <si>
    <t>$14M</t>
  </si>
  <si>
    <t>98.5M</t>
  </si>
  <si>
    <t>https://www.linkedin.com/company/140283</t>
  </si>
  <si>
    <t>http://www.brainsgate.com/eng/contact.php</t>
  </si>
  <si>
    <t>Avinoam Dayan
  CEO</t>
  </si>
  <si>
    <t>Noam Levy
  CFO</t>
  </si>
  <si>
    <t>Avinoam Dayan
  CEO
  Noam Levy
  CFO</t>
  </si>
  <si>
    <t>Rotem HaMidbar Street 4, Caesarea, Israel</t>
  </si>
  <si>
    <t>Aviv</t>
  </si>
  <si>
    <t>A part of an accelerator - should we include them?</t>
  </si>
  <si>
    <t>http://www.futurx.co.il/portfolio/bsense-bio-therapeutics/</t>
  </si>
  <si>
    <t>Neuropathic Pain Treatment</t>
  </si>
  <si>
    <t>Bsense Bio Therapeutics is developing small molecules for the treatment of neuropathic pain. The company is pioneering a novel approach that targets multiple pain-related mechanisms using a single compound to achieve greater efficacy and safety.
 Bsense Bioâ€™s approach is based on the targeting of two cation channels, a ligand-gated and a voltage-gated potassium channel (TRPV1 and Kv7.2/3, respectively), which are co-localized on sensory nociceptive neurons and are widely recognized as prominent players in pain signaling.
 Bsense is currently assessing in depth the specificity and selectivity in vitro of three lead compounds with the purpose of progressing into in vivo safety and efficacy studies. In addition, the company is performing structural activity relation studies to assess whether they can improve the compoundsâ€™ characteristics to achieve a backup compound series.
 The company is financed by Takeda Ventures Inc, OrbiMed Israel Partners, Johnson &amp; Johnson Innovation (JJDC), and the Israel Innovation Authority (IIA). Bsense Bio Therapeutics was founded at the FutuRx biotech incubator.</t>
  </si>
  <si>
    <t>$2.295M</t>
  </si>
  <si>
    <t>Prof. Bernard Attali
  Founder</t>
  </si>
  <si>
    <t>Haim Belinson
  CSO</t>
  </si>
  <si>
    <t>Prof. Bernard Attali
  Founder
  Haim Belinson
  CSO</t>
  </si>
  <si>
    <t>http://cellcureneurosciences.com</t>
  </si>
  <si>
    <t>Cell Cure Neurosciences is a biotechnology company developing cell therapies for retinal and neural degenerative diseases. The company's technology is based on human embryonic stem cells. Cell Cure is using these powerful stem cells to manufacture a particular cell type in the retina called the retinal pigment epithelial (RPE) cell.
 Cell Cure's first product in development, OpRegen, contains hESC-derived RPE to treat age-related macular degeneration (AMD). OpRegen is being developed as a front-line therapy for the dry form of AMD, which affects approximately 90% of AMD patients. Cell Cure Neurosciences is currently conducting a phase-I/IIa clinical trial of OpRegen to treat the larger market of dry AMD, for which there is currently no FDA-approved therapeutic. The company has recently completed the construction of a cGMP manufacturing facility for the production of OpRegen and other cell therapy products.
 Cell Cure is a fully owned subsidiary of California-based Lineage Cell Therapeutics, Inc. (formerly BioTime).</t>
  </si>
  <si>
    <t>$2.5M</t>
  </si>
  <si>
    <t>21.79M</t>
  </si>
  <si>
    <t>Prof. Benjamin Reubinoff
  CSO</t>
  </si>
  <si>
    <t>Dr. Rami Skaliter
  CEO</t>
  </si>
  <si>
    <t>Moshe Hukaylo
  CFO</t>
  </si>
  <si>
    <t>Moshe Hukaylo
  CFO
  Prof. Benjamin Reubinoff
  CSO
  Dr. Rami Skaliter
  CEO</t>
  </si>
  <si>
    <t>New- Asaf</t>
  </si>
  <si>
    <t>Just got funded...</t>
  </si>
  <si>
    <t>$110K</t>
  </si>
  <si>
    <t>110K</t>
  </si>
  <si>
    <t>Tami Ellison
  Founder &amp; CEO</t>
  </si>
  <si>
    <t>Lynn White
  Chief Medical Officer
  Tami Ellison
  Founder &amp; CEO</t>
  </si>
  <si>
    <t>http://www.coronisns.com</t>
  </si>
  <si>
    <t>Illana Gozes, Ph.D, Prof.
  CSO</t>
  </si>
  <si>
    <t>Eric J. Messika, Ph.D, MBA
  President &amp; CEO</t>
  </si>
  <si>
    <t>Eric J. Messika, Ph.D, MBA
  President &amp; CEO
  Illana Gozes, Ph.D, Prof.
  CSO</t>
  </si>
  <si>
    <t>Cortica</t>
  </si>
  <si>
    <t>www.cortica.com</t>
  </si>
  <si>
    <t>TBD</t>
  </si>
  <si>
    <t>Cortica is a technology company developing AI capable of learning and reacting on its own. The company is backed by more than 200 patents.
 Bulding AI based on Brain research</t>
  </si>
  <si>
    <t>Cortica is an Israeli company founded in 2007 with leading AI technology for visual perception. Its unique self-learning technology, backed by more than 200 patents, allows Cortica to develop multiple products that can read and understand images on a human level­–thereby significantly exceeding the capabilities of the major tech companies. Cortica is the first AI company capable of human-level image understanding. Even the most advanced technology has never been able to understand the visual world as well as people do - until now. By leveraging proprietary brain research to create unsupervised AI, Cortica has developed the most effective computer vision system. This technology, based upon the mammal cortex is utilized to build products impacting many industries. The company’s mission is to lead the emerging AI market with a strong focus on computer vision and establish its "universal visual index of the world" as the global standard­­–enabling machines to read and understand images. Cortica's vision is to embed its capabilities in all next-generation platforms where understanding images is a critical task. This includes autonomous vehicles, smart city applications, security cameras, drones, media, robotics, and medical image analysis. Cortica's headquarters and R&amp;D center are based in Israel employing over 80 leading AI researchers and veterans of elite Israeli military intelligence units.</t>
  </si>
  <si>
    <t>Artificial Intelligence, Automotive, Autonomous Vehicles, Computer Vision, Machine Learning, Security</t>
  </si>
  <si>
    <t>Late Stage Venture</t>
  </si>
  <si>
    <t>https://www.linkedin.com/company/cortica/</t>
  </si>
  <si>
    <t>info@cortica.com</t>
  </si>
  <si>
    <t>Igal Raichelgauz, Karina Odinaev</t>
  </si>
  <si>
    <t>www.do4brain.com</t>
  </si>
  <si>
    <t>Migdal, HaZafon, Israel</t>
  </si>
  <si>
    <t>Dr. Yossi Chalamish
  Co-founder &amp; Co-CEO</t>
  </si>
  <si>
    <t>Dr. Yossi Chalamish
  Co-founder &amp; Co-CEO
  Ramon Velleman
  Co-founder &amp; Co-CEO
  Smadar Shatzov
  Co-founder</t>
  </si>
  <si>
    <t>Dr. Oren Fuerst
  CEO &amp; Chairman</t>
  </si>
  <si>
    <t>Dr. Oren Fuerst
  CEO &amp; Chairman
  Tal Givoly
  Tech Advisor
  Dr. Steven Kaplan
  Chief Medical Officer</t>
  </si>
  <si>
    <t>No Website
 https://finder.startupnationcentral.org/company_page/eeg-sense</t>
  </si>
  <si>
    <t>EEG-Sense is the developer of a patented EEG platform consisting of a high-density 500-electrode array with a hassle-free plug and play setup. The technology provides reliable high-resolution measurement throughout the entire acquisition, along with unique accurate positioning. 
 The companyâ€™s platform enables a long period of acquisition with optimal subject experience. In addition, the platform is XR compatible, allowing the perfect match of subject cognitive inputs and outputs for exceptional neurofeedback.
 EEG-Senseâ€™s vision is first to improve brain monitoring at clinical facilities and then to expand to other applications, such as cognitive assessments and training, brain-computer interface, gaming, and ongoing brain-data acquisition.</t>
  </si>
  <si>
    <t>Prof. Shai Efrati
  Co-founder &amp; Chairman</t>
  </si>
  <si>
    <t>Israel Deutsch
  Inventor &amp; CTO</t>
  </si>
  <si>
    <t>Yair Levy
  Co-founder &amp; CEO</t>
  </si>
  <si>
    <t>Previous
  Prof. Shai Efrati
  Co-founder &amp; Chairman
  Dr. Amir Hadanny
  Co-founder &amp; Head of ...
  Michael Slama
  Lab Manager
  Dr. Tomer Fekete
  Lead Software &amp; Algorithm ...
  Nir Apelbaum
  Senior Designer
  Roi Zamir
  Business Development ...
  Amir Shteinberg
  R&amp;D Manager
  Efraim Haimoff
  Head of Engineering
  Israel Deutsch
  Inventor &amp; CTO
  Yair Levy
  Co-founder &amp; CEO
  Next</t>
  </si>
  <si>
    <t>Amal Street 37, Petah Tikva, Israel</t>
  </si>
  <si>
    <t>Effictivate</t>
  </si>
  <si>
    <t>ElMindA</t>
  </si>
  <si>
    <t>http://www.elminda.com</t>
  </si>
  <si>
    <t>Measuring Brain Health</t>
  </si>
  <si>
    <t>elminda is the developer of Brain Network Analytics (BNA), an electrophysiology-based functional brain mapping, imaging, and monitoring technology.
 The company combines big data analytics, artificial intelligence, and brain network activation mapping to quantify function and dysfunction, disease progression, and therapeutic effects in cases of brain injuries such as concussion and other neurological and psychiatric disorders, including pain and depression.
 elminda's BNA system can help provide a universal screening for mental health and substance use problems in primary and specialty healthcare settings as a result of the COVID-19 crisis. In addition, the insights gained from the BNA test can allow better monitoring of the disease and enable personalized treatment plans.
 elminda's BNA technology has been CE marked and cleared by the FDA and is available for commercial and clinical use in the United States, Europe, Canada, and Israel.</t>
  </si>
  <si>
    <t>Geri Katz
  CFO</t>
  </si>
  <si>
    <t>Ronen Gadot
  CEO
  Amir Geva
  Founder &amp; CTO
  Geri Katz
  CFO
  Chen Golan
  VP Operations &amp; HR
  Maayan Avneon ????? ???????
  Business Development ...</t>
  </si>
  <si>
    <t>11.3.21</t>
  </si>
  <si>
    <t>25.10.20</t>
  </si>
  <si>
    <t>Or</t>
  </si>
  <si>
    <t>Itai Kornberg
  Co-founder &amp; CTO</t>
  </si>
  <si>
    <t>Or Retzkin
  Co-founder &amp; CEO</t>
  </si>
  <si>
    <t>Or Retzkin
  Co-founder &amp; CEO
  Eyecontrol Team
  Marketing &amp; Operations
  Itai Kornberg
  Co-founder &amp; CTO
  Shay Rishoni
  Co-founder (late)</t>
  </si>
  <si>
    <t>3.11.20</t>
  </si>
  <si>
    <t>Oded Kraft
  Co-founder &amp; CEO</t>
  </si>
  <si>
    <t>Shai Attia
  Co-founder and VP R&amp;D</t>
  </si>
  <si>
    <t>Prof. Talma Hendler
  Chief Medical Scientist
  Shai Attia
  Co-founder and VP R&amp;D
  Rani Cohen
  Co-Founder &amp; Executive ...
  Oded Kraft
  Co-founder &amp; CEO</t>
  </si>
  <si>
    <t>Gskure is an IP based company that owns innovative  proprietary GSK-3 peptide inhibitors drug candidates. GSK-3 is related to varius neurodegenerative diseases</t>
  </si>
  <si>
    <t>Bootstrap</t>
  </si>
  <si>
    <t>Mevaseret Tzion</t>
  </si>
  <si>
    <t>https://www.ibcheckpoint.com/</t>
  </si>
  <si>
    <t>Prof. Michal Shwartz
  Founder</t>
  </si>
  <si>
    <t>Prof. Michal Shwartz
  Founder
  Kuti Baruch
  Head of R&amp;D
  Eti Yoles
  Senior Executive VP, ...
  Carol David
  VP Manufacturing &amp; ...</t>
  </si>
  <si>
    <t>11.7.21</t>
  </si>
  <si>
    <t>Ehab Shakour
  CTO</t>
  </si>
  <si>
    <t>Mirit Nachmani
  CFO</t>
  </si>
  <si>
    <t>Rami Shacour
  Co-founder &amp; CEO</t>
  </si>
  <si>
    <t>3.3.21</t>
  </si>
  <si>
    <t>http://www.glassesoff.com/</t>
  </si>
  <si>
    <t>Kobi Vortman
  Founder &amp; Vice Chairman ...</t>
  </si>
  <si>
    <t>Yoav Levy
  CSO</t>
  </si>
  <si>
    <t>Maurice R. Ferre
  CEO &amp; Chairman of The ...</t>
  </si>
  <si>
    <t>Eyal Zadicario
  GM &amp; COO</t>
  </si>
  <si>
    <t>Kobi Vortman
  Founder &amp; Vice Chairman ...
  Shirel Aroshase
  VP Global HR
  Moni Carmeli
  VP R&amp;D
  Eyal Zadicario
  GM &amp; COO
  Maurice R. Ferre
  CEO &amp; Chairman of The ...
  Yoav Levy
  CSO</t>
  </si>
  <si>
    <t>$2.15M</t>
  </si>
  <si>
    <t>Son Preminger
  Co-founder &amp; Former ...</t>
  </si>
  <si>
    <t>Barak Blumenfeld
  Founder &amp; Former CTO</t>
  </si>
  <si>
    <t>Tomer Benchetrit
  CEO</t>
  </si>
  <si>
    <t>Tomer Benchetrit
  CEO
  Son Preminger
  Co-founder &amp; Former ...
  Barak Blumenfeld
  Founder &amp; Former CTO</t>
  </si>
  <si>
    <t>22.11.20</t>
  </si>
  <si>
    <t>Guy</t>
  </si>
  <si>
    <t>Ofer Yodfat
  Co-founder &amp; CMO</t>
  </si>
  <si>
    <t>Guy Shinar
  Co-founder &amp; CTO</t>
  </si>
  <si>
    <t>Avi Neta
  General Manager
  Ofer Yodfat
  Co-founder &amp; CMO
  Guy Shinar
  Co-founder &amp; CTO</t>
  </si>
  <si>
    <t>JoyTunes</t>
  </si>
  <si>
    <t>Tel Aviv District</t>
  </si>
  <si>
    <t>Round C+</t>
  </si>
  <si>
    <t>7.3.21</t>
  </si>
  <si>
    <t>$750K</t>
  </si>
  <si>
    <t>5.9M</t>
  </si>
  <si>
    <t>Yossi Ben-Yosef
  Co-Founder &amp; CEO</t>
  </si>
  <si>
    <t>Yossi Ben-Yosef
  Co-Founder &amp; CEO
  Michel Revel
  Co-Founder, VP R&amp;D 
  Arik Hasson
  EVP R&amp;D
  Hadas (Dasy) Mandel
  Director of Business ...</t>
  </si>
  <si>
    <t>Exit - acquired by Kardiac</t>
  </si>
  <si>
    <t>Ziv Kuniz
  Co-founder &amp; CTO</t>
  </si>
  <si>
    <t>Giora Ein-Zvi
  Co-founder &amp; CEO</t>
  </si>
  <si>
    <t>Ziv Kuniz
  Co-founder &amp; CTO
  Giora Ein-Zvi
  Co-founder &amp; CEO
  Avraham Cohen
  Co-Founder &amp; Clinical ...</t>
  </si>
  <si>
    <t>Udi Gafni
  Founder &amp; CEO</t>
  </si>
  <si>
    <t>Ella Barhon
  HR Professional
  Udi Gafni
  Founder &amp; CEO</t>
  </si>
  <si>
    <t>Medtronic - Medical Robotics devision</t>
  </si>
  <si>
    <t>https://www.medtronic.com/covidien/en-us/robotic-assisted-surgery.html
 https://www.medtronic.com/il-he/about/medtronic-israel.html</t>
  </si>
  <si>
    <t xml:space="preserve">HaMada St 10, Herzliya, Israel; Ha-Carmel Street 3, Yokne'am Illit, Israel; Netanya, Israel 
                    </t>
  </si>
  <si>
    <t>128B$</t>
  </si>
  <si>
    <t>mon4t - Montfort Brain Monitor</t>
  </si>
  <si>
    <t>To improve the health and safety of patients suffering from neurological disorders they believe that it is only by applying an inclusive and personal monitor, they can treat the various aspects of each type of neurological disorder, for each individual patient.</t>
  </si>
  <si>
    <t>https://www.moodify.today/</t>
  </si>
  <si>
    <t>$1.3M</t>
  </si>
  <si>
    <t>2.1M</t>
  </si>
  <si>
    <t>Aziz Kaddan
  Co-Founder &amp; CEO</t>
  </si>
  <si>
    <t>Annas Abu-Mukh
  Co-Founder &amp; CTO</t>
  </si>
  <si>
    <t>Aziz Kaddan
  Co-Founder &amp; CEO
  Annas Abu-Mukh
  Co-Founder &amp; CTO</t>
  </si>
  <si>
    <t>7M</t>
  </si>
  <si>
    <t>Itay Baruchi
  Founder &amp; CTO</t>
  </si>
  <si>
    <t>Ruth Poliakine Baruchi
  Founder &amp; CEO</t>
  </si>
  <si>
    <t>Dan Sztybel
  Former Co-founder</t>
  </si>
  <si>
    <t>Itay Baruchi
  Founder &amp; CTO
  Tali Segev
  Senior Account Manager
  Ruth Poliakine Baruchi
  Founder &amp; CEO
  Dan Sztybel
  Former Co-founder</t>
  </si>
  <si>
    <t>20.3.21</t>
  </si>
  <si>
    <t>Nazareth Illit</t>
  </si>
  <si>
    <t>https://www.linkedin.com/company/minerva-neuroscience-technologies/</t>
  </si>
  <si>
    <t>Nava Zisapel
  Co-Founder</t>
  </si>
  <si>
    <t>Adi Melcer
  Regional Sales &amp; ...
  Nava Zisapel
  Co-Founder</t>
  </si>
  <si>
    <t>Hilla Ben-Pazi
  Founder</t>
  </si>
  <si>
    <t>NeuroClinic</t>
  </si>
  <si>
    <t>clinical</t>
  </si>
  <si>
    <t>http://www.neuroclinic.co.il/</t>
  </si>
  <si>
    <t>Neurofeedback clinic</t>
  </si>
  <si>
    <t>7 Menachem Begin Road Ramat Gan 52324. Israel</t>
  </si>
  <si>
    <t>31/10/2020</t>
  </si>
  <si>
    <t>$16M</t>
  </si>
  <si>
    <t>18.5M</t>
  </si>
  <si>
    <t>Uri David
  CTO</t>
  </si>
  <si>
    <t>Ayelet Altman
  CEO</t>
  </si>
  <si>
    <t>Kengo Isshiki
  CAO
  Uri David
  CTO
  Ayelet Altman
  CEO
  Nati Hoter Ishay
  Human Resources
  Anat Nahmany
  VP HR</t>
  </si>
  <si>
    <t>Neurogenic Ltd.</t>
  </si>
  <si>
    <t>https://www.linkedin.com/company/neuroindex</t>
  </si>
  <si>
    <t xml:space="preserve"> date</t>
  </si>
  <si>
    <t>Tamar Arens-Arad
  CEO</t>
  </si>
  <si>
    <t>www.neurolief.com/</t>
  </si>
  <si>
    <t>Yoqne`am `illit, HaZafon, Israel</t>
  </si>
  <si>
    <t>$4M</t>
  </si>
  <si>
    <t>5.3M</t>
  </si>
  <si>
    <t>Shmuel Shany
  Co-Founder, President &amp; ...</t>
  </si>
  <si>
    <t>Amit Dar
  Co-founder &amp; CTO</t>
  </si>
  <si>
    <t>Shmuel Shany
  Co-Founder, President &amp; ...
  Amit Dar
  Co-founder &amp; CTO
  Ron Belson
  VP R&amp;D</t>
  </si>
  <si>
    <t>Neurolight</t>
  </si>
  <si>
    <t>Ronen Golan
  Co-founder &amp; CTO</t>
  </si>
  <si>
    <t>David Ben Ha'rosh
  Co-founder &amp; CEO</t>
  </si>
  <si>
    <t>Benny Hillman
  VP BD &amp; Partnerships
  Ronen Golan
  Co-founder &amp; CTO
  Prof. Simon Lytsin
  Co-founder &amp;VP R&amp;D
  David Ben Ha'rosh
  Co-founder &amp; CEO
  Sharon Ronen
  Co-founder &amp; Animal ...
  Prof.Nathan Intrator
  Co-founder</t>
  </si>
  <si>
    <t>Round A</t>
  </si>
  <si>
    <t>Seed + Grant</t>
  </si>
  <si>
    <t>Nathan Intrator
  Founder</t>
  </si>
  <si>
    <t>HaPlada St 3, Or Yehuda, Israel</t>
  </si>
  <si>
    <t>uses the MOXo test that was/is also used by https://www.shgiot.com/moxo-%D7%9E%D7%91%D7%93%D7%A7-%D7%9C%D7%94%D7%A4%D7%A8%D7%A2%D7%95%D7%AA-%D7%A7%D7%A9%D7%91-%D7%95%D7%A8%D7%99%D7%9B%D7%95%D7%96-%D7%9E%D7%94-%D7%96%D7%94-%D7%91%D7%9B%D7%9C%D7%9C-%D7%94%D7%99/</t>
  </si>
  <si>
    <t>https://www.cbinsights.com/company/nibs-neuroscience-technologies</t>
  </si>
  <si>
    <t>Zur Moshe, HaMerkaz, Israel</t>
  </si>
  <si>
    <t>Ido</t>
  </si>
  <si>
    <t>Electrical stimulation of cancer cells causing them to stop their flawed division</t>
  </si>
  <si>
    <t>$6M</t>
  </si>
  <si>
    <t>10.66M</t>
  </si>
  <si>
    <t>https://www.linkedin.com/company/5222266</t>
  </si>
  <si>
    <t>Amir Bahar
  Co-Founder, COO &amp; ...</t>
  </si>
  <si>
    <t>Hannoch Marksheid
  CEO</t>
  </si>
  <si>
    <t>Nora Nseir
  Co-founder, Inventor, ...</t>
  </si>
  <si>
    <t>Amir Bahar
  Co-Founder, COO &amp; ...
  Hannoch Marksheid
  CEO
  Nora Nseir
  Co-founder, Inventor, ...</t>
  </si>
  <si>
    <t>$1.5M</t>
  </si>
  <si>
    <t>1.5M</t>
  </si>
  <si>
    <t>Ophir Orenstein
  Co-founder &amp; CTO</t>
  </si>
  <si>
    <t>Tomer Aharonovitch
  Co-founder &amp; CEO</t>
  </si>
  <si>
    <t>Ophir Orenstein
  Co-founder &amp; CTO
  Tomer Aharonovitch
  Co-founder &amp; CEO</t>
  </si>
  <si>
    <t>https://opt-imaging.com/</t>
  </si>
  <si>
    <t>Amiram Grinvald
  Founder, CEO &amp; CTO</t>
  </si>
  <si>
    <t>https://finder.startupnationcentral.org/company_page/prilenia-neurotherapeutics</t>
  </si>
  <si>
    <t>$62.5M</t>
  </si>
  <si>
    <t>82.5M</t>
  </si>
  <si>
    <t>Michael Hayden
  CEO</t>
  </si>
  <si>
    <t>Limor Ben Har
  COO</t>
  </si>
  <si>
    <t>Michael Hayden
  CEO
  Limor Ben Har
  COO
  Elizabeth Gilad
  Executive Assistant to ...
  Elena Berelovich
  Head Of CMC
  Michal Geva
  Head of Non-Clinical ...</t>
  </si>
  <si>
    <t>Rehovot, HaMerkaz, Israel</t>
  </si>
  <si>
    <t>× ×¡ ×¦×™×•× ×”</t>
  </si>
  <si>
    <t>$3.6M</t>
  </si>
  <si>
    <t>5.85M</t>
  </si>
  <si>
    <t>Yotam Nisemblat
  CEO</t>
  </si>
  <si>
    <t>Zohar Pode
  Scientist
  Prof. Kobi Rosenblum
  Investor
  Yotam Nisemblat
  CEO
  Vicki Hakim-Eshed
  Scientist</t>
  </si>
  <si>
    <t>Hilla Fogel
  Co-founder &amp; CTO</t>
  </si>
  <si>
    <t>iftach dolev
  Co-founder &amp; CEO</t>
  </si>
  <si>
    <t>Hilla Fogel
  Co-founder &amp; CTO
  iftach dolev
  Co-founder &amp; CEO</t>
  </si>
  <si>
    <t>$20M</t>
  </si>
  <si>
    <t>24.02M</t>
  </si>
  <si>
    <t>Konstantin Adamsky
  VP Operations</t>
  </si>
  <si>
    <t>Vision training software program, clinically and scientifically proven to improve vision in adult amblyopia, eye diseases and vision impairments</t>
  </si>
  <si>
    <t>Modi’in</t>
  </si>
  <si>
    <t>Joseph Adlin
  Founder &amp; President</t>
  </si>
  <si>
    <t>Asaf Manor
  Founder &amp; VP Product</t>
  </si>
  <si>
    <t>Orly Bar
  CEO</t>
  </si>
  <si>
    <t>Asaf Manor
  Founder &amp; VP Product
  Orly Bar
  CEO</t>
  </si>
  <si>
    <t>Ramat Ha’sharon, TLV</t>
  </si>
  <si>
    <t>This is from CB but they apparntly als develop OEM EEG's ????SensoMedical is a group that developing a process of stimulating electrod0es in the brain</t>
  </si>
  <si>
    <t>Nazareth, HaZafon, Israel</t>
  </si>
  <si>
    <t>Ashdod, HaDarom, Israel</t>
  </si>
  <si>
    <t>5.3.21</t>
  </si>
  <si>
    <t>Targets Family/Therapists, home excercises</t>
  </si>
  <si>
    <t>$10K</t>
  </si>
  <si>
    <t>360K</t>
  </si>
  <si>
    <t>Oren Steinberg
  Founder &amp; Active Chairman</t>
  </si>
  <si>
    <t>Oren Steinberg
  Founder &amp; Active Chairman
  Yoni Goodman
  Animator</t>
  </si>
  <si>
    <t>4.3.21</t>
  </si>
  <si>
    <t>Noam Sobel
  Founder</t>
  </si>
  <si>
    <t>Alzheimer drug development</t>
  </si>
  <si>
    <t>Ramat HaSharon</t>
  </si>
  <si>
    <t>Marta Weinstock-Rosin
  Founder</t>
  </si>
  <si>
    <t>Moti Hacham
  CEO</t>
  </si>
  <si>
    <t>Marta Weinstock-Rosin
  Founder
  Moti Hacham
  CEO</t>
  </si>
  <si>
    <t>Scientific evaluation is in need..</t>
  </si>
  <si>
    <t>Yossi Peled
  Director
  Yoav Kahane
  Former co-founder 
  Ronit Amir Roth
  VP R&amp;D</t>
  </si>
  <si>
    <t>Magshimim 20, Petah Tikva</t>
  </si>
  <si>
    <t>$5.5M</t>
  </si>
  <si>
    <t>5.5M</t>
  </si>
  <si>
    <t>Ehud Marom
  Founder &amp; CEO</t>
  </si>
  <si>
    <t>Ehud Marom
  Founder &amp; CEO
  Yona Geffen
  VP R&amp;D
  Alex Mogle
  VP</t>
  </si>
  <si>
    <t>Not sure if in Israel</t>
  </si>
  <si>
    <t>$9M</t>
  </si>
  <si>
    <t>9.678M</t>
  </si>
  <si>
    <t>Moty Avisar
  Co-Founder &amp; CEO</t>
  </si>
  <si>
    <t>Alon Geri
  Co-founder &amp; CTO</t>
  </si>
  <si>
    <t>Alon Zuckerman
  COO &amp; President of MVR ...</t>
  </si>
  <si>
    <t>Alon Zuckerman
  COO &amp; President of MVR ...
  Moty Avisar
  Co-Founder &amp; CEO
  Alon Geri
  Co-founder &amp; CTO</t>
  </si>
  <si>
    <t>6 Maskit Street, Herzliya, Israel</t>
  </si>
  <si>
    <t>Taliaz / predictix</t>
  </si>
  <si>
    <t>Shiri</t>
  </si>
  <si>
    <t>www.taliazhealth.com/</t>
  </si>
  <si>
    <t>Taliaz has developed a highly-accurate decision support tool, to help clinicians identify the right treatment for their individual patients.</t>
  </si>
  <si>
    <t>Taliaz is a personalized medicine company that has developed PREDICTIX, a highly-accurate decision support tool, to help clinicians identify the right treatment for their individual patients sooner. Addressing the multi-billion dollar personalized medicine market, our proprietary technology uses Big Data analytics and machine learning approaches, to design unique prediction algorithms. The PREDICTIX algorithm go beyond traditional genetic testing, by holistically understanding patients'​ unique genetic code, alongside their clinical history and demographic data. With this new level of clinical predictions, we can help improve patients’ quality of life and reduce the number of patients dropping out of treatment. Our flagship product, PREDICTIX Antidepressant, targets the depression market, where currently 65% of patients fail to achieve remission after their first antidepressant treatment! Additional products in development will address the wider, high-growth neuroscience market, with the platform technology customizable for any disease area. Using PREDICTIX's automated software service, DNA labs can provide a new standard in personalized medicine solutions and increase revenues. Our technology can also help pharmaceutical companies improve clinical trial success, by designing trials with those patients who are most likely to respond to treatment.</t>
  </si>
  <si>
    <t>Tel Aviv, Tel Aviv, Israel</t>
  </si>
  <si>
    <t>tetraxbalance.com</t>
  </si>
  <si>
    <t>$35M</t>
  </si>
  <si>
    <t>41M</t>
  </si>
  <si>
    <t>nfo@theranica.com</t>
  </si>
  <si>
    <t>Ronen Jashek
  Co-Founder, COO</t>
  </si>
  <si>
    <t>Eran Porat
  CFO</t>
  </si>
  <si>
    <t>Alon Ironi
  Co-founder, President &amp; ...</t>
  </si>
  <si>
    <t>Alon Ironi
  Co-founder, President &amp; ...
  Dagan Harris
  VP Clinical and ...
  Slava Barabash
  Co-founder, VP R&amp;D
  Eran Porat
  CFO
  Ronen Jashek
  Co-Founder, COO</t>
  </si>
  <si>
    <t>Therapix Biosciences Ltd.</t>
  </si>
  <si>
    <t>http://therapixbio.com/</t>
  </si>
  <si>
    <t>TrainPain is developing a technology that trains the sensory perception of the body to decrease pain hypersensitivity.
 The company was formed in the eHealth Ventures incubator, a digital-health incubator focused on finding, funding, and growing promising early-stage Israeli digital-health companies.</t>
  </si>
  <si>
    <t>Brooks Tanner
  Co-Founder &amp; CFO</t>
  </si>
  <si>
    <t>Laurence Nash
  Co-founder &amp; CTO</t>
  </si>
  <si>
    <t>Elan Schneider
  Co-founder &amp; CEO</t>
  </si>
  <si>
    <t>Brooks Tanner
  Co-Founder &amp; CFO
  Elan Schneider
  Co-founder &amp; CEO
  Laurence Nash
  Co-founder &amp; CTO</t>
  </si>
  <si>
    <t>Former name: Games of pain</t>
  </si>
  <si>
    <t>Triticum develops a clot retrieval device for the treatment of acute ischemic stroke and obstructions in peripheral vessels. It was founded in 2012 by Doron Ben-Ami.</t>
  </si>
  <si>
    <t>Ramat Hasharon, Tel Aviv, Israel</t>
  </si>
  <si>
    <t>2.75M</t>
  </si>
  <si>
    <t>Yitzi Kempinski
  Co-founder, CEO &amp; CTO</t>
  </si>
  <si>
    <t>Nir Blushtein
  Co-Founder &amp; COO</t>
  </si>
  <si>
    <t>Yitzi Kempinski
  Co-founder, CEO &amp; CTO
  Tuvia Elbaum
  Co-founder, Board Member ...
  Nir Blushtein
  Co-Founder &amp; COO</t>
  </si>
  <si>
    <t>Ilan Vadai
  Co-founder</t>
  </si>
  <si>
    <t>Ilan Vadai
  Co-founder
  Hans Brocker 
  Co-founder
  Yuval Avni
  Co-founder</t>
  </si>
  <si>
    <t>$50M</t>
  </si>
  <si>
    <t>78.5M</t>
  </si>
  <si>
    <t>David Golan
  Co-founder &amp; CTO</t>
  </si>
  <si>
    <t>Chris Mansi
  Co-founder &amp; CEO</t>
  </si>
  <si>
    <t>David Golan
  Co-founder &amp; CTO
  Gad Sakin 
  VP R&amp;D and General ...
  Chris Mansi
  Co-founder &amp; CEO</t>
  </si>
  <si>
    <t>R&amp;D in TLV</t>
  </si>
  <si>
    <t>Zebra Medical Vision</t>
  </si>
  <si>
    <t>https://finder.startupnationcentral.org/company_page/zebra-medical-vision</t>
  </si>
  <si>
    <t>https://www.zebra-med.com/</t>
  </si>
  <si>
    <t>Commercial Bldg, Shefayim</t>
  </si>
  <si>
    <t xml:space="preserve">Doubts they are active </t>
  </si>
  <si>
    <t>Kefar Sava</t>
  </si>
  <si>
    <t>Ofer Hornick, MD
  CEO &amp; Medical Director</t>
  </si>
  <si>
    <t>Shmuel Ur
  VP Innovation
  Mor Arazy
  VP Post-IPO Equity Relations
  Anna Sterkin
  VP Neuroscience
  Asher Arazy
  VP Product
  Ofer Hornick, MD
  CEO &amp; Medical Director</t>
  </si>
  <si>
    <t>Dentaray</t>
  </si>
  <si>
    <t>It's for dental surgeries</t>
  </si>
  <si>
    <t>https://finder.startupnationcentral.org/company_page/dentaray</t>
  </si>
  <si>
    <t>http://www.dentaray-systems.com/</t>
  </si>
  <si>
    <t>CO2 Laser Technology</t>
  </si>
  <si>
    <t>Dentaray is developing a 9.6-Âµm-wavelength CO2 laser. Dentaray uses the high-level laser energy to evaporate hard tissues precisely, accurately, and efficiently. The ablation Dentaray 9.6 CO2 laser allows fast and soft tissue procedures. Dentaray precisely ablates soft tissues with efficient hemostasis, without any carbonization.
 Dentaray also offers a scanner, an optional accessory for its users, ensuring safety and ease of use. Dentaray's scanner is designed to move the focused laser beam between the pulses, allowing a more controlled and intuitive energy distribution.</t>
  </si>
  <si>
    <t>neurology,medical-technologies,acne,dental,aesthetics,implants,medical-devices,orthopedics,lasers,optronics,oncology,plastic-surgery</t>
  </si>
  <si>
    <t>2M</t>
  </si>
  <si>
    <t>Dr. Ronit Argaman
  CEO</t>
  </si>
  <si>
    <t>Industrial Zone, Yokneam</t>
  </si>
  <si>
    <t>Software Development</t>
  </si>
  <si>
    <t>Dr. Giora Ram
  President &amp; Founder</t>
  </si>
  <si>
    <t>Ramat Gan, Central District</t>
  </si>
  <si>
    <t>iPulse Medical</t>
  </si>
  <si>
    <t>Menstrual cramps pain relief</t>
  </si>
  <si>
    <t>mylivia.com</t>
  </si>
  <si>
    <t>Livia is making the first scientifically proven wearable solution for period pain. Livia's main product is an off Switch for Menstrual Pain. It works instantly, It's simple to use and scientifically proven.
Livia was founded by tech entrepreneur Chen Nachum, but the technology behind Livia was invented by his father, successful medical device inventor Zvi Nachum. Since its inception in 2016, Livia has undergone extensive clinical trials under the supervision of renowned women’s medical expert, Bari Kaplan.
In an independent clinical study at a leading medical institution, 163 women who suffer from significant menstrual pain were given a Livia device. As a result, 80% said that Livia allowed them to drastically or completely eliminate the use of pain medications.
Livia is FDA and CE approved.</t>
  </si>
  <si>
    <t>IPulse Medical develops a product called Livia, a wearable device that neutralizes menstrual cramps by tuning into the wavelength frequency of menstrual pain and blocking it from registering in the brain. IPulse Medical's product is FDA and CE approved and is proven to be safe and effective. It was founded on 2015 and is headquartered in Ra'anana, Israel</t>
  </si>
  <si>
    <t>Health Care, Wearables, Wellness, Women's</t>
  </si>
  <si>
    <t>Ra'anana, HaMerkaz, Israel</t>
  </si>
  <si>
    <t>https://www.linkedin.com/company/mylivia/</t>
  </si>
  <si>
    <t>Chen Nachum</t>
  </si>
  <si>
    <t>Kanabo</t>
  </si>
  <si>
    <t xml:space="preserve">It's medical cannabis industry </t>
  </si>
  <si>
    <t>https://finder.startupnationcentral.org/company_page/kanabo-research</t>
  </si>
  <si>
    <t>https://www.kanabogroup.com/</t>
  </si>
  <si>
    <t>Drug-delivery Platform for Medical Cannabis</t>
  </si>
  <si>
    <t>Kanabo Research is a medical cannabis research and development company providing solutions for the medical cannabis industry. 
 The company develops formulations of medical cannabis extracts for vaporization that work synergistically with its medically certified VapePod vaporizer platform. The drugâ€“device combination is designed to deliver the company's patent-pending formulations to treat specific ailments with precision and consistency.</t>
  </si>
  <si>
    <t>cannabis,medical-technologies,medication,cns-disorders,neurology,medical-cannabis,vaporizers,patent-pending</t>
  </si>
  <si>
    <t>$500K</t>
  </si>
  <si>
    <t>500K</t>
  </si>
  <si>
    <t>https://www.linkedin.com/company/11742485/</t>
  </si>
  <si>
    <t>David Sack
  Founder &amp; COO</t>
  </si>
  <si>
    <t>Avihu Tamir
  Founder &amp; CEO</t>
  </si>
  <si>
    <t>Meirav Horn
  CFO</t>
  </si>
  <si>
    <t>David Sack
  Founder &amp; COO
  Meirav Horn
  CFO
  Avihu Tamir
  Founder &amp; CEO</t>
  </si>
  <si>
    <t>Eliezer Kaplan Street 2, Tel Aviv-Yafo, Israel</t>
  </si>
  <si>
    <t>Mopair Technologies</t>
  </si>
  <si>
    <r>
      <rPr>
        <rFont val="Calibri, sans-serif"/>
        <b/>
        <color rgb="FF000000"/>
        <sz val="11.0"/>
      </rPr>
      <t>Not Neuro</t>
    </r>
    <r>
      <rPr>
        <rFont val="Calibri, sans-serif"/>
        <color rgb="FF000000"/>
        <sz val="11.0"/>
      </rPr>
      <t xml:space="preserve"> (actively move muscles)</t>
    </r>
  </si>
  <si>
    <t>https://finder.startupnationcentral.org/company_page/torsostreppers</t>
  </si>
  <si>
    <t>https://balanseat.com/</t>
  </si>
  <si>
    <t>Walking Rehabilitation and Fall Prevention Device</t>
  </si>
  <si>
    <t>Mopair Technologies develops the Balanseat, a walking rehabilitation and fall prevention device for elderly and neurologically impaired people who are at high risk of falling. Balanseat applies upper-body rotational movement along the trunk and thighs of the seated user, helping older adults regain crucial balance skills to help reduce their risk of falls.</t>
  </si>
  <si>
    <t>degenerative-diseases,aging-population,neurology,elders,rehabilitation,medical-devices,orthopedics,fall-prevention</t>
  </si>
  <si>
    <t>Tzur Yigal, Kokhav Ya'ir Tzur Yigal, Israel</t>
  </si>
  <si>
    <t>$300K</t>
  </si>
  <si>
    <t>357K</t>
  </si>
  <si>
    <t>https://www.linkedin.com/company/31585079/</t>
  </si>
  <si>
    <t>Uri Halperin
  Founder &amp; Clinical ...</t>
  </si>
  <si>
    <t>Yossi Yavin
  CEO</t>
  </si>
  <si>
    <t>Previous
  Zeev Shneorson
  Head of R&amp;D
  Yossi Yavin
  CEO
  Tamar Yarden
  Market Research Analyst
  Yehuda Zicherman
  Marketing Advisor
  Tal Perry Halperin
  Senior Administrative ...
  Raz Liran
  VP Business Development
  Uri Halperin
  Founder &amp; Clinical ...
  Next</t>
  </si>
  <si>
    <t>Ein Gedi 7, Hadera, Israel</t>
  </si>
  <si>
    <t>Motorika</t>
  </si>
  <si>
    <t>CB</t>
  </si>
  <si>
    <t xml:space="preserve">Not relevant to Neurotech/IL - Israeli founders, however it seems the the company is only located in the US </t>
  </si>
  <si>
    <t>https://finder.startupnationcentral.org/company_page/motorika</t>
  </si>
  <si>
    <t>http://www.motorika.com</t>
  </si>
  <si>
    <t>Robotic Rehabilitation Solutions</t>
  </si>
  <si>
    <t>Motorika is developing robotic rehabilitation solutions for patients suffering from a variety of neurological and orthopedic conditions, including stroke, traumatic brain injury, and spinal cord injury.
 With more than 30 patents filed to date, Motorikaâ€™s two signature robotic rehabilitation platforms â€“ the clinically proven ReoGo for upper limb therapy and the Optimal-G Pro for gait rehabilitation â€“ have assisted in more than 1 million patient therapy sessions in hundreds of clinics and hospitals worldwide.
 Motorikaâ€™s systems harness the patientâ€™s own capacity to retrain the brain using principles of neuroplasticity, repetitive motion, and biofeedback, all of which are guided and mediated by the patient-specific functionality of the machines.
 Through personally designed repetitive motions, patients are able to effectively â€œrewireâ€_x009d_ their brainâ€™s neural pathways and synapses to improve their range and speed of motion, accuracy and smoothness of movement, muscle strength, cognitive functions, and normal gait patterns.
 Motorikaâ€™s products are commercially available in 33 countries worldwide, including in Europe, the U.S., and China. 
 Motorika is a portfolio company of Hobart Group.</t>
  </si>
  <si>
    <t>medical-technologies,rehabilitation,personalization,training,neurology,physiotherapy,robotics,brain-injury,spinal-cord-injury,orthopedics,stroke,medical-devices</t>
  </si>
  <si>
    <t>https://www.linkedin.com/company/132167</t>
  </si>
  <si>
    <t>Din Hadass
  Co-CEO</t>
  </si>
  <si>
    <t>Din Hadass
  Co-CEO
  Arik Avni
  Co-CEO</t>
  </si>
  <si>
    <t>Alon Hatavor Street 15, Caesarea, Israel</t>
  </si>
  <si>
    <t>Yavne, HaMerkaz, Israel</t>
  </si>
  <si>
    <t>51-100</t>
  </si>
  <si>
    <t>Nano Retina</t>
  </si>
  <si>
    <t xml:space="preserve">Not relevant to Neurotech/IL - it is too medical </t>
  </si>
  <si>
    <t>https://www.nano-retina.com/</t>
  </si>
  <si>
    <t>Website is very basic, so I'm not sure they are active</t>
  </si>
  <si>
    <t>Dror Talisman</t>
  </si>
  <si>
    <t>1M</t>
  </si>
  <si>
    <t>Yori Appelbaum
  CEO</t>
  </si>
  <si>
    <t>Neuromodulation interventions (TMS | tDCS | tAS)</t>
  </si>
  <si>
    <t>$2M</t>
  </si>
  <si>
    <t>7.5M</t>
  </si>
  <si>
    <t>Jonathan Bentwich
  Former Founder</t>
  </si>
  <si>
    <t>NeuroTrax</t>
  </si>
  <si>
    <t>Not relevant to Neurotech/IL - CEO is an Israeli, but the company is located in the US</t>
  </si>
  <si>
    <t>https://finder.startupnationcentral.org/company_page/neurotrax</t>
  </si>
  <si>
    <t>http://www.neurotrax.com</t>
  </si>
  <si>
    <t>Cognitive Assessment</t>
  </si>
  <si>
    <t>NeuroTrax is the developer of BrainCare, a cloud-based computer application for brain wellness. The app includes a series of tests and associated reports for clinicians to monitor brain fitness, as well as data-driven recommendations for brain training.
 BrainCare assesses patientsâ€™ brain wellness through their performance on a series of interactive tests by measuring accuracy and response time. The test results are compared to both previous data from the same patient and performance data from a normative peer group comparable in age and education level. The result is a profile outlining which cognitive areas are strong and which are relatively weak.
 The company is working to promote brain wellness through better access to scientific testing, objective and clear reporting, and evidence-based recommendations.
 NeuroTrax strives to empower patients and their families, clinicians, and researchers with innovative science for brain health.</t>
  </si>
  <si>
    <t>interactive,cognitive,decision-support,stroke,training,web-platform,data-analytics,cloud-based,neurology,software-applications,brain-injury,wellness,digital-healthcare,diagnostics</t>
  </si>
  <si>
    <t>https://www.linkedin.com/company/120360</t>
  </si>
  <si>
    <t>Ely Simon
  Founder</t>
  </si>
  <si>
    <t>Ely Simon
  Founder
  Shimon Amit
  Lead Software Developer
  Glen Doniger
  Director of Scientific ...</t>
  </si>
  <si>
    <t>HaShdera HaMerkazit 15, Modi'in-Maccabim-Re'ut, Israel</t>
  </si>
  <si>
    <t>Omega Life Science</t>
  </si>
  <si>
    <t>Not relevant to Neurotech/IL</t>
  </si>
  <si>
    <t>https://finder.startupnationcentral.org/company_page/omega-life-science</t>
  </si>
  <si>
    <t>http://www.omegalifescience.com/</t>
  </si>
  <si>
    <t>Medical Devices for Aerosol Drug Delivery</t>
  </si>
  <si>
    <t>Omega Life Science has developed an aerosol drug-delivery system for systemic, local, and CNS targeting. The system consists of a proprietary inhaler and a tailor-made formulation technology.
 The companyâ€™s aerosolization technology enabled the development of a proprietary inhaler platform, Alphazer, for producing aerosols with parameters leading to improved patient experience and enhanced therapeutic effect.
 The Alphazer is an inhaler platform that produces submicron to micron-sized droplets and submicron to nano-sized dry particles of the desired pharmaceutical compound. The inhaler is a handheld device that is distributed with propriatary disposable drug cartridges.
 Omega Life Science is a subsidiary of Nanosol Ltd.</t>
  </si>
  <si>
    <t>nanotechnology,home-care,drug-delivery,neurology,respiratory,medical-devices,treatments,disposable,inhalation</t>
  </si>
  <si>
    <t>Miron Hazani
  CTO</t>
  </si>
  <si>
    <t>Asaf Weinberger
  CEO</t>
  </si>
  <si>
    <t>Amir Farhat
  CFO</t>
  </si>
  <si>
    <t>Asaf Weinberger
  CEO
  Miron Hazani
  CTO
  Amir Farhat
  CFO</t>
  </si>
  <si>
    <t>Ha-Ta'asiya Street 8, Migdal HaEmek, Israel</t>
  </si>
  <si>
    <t>Omeq Medical</t>
  </si>
  <si>
    <t>https://finder.startupnationcentral.org/company_page/omeq-medical</t>
  </si>
  <si>
    <t>http://www.trendlines.com/company/omeq-medical/</t>
  </si>
  <si>
    <t>Sensor-based Epidural Placement System</t>
  </si>
  <si>
    <t>Omeq Medical is developing a single-use smart needle system for safe, accurate epidural injections. Attached to a standard epidural needle, a special blunted probe repeatedly monitors the dynamic forces exerted by the surrounding tissues and accurately detects needle penetration into the epidural space. Once successful positioning is confirmed with a visual signal, the safety mechanism of the device protects the patient from inadvertent puncture of the spine.
 Omeq Medical is a portfolio company of Trendlines Medical.</t>
  </si>
  <si>
    <t>injection,spine,medical-devices,real-time,neurology,anesthesia,sensors,digital-healthcare,monitoring,detection,disposable,decision-support</t>
  </si>
  <si>
    <t>$850K</t>
  </si>
  <si>
    <t>4.66M</t>
  </si>
  <si>
    <t>https://www.linkedin.com/company/2719842</t>
  </si>
  <si>
    <t>Lior Margalit
  Co-founder &amp; CEO</t>
  </si>
  <si>
    <t>Lior Margalit
  Co-founder &amp; CEO
  Oded Tsamir
  Co-founder &amp; Board Member</t>
  </si>
  <si>
    <t>Tchelet 17, Misgav, Israel</t>
  </si>
  <si>
    <t>C+</t>
  </si>
  <si>
    <t>75M</t>
  </si>
  <si>
    <t>Revital Shechter
  Co-founder</t>
  </si>
  <si>
    <t>Ada Gutgold
  HR Manager
  Michal Balberg
  Former co-founder
  Revital Shechter
  Co-founder</t>
  </si>
  <si>
    <t>Shlomi Ben-Ari
  Co-founder</t>
  </si>
  <si>
    <t>Pre-Seed, no website</t>
  </si>
  <si>
    <t>Yehuda Fuhrer
  Co-founder</t>
  </si>
  <si>
    <t>Re:mind</t>
  </si>
  <si>
    <t xml:space="preserve">Not relevant to Neurotech/IL </t>
  </si>
  <si>
    <t>https://finder.startupnationcentral.org/company_page/re-mind</t>
  </si>
  <si>
    <t>https://www.re-mind.co.il/</t>
  </si>
  <si>
    <t>Eli Gelbart
  Co-founder &amp; CTO</t>
  </si>
  <si>
    <t>Amit Rappel
  Co-founder &amp; CEO</t>
  </si>
  <si>
    <t>Eli Gelbart
  Co-founder &amp; CTO
  Amit Rappel
  Co-founder &amp; CEO</t>
  </si>
  <si>
    <t>Toronto, CA</t>
  </si>
  <si>
    <t>Eliav Shaked
  Founder</t>
  </si>
  <si>
    <t>Silenseed</t>
  </si>
  <si>
    <t xml:space="preserve">Not relevant </t>
  </si>
  <si>
    <t>silenseed.com</t>
  </si>
  <si>
    <t>Silenseed is a biopharmaceutical company that focuses on the development of cancer therapies.</t>
  </si>
  <si>
    <t>Silenseed is a clinical stage biopharmaceutical company that develops proprietary RNA interference (RNAi)-based cancer drugs and delivery systems designed to effectively penetrate and treat malignant solid tumors. The company’ novel drugs, used together with the new delivery system, the LODER™ (LOcal Drug EluteR), have the potential to be one of the most highly effective treatments for solid tumor cancers. Diseases that currently are included in the company’s pipeline are pancreatic cancer, prostate cancer and certain brain cancers.</t>
  </si>
  <si>
    <t>Biopharma, Biotechnology, Therapeutics</t>
  </si>
  <si>
    <t>info@silenseed.com</t>
  </si>
  <si>
    <t>972 2 674 3430</t>
  </si>
  <si>
    <t>Amotz Shemi</t>
  </si>
  <si>
    <t>Jacob Witkowski
  Founder &amp; CEO</t>
  </si>
  <si>
    <t>Jacob Witkowski
  Founder &amp; CEO
  Tzur Di-Cori
  Founder
  Simona Bar Haim PhD PT
  Founder &amp; Scientific ...</t>
  </si>
  <si>
    <t>Tamar Robotics</t>
  </si>
  <si>
    <t>Not relevant to Neuro</t>
  </si>
  <si>
    <t xml:space="preserve">Tamar Robotics develops neurosurgical robotic technology that assists neurosurgeons in the operating room. The company is developing a robotic system to offer high-accuracy minimally invasive brain surgery.
</t>
  </si>
  <si>
    <t>Yagur/Bustan Hagalil</t>
  </si>
  <si>
    <t xml:space="preserve">11-50 </t>
  </si>
  <si>
    <t>2.8 Seed</t>
  </si>
  <si>
    <t>https://www.linkedin.com/company/tamar-robotics-ltd/</t>
  </si>
  <si>
    <t>Noam Hassidov</t>
  </si>
  <si>
    <t>Kare Schultz
  President &amp; CEO</t>
  </si>
  <si>
    <t>Brendan O'Grady
  Executive Vice President ...</t>
  </si>
  <si>
    <t>Previous
  Richard Daniell
  EVP - Head of Europe ...
  Brendan O'Grady
  Executive Vice President ...
  Mark Sabag
  Group Executive Vice ...
  Gianfranco Nazzi
  Executive Vice President, ...
  Dr. Sven Dethlefs
  EVP Global Marketing &amp; ...
  Lori Queisser
  Sr. Vice President &amp; ...
  Eric Drapé
  EVP Teva Global Operations
  Dr. Hafrun Fridriksdottir
  EVP, President of Global ...
  Kare Schultz
  President &amp; CEO
  David M. Stark
  Executive Vice President, ...
  Nir Baron
  Senior Vice President, ...
  Next</t>
  </si>
  <si>
    <t>Gil Tomer
  Co-CEO</t>
  </si>
  <si>
    <t>Gil Tomer
  Co-CEO
  Einat Cohen- Tzedek
  HR Manager
  Ron Tomer
  Co-CEO
  Limor Dori Alon
  Business Development ...</t>
  </si>
  <si>
    <t>Univo Pharmaceuticals</t>
  </si>
  <si>
    <t>canabis development &amp; distribution</t>
  </si>
  <si>
    <t>https://finder.startupnationcentral.org/company_page/d-pharm</t>
  </si>
  <si>
    <t>https://univopharma.com/</t>
  </si>
  <si>
    <t>Medical Cannabis Products</t>
  </si>
  <si>
    <t>Univo Pharmaceuticals is a vertically integrated medical cannabis company focused on the cultivation, manufacture, distribution, and creation of products and dosage forms for medical cannabis products. The company holds initial licenses for the entire supply chain, including growing, breeding, and nursery; production of medical cannabis products; research and development; and distribution.
 Univo produces its own cannabis by way of a partnership with Amit Farms, which is located in the south of Israel and designated for cannabis growth. The farm uses innovative agricultural technologies to grow high-quality cannabis and develop Univo's strains to meet specific therapeutic needs.
 Univo's IMC-GMP manufacturing facility produces a wide variety of medical cannabis products that meet the most stringent international standards. Univo uses ethanol- and CO2-based extraction technologies to manufacture a wide range medical cannabis products. Additional technologies will be added to enable different delivery systems and dosages to meet the needs of products in its R&amp;D pipeline. Univo also packages flowers and distributes them from its facility directly to pharmacies.</t>
  </si>
  <si>
    <t>cultivation,neurology,pharmaceuticals,agtech,medical-cannabis,degenerative-diseases,breeding,epilepsy</t>
  </si>
  <si>
    <t>$846K</t>
  </si>
  <si>
    <t>34.05M</t>
  </si>
  <si>
    <t>https://www.linkedin.com/company/12614994/</t>
  </si>
  <si>
    <t>Nir Ben Zvi
  Founder &amp; Board Member</t>
  </si>
  <si>
    <t>Golan Bitton
  Co-founder &amp; CEO</t>
  </si>
  <si>
    <t>Yossi Hatan
  CFO</t>
  </si>
  <si>
    <t>Ilana Lavon
  VP R&amp;D
  Nir Ben Zvi
  Founder &amp; Board Member
  Yossi Hatan
  CFO
  Golan Bitton
  Co-founder &amp; CEO
  Alexander Kozak, Dr.
  Founder</t>
  </si>
  <si>
    <t>HaArba'a Street 30, Tel Aviv-Yafo, Israel</t>
  </si>
  <si>
    <t>Not sure if active - but registred a patent on 2020</t>
  </si>
  <si>
    <t>Orly Yeruham
  Co-founder &amp; CEO</t>
  </si>
  <si>
    <t>Roie Shimon Cohen
  Co-founder &amp; CTO</t>
  </si>
  <si>
    <t>Orly Yeruham
  Co-founder &amp; CEO
  Roie Shimon Cohen
  Co-founder &amp; CTO</t>
  </si>
  <si>
    <t>Youdim</t>
  </si>
  <si>
    <t xml:space="preserve">  innovative incubator </t>
  </si>
  <si>
    <t>VC - I MOVED IT TO THE INVESTORS TAB</t>
  </si>
  <si>
    <t>Doubts they are active seems they are now working under neurosteer</t>
  </si>
  <si>
    <t>Acoustic Signal Processing for Medical Applications</t>
  </si>
  <si>
    <t>mRNA Translation Treatments</t>
  </si>
  <si>
    <t>$30M</t>
  </si>
  <si>
    <t>30M</t>
  </si>
  <si>
    <t>Yochi Slonim, M.Sc.
  Co-Founder &amp; CEO</t>
  </si>
  <si>
    <t>Zeev Smilanski, Ph.D.
  Co-Founder &amp; CSO</t>
  </si>
  <si>
    <t>Avi Eliassaf
  COO</t>
  </si>
  <si>
    <t>Iris Alroy
  VP R&amp;D
  Yochi Slonim, M.Sc.
  Co-Founder &amp; CEO
  Zeev Smilanski, Ph.D.
  Co-Founder &amp; CSO
  Yossi Oulu
  VP Digital Tecgnologies
  Avi Eliassaf
  COO</t>
  </si>
  <si>
    <t>ART BioScience</t>
  </si>
  <si>
    <t>https://finder.startupnationcentral.org/company_page/art-bioscience</t>
  </si>
  <si>
    <t>http://www.artbioscience.com/</t>
  </si>
  <si>
    <t>Therapeutics for Duchenne Muscular Dystrophy</t>
  </si>
  <si>
    <t>ART BioScience is a company based on novel messenger RNA technologies for the development of therapeutics that may potentially change the course of Duchenne Muscular Dystrophy.
 ART BioScience was founded by Mr. Oren Ozeri and Mr. Alon Hazan, fathers of two children diagnosed with Duchenne Muscular Dystrophy.</t>
  </si>
  <si>
    <t>orphan-diseases,rna,gene-mutation,medical-technologies,research,genetics,neurology</t>
  </si>
  <si>
    <t>Alon Hazan
  Co-founder</t>
  </si>
  <si>
    <t>Alon Hazan
  Co-founder
  Oren Ozeri 
  Co-founder</t>
  </si>
  <si>
    <t>Prof. A. D. Bergman Street 2, Rehovot, Israel</t>
  </si>
  <si>
    <t>Brainscreening</t>
  </si>
  <si>
    <t>https://finder.startupnationcentral.org/company_page/brainscreening</t>
  </si>
  <si>
    <t>http://brainscreening.com/</t>
  </si>
  <si>
    <t>Pinhas Dannon
  Founder &amp; CEO</t>
  </si>
  <si>
    <t>Semion Kertzman
  CSO</t>
  </si>
  <si>
    <t>Semion Kertzman
  CSO
  Zeev Ben-Nahum
  Head of R&amp;D
  Pinhas Dannon
  Founder &amp; CEO</t>
  </si>
  <si>
    <t>http://www.epeius-pharma.com/</t>
  </si>
  <si>
    <t>Dr. Vladik Krupalnik
  CSO</t>
  </si>
  <si>
    <t>Dr. Lilach Sheiner
  Co-Inventor
  Dr. Neta Rosenzweig
  Scientist
  Shahar Bracha
  Scientific Advisor &amp; ...
  Dr. Vladik Krupalnik
  CSO
  Prof. Oded Rechavi
  Co-Inventor
  Dr. Michal Reichenstein
  Scientist</t>
  </si>
  <si>
    <t>Yair Sadaka
  Founder &amp; CEO</t>
  </si>
  <si>
    <t>Medibrane</t>
  </si>
  <si>
    <t>https://finder.startupnationcentral.org/company_page/medibrane</t>
  </si>
  <si>
    <t>http://www.medibrane.com/</t>
  </si>
  <si>
    <t>Polymeric Coatings and Bio-absorbable Implants</t>
  </si>
  <si>
    <t>Medibrane designs, develops, and manufactures medical device components, including customized polymeric surgical covers, implantable device coatings, encapsulation coatings, and bio-absorbable implants and coatings. The companyâ€™s products are designed for minimally invasive surgical procedures in areas and applications such as neurology, cardiology, cardiovascular disorders, urology, gastroenterology, and biliary and respiratory devices.</t>
  </si>
  <si>
    <t>neurology,medical-devices,implants,stent,surface-and-coatings,polymers,biomaterials,medical-technologies,industrial-technologies,urology,biodegradable,surgical-instruments,materials,stroke,manufacturing,cardiology,gastroenterology</t>
  </si>
  <si>
    <t>https://www.linkedin.com/company/5896874/</t>
  </si>
  <si>
    <t>Amir Kraitzer
  Co-founder &amp; CTO</t>
  </si>
  <si>
    <t>Elad Einav
  Co-founder &amp; CEO</t>
  </si>
  <si>
    <t>Adi Livnat
  CFO</t>
  </si>
  <si>
    <t>Adi Livnat
  CFO
  Amir Kraitzer
  Co-founder &amp; CTO
  Elad Einav
  Co-founder &amp; CEO</t>
  </si>
  <si>
    <t>HaMelacha Street 23, Rosh Haayin, Israel</t>
  </si>
  <si>
    <t>AIC (Advanced Interventional Catheters)</t>
  </si>
  <si>
    <t>Qatsrin</t>
  </si>
  <si>
    <t>Andrei Blumenfeld
  CEO</t>
  </si>
  <si>
    <t>57.5M</t>
  </si>
  <si>
    <t>Guy Reiner
  Co-founder &amp; VP R&amp;D</t>
  </si>
  <si>
    <t>Michael Braginsky
  Co-founder &amp; CTO</t>
  </si>
  <si>
    <t>Elad Walach
  Co-Founder &amp; CEO</t>
  </si>
  <si>
    <t>Guy Reiner
  Co-founder &amp; VP R&amp;D
  Tom Valent
  VP Business Development
  Elad Walach
  Co-Founder &amp; CEO
  Ariella Shoham
  VP Marketing
  Michael Braginsky
  Co-founder &amp; CTO</t>
  </si>
  <si>
    <t>Irena Katsman
  VP Finance</t>
  </si>
  <si>
    <t>400K</t>
  </si>
  <si>
    <t>Rony Plis
  R&amp;D Manager</t>
  </si>
  <si>
    <t>Maya Lebow
  Co-founder</t>
  </si>
  <si>
    <t>Maya Lebow
  Co-founder
  Yael Kuperman
  Co-founder</t>
  </si>
  <si>
    <t>AttenGo</t>
  </si>
  <si>
    <t>https://finder.startupnationcentral.org/company_page/attengo</t>
  </si>
  <si>
    <t>http://www.attengo.com/</t>
  </si>
  <si>
    <t>Online Neurocognitive Training Program</t>
  </si>
  <si>
    <t>AttenGo is an online platform designed to help treat adults and children suffering from ADD/ADHD and other learning disabilities by providing them with clinically proven neurocognitive training.
 Training online with AttenGo offers multiple benefits, including enhanced states of attention and concentration; reduced impulsivity; increased organization, self-awareness, and self-control; improved key aspects of data processing and working memory; improved ability to quickly shift focus; increased reaction time; and improved patience and ability to relax.
 AttenGo caters to partners all around the globe, including schools, associations, specialized after-school facilities, colleges, physicians, therapists, and other professionals.</t>
  </si>
  <si>
    <t>rehabilitation,digital-therapeutics,cognitive-training,memory,web-platform,digital-healthcare,learning-disabilities,treatments,neurology,personalization,brain-injury</t>
  </si>
  <si>
    <t>https://www.linkedin.com/company/1369855/</t>
  </si>
  <si>
    <t>support@attengo.com</t>
  </si>
  <si>
    <t>Ricky Simon
  Co-Founder &amp; co-CEO</t>
  </si>
  <si>
    <t>Ricky Simon
  Co-Founder &amp; co-CEO
  Shalom Simon
  Co-Founder &amp; co-CEO</t>
  </si>
  <si>
    <t>Sokolov Street 29, Herzliya, Israel</t>
  </si>
  <si>
    <t>תחקיר עליהן בערוץ 2</t>
  </si>
  <si>
    <t>26.2M</t>
  </si>
  <si>
    <t>Marta Weinstock-Rosin, Prof.
  Scientific Founder</t>
  </si>
  <si>
    <t>Moti Hacham
  CFO &amp; COO</t>
  </si>
  <si>
    <t>Marta Weinstock-Rosin, Prof.
  Scientific Founder
  Michael Horev, Prof.
  Scientific Founder
  Moti Hacham
  CFO &amp; COO
  Moussa B.H. Youdim, Prof.
  Scientific Founder</t>
  </si>
  <si>
    <t>4.75M</t>
  </si>
  <si>
    <t>Oren Elmaliah,CPA.
  CFO</t>
  </si>
  <si>
    <t>Oren Elmaliah,CPA.
  CFO
  Paul Firuta
  CCO</t>
  </si>
  <si>
    <t>$70M</t>
  </si>
  <si>
    <t>70M</t>
  </si>
  <si>
    <t>Shai Ayal
  CTO</t>
  </si>
  <si>
    <t>$130K</t>
  </si>
  <si>
    <t>130K</t>
  </si>
  <si>
    <t>Amos Shaham
  CEO</t>
  </si>
  <si>
    <t>Ayelet Dilion-Mashiah
  CEO</t>
  </si>
  <si>
    <t>Ayelet Dilion-Mashiah
  CEO
  Matti Davis
  VP R&amp;D</t>
  </si>
  <si>
    <t>www.brain1.biz</t>
  </si>
  <si>
    <t>Avi Weinberger
  Founder &amp; CEO</t>
  </si>
  <si>
    <t>8/7/21</t>
  </si>
  <si>
    <t>company acquired by Mantis Vision</t>
  </si>
  <si>
    <t>Yair Feld
  CEO</t>
  </si>
  <si>
    <t>Ronit Markovitz
  Product Manager</t>
  </si>
  <si>
    <t>10/02/2021</t>
  </si>
  <si>
    <t>Nahum Rosenberg
  Co-founder</t>
  </si>
  <si>
    <t>Nahum Rosenberg
  Co-founder
  Jacob Halevy-Politch
  Co-founder
  Dan Adam
  Co-founder
  Andrei Craft
  Co-founder</t>
  </si>
  <si>
    <t>JUNG</t>
  </si>
  <si>
    <t>www.jung.de</t>
  </si>
  <si>
    <t>JUNG is a supplier of modern building technology systems.</t>
  </si>
  <si>
    <t>Industrial, Supply Chain Management</t>
  </si>
  <si>
    <t>Wettolsheim, Alsace, France</t>
  </si>
  <si>
    <t>$100M to $500M</t>
  </si>
  <si>
    <t>contact@jung-france.fr</t>
  </si>
  <si>
    <t>33 389201010</t>
  </si>
  <si>
    <t>Shmuel Beck
  Co-founder</t>
  </si>
  <si>
    <t>Shai Ben-Efraim
  CEO</t>
  </si>
  <si>
    <t>Shmuel Beck
  Co-founder
  Shai Ben-Efraim
  CEO
  Hamid Sharim
  Co-Founder &amp; Inventor</t>
  </si>
  <si>
    <t>$16K</t>
  </si>
  <si>
    <t>16K</t>
  </si>
  <si>
    <t>Dor Sened
  Co-Founder &amp; CEO</t>
  </si>
  <si>
    <t>Matan Cohen
  Co-founder</t>
  </si>
  <si>
    <t>Dor Sened
  Co-Founder &amp; CEO
  Matan Cohen
  Co-founder
  Yoav Danziger
  VP Business Development</t>
  </si>
  <si>
    <t>https://finder.startupnationcentral.org/company_page/n2b</t>
  </si>
  <si>
    <t>Treatment of Parkinsonâ€™s-related Depression</t>
  </si>
  <si>
    <t>N2B Ltd is developing an intranasal delivery formulation of the approved drug Rasagiline for the treatment of depression associated with Parkinsonâ€™s disease (PD). The company is on a quick regulatory pathway for NDA submission through the U.S. FDA 5O5(b)(2) approach.
 N2Bâ€™s preclinical results indicate that intranasal delivery of Rasagiline could provide both a useful alternative to oral administration in the treatment of PD and a novel therapeutic approach for the treatment of depression in PD patients.
 N2B was founded as an incubator company of Youdim Pharmaceuticals.</t>
  </si>
  <si>
    <t>Alon Yaar
  CEO at Youdim ...</t>
  </si>
  <si>
    <t>Alon Yaar
  CEO at Youdim ...
  Hadile Ounallah-Saad, Dr.
  Research Leader
  Liora Zilberson
  Expert in CMC
  Hadile Ounallah-Saad
  Head of R&amp;D</t>
  </si>
  <si>
    <t>Shmuel Shani
  Founder</t>
  </si>
  <si>
    <t>NeuroApplied</t>
  </si>
  <si>
    <t>www.neuroapplied.com</t>
  </si>
  <si>
    <t>NeuroApplied develops a platform for eliciting subconscious perception of brands by their consumers.</t>
  </si>
  <si>
    <t>NeuroApplied offers customer-focused marketing based on the study of the customers’ collective subconscious. The company applies machine-learning analytics, in combination with neural-networks computing, to online picture games in order to provide its clients with useful data collected from the associative subconscious of their customers. Its SaaS-based platform provides an intuitive dashboard for insights that is nonintrusive, and visually stimulating for respondents. NeuroApplied was founded by Lior Moyal, Elhanan Meirovithz, and Inna Schneiderman in June 2016.</t>
  </si>
  <si>
    <t>Consumer, Market Research, Network Security, Neuroscience</t>
  </si>
  <si>
    <t>Hadera, Hefa, Israel</t>
  </si>
  <si>
    <t>info@neuroapplied.com</t>
  </si>
  <si>
    <t>Elhanan Meirovithz, Inna Schneiderman, Lior Moyal</t>
  </si>
  <si>
    <t>Neurodex</t>
  </si>
  <si>
    <t>https://www.neurodex.co/</t>
  </si>
  <si>
    <t>company website is offline No reults from 2020</t>
  </si>
  <si>
    <t>https://www.trendlines.com/company/neuroquest/</t>
  </si>
  <si>
    <t>NeuroQuest is developing a blood-based diagnostic test for Alzheimer's disease. The technology is based on the specific response of the immune system to a neurological injury, which is detectable in FACS analysis of whole blood.
 NeuroQuest has established a US subsidiary and clinical development center at the Roper St. Francis Clinical Biotechnology Research Institute with the assistance and financial support of the South Carolina Research Authority.
 The company's patent-pending technology is based on the award-winning research of Professor Michal Schwartz of the Weizmann Institute of Science. NeuroQuest has licensed the intellectual property covering this technology from Yeda (the Technology Transfer Company of the Weizmann Institute of Science) and holds an exclusive global license for its development and commercialization.</t>
  </si>
  <si>
    <t>biomarkers,diagnostics,alzheimers-disease,biotechnology,degenerative-diseases,early-detection,blood-test,predictive-analytics,neurology,medical-technologies,patent-pending</t>
  </si>
  <si>
    <t>https://www.linkedin.com/company/3070353</t>
  </si>
  <si>
    <t>Dan Touitou
  CEO</t>
  </si>
  <si>
    <t>Ishay Attar
  Co-founder</t>
  </si>
  <si>
    <t>Ishay Attar
  Co-founder
  Dan Touitou
  CEO
  Lior Yankelson
  Co-founder</t>
  </si>
  <si>
    <t xml:space="preserve">NexSig - Neurological Examination Technologies </t>
  </si>
  <si>
    <t>Kfar Saba, HaMerkaz, Israel</t>
  </si>
  <si>
    <t>101-250</t>
  </si>
  <si>
    <t>Daniel Shahaf
  Co-founder &amp; CTO</t>
  </si>
  <si>
    <t>Iris Shichor
  CEO</t>
  </si>
  <si>
    <t>Daniel Shahaf
  Co-founder &amp; CTO
  Iris Shichor
  CEO
  Liron Hadar
  VP Product &amp; RA</t>
  </si>
  <si>
    <t>1001-5000</t>
  </si>
  <si>
    <t>Alex Chanin
  CEO</t>
  </si>
  <si>
    <t>Alex Chanin
  CEO
  Azi Ben-Yishai
  VP Finance &amp; Operations
  Ofer Braude
  VP R&amp;D, Site Manager</t>
  </si>
  <si>
    <t>Shraga Hocherman
  Founder, CTO</t>
  </si>
  <si>
    <t>Rafi Gidron, Dr.
  Co-founder</t>
  </si>
  <si>
    <t>Rafi Gidron, Dr.
  Co-founder
  Kenneth Hensley, Prof.
  Co-founder</t>
  </si>
  <si>
    <t>Applied Cognitive Engineering (product: IntelliGym)</t>
  </si>
  <si>
    <t>Kfar Shmaryahu</t>
  </si>
  <si>
    <t>Best Brain</t>
  </si>
  <si>
    <t>https://www.bestbrain.org/</t>
  </si>
  <si>
    <t>Bioness is the leading provider of innovative technologies helping people regain mobility and independence.</t>
  </si>
  <si>
    <t>Hod Hasharon (Main: Valencia, California, United States)</t>
  </si>
  <si>
    <t>Raanana</t>
  </si>
  <si>
    <t>HaHayil St 49, Raanana</t>
  </si>
  <si>
    <t>BrainFulness</t>
  </si>
  <si>
    <t>https://www.brain-ful-ness.com/</t>
  </si>
  <si>
    <t>BrainFulness developes a new device and software that are based upon the
  idea of repetitive triggered somatosensory discrimination.</t>
  </si>
  <si>
    <t>Brainfulness has developed a new device and software that are based upon the idea of Repetitive Triggered Somatosensory Discrimination. This idea is in line with the state of art knowledge in Neurobiology. The
  development is an outcome of long cooperation between two scientists: 
 one from medicine and the other from performance education.After
  long discussions they both decided to build a prototype and start with a
  clinical research. The device is under patent approval.</t>
  </si>
  <si>
    <t>BrainGames - Israel</t>
  </si>
  <si>
    <t>https://www.braingames-israel.com/</t>
  </si>
  <si>
    <t>IPO</t>
  </si>
  <si>
    <t>55.23M</t>
  </si>
  <si>
    <t>Chaim Lebovits
  President &amp; CEO</t>
  </si>
  <si>
    <t>Previous
  Chaim Lebovits
  President &amp; CEO
  Uri Yablonka
  EVP, Chief Business ...
  Preetham Shah
  Executive Vice President, ...
  David Setboun
  Executive Vice President ...
  Ralph Kern
  President &amp; Chief Medical ...
  Arthuro Araya
  CCO
  Yossef Levy
  VP Cell Production
  Dr. Yael Gothelf
  VP Scientific &amp; ...
  Revital Aricha
  VP R&amp;D
  Mary Kay-Turner
  Vice President of Global ...
  Susan E. Ward
  Head of Clinical ...
  Stacy Lindborg
  Executive Vice President ...
  Next</t>
  </si>
  <si>
    <t>$8.5M</t>
  </si>
  <si>
    <t>24.6M</t>
  </si>
  <si>
    <t>Christopher R. von Jako, PhD
  President &amp; CEO</t>
  </si>
  <si>
    <t>Judith Huber
  Senior VP &amp; CFO</t>
  </si>
  <si>
    <t>David Zacut
  Co-founder</t>
  </si>
  <si>
    <t>Previous
  David Zacut
  Co-founder 
  Judith Huber
  Senior VP &amp; CFO
  Yiftach Roth
  Co-founder
  Christopher R. von Jako, PhD
  President &amp; CEO
  Amit Ginou
  VP &amp; Site Manager
  Christopher Boyer
  VP Global Marketing
  Hadar Levy
  Senior Vice President and ...
  Avner Hagai
  Co-founder
  Abraham Zangen
  Co-founder &amp; Scientific ...
  Moria Ankry
  VP R&amp;D
  Aron Tendler
  CMO
  Next</t>
  </si>
  <si>
    <t>Ceretrieve is a medical device company developing a medical device for treating ischemic stroke. They also developing an innovative neuro-thrombectomy system with integrated embolic protection features that will safely and efficiently extract blood clots from large vessels in the brain and restore blood flow following an ischemic stroke. The Company’s next-generation aspiration catheter will improve clinical outcomes by securely removing the entire clot in one pass with the catheter’s proprietary large-bore funnel and closure tip. CathTrap provides physicians with a safe, easy-to-use device to prevent distal embolization during thrombectomy procedures for better treatment efficiency and offers patients improved clinical outcomes. Ceretrieve was founded in December 2016 and is headquartered in Misgav, Israel.</t>
  </si>
  <si>
    <t>Misgav, HaZafon</t>
  </si>
  <si>
    <t>Madelaine Sayko
  Co-founder</t>
  </si>
  <si>
    <t>Madelaine Sayko
  Co-founder
  Daniel Gross
  Founder
  Meira Josephy
  Co-founder</t>
  </si>
  <si>
    <t>$5M</t>
  </si>
  <si>
    <t>5M</t>
  </si>
  <si>
    <t>Carlos Rodriguez
  CTO</t>
  </si>
  <si>
    <t>Tommy Sagroun
  CEO</t>
  </si>
  <si>
    <t>Prof. Shlomo Breznitz
  President</t>
  </si>
  <si>
    <t>Tommy Sagroun
  CEO
  Dr. Evelyn Shatil
  CRO
  Carlos Rodriguez
  CTO
  Prof. Shlomo Breznitz
  President</t>
  </si>
  <si>
    <t>Beersheba, HaDarom</t>
  </si>
  <si>
    <t>https://drill-d.co.il/</t>
  </si>
  <si>
    <t>multi sensor system for analysiznf reactions to advertisements</t>
  </si>
  <si>
    <t>Or OR OrOr Asaf Asafasaf</t>
  </si>
  <si>
    <t>Sankt-peterburg, Saint Petersburg City, Russian Federation</t>
  </si>
  <si>
    <t>Website is very basic, not clear what they are doing</t>
  </si>
  <si>
    <t>Haifa, Hefa, Israel</t>
  </si>
  <si>
    <t>librahome.com</t>
  </si>
  <si>
    <t>Mekor Haim St 3, Jerusalem</t>
  </si>
  <si>
    <t xml:space="preserve">Vision practice program for patient suffering from "Lazy-eye" </t>
  </si>
  <si>
    <t>Modi'in, HaMerkaz, Israel</t>
  </si>
  <si>
    <t>Netser Sireni</t>
  </si>
  <si>
    <t>https://www.linkedin.com/posts/yazamut360_siliconegev-matafoundation-neurohelp-activity-6704643784283590656-RaoS</t>
  </si>
  <si>
    <t>NeuroSense Therapeutics</t>
  </si>
  <si>
    <t>www.neurosense-tx.com/</t>
  </si>
  <si>
    <t>NeuroSense Therapeutics is a Biotech company tha focuses on the development of miRNAs as a novel treatment for ALS.</t>
  </si>
  <si>
    <t>NeuroSense Therapeutics is a Biotech company focusing on the development of an effective drug for ALS patients. Established in 2016, NeuroSense Therapeutics comprises ALS experts and professionals in the field of drug development for diseases of the CNS. The company's groundbreaking therapy is based on research done by pioneers in the ALS field. It is working on the development of a novel treatment for ALS, comprised of molecules which enhance the activity of multiple pertinent targets due to synergistic effect.</t>
  </si>
  <si>
    <t>Biotechnology, Neuroscience</t>
  </si>
  <si>
    <t>Herzliya, Tel Aviv, Israel</t>
  </si>
  <si>
    <t>Equity Crowdfunding</t>
  </si>
  <si>
    <t>info@neurosense-tx.com</t>
  </si>
  <si>
    <t>Alon Ben-Noon</t>
  </si>
  <si>
    <t>www.novotalk.com</t>
  </si>
  <si>
    <t>Arieh Sharon Street 2, Tel Aviv-Yafo, Israel</t>
  </si>
  <si>
    <t>Perflow medical develops a device for surgeons to treat stroke patients more effectively by widening their arteries.</t>
  </si>
  <si>
    <t>Pharmaseed</t>
  </si>
  <si>
    <t>http://www.pharmaseedltd.com/</t>
  </si>
  <si>
    <t>Pharamseed helps you conduct in-vivo/in-vitro studies tailored to your company's custom needs.</t>
  </si>
  <si>
    <t>HaMazmera St 9, Ness Ziona</t>
  </si>
  <si>
    <t>Philips / Algotech</t>
  </si>
  <si>
    <t>https://www.algotec.com/</t>
  </si>
  <si>
    <t>Cognitive training for rehabilitation patients</t>
  </si>
  <si>
    <t>Ramat Gan (Sheba Medical Center)</t>
  </si>
  <si>
    <t>The Chaim Sheba Medical Center at Tel Hashomer, Ramat Gan, Israel</t>
  </si>
  <si>
    <t>256K</t>
  </si>
  <si>
    <t>2breathe Technologies Ltd</t>
  </si>
  <si>
    <t>2breathe.com/about-us/</t>
  </si>
  <si>
    <t>Digital therapeutic devices to lower high blood pressure, reduce stress and induce sleep</t>
  </si>
  <si>
    <t>Our founders, Dr. Benjamin Gavish and his son, Erez Gavish, pioneered the digital therapeutic device field, first in hypertension and now in sleep. The original product, RESPeRATE, is the world’s only FDA-cleared, non-invasive hypertension treatment device. Used by hundreds of thousands of patients and is featured in the American Heart Association statement on non-pharmacological treatments. RESPeRATE only “side effect” was that users were falling asleep as they used it. When 90% of users reported that beyond lowering their blood pressure, it also improved their sleep, we decided to turn the “side effect into a feature” and adapt the technology to help the millions who suffer from sleeplessness. We went back to the drawing board and redesigned the effective device-guided breathing technology into a sleek smartphone powered product.</t>
  </si>
  <si>
    <t>Fitness, Medical Device</t>
  </si>
  <si>
    <t>Minden, Nevada, United States</t>
  </si>
  <si>
    <t>press@2breathe.com</t>
  </si>
  <si>
    <t>408-555-5555</t>
  </si>
  <si>
    <t>Erez Gavish</t>
  </si>
  <si>
    <t>Adasky</t>
  </si>
  <si>
    <t>www.adasky.com/</t>
  </si>
  <si>
    <t>AdaSky is a small team of experienced vets from the Israel high-tech industry who are now bringing FIR technology to the automotive market.</t>
  </si>
  <si>
    <t>AdaSky aims to disrupt the autonomous vehicle market, delivering the smallest, best-resolution thermal sensor to give self-driving cars the gift of sight and perception, in any lighting or weather condition. AdaSky delivers a scalable solution, priced for mass market, that was built to meet the specific and demanding requirements of autonomous vehicles. AdaSky saw a powerful opportunity in the market. The most basic need for autonomous vehicles is to be able to see and interpret all objects and surroundings, in all conditions. Existing sensors and cameras available today can’t meet this need on their own. To address this, AdaSky engineered a state-of-the-art sensing and perception solution that allows autonomous vehicles to reliably detect, segment, and analyze pedestrians, animals, objects, and road conditions in day or night, regardless of weather condition. Today’s sensors are limited and often have trouble classifying objects. AdaSky’s advanced thermal sensing solution allows the vehicle to sense and analyze its surroundings by passively collecting FIR signals through detection of thermal energy radiated from objects and their body heat. AdaSky introduces a new modality in which the signals come from a different band of the spectrum, orthogonal to existing imaging solutions. AdaSky’s image processing and computer vision algorithms process the signals collected by the camera to provide accurate object detection and scene analysis, giving the vehicle a new layer of information and the ability to precisely detect pedestrians 200 meters away or more, allowing more distance in which to react to driving decisions. FIR technology has been used for decades in other vertical industries, making it a mature and proven concept with demonstrated scalable technology priced for mass market. AdaSky leveraged this mature technology and adapted it specifically for autonomous vehicles to create a solution that complements other sensing technology, such as Lidar, Radar, and standard cameras, while providing a crucial additional layer of vision and brains. In fact, AdaSky’s solution is performing at its best in use cases when other sensors in the car have no perception and are unable to see. When combined with other sensors, AdaSky’s solution gives autonomous vehicles perception of their surroundings in any condition. AdaSky is a quick-moving start-up, comprised of an experienced team that combines image-processing and thermal sensing industry vets from the Israeli high-tech market, automotive experts, and machine-learning and computer-vision specialists. AdaSky was founded with the core vision of advancing the autonomous vehicle market with a bold perception solution that increases the safety and performance of the self-driving car. The team took the very mature thermal sensing technology that its founders had worked with for decades and specifically adapted it for the needs of the automotive market.</t>
  </si>
  <si>
    <t>Artificial Intelligence, Automotive, Autonomous Vehicles, Computer Vision, Sensor, Software</t>
  </si>
  <si>
    <t>Yoqne`am `illit</t>
  </si>
  <si>
    <t>Corporate Round</t>
  </si>
  <si>
    <t>contact@adasky.com</t>
  </si>
  <si>
    <t>Avi Katz</t>
  </si>
  <si>
    <t>Advanced Bionics</t>
  </si>
  <si>
    <t>https://advancedbionics.com</t>
  </si>
  <si>
    <t>Advanced Bionics Corporation develops implantable neurostimulation devices.</t>
  </si>
  <si>
    <t>Advanced Bionics Corporation develops implantable neurostimulation devices (Cochlear Implants)</t>
  </si>
  <si>
    <t>Developer Platform, Manufacturing, Medical Device</t>
  </si>
  <si>
    <t>Stafa, Zurich, Switzerland</t>
  </si>
  <si>
    <t xml:space="preserve">501-1000 </t>
  </si>
  <si>
    <t>M&amp;A, Acquired by Sonova Holding</t>
  </si>
  <si>
    <t>n/a</t>
  </si>
  <si>
    <t>https://www.linkedin.com/company/advanced-bionics</t>
  </si>
  <si>
    <t>hear@advancedbionics.com</t>
  </si>
  <si>
    <t>Alfred E. Mann</t>
  </si>
  <si>
    <t>Alomone Labs</t>
  </si>
  <si>
    <t>https://www.alomone.com/</t>
  </si>
  <si>
    <t>Alomone Labs is a leading developer, producer and supplier of reliable research tools for membrane proteins. By leveraging 30 years of experience and scientific excellence, we produce tried, tested and trusted products.</t>
  </si>
  <si>
    <t>Aposense Ltd.</t>
  </si>
  <si>
    <t>Arbe</t>
  </si>
  <si>
    <t>www.arberobotics.com</t>
  </si>
  <si>
    <t>Real Time 4D Imaging Radar for autonomous driving</t>
  </si>
  <si>
    <t>Arbe is building the future car’s eyes and brain using a High-Resolution Radar enabling cars to “see” the environment in any weather and any lighting condition, to long, mid and short ranges as well as in any azimuth, elevation and Doppler. Our radar detects cars, motorcycles, bikes, and most importantly humans. Arbe’s radar, based on our proprietary chipsets, is a next generation of safety products for ADAS and autonomous driving, offering superior performance at a low cost, size and power consumption.</t>
  </si>
  <si>
    <t>Automotive, Autonomous Vehicles</t>
  </si>
  <si>
    <t>Tel Aviv-yafo, Tel Aviv, Israel</t>
  </si>
  <si>
    <t>info@arberobotics.com</t>
  </si>
  <si>
    <t>Kobi Marenko, Noam Arkind, Oz Fixman</t>
  </si>
  <si>
    <t>Axilion Smart Mobility</t>
  </si>
  <si>
    <t>www.axilion.com</t>
  </si>
  <si>
    <t>AI &amp; Deep Learning software and SaaS for cities and transit operators</t>
  </si>
  <si>
    <t>Axilion Smart Mobility revolutionizes the every day reality in cities around the world by reducing commuter’s travel time in all mobility services and means by 40%. Our AI technology deploys a distributed algorithm where every signalized intersection is transformed into an adaptive, car connected traffic controller and infused into a smart city brain. Axilion provides real-time traffic simulations for intersections, corridors, grids and entire cities. AI design of adaptive traffic signals that automatically responds to the changing traffic patterns in real-time. Utilizing every available road infrastructure and sensors by creating a software abstraction layer on top of existing hardware and creates a foundation for city-wide dynamic congestion pricing (RUC – Road User Charges) Through our unique and field proven solutions we are able to optimize traffic flow by 40%, dramatically reduce Post-IPO Equity transit operator's travel time by up to 47%, grow transit ridership by 400%. Axilion's software is deployed in 100's of signals in Europe, Israel and the US and is the only approved software in Israel for designing traffic signal time plans.</t>
  </si>
  <si>
    <t>Post-IPO Equity Transportation, SaaS, Software, Transportation</t>
  </si>
  <si>
    <t>info@axilion.com</t>
  </si>
  <si>
    <t>Ilan Weizman, Oran Dror</t>
  </si>
  <si>
    <t>balanseat</t>
  </si>
  <si>
    <t>The Balanseat is a motor training device that was developed specifically to help older adults and neurologically impaired</t>
  </si>
  <si>
    <t>Balanseat was developed by a team of entrepreneurs, scientists, physicians and engineers. Balanseat is a Mopair Technologies Ltd. product MoPair Technologies Ltd. was founded by a Feldenkrais practitioner with many years of experience treating neurologically impaired patients as Multiple Sclerosis (MS), Post-Stroke and Parkinson’s.</t>
  </si>
  <si>
    <t>Biotechnology, Health Care, Medical Device, Neuroscience</t>
  </si>
  <si>
    <t>https://www.linkedin.com/company/mopair-technologies-ltd/</t>
  </si>
  <si>
    <t>contact@balanseat.com</t>
  </si>
  <si>
    <t>Uri Halperin</t>
  </si>
  <si>
    <t>BetaStim</t>
  </si>
  <si>
    <t>Biobeat Medical</t>
  </si>
  <si>
    <t>Bioimmunate</t>
  </si>
  <si>
    <t>Not related to neurotech</t>
  </si>
  <si>
    <t>www.bioimmunate.com/</t>
  </si>
  <si>
    <t>Bioimmunate offers a precision blood filtering medical technology for select autoimmune diseases.</t>
  </si>
  <si>
    <t>Bioimmunate is a medical device company that offers a breakthrough precision blood filtering medical technology for select autoimmune diseases. Its platform technology has initial focus on the treatment of patients with multiple sclerosis or MS. Specific MS-related cells that migrate from the blood to the brain cause brain damage from MS. It has developed biological filters anchored inside special particles that are able to recognize, capture, and remove these harmful cells from the patient’s blood before they reach the central nervous system. It seeks to improving the quality of life of patients with autoimmune diseases, seeking to provide safer, more cost-effective therapies without side effects. Its main research and development laboratory is in the BioGiv Center at the Hebrew University in Jerusalem.</t>
  </si>
  <si>
    <t>Health Care, Health Diagnostics, Personal Health, Therapeutics, Veterinary, Wellness</t>
  </si>
  <si>
    <t>sigalit@bioimmunate.com</t>
  </si>
  <si>
    <t>Sigalit Carmel</t>
  </si>
  <si>
    <t>Braincast</t>
  </si>
  <si>
    <t>https://finder.startupnationcentral.org/company_page/braincast</t>
  </si>
  <si>
    <t>General Purpose Machine Learning API for Developers</t>
  </si>
  <si>
    <t>Braincast helps Developers to build smarter products and improve customer experience. Braincast cloud API enables developers to develop their own artificial intelligence solutions without any previous knowledge in machine learning (ML) resulting in a significantly faster &amp; cheaper development process compared to tradition ML approaches and products. Braincast is based on technology protected with patents and developed at the Cyber Research Center of Ben-Gurion University.</t>
  </si>
  <si>
    <t>Artificial Intelligence, Cloud Computing, Cloud Infrastructure, Data Mining, Developer APIs, Developer Platform, Developer Tools, Machine Learning, SaaS, Software</t>
  </si>
  <si>
    <t>lior@braincast.ai</t>
  </si>
  <si>
    <t>Dudu Mimran, Lior Sidi, Ran Yahalom</t>
  </si>
  <si>
    <t>Brainkos</t>
  </si>
  <si>
    <t>https://www.brainkos.com/</t>
  </si>
  <si>
    <t>Brainkos helps teachers make learning more fun and effective by 
mixing homework questions into single-player and multiplayer games.
Teachers upload their own questions or use questions that other 
teachers in the community have published, and then send them as a 
mission to their students by selecting a game template to use. Students 
can play the selected game on their phones and answer the questions 
while playing. Teachers can watch the class progress in real time and 
get insights into where their students need help.</t>
  </si>
  <si>
    <t>BrainSpa</t>
  </si>
  <si>
    <t>Not Relevat + No Results from 2020</t>
  </si>
  <si>
    <t>company closed</t>
  </si>
  <si>
    <t>Ayala Bloch
  Co-founder</t>
  </si>
  <si>
    <t>Ayala Bloch
  Co-founder 
  Vadim Kagan
  Co-founder
  VS Subrahmanian 
  Co-founder
  Sari Maril
  Co-founder</t>
  </si>
  <si>
    <t>With effective but time-dependent treatments available, BrainTalk is designed to help stroke patients identify their condition and alert help fast.</t>
  </si>
  <si>
    <t>BrainWatch</t>
  </si>
  <si>
    <t>http://brainwatch.tech/</t>
  </si>
  <si>
    <t>ClearForest</t>
  </si>
  <si>
    <t>www.clearforest.com</t>
  </si>
  <si>
    <t>ClearForest is a software company that develops and markets text analytics and text mining solutions.</t>
  </si>
  <si>
    <t>ClearForest is a software company that develops and markets text analytics and text mining solutions. Founded in 1998, ClearForest has its headquarters just outside of Boston and has development in Israel near Tel Aviv.</t>
  </si>
  <si>
    <t>Analytics, Natural Language Processing, Neuroscience, Semantic Web, Software, Text Analytics</t>
  </si>
  <si>
    <t>Kiriat Arieh, HaMerkaz, Israel</t>
  </si>
  <si>
    <t>Oren Etzioni</t>
  </si>
  <si>
    <t>Clicktale</t>
  </si>
  <si>
    <t>https://www.clicktale.com/</t>
  </si>
  <si>
    <t>not found</t>
  </si>
  <si>
    <r>
      <rPr>
        <rFont val="Calibri"/>
        <color rgb="FF000000"/>
        <sz val="10.0"/>
      </rPr>
      <t xml:space="preserve">A part of the incubator: </t>
    </r>
    <r>
      <rPr>
        <rFont val="Calibri"/>
        <color rgb="FF000000"/>
        <sz val="10.0"/>
        <u/>
      </rPr>
      <t xml:space="preserve">www.mindup.co.il/ </t>
    </r>
  </si>
  <si>
    <t>Cognit</t>
  </si>
  <si>
    <t>https://www.cognit.co.il/</t>
  </si>
  <si>
    <t>CogniZance</t>
  </si>
  <si>
    <t>www.cognizance-daily.com</t>
  </si>
  <si>
    <t>CogniZance is a cognitively stimulating service for reinventing retirement through communication.</t>
  </si>
  <si>
    <t>CogniZance is a cognitively stimulating service for reinventing retirement through communication. The company helps you build a brain-training routine and stimulate short and long term memory, attentiveness and creativity. It keeps older adults sharp, creative and socially engaged. Through refreshing daily interactions and scientifically-based brain-training, users create and maintain a healthy routine. CogniZance exercises focus on real-life skills and are fun, inspiring, often challenging and thought-provoking. The users make more out of retirement, feeling driven, and connected. it uses statistical and machine learning algorithms to create a truly personalized experience. CogniZance was founded in June 2017 and is based in Tel Aviv, Israel.</t>
  </si>
  <si>
    <t>Personal Health, Retirement, Social Media Advertising, Training</t>
  </si>
  <si>
    <t>cognizancedaily@gmail.com</t>
  </si>
  <si>
    <t>Coresight</t>
  </si>
  <si>
    <t>https://www.corsight.ai/</t>
  </si>
  <si>
    <t>Facial Recognition - software/algorithm</t>
  </si>
  <si>
    <t>Allenby St 103, Tel Aviv-Yafo, Israel</t>
  </si>
  <si>
    <t>Digital Trowel</t>
  </si>
  <si>
    <t>www.digitaltrowel.com</t>
  </si>
  <si>
    <t>Digital Trowel develops text mining and natural language processing tools that facilitate business decision-making.</t>
  </si>
  <si>
    <t>DT develops Text mining and NLP tools. DT collects, distills and disseminates data from the Internet into the knowledge you need to make smart business decisions. Their breakthrough NLP (natural language processing) technologies mine the depths of the Web, find relevant data quickly, understand it and refine it to meet your specific needs. The source of Digital Trowel's exceptional productivity is a unique, cross-disciplinary team made up of world-leading scientists, technologists, database industry strategists, and highly experienced entrepreneurial managers. DT was co-founded by Prof. Ronen Feldman, the scientist who coined the term "text mining." He is the author of the text mining industry's definitive textbook, and founded one of text mining's first and most successful commercial companies. Digital Trowel has assembled leading technologists from the fields of text analytics, mathematics/algorithms, infrastructure and software development, as well as veteran database industry strategists and business managers. This strong, comprehensive combination gives you the ability to tap the agility, experience and raw brain power you need to create high-value text mining and data analytic applications and carry out challenging assignments.</t>
  </si>
  <si>
    <t>Artificial Intelligence, Business Intelligence, Knowledge Management, Mobile Devices, Natural Language Processing, Neuroscience, Software</t>
  </si>
  <si>
    <t>Lod, HaMerkaz, Israel</t>
  </si>
  <si>
    <t>https://www.linkedin.com/company/digital-trowel/about/</t>
  </si>
  <si>
    <t>info@digitaltrowel.com</t>
  </si>
  <si>
    <t>972 73 240 0500</t>
  </si>
  <si>
    <t>Doron Cohen</t>
  </si>
  <si>
    <t>DPE medical</t>
  </si>
  <si>
    <t>www.dpemed.com/</t>
  </si>
  <si>
    <t>DPE medical is an Israel-based company that manufactures and develops physiotherapy and rehabilitation products for enterprises.</t>
  </si>
  <si>
    <t>DPE Medical is a unique international company that specializes in development and manufacture of revolutionary products in the field of physical therapy and rehabilitation equipment. Their main product is the Dynamic Stair Trainer (DST) - A unique adjustable stair trainer with parallel bars designed to retrain the gradual use of stair-climbing skills in order to regain mobility and independence. The device was designed to help patients in various stages of rehabilitation who need exercise to regain their ability to use steps following illness, heart problems, stroke, orthopedic injuries, car or work accidents, surgery (including knee replacement), neurological injuries or amputations. In general it is suitable for anyone requiring physiological rehabilitation, including children.</t>
  </si>
  <si>
    <t>Manufacturing, Medical, Medical Device, Therapeutics</t>
  </si>
  <si>
    <t>Sho'eva, Yerushalayim</t>
  </si>
  <si>
    <t>Ela Pharma</t>
  </si>
  <si>
    <t>https://www.elapharma.com/</t>
  </si>
  <si>
    <t>https://www.epitechmag.com/</t>
  </si>
  <si>
    <t>Evature</t>
  </si>
  <si>
    <t>Not relevant to Neurotech/IL - acquired by Booking.com</t>
  </si>
  <si>
    <t>evature.com</t>
  </si>
  <si>
    <t>Evature develops an expert virtual agent that understands customers’ travel requests and acts upon them.</t>
  </si>
  <si>
    <t>Evature is developing an Expert Virtual Agent (EVA) technology utilizing cutting edge Natural Language Processing (NLP), Artificial Intelligence and machine learning. EVA is a Virtual Travel Agent who understands customers travel requests (submitted in natural language) and acts upon them (deferring to a human agent when in doubt). EVA has the potential to significantly reduce operating expenses and increase productivity of travel agencies and travel web sites.</t>
  </si>
  <si>
    <t>Artificial Intelligence, Big Data, Neuroscience, Search Engine, Semantic Web, Software, Travel</t>
  </si>
  <si>
    <t>Ness Ziona, HaMerkaz, Israel</t>
  </si>
  <si>
    <t>info@evature.com</t>
  </si>
  <si>
    <t>Barry Volinskey, Tal Weiss</t>
  </si>
  <si>
    <t>Eyeway Vision</t>
  </si>
  <si>
    <t>http://www.eyeway-vision.com/</t>
  </si>
  <si>
    <t>Eyeway Vision focuses on manufacturing, sale, and maintenance for the computer science industry. The company is currently in stealth mode.</t>
  </si>
  <si>
    <t>Computer, Manufacturing, Medical Sales</t>
  </si>
  <si>
    <t>Or Yehuda, Israel</t>
  </si>
  <si>
    <t>stealth mode</t>
  </si>
  <si>
    <t>https://www.linkedin.com/search/results/all/?keywords=Eyeway%20Vision%20Ltd.</t>
  </si>
  <si>
    <t>it@eyeway-vision.com</t>
  </si>
  <si>
    <t>Boris Greenberg</t>
  </si>
  <si>
    <t>https://www.youtube.com/watch?v=Wx04wBgrYVI&amp;feature=youtu.be</t>
  </si>
  <si>
    <t>São Paulo, Sao Paulo, Brazil</t>
  </si>
  <si>
    <t>Fullest</t>
  </si>
  <si>
    <t>Not relevant to Neurotech/IL  - Positive Psychology app</t>
  </si>
  <si>
    <t>fullest.me</t>
  </si>
  <si>
    <t>Fullest is a mobile application that connects the users to their values, strengths, and the impact they want to achieve in life.</t>
  </si>
  <si>
    <t>Fullest is a mobile application that connects the users to their values, strengths, and the impact they want to achieve in life. It leverages the latest research in Positive Psychology and neuroscience to weave positive interventions into the fabric of daily life.</t>
  </si>
  <si>
    <t>Apps, Health Care, Mobile Apps</t>
  </si>
  <si>
    <t>Noah Pedrini</t>
  </si>
  <si>
    <t>GE Healthcare</t>
  </si>
  <si>
    <t>https://www.gehealthcare.com/</t>
  </si>
  <si>
    <t>GE Healthcare provides transformational medical technologies and services that are shaping a new age of patient care.</t>
  </si>
  <si>
    <t>GE Healthcare provides transformational medical technologies and services that are shaping a new age of patient care. Their broad expertise in medical imaging and information technologies, medical diagnostics, patient monitoring systems, drug discovery, biopharmaceutical manufacturing technologies, performance improvement and performance solutions services help their customers to deliver better care to more people around the world at a lower cost. In addition, they partner with healthcare leaders, striving to leverage the global policy change necessary to implement a successful shift to sustainable healthcare systems.</t>
  </si>
  <si>
    <t>Biotechnology, Health care, Medical, Health diagnosis</t>
  </si>
  <si>
    <t>לא בישראל</t>
  </si>
  <si>
    <t>Its a Positive Psychology app</t>
  </si>
  <si>
    <t>Gigantt</t>
  </si>
  <si>
    <t>www.gigantt.com</t>
  </si>
  <si>
    <t>Gigantt is a collaborative project planning web application that uses a ZUI (Zoomable User Interface) approach to managing complex work-plans. Editing a work-plan feels similar to editing a mind-map, with keyboard shortcuts that let you brain-dump your ideas and plans without slowing you down.</t>
  </si>
  <si>
    <t>Career Planning, Project Management, Software</t>
  </si>
  <si>
    <t>assaf@gigantt.com</t>
  </si>
  <si>
    <t>IDD Therapeutics</t>
  </si>
  <si>
    <t>www.idd-therapeutics.com/</t>
  </si>
  <si>
    <t>Anti-Cancer Drugs and Drug Discovery Platform</t>
  </si>
  <si>
    <t>IDD Therapeutics Ltd. is a drug development company for cancer therapy. The IDD Therapeutics main focus is improving specificity, safety and efficacy of an existing non-specific cancer treatments and protocols. Our unique and novel proprietary discovery platform, Intelligent Learning Engine (ILE®) is being used to build up a diverse pipeline of products. ILE® powerful technology was employed to design targeted small molecule New Therapeutic Entity (NTE) for cancer therapy. Our main focus is improving specificity, safety and NTEs, with multifunctional Mechanism of Action towards specific biological targets in the tumor cells (ILE® molecular activity indexing). The first innovative compound is a targeted, multifunctional Mode of Action (MoA), NTE consisting of neuro-protective anti-oxidant moiety. IDD-1040 is a small molecule and synthesized in a one-step chemical procedure, demonstrating a unique PK, superior efficacy and safety. Additional drug candidates, IDD-1010 and IDD-2010, are being developed and currently at the early preclinical stage. IDD Therapeutics operates within New Generation Technology (NGT) incubator, funded by the Israeli Office of Chief Scientist and private capital.</t>
  </si>
  <si>
    <t>info@idd-therapeutics.com</t>
  </si>
  <si>
    <t>972 4 609 8600</t>
  </si>
  <si>
    <t>Anwar Rayan</t>
  </si>
  <si>
    <t>No website, no info</t>
  </si>
  <si>
    <t>Southern, Israel</t>
  </si>
  <si>
    <t>Linguistic Agents</t>
  </si>
  <si>
    <t>www.linguisticagents.com</t>
  </si>
  <si>
    <t>Linguistic Agents is a privately held AI and natural language company based in Jerusalem, Israel. Linguistic Agents</t>
  </si>
  <si>
    <t>Linguistic Agents is a privately held company based in Jerusalem, Israel. It is specializing in the field of artificial intelligence and natural language.</t>
  </si>
  <si>
    <t>Artificial Intelligence, Neuroscience, Semantic Search, Software</t>
  </si>
  <si>
    <t>info@linguisticagents.com</t>
  </si>
  <si>
    <t>02-5372162</t>
  </si>
  <si>
    <t>Sasson Margaliot</t>
  </si>
  <si>
    <t>Lumus</t>
  </si>
  <si>
    <t>www.lumusvision.com</t>
  </si>
  <si>
    <t>Lumus enables users to view video and data content by wearing the LOE technology-based see-through wearable displays.</t>
  </si>
  <si>
    <t>Lumus (www.lumus-optical.com) products enable the fusion of the digital and physical world, allowing businesses and individuals to maximize the potential of augmented reality and smart eyewear today. Lumus has developed leading technology for see-through wearable displays, via its patented Light-guide Optical Element (LOE) platform to market leading producers of smart glasses and augmented reality eyewear. Lumus' technology enables a small natural looking form factor, wide field of view and true see-through performance.</t>
  </si>
  <si>
    <t>Augmented Reality, Consumer Electronics, Wearables</t>
  </si>
  <si>
    <t>info@lumusvision.com</t>
  </si>
  <si>
    <t>972 8 947 3361</t>
  </si>
  <si>
    <t>Yaakov Amitai</t>
  </si>
  <si>
    <t>Magna BSP</t>
  </si>
  <si>
    <t>www.magnabsp.com/</t>
  </si>
  <si>
    <t>Magna BSP is a company that offers home and business security with a innovative 3D video surveillance.</t>
  </si>
  <si>
    <t>Magna developed a unique system based on 3D cameras and sophisticated algorithm promises over 99% detection rate and only 1 to 24 hour false alarm rate, to avoid these common incidents. Magna uses the same principle as a human body – two eyes and a brain. Among the system’s abilities are: distinction between people and animals, pre-alerts by suspicious movements, an automatically learning system, high filtering ability and more. Magna system is also cost effective in terms of power supply, systems integration, equipment and maintenance.</t>
  </si>
  <si>
    <t>Enterprise, Intrusion Detection, Military, Security, Video</t>
  </si>
  <si>
    <t>MedicVision</t>
  </si>
  <si>
    <t>https://medicvision.com/en/</t>
  </si>
  <si>
    <t>Caesarea, Hefa, Israel</t>
  </si>
  <si>
    <t>NeuroRx</t>
  </si>
  <si>
    <t>Not relevant to Neurotech/IL  - CEO is an Israeli-American - the company is located in the US</t>
  </si>
  <si>
    <t>https://www.neurorxpharma.com/</t>
  </si>
  <si>
    <t>Nyxoah</t>
  </si>
  <si>
    <t>https://www.nyxoah.com/</t>
  </si>
  <si>
    <t>They put in a surgery an electrical stimulater under the chin which stimulates the hypoglossal nerve and by so helps people who suffer from breathing problems during their sleep. With Genio®, Nyxoah has reinvented sleep for patients with moderate to severe Obstructive Sleep Apnea (OSA). Genio® is an easy-to-use, comfortable and efficient sleep apnea treatment that provides users the freedom to enjoy a restful sleep and live their life to the fullest again.</t>
  </si>
  <si>
    <t>Belgium</t>
  </si>
  <si>
    <t>OmegaMore</t>
  </si>
  <si>
    <t>omegamore.vp4.me/home</t>
  </si>
  <si>
    <t>OmegaMore develops, manufactures and markets omega-3 supplements extracted from sea algae.</t>
  </si>
  <si>
    <t>OmegaMore develops, manufactures and markets omega-3 supplements extracted from sea algae. It has developed a product based on an innovative formula with essential components for the treatment and prevention of cognitive diseases such as Alzheimer's, depression and ADHD, as well as a wide range of heart and liver malfunctions, metastatic cancer and more. It grows the algae in freshwater ponds to which it adds salts and minerals - In this way, it can simulate the natural environment of algae but avoid exposure to pollution and heavy metals that are present in the sea. Its mission is to help improve quality of life by preventing and blocking the development of most brain disorders, cardiovascular diseases, and even alleviating existing illnesses by increasing the Omega-3 fatty acids concentration in red blood cells.</t>
  </si>
  <si>
    <t>Biotechnology, Food and Beverage, GreenTech, Health Care, Sustainability</t>
  </si>
  <si>
    <t>Rishon Letsiyon, HaMerkaz, Israel</t>
  </si>
  <si>
    <t>omegalmor@gmail.com</t>
  </si>
  <si>
    <t>Israel Galmor</t>
  </si>
  <si>
    <t>Planet of the Apps</t>
  </si>
  <si>
    <t>Not relevant to Neurotech</t>
  </si>
  <si>
    <t>poa-media.com</t>
  </si>
  <si>
    <t>Full Stack Boutique Games Studio</t>
  </si>
  <si>
    <t>Planet of the Apps, an established indie mobile game studio, developing and self-publishing mobile games since 2013. Planet of the Apps’ are a group of avid-gamers who are passionate about creating new-to-the-world games that are unique in terms of gameplay and design. The team includes industry experts and passionate monsters, committed to innovate the mobile puzzle games market. Thus far, Planet of the Apps has released more than 30 games and reached over 7M downloads worldwide. With couple of titles ranking in top charts worldwide, and 9 of the games have been featured on Apple App Store and Google Play Store, we are now focused on the Circle Sweep’s franchise. Mobile puzzle games have always been a ‘me-too’ category, with app stores filled with hundreds of look-alike games. There is practically no real innovation, especially in the gameplay. Planet of the Apps now releases Circle Sweep to disrupt the matching puzzle genre, proving originality and innovation are still kings. Circle Sweep is a brilliant and addictive new puzzle game for anyone who wants to use their brain and play a colorful logic game that puts your decision-making skills to the test. Circle Sweep fuse decision-making challenges with puzzle mechanics that results in an original new game mechanism. Start training your brain with an excitingly free puzzle game that involve colorful orbs and cute visual designs. Connect orbs of the same color with brain teasers and challenges that will have you anticipating each and every step in Circle Sweep!</t>
  </si>
  <si>
    <t>Casual Games, Mobile</t>
  </si>
  <si>
    <t>info@poa-media.com</t>
  </si>
  <si>
    <t>Ben Engel-Kacen, Yair Horowitz</t>
  </si>
  <si>
    <t>Procore</t>
  </si>
  <si>
    <t>www.procore.com</t>
  </si>
  <si>
    <t>Procore is a software company that provides cloud-based construction management software.</t>
  </si>
  <si>
    <t>Procore is a software company that provides cloud-based construction management software. It offers Procore, a cloud-based construction project management software solution to manage vital project data and Procore Mobile, a mobile construction application that enables users to review, create, edit, and share project data with team members from various locations. The company helps firms drastically increase project efficiency and accountability by streamlining and mobilizing project communications and documentation. Procore also provides Procore Drive, a document management platform with file upload and downloads that allows teams to share and collaborate on files without the impediments of FTP clients or other cumbersome file sharing solutions and CurrentSet, a drawing management application that organizes construction drawings into one master set and Procore Construction OS, a cohesive platform that connects people, applications, and devices to create a frictionless construction process. Its software manages various construction projects that include industrial plants, office buildings, apartment complexes, university facilities, retail centers, and more. It was founded in 2003 and headquartered in Carpinteria, California.</t>
  </si>
  <si>
    <t>Construction, Information Technology, Internet, Project Management, SaaS, Software</t>
  </si>
  <si>
    <t>Carpinteria, California, United States</t>
  </si>
  <si>
    <t>support@procore.com</t>
  </si>
  <si>
    <t>(866) 477-6267</t>
  </si>
  <si>
    <t>Craig Tooey Courtemanche</t>
  </si>
  <si>
    <t>Qrative</t>
  </si>
  <si>
    <t>inventive-ip.com</t>
  </si>
  <si>
    <t>Qrative offers an intellectual property research and analysis for patent prosecution and litigation services.</t>
  </si>
  <si>
    <t>Qrative offers an intellectual property research and analysis for patent prosecution and litigation services. It includes analysis, landscaping, and monitoring it specializes in neuroscience-based technology and military intelligence data analysis. The company was founded in 2008 and headquartered in Tel Aviv, Israel.</t>
  </si>
  <si>
    <t>Analytics, Business Development, Intellectual Property, Legal Tech</t>
  </si>
  <si>
    <t>contact@qrative.com</t>
  </si>
  <si>
    <t>Nadav Kenneth</t>
  </si>
  <si>
    <t>Ramat Gan, Tel Aviv, Israel</t>
  </si>
  <si>
    <t>SciCann Therapeutics</t>
  </si>
  <si>
    <t>https://scicann.net/</t>
  </si>
  <si>
    <t>SciCann Therapeutics is a Canadian-Israeli specialty pharmaceutical company, dedicated to the development and commercialization of novel and disruptive pharmaceutical products that target and modulate the endocannabinoid system.
SciCann Therapeutics is active in the fields of oncology, pain management, neurodegenerative diseases and inflammatory disorders, and develops a line of proprietary products for the treatment of chosen life- threatening conditions that present a high level of unmet need.
SciCann Therapeutics holds a diversified portfolio of IP and ownerships in ventures operating in the cutting edge technology of cannabinoid science, and maintains a wide network of strategic and synergistic collaborations with leading research institutes and commercial companies in the space.</t>
  </si>
  <si>
    <t>Canada &amp; Israel</t>
  </si>
  <si>
    <t>Sheltagen Medical Ltd</t>
  </si>
  <si>
    <t>Step-hear</t>
  </si>
  <si>
    <t>https://www.step-hear.com/</t>
  </si>
  <si>
    <t xml:space="preserve">Stress.o.s </t>
  </si>
  <si>
    <t xml:space="preserve">Under Unbox BIU impact incubator </t>
  </si>
  <si>
    <t>10001+</t>
  </si>
  <si>
    <t>The Learning Works</t>
  </si>
  <si>
    <t>www.thelearningworks.org/</t>
  </si>
  <si>
    <t>The LearningWorks provides various educational programs geared towards smart and curious kids.</t>
  </si>
  <si>
    <t>The LearningWorks provides various educational programs geared towards smart and curious kids. They emphasize teamwork, engage the whole brain, and put kids in the driver's seat of their education.</t>
  </si>
  <si>
    <t>Consulting, Education</t>
  </si>
  <si>
    <t>info@thelearningworks.org</t>
  </si>
  <si>
    <t>718-841-8814</t>
  </si>
  <si>
    <t>TheWhollySee</t>
  </si>
  <si>
    <t>tws.ai</t>
  </si>
  <si>
    <t>Deep learning training data for autonomous vehicles</t>
  </si>
  <si>
    <t>TheWhollySee is a seed-stage start-up on a mission to build large, diverse, and high-fidelity image datasets for the training and certification of AI brains that drive autonomous vehicles.</t>
  </si>
  <si>
    <t>Artificial Intelligence, Automotive, Autonomous Vehicles, B2B, Image Recognition, Machine Learning, Sensor</t>
  </si>
  <si>
    <t>https://www.linkedin.com/company/thewhollysee/about/</t>
  </si>
  <si>
    <t>info@thewhollysee.com</t>
  </si>
  <si>
    <t>Avraham Yoffe, Dan Yanson</t>
  </si>
  <si>
    <t>TKB Corporation</t>
  </si>
  <si>
    <t>Not relevant to Neurotech/IL - Not in Israel</t>
  </si>
  <si>
    <t>Or Yehuda, Tel Aviv, Israel</t>
  </si>
  <si>
    <t>New- Yoel</t>
  </si>
  <si>
    <t>Alpha tau medical</t>
  </si>
  <si>
    <t>https://www.prnewswire.com/news-releases/alpha-tau-receives-fdas-breakthrough-device-designation-for-the-treatment-of-recurrent-gbm-301396127.html?tc=eml_cleartime</t>
  </si>
  <si>
    <t>https://www.linkedin.com/company/neuromagen-pharma/</t>
  </si>
  <si>
    <t>Itay and Biond</t>
  </si>
  <si>
    <t>Its a center in Shlomi, not a company</t>
  </si>
  <si>
    <t>bootstrap</t>
  </si>
  <si>
    <t>Neurotech-Rating</t>
  </si>
  <si>
    <t>Defenition</t>
  </si>
  <si>
    <t>To be used for (target market)</t>
  </si>
  <si>
    <t>Tech Type</t>
  </si>
  <si>
    <t>Tech type (what is the company's main IP based on?)</t>
  </si>
  <si>
    <t>Data type</t>
  </si>
  <si>
    <t>Main focus (least likely to pivot on?)</t>
  </si>
  <si>
    <t>tech is invasive / mandatory clinical trials?</t>
  </si>
  <si>
    <t>Data scope (what is the IP based on?)</t>
  </si>
  <si>
    <t>1 - BCI - Brain-computer interfaces</t>
  </si>
  <si>
    <t>1 - BrainSignals</t>
  </si>
  <si>
    <t>Signals are reocrded directly from the CNS activity</t>
  </si>
  <si>
    <t>EEG</t>
  </si>
  <si>
    <t>Software - ML/DS based algorithm</t>
  </si>
  <si>
    <t>Biological - CNS Neuroimaging (excluding eye-tracking)</t>
  </si>
  <si>
    <t>Big data</t>
  </si>
  <si>
    <t>1 - Imaging/Neuromonitoring</t>
  </si>
  <si>
    <t>1 - Neuromodulations</t>
  </si>
  <si>
    <t>Modulation of CNS signals using various inputs: RF, DBS, TMS etc</t>
  </si>
  <si>
    <t>MRI</t>
  </si>
  <si>
    <t>Biological - PNS (BP, GSR, eye-tracking)</t>
  </si>
  <si>
    <t>Tech type</t>
  </si>
  <si>
    <t>Individual data</t>
  </si>
  <si>
    <t>1 - NeuroModulation</t>
  </si>
  <si>
    <t>2 - PerphirialSignals</t>
  </si>
  <si>
    <t xml:space="preserve">Recording or modulating PNS activity </t>
  </si>
  <si>
    <t>Eye Tracker</t>
  </si>
  <si>
    <t>Biological - biochemical (DAN, blood)</t>
  </si>
  <si>
    <t>Not applicable</t>
  </si>
  <si>
    <t>Combination</t>
  </si>
  <si>
    <t>1- Neural Prostheses</t>
  </si>
  <si>
    <t>2 - CognitiveKnowledge</t>
  </si>
  <si>
    <t>The product is based on cognitive or psychological knowldge</t>
  </si>
  <si>
    <t>Biochemical (Drugs, RNA)</t>
  </si>
  <si>
    <t>Hardware - Firmware/control systems (new ways to control existing hardware - companion robots, hardware focused BCI, robotic arms)</t>
  </si>
  <si>
    <t>Behavioral (language, behavior, image processing of gait)</t>
  </si>
  <si>
    <t>1- NeuroSurgery</t>
  </si>
  <si>
    <t>3 - BrainPharmaceuticals / Brain-BioTechnology</t>
  </si>
  <si>
    <t xml:space="preserve">Any drug (treatment etc.) that was developed based on biological  (medical) knowldge on the CNS to treat brain related diseases/issues. For example, a compnay that develops a drug for parkinson. Another example is a company that develops molucles that passes the BBB and therefore required specific knowldge on brain related impedance issues. </t>
  </si>
  <si>
    <t>2 - Cognitive Assessment &amp; Enhancement</t>
  </si>
  <si>
    <t>2 - NeuroDegenerative/NeuroreHabilitation therapeutic</t>
  </si>
  <si>
    <t>2 - NeuroFeedback</t>
  </si>
  <si>
    <t>2 - NeuroMarketing</t>
  </si>
  <si>
    <t>2 - NeuroPedagogy</t>
  </si>
  <si>
    <t>3 - NeuroPharmacology/NeuroBioTechnology</t>
  </si>
  <si>
    <t xml:space="preserve">4 - TBD </t>
  </si>
  <si>
    <t>ההתלבטות</t>
  </si>
  <si>
    <t>ההחלטה (1=כן, 0=לא, 2= המשך התלבטות)</t>
  </si>
  <si>
    <t>Neurotech relevance</t>
  </si>
  <si>
    <t>Tech Type (Tools)</t>
  </si>
  <si>
    <t>Neurotech Tech Type</t>
  </si>
  <si>
    <t>POI (Name and Position)</t>
  </si>
  <si>
    <t>Email</t>
  </si>
  <si>
    <t>Phone Number</t>
  </si>
  <si>
    <t>האם להעביר לרשימה של קליני</t>
  </si>
  <si>
    <t>1 Clinical</t>
  </si>
  <si>
    <t>קליניקה לטיפול באמצעות נוירופידבק. מטפלים בהפרעות קשב, דיכאון, חרדות, לקויות למידה, טראומה, אפילפסיה ועוד</t>
  </si>
  <si>
    <t>Software</t>
  </si>
  <si>
    <t>טיפול טכנולוגי לבעיות שפתיות, לא בטוח שזה קשור לנוירוטק</t>
  </si>
  <si>
    <t>AmplioSpeech delivers digital speech-language therapy for Speech-language pathology - accelerated progress, empowered clinicians, maximized compliance</t>
  </si>
  <si>
    <t xml:space="preserve"> האם להעביר לרשימה של  קליני</t>
  </si>
  <si>
    <t>מכון לשיפור הזיכרון ואימון המוח אימון מוחי (לאנשים בריאים, לא שיקום)</t>
  </si>
  <si>
    <t>מכון לשיפור הכושר הקוגניטיבי אשר מתמקד באימון המוח למטרות מניעה והאטה של נסיגה קוגניטיבית במוח הבוגר ושיפור היכולות המוחיות הקיימות.</t>
  </si>
  <si>
    <t>Bsense Bio Therapeutics Ltd.</t>
  </si>
  <si>
    <t>Bsense Bio Therapeutics is developing small molecules for the treatment of neuropathic pain. Bsense is pioneering a novel approach targeting multiple pain-related mechanisms using a single compound, to achieve greater efficacy and safety.</t>
  </si>
  <si>
    <t>https://www.futurx.co.il/portfolio/bsense-bio-therapeutics/</t>
  </si>
  <si>
    <t>InnoVision Labs/glassesoff</t>
  </si>
  <si>
    <t>אימון ממוחשב לשיפור הראיה אצל מבוגרים, מבוסס על מחקר מוחי</t>
  </si>
  <si>
    <t>InnoVision Labs is a visual neuroscience technology company,</t>
  </si>
  <si>
    <t xml:space="preserve">InnoVision Labs is a visual neuroscience technology company, utilizing patented technology to develop and commercialize consumer-oriented software applications.
GlassesOff - is an app that helps individuals aged 40-60 improve their vision by playing a simple game only a few times each week. The app is based on research from Tel Aviv University, published in Nature.com’s “Scientific Reports”, which shows that presbyopia (literally ‘aging eyes’) is not caused by visual clouding, as previously thought, but by prolonged brain processing time of images.
</t>
  </si>
  <si>
    <t>Not neuro, emotional/cognitive agent modeling for robotics</t>
  </si>
  <si>
    <t>Intuition Robotics develops digital companion technology. The company's cognitive AI agent platform, Q, uses sensor fusion to understand the context of the environment and makes goal-based cognitive decisions using proprietary algorithms that proactively anticipate and engage users with multimodal expressions.
The company's platform enables third-party device manufacturers to facilitate human–machine interactions by turning their products into cognitive, proactive digital companions. The platform allows automotive manufacturers to create proactive, personalized in-car agents.
Intuition Robotics has also developed a consumer product, ElliQ, which is a proactive social robot for older adults. ElliQ, powered by Q, is aimed at keeping older adults sharp, connected, and engaged by proactively connecting them to their families and the outside world.</t>
  </si>
  <si>
    <t xml:space="preserve">51-200 </t>
  </si>
  <si>
    <t>Biomedical device for stroke prevention, not necessarily neuro</t>
  </si>
  <si>
    <t>Yoqneam, Hatzafon</t>
  </si>
  <si>
    <t>KADIMASTEM</t>
  </si>
  <si>
    <t>is a bio-pharmaceutical company that develops industrial regenerative medicine therapies based on differentiated cells derived from Human Embryonic Stem Cells (hESCs) to treat neuro-degenerative diseases such as ALS and Diabetes</t>
  </si>
  <si>
    <t>https://www.kadimastem.com/</t>
  </si>
  <si>
    <t>Nes Tziona</t>
  </si>
  <si>
    <t>Medical Device company for Heart care</t>
  </si>
  <si>
    <t>Intuition Robotics has also developed a consumer product, ElliQ, which is a proactive social robot for older adults. ElliQ, powered by Q, is aimed at keeping older adults sharp, connected, and engaged by proactively connecting them to their families and the outside world.</t>
  </si>
  <si>
    <t xml:space="preserve">Artificial sight </t>
  </si>
  <si>
    <t>Not sure if Neuro - It'sa company for health technology in general, one of the areas is neuro</t>
  </si>
  <si>
    <t>https://www.medtronic.com/covidien/en-us/robotic-assisted-surgery.html
https://www.medtronic.com/il-he/about/medtronic-israel.html</t>
  </si>
  <si>
    <t>קשר למשה שהם דרך אורית נפחא/אור רבני</t>
  </si>
  <si>
    <t>Website is a bit off</t>
  </si>
  <si>
    <t>NAN INSTRUMENTS empower Neuroscientists with cutting edge devices and powerful manipulation tools for multiplex recording, amplifying, ltering and acquisition of electrical activity from the brain and nervous system. NAN’s patented, unique Electrode Positioning Systems facilitate fast and cost-eective research with top level repeatability rates.
Full control of XYZ planes – enabling positioning electrodes a three-dimensional space at any conguration and at fractions of a millimeter for collecting and recording signals of neural activity
Better distinction of previously inseparable neuron groups
Standard – for modular multi-channel handling arrays of up to 128 electrodes, small and lightweight
Customized – for individual needs and top repeatability
Tetrodes - handling more than 25 Tetrods, small and ligh</t>
  </si>
  <si>
    <t>Very early starge. in Oasis accelerator (BGU)</t>
  </si>
  <si>
    <t>A wearable artificial intelligence (AI) device that detects and predicts epileptic seizures up to an hour before the onset.</t>
  </si>
  <si>
    <r>
      <rPr>
        <rFont val="Calibri,Arial"/>
        <color rgb="FF000000"/>
        <sz val="10.0"/>
      </rPr>
      <t xml:space="preserve">Very early </t>
    </r>
    <r>
      <rPr>
        <rFont val="Calibri,Arial"/>
        <color rgb="FF000000"/>
        <sz val="10.0"/>
        <u/>
      </rPr>
      <t>https://www.linkedin.com/posts/yazamut360_siliconegev-matafoundation-neurohelp-activity-6704643784283590656-RaoS</t>
    </r>
  </si>
  <si>
    <t>Very early starge, Alon MedTech VC</t>
  </si>
  <si>
    <t>NeuroIndex is developing an intraoperative brain monitoring device for anesthesiologists that offers real-time insight and alert , to brain injury during an operation as a result of the anesthesia.</t>
  </si>
  <si>
    <t>1- NeuroSurgery + Neuromonitor</t>
  </si>
  <si>
    <t>Hardware - novel hardware "low-tech" (EEG electrodes - inc. active, material engineering) + Software</t>
  </si>
  <si>
    <t>Yokneam</t>
  </si>
  <si>
    <t>Tamar Arens Arad</t>
  </si>
  <si>
    <t>should we keep it for the other list of big companies that have neuro department?</t>
  </si>
  <si>
    <t>Not an Israeli company</t>
  </si>
  <si>
    <t>Transcranial Doppler System (TCD)</t>
  </si>
  <si>
    <t>Rimed introduced into the market the first PC-based peripheral Vascular Doppler and was also the first to introduce the customizable "summary screen" concept which has since been adopted by other companies. The company now offers a new line of digital transcranial Dopplers with M-Mode as well as an integrated carotid imaging probe. With over 5,000 installations worldwide, mainly in neurology departments and stroke units, Rimed has become a reputable brand name in the field of transcranial Doppler (TCD) technology. Rimed's line of products carry all international certificates: CE, ISO 13485:2003, FDA, CFDA and more. Rimed's long standing expertise, knowhow and financial stability, over past 3 decades, has made it the dynamic and innovative company it has become, developing advanced diagnostic tools at the forefront of medical technology.</t>
  </si>
  <si>
    <t>Health Care, Information Technology, Medical</t>
  </si>
  <si>
    <t>SpotOn Theraputics</t>
  </si>
  <si>
    <t>not sure if not bullshit company</t>
  </si>
  <si>
    <t>SpotOn Balance הינו טיפול חדשני ולא פולשני לבעיות חוסר שיווי משקל וסחרחורת. הטיפול הינו מותאם אישית, מקיף  ומדויק ומתבצע באמצעות טכנולוגיה ייחודית שפותחה על ידי חברת SpotOn. במהלך הטיפול, מוטמעים סימנים בגודל מילימטרי באזורים ייעודיים על עדשות משקפיים. סימנים אלו, המכוניםNeuro Balance Active Spots , יוצרים גירויים במערכת הראייה ההיקפית הצפויים להשפיע משמעותית ומיידית על יכולת התפקוד.</t>
  </si>
  <si>
    <t>??? 2 - Cognitive Assessment &amp; Enhancement</t>
  </si>
  <si>
    <t>https://www.linkedin.com/company/spotontherapeutics/about/</t>
  </si>
  <si>
    <t>not sure if we should mark is as neurotech</t>
  </si>
  <si>
    <t>Stem Cell Medicine is a developer of cellular therapies in tissue repair and for the treatment of inflammatory disorders.</t>
  </si>
  <si>
    <t>Stem Cell Medicine is a biotechnology company that develops second generation cell therapy products as stand-alone treatments or in combination with pharmaceuticals, with a focus on neurological indications, including multiple sclerosis, pain and neuromuscular injuries. The company also manages the production, registration and marketing of such products.</t>
  </si>
  <si>
    <t>Biotechnology, Life Science, Medical, Therapeutics</t>
  </si>
  <si>
    <t>₪20,000,000</t>
  </si>
  <si>
    <t>Ehud Marom</t>
  </si>
  <si>
    <t>Neurotec-solutions</t>
  </si>
  <si>
    <t>- Biofeedback</t>
  </si>
  <si>
    <t>Revital Vision</t>
  </si>
  <si>
    <t>Perhaps it should be in the clinical section</t>
  </si>
  <si>
    <t>http://matrix-analytics.com/</t>
  </si>
  <si>
    <t>Not sure</t>
  </si>
  <si>
    <t>not sure if we should mark is as neurotech - the purpose is for doctors to make better decisions, including neurologists</t>
  </si>
  <si>
    <t xml:space="preserve">  innovative incubator - include it? maybe in another sheet?</t>
  </si>
  <si>
    <t>Our patented fully automated technology is based on an interactive 3D game, which analyzes the way the patient's brain perceives visual information.
This breakthrough development is one of a kind in its' field and applies advanced technologies together with biosignal marker interpretation and human-machine interface. 
*Patent pending</t>
  </si>
  <si>
    <t>????2 - Cognitive Assessment &amp; Enhancement</t>
  </si>
  <si>
    <t>????Medical use (pharma, nerve damage rehabilitation, neurodiagnostics. inc. early diagnosis)</t>
  </si>
  <si>
    <t>DB record created date</t>
  </si>
  <si>
    <t>DB record update date</t>
  </si>
  <si>
    <t>Data Source</t>
  </si>
  <si>
    <t>Digital Health and Medical Technologies</t>
  </si>
  <si>
    <t>########</t>
  </si>
  <si>
    <t>DOCS</t>
  </si>
  <si>
    <t>4 - TBD</t>
  </si>
  <si>
    <t>NJ, USA</t>
  </si>
  <si>
    <t>Kfar Vitkin</t>
  </si>
  <si>
    <t>Medical use (pharma, nerve damage rehabilitation, neurodiagnostics. inc. early diagnosis) + General wellbeing / wellness (users without clinical diagnosis)</t>
  </si>
  <si>
    <t>https://brainose.com/</t>
  </si>
  <si>
    <t>BrainStorm</t>
  </si>
  <si>
    <t>http://www.brainstorm-cell.com</t>
  </si>
  <si>
    <t>Autologous Stem Cell Therapeutics for Neurodegenerative Disorders</t>
  </si>
  <si>
    <t>BrainStorm Cell Therapeutics is a clinical-stage biotechnology company developing autologous stem cell therapies for neurodegenerative disorders such as amyotrophic lateral sclerosis (also known as Lou Gehrigâ€™s disease), multiple sclerosis, and Parkinsonâ€™s disease.
 NurOwn is BrainStormâ€™s proprietary process for the propagation and differentiation of adult autologous mesenchymal stem cells into neurotrophic factor-secreting cells, and the transplantation of these specialized cells at or near the affected tissue site. The platform technology essentially converts MSCs into a living drug-delivery system for NTFs. 
 BrainStorm has obtained proof of concept in a variety of animal models of neurodegenerative diseases, including Parkinsonâ€™s, Huntingtonâ€™s, ALS, MS, and peripheral nerve injury. Its autologous MSC-NTF cell therapy has received fast track designation from the FDA in amyotrophic lateral sclerosis (ALS) and has also been granted orphan status by the U.S. FDA and the European Medicines Agency (EMA).</t>
  </si>
  <si>
    <t>drug-discovery,parkinson,biotechnology,cell-therapy,degenerative-diseases,cns-disorders,multiple-sclerosis,therapeutics,neurology,stem-cells,medical-research,medical-technologies</t>
  </si>
  <si>
    <t>https://www.linkedin.com/company/2665125</t>
  </si>
  <si>
    <t>4 - TBD / Neuromarketing</t>
  </si>
  <si>
    <t>MRI, CT</t>
  </si>
  <si>
    <t>https://www.do4brain.com/eng</t>
  </si>
  <si>
    <t>Eye Tracker, EEG</t>
  </si>
  <si>
    <t>http://www.eco-fusion.com/</t>
  </si>
  <si>
    <t>elminda</t>
  </si>
  <si>
    <t>$28M</t>
  </si>
  <si>
    <t>45.4M</t>
  </si>
  <si>
    <t>Amir Geva
  Founder &amp; CTO</t>
  </si>
  <si>
    <t>Ronen Gadot
  CEO</t>
  </si>
  <si>
    <t>BCI - Brain Computer Interface</t>
  </si>
  <si>
    <t>GlassesOff</t>
  </si>
  <si>
    <t>glassesoff.com</t>
  </si>
  <si>
    <t>App for training by end-user, aims to better user's vision by practicing for a few minutes a day</t>
  </si>
  <si>
    <t>Following 20 years of academic research and several highly successful clinical trials, the company has developed GlassesOff™, a non-invasive product helping people suffering from Presbyopia to improve their near vision. Presbyopia, commonly referred to as “aging eye”, is the inevitable condition related to hardening of the crystalline lens inside the eye that affects most people by the age of 40 and practically everyone by the age of 51, making it difficult to see near objects clearly (e.g. reading) without the aid of reading glasses. GlassesOff™ is based on leading-edge scientific breakthroughs in the area of eye-brain disfunctionalities, led by Dr. Uri Polat – one of the pioneers and world-leading researchers in the area. The GlassesOff™ team, including scientists with PhD degrees in eye and brain research and optometrists, have collaborated to develop a solution that will significantly enhance the quality of life of millions around the world who suffer from Presbyopia and other near vision deficiencies.</t>
  </si>
  <si>
    <t>Biotechnology, Consulting, Enterprise Software, Health Care</t>
  </si>
  <si>
    <t>info@glassesoff.com</t>
  </si>
  <si>
    <t>Uri Polat</t>
  </si>
  <si>
    <t>http://www.graymatters.health/</t>
  </si>
  <si>
    <t>http://www.intendu.com</t>
  </si>
  <si>
    <t>Herzeliya</t>
  </si>
  <si>
    <t>https://www.linkedin.com/company/montfort-brain-monitor/</t>
  </si>
  <si>
    <t>Montfort</t>
  </si>
  <si>
    <t>http://www.mon4t.com/</t>
  </si>
  <si>
    <t>Brain Monitor and Remote Treatment App</t>
  </si>
  <si>
    <t>Montfort develops technology designed to make the treatment of neurological disorders more efficient and effective through the use of a real-time remote brain monitor that is personal, inclusive, and inexpensive.
 The company has developed an app that allows anyone to conduct neurological evaluations (motor and cognitive skills) anywhere at anytime. The company's technology is being used worldwide, is FDA/CE cleared, and has thousands of samples from a large number of different disorders.
 Combating Coronavirus Pandemic:
 Montfort provides an App allowing to conduct neurological evaluation (motor and cognitive) by anyone, anywhere, anytime. 
 With half a billion neurological patients that cannot be examined in the hospital, tele-neurology is the only option.
 https://www.mon4t.com/covid-19/</t>
  </si>
  <si>
    <t>telemedicine,mental-health,remote-monitoring,brain-disorder,diagnostics,data-analytics,mhealth,sensors,mhealth,behavior-analytics,home-care,coronavirus,personalization,parkinson,neurology,mobile-applications,digital-healthcare</t>
  </si>
  <si>
    <t>Binyamina-Giv'at Ada</t>
  </si>
  <si>
    <t>http://www.javelinmed.com/</t>
  </si>
  <si>
    <t>http://www.neurim.com</t>
  </si>
  <si>
    <t>TMS/tDCS</t>
  </si>
  <si>
    <t>http://neuroderm.com/</t>
  </si>
  <si>
    <t>Very early https://www.linkedin.com/posts/yazamut360_siliconegev-matafoundation-neurohelp-activity-6704643784283590656-RaoS</t>
  </si>
  <si>
    <t>http://www.neurolief.com/</t>
  </si>
  <si>
    <t>Hardware - novel hardware, computer based (computer chips, EEG hardware, some surgical robots), Software (close loop)</t>
  </si>
  <si>
    <t>http://neurosteer.com/</t>
  </si>
  <si>
    <t>http://www.neurotech-solutions.com</t>
  </si>
  <si>
    <t>Nes-Ziona</t>
  </si>
  <si>
    <t>http://www.nyx-tech.com/</t>
  </si>
  <si>
    <t>http://www.opt-imaging.com</t>
  </si>
  <si>
    <t>http://www.futurx.co.il/portfolio/protekt-therapeutics/</t>
  </si>
  <si>
    <t>http://www.regenerapharma.com/</t>
  </si>
  <si>
    <t>http://neuroindex.com/</t>
  </si>
  <si>
    <t>http://www.rimed.com/</t>
  </si>
  <si>
    <t>http://salute.technology</t>
  </si>
  <si>
    <t>Software + Robotics</t>
  </si>
  <si>
    <t>This is from CB but they apparntly als develop OEM EEG's ????SensoMedical is a group that developing a process of stimulating electrodes in the brain</t>
  </si>
  <si>
    <t>http://www.spoton.co.il</t>
  </si>
  <si>
    <t>Taliaz is a personalized medicine company that has developed PREDICTIX, a highly-accurate decision support tool, to help clinicians identify the right treatment for their individual patients sooner. Addressing the multi-billion dollar personalized medicine market, our proprietary technology uses Big Data analytics and machine learning approaches, to design unique prediction algorithms. The PREDICTIX algorithm go beyond traditional genetic testing, by holistically understanding patients'? unique genetic code, alongside their clinical history and demographic data. With this new level of clinical predictions, we can help improve patients’ quality of life and reduce the number of patients dropping out of treatment. Our flagship product, PREDICTIX Antidepressant, targets the depression market, where currently 65% of patients fail to achieve remission after their first antidepressant treatment! Additional products in development will address the wider, high-growth neuroscience market, with the platform technology customizable for any disease area. Using PREDICTIX's automated software service, DNA labs can provide a new standard in personalized medicine solutions and increase revenues. Our technology can also help pharmaceutical companies improve clinical trial success, by designing trials with those patients who are most likely to respond to treatment.</t>
  </si>
  <si>
    <t>http://theranica.com/</t>
  </si>
  <si>
    <t>http://www.umoove.me</t>
  </si>
  <si>
    <t>Zerbra Medical Vision</t>
  </si>
  <si>
    <t>CT</t>
  </si>
  <si>
    <t>http://www.stemcell-medicine.com</t>
  </si>
  <si>
    <t>VisionSense</t>
  </si>
  <si>
    <t>Mindset</t>
  </si>
  <si>
    <t>Neuralight</t>
  </si>
  <si>
    <t>NeuroQ</t>
  </si>
  <si>
    <t>General wellbeing / wellness (users without clinical diagnosis) + Gaming</t>
  </si>
  <si>
    <t>Syncath Neuroscience</t>
  </si>
  <si>
    <t>BlueWind Medical Ltd</t>
  </si>
  <si>
    <t>Life Science Companies &gt; Medical Devices &gt; Disposable; Implantable; Therapeutic Devices</t>
  </si>
  <si>
    <t>BrainMARC LTD.</t>
  </si>
  <si>
    <t>Life Science Companies &gt; Medical Devices &gt; Diagnostic</t>
  </si>
  <si>
    <t>Life Science Companies &gt; Biotechnology &gt; Tissue Engineering &amp; Cell Therapy</t>
  </si>
  <si>
    <t>Life Science Companies &gt; Medical Devices &gt; Medical Equipment</t>
  </si>
  <si>
    <t>Life Science Companies &gt; Pharmaceuticals &gt; New Chemical Entity</t>
  </si>
  <si>
    <t>Carevature Medical Ltd.</t>
  </si>
  <si>
    <t>Chiasma</t>
  </si>
  <si>
    <t>Life Science Companies &gt; Biotechnology &gt; Pharmaceuticals, Biopharmaceuticals, Biogenerics</t>
  </si>
  <si>
    <t>Eco Fusion limited</t>
  </si>
  <si>
    <t>Life Science Companies &gt; Health IT &amp; Telemedicine &gt; Software and Hardware</t>
  </si>
  <si>
    <t>Enopace Biomedical</t>
  </si>
  <si>
    <t>Kadimastem Ltd.</t>
  </si>
  <si>
    <t>Neuroderm LTD</t>
  </si>
  <si>
    <t>Life Science Companies &gt; Pharmaceuticals &gt; Drug Delivery</t>
  </si>
  <si>
    <t>Life Science Companies &gt; Health IT &amp; Telemedicine &gt; Diagnostics</t>
  </si>
  <si>
    <t>Neuron Guard</t>
  </si>
  <si>
    <t>NeuroQuest Ltd.</t>
  </si>
  <si>
    <t>Life Science Companies &gt; Biotechnology &gt; Biomarkers, Biosensors &amp; Glycomics</t>
  </si>
  <si>
    <t>Life Science Companies &gt; Pharmaceuticals &gt; Use Patent/ Reformulation</t>
  </si>
  <si>
    <t>Nurami Medical Ltd</t>
  </si>
  <si>
    <t>Life Science Companies &gt; Medical Devices</t>
  </si>
  <si>
    <t>Prilenia Therapeutics</t>
  </si>
  <si>
    <t>ProteKt Therapeutics</t>
  </si>
  <si>
    <t>Life Science Companies &gt; Pharmaceuticals &gt; Drug Discovery</t>
  </si>
  <si>
    <t>Regenera Pharma Ltd.</t>
  </si>
  <si>
    <t>Life Science Companies &gt; Medical Devices &gt; Robotics</t>
  </si>
  <si>
    <t>The National Institute for Biotechnology in the Negev</t>
  </si>
  <si>
    <t>Life Science Companies &gt; Biotechnology &gt; Other</t>
  </si>
  <si>
    <t>Virilitymedical</t>
  </si>
  <si>
    <t>Alomone Labs Ltd.</t>
  </si>
  <si>
    <t>Life Science Companies &gt; Biotechnology &gt; Microbiology</t>
  </si>
  <si>
    <t>Alpha Omega Engineering Ltd.</t>
  </si>
  <si>
    <t>Athena Cardionet Ltd</t>
  </si>
  <si>
    <t>AttenGo Ltd.</t>
  </si>
  <si>
    <t>Life Science Companies &gt; Health IT &amp; Telemedicine &gt; Service</t>
  </si>
  <si>
    <t>Life Science Companies &gt; Other &gt; Other</t>
  </si>
  <si>
    <t>CellCure Neurosciences Ltd</t>
  </si>
  <si>
    <t>Life Science Companies &gt; Pharmaceuticals &gt; Generic Drug</t>
  </si>
  <si>
    <t>Curatronic Ltd.</t>
  </si>
  <si>
    <t>Life Science Companies &gt; Health IT &amp; Telemedicine &gt; Biometrics</t>
  </si>
  <si>
    <t>Excellent Brain Ltd.</t>
  </si>
  <si>
    <t>Life Science Companies &gt; Health IT &amp; Telemedicine &gt; Telemedicine</t>
  </si>
  <si>
    <t>Life Science Companies &gt; Medical Devices &gt; Imaging</t>
  </si>
  <si>
    <t>HeadSense Medical Ltd.</t>
  </si>
  <si>
    <t>IMEXCO General Ltd.</t>
  </si>
  <si>
    <t>Life Science Companies &gt; Medical Devices &gt; Monitoring</t>
  </si>
  <si>
    <t>ITGI Medical Ltd.</t>
  </si>
  <si>
    <t>Life Science Companies &gt; Biotechnology &gt; Industrial</t>
  </si>
  <si>
    <t>JetGuide Ltd.</t>
  </si>
  <si>
    <t>Laser Beam Therapeutics</t>
  </si>
  <si>
    <t>Lumenis Ltd.</t>
  </si>
  <si>
    <t>Mediseb Ltd.</t>
  </si>
  <si>
    <t>MediTouch Ltd.</t>
  </si>
  <si>
    <t>Medoc Advanced Medical Systems</t>
  </si>
  <si>
    <t>MemoBoost</t>
  </si>
  <si>
    <t>Motorika Medical</t>
  </si>
  <si>
    <t>MTRE Advanced Technologies</t>
  </si>
  <si>
    <t>Neurokeeper Technologies</t>
  </si>
  <si>
    <t>Neurolief</t>
  </si>
  <si>
    <t>Neuronix Ltd.</t>
  </si>
  <si>
    <t>NeuroTrax Israel Ltd.</t>
  </si>
  <si>
    <t>PTM Biosciences LTD</t>
  </si>
  <si>
    <t>Life Science Companies &gt; Pharmaceuticals &gt; Cannabis</t>
  </si>
  <si>
    <t>Surpass Medical Ltd.</t>
  </si>
  <si>
    <t>Trima Ltd</t>
  </si>
  <si>
    <t>Visionsense Ltd.</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</si>
</sst>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yyyy&quot;-&quot;mm&quot;-&quot;dd"/>
    <numFmt numFmtId="165" formatCode="yyyy"/>
    <numFmt numFmtId="166" formatCode="&quot;€&quot;#,##0"/>
    <numFmt numFmtId="167" formatCode="yyyy-mm-dd"/>
    <numFmt numFmtId="168" formatCode="m-d"/>
    <numFmt numFmtId="169" formatCode="mm-yyyy"/>
    <numFmt numFmtId="170" formatCode="m\-d"/>
    <numFmt numFmtId="171" formatCode="mmm\ d\,\ yyyy"/>
    <numFmt numFmtId="172" formatCode="&quot;$&quot;#,##0"/>
    <numFmt numFmtId="173" formatCode="mmm\-d\-yyyy"/>
    <numFmt numFmtId="174" formatCode="mmmm\ d\,\ yyyy"/>
    <numFmt numFmtId="175" formatCode="mmm\-d"/>
    <numFmt numFmtId="176" formatCode="mmmm\-d"/>
    <numFmt numFmtId="177" formatCode="mmm\-dd"/>
    <numFmt numFmtId="178" formatCode="m/d/yyyy"/>
  </numFmts>
  <fonts count="214">
    <font>
      <sz val="10.0"/>
      <color rgb="FF000000"/>
      <name val="Arial"/>
      <scheme val="minor"/>
    </font>
    <font>
      <sz val="10.0"/>
      <color rgb="FF000000"/>
      <name val="Calibri"/>
    </font>
    <font>
      <b/>
      <sz val="11.0"/>
      <color rgb="FF000000"/>
      <name val="Calibri"/>
    </font>
    <font>
      <b/>
      <sz val="10.0"/>
      <color rgb="FF000000"/>
      <name val="Calibri"/>
    </font>
    <font>
      <sz val="11.0"/>
      <color rgb="FF1155CC"/>
      <name val="Calibri"/>
    </font>
    <font>
      <b/>
      <sz val="10.0"/>
      <color rgb="FF1155CC"/>
      <name val="Calibri"/>
    </font>
    <font>
      <sz val="11.0"/>
      <color rgb="FF000000"/>
      <name val="Calibri"/>
    </font>
    <font>
      <b/>
      <sz val="11.0"/>
      <color theme="1"/>
      <name val="Calibri"/>
    </font>
    <font>
      <b/>
      <sz val="12.0"/>
      <color theme="1"/>
      <name val="Calibri"/>
    </font>
    <font>
      <b/>
      <sz val="10.0"/>
      <color theme="1"/>
      <name val="Calibri"/>
    </font>
    <font>
      <b/>
      <sz val="11.0"/>
      <color rgb="FF1155CC"/>
      <name val="Calibri"/>
    </font>
    <font>
      <b/>
      <sz val="12.0"/>
      <color rgb="FF000000"/>
      <name val="Calibri"/>
    </font>
    <font>
      <sz val="10.0"/>
      <color rgb="FF1155CC"/>
      <name val="Calibri"/>
    </font>
    <font>
      <sz val="11.0"/>
      <color theme="1"/>
      <name val="Calibri"/>
    </font>
    <font>
      <u/>
      <sz val="11.0"/>
      <color rgb="FF1155CC"/>
      <name val="Calibri"/>
    </font>
    <font>
      <u/>
      <sz val="10.0"/>
      <color rgb="FF1155CC"/>
      <name val="Arial"/>
    </font>
    <font>
      <sz val="12.0"/>
      <color rgb="FF000000"/>
      <name val="Calibri"/>
    </font>
    <font>
      <u/>
      <sz val="10.0"/>
      <color rgb="FF0000FF"/>
      <name val="Arial"/>
    </font>
    <font>
      <sz val="12.0"/>
      <color theme="1"/>
      <name val="Calibri"/>
    </font>
    <font>
      <sz val="10.0"/>
      <color theme="1"/>
      <name val="Calibri"/>
    </font>
    <font>
      <u/>
      <sz val="11.0"/>
      <color rgb="FF000000"/>
      <name val="Calibri"/>
    </font>
    <font>
      <u/>
      <sz val="10.0"/>
      <color rgb="FF1155CC"/>
      <name val="Calibri"/>
    </font>
    <font>
      <u/>
      <sz val="11.0"/>
      <color rgb="FF000000"/>
      <name val="Calibri"/>
    </font>
    <font>
      <u/>
      <sz val="11.0"/>
      <color rgb="FF000000"/>
      <name val="Calibri"/>
    </font>
    <font>
      <u/>
      <sz val="11.0"/>
      <color rgb="FF000000"/>
      <name val="Calibri"/>
    </font>
    <font>
      <u/>
      <sz val="11.0"/>
      <color rgb="FF0000FF"/>
      <name val="Calibri"/>
    </font>
    <font>
      <u/>
      <sz val="10.0"/>
      <color rgb="FF0000FF"/>
      <name val="Calibri"/>
    </font>
    <font>
      <u/>
      <sz val="11.0"/>
      <color rgb="FF0000FF"/>
      <name val="Calibri"/>
    </font>
    <font>
      <u/>
      <sz val="11.0"/>
      <color rgb="FF1155CC"/>
      <name val="Calibri"/>
    </font>
    <font>
      <u/>
      <sz val="10.0"/>
      <color rgb="FF1155CC"/>
      <name val="Calibri"/>
    </font>
    <font>
      <u/>
      <sz val="11.0"/>
      <color rgb="FF1155CC"/>
      <name val="Calibri"/>
    </font>
    <font>
      <u/>
      <sz val="11.0"/>
      <color rgb="FF000000"/>
      <name val="Calibri"/>
    </font>
    <font/>
    <font>
      <u/>
      <sz val="11.0"/>
      <color rgb="FF000000"/>
      <name val="Calibri"/>
    </font>
    <font>
      <u/>
      <sz val="11.0"/>
      <color rgb="FF1155CC"/>
      <name val="Calibri"/>
    </font>
    <font>
      <color rgb="FF1155CC"/>
      <name val="Arial"/>
    </font>
    <font>
      <u/>
      <sz val="11.0"/>
      <color rgb="FF000000"/>
      <name val="Calibri"/>
    </font>
    <font>
      <sz val="10.0"/>
      <color theme="1"/>
      <name val="Arial"/>
    </font>
    <font>
      <sz val="10.0"/>
      <color rgb="FF1155CC"/>
      <name val="Arial"/>
    </font>
    <font>
      <sz val="11.0"/>
      <color theme="1"/>
      <name val="Arial"/>
    </font>
    <font>
      <u/>
      <sz val="10.0"/>
      <color rgb="FF1155CC"/>
      <name val="Arial"/>
    </font>
    <font>
      <sz val="11.0"/>
      <color rgb="FF1155CC"/>
      <name val="Arial"/>
    </font>
    <font>
      <u/>
      <sz val="11.0"/>
      <color rgb="FF0000FF"/>
      <name val="Calibri"/>
    </font>
    <font>
      <sz val="9.0"/>
      <color rgb="FF111533"/>
      <name val="Roboto"/>
    </font>
    <font>
      <u/>
      <sz val="11.0"/>
      <color rgb="FF1155CC"/>
      <name val="Calibri"/>
    </font>
    <font>
      <u/>
      <sz val="11.0"/>
      <color rgb="FF000000"/>
      <name val="Calibri"/>
    </font>
    <font>
      <sz val="10.0"/>
      <color rgb="FF111533"/>
      <name val="Calibri"/>
    </font>
    <font>
      <u/>
      <sz val="11.0"/>
      <color rgb="FF1155CC"/>
      <name val="Calibri"/>
    </font>
    <font>
      <u/>
      <sz val="10.0"/>
      <color rgb="FF0000FF"/>
      <name val="Calibri"/>
    </font>
    <font>
      <u/>
      <sz val="10.0"/>
      <color rgb="FF0000FF"/>
      <name val="Calibri"/>
    </font>
    <font>
      <sz val="11.0"/>
      <color rgb="FF000000"/>
      <name val="Roboto"/>
    </font>
    <font>
      <u/>
      <sz val="11.0"/>
      <color rgb="FF1155CC"/>
      <name val="Calibri"/>
    </font>
    <font>
      <u/>
      <sz val="11.0"/>
      <color rgb="FF0000FF"/>
      <name val="Calibri"/>
    </font>
    <font>
      <u/>
      <sz val="11.0"/>
      <color rgb="FF1155CC"/>
      <name val="Calibri"/>
    </font>
    <font>
      <u/>
      <sz val="11.0"/>
      <color theme="1"/>
      <name val="Calibri"/>
    </font>
    <font>
      <u/>
      <sz val="11.0"/>
      <color rgb="FF1155CC"/>
      <name val="Calibri"/>
    </font>
    <font>
      <u/>
      <sz val="10.0"/>
      <color rgb="FF0000FF"/>
      <name val="Arial"/>
    </font>
    <font>
      <u/>
      <sz val="11.0"/>
      <color rgb="FF000000"/>
      <name val="Calibri"/>
    </font>
    <font>
      <u/>
      <sz val="11.0"/>
      <color rgb="FF183444"/>
      <name val="Roboto"/>
    </font>
    <font>
      <u/>
      <sz val="11.0"/>
      <color rgb="FF000000"/>
      <name val="Calibri"/>
    </font>
    <font>
      <sz val="10.0"/>
      <color rgb="FF282828"/>
      <name val="Calibri"/>
    </font>
    <font>
      <u/>
      <sz val="11.0"/>
      <color rgb="FF000000"/>
      <name val="Calibri"/>
    </font>
    <font>
      <sz val="11.0"/>
      <color theme="1"/>
      <name val="Roboto"/>
    </font>
    <font>
      <sz val="10.0"/>
      <color theme="1"/>
      <name val="-apple-system"/>
    </font>
    <font>
      <sz val="11.0"/>
      <color rgb="FF111533"/>
      <name val="Roboto"/>
    </font>
    <font>
      <u/>
      <sz val="11.0"/>
      <color rgb="FF0000FF"/>
      <name val="Calibri"/>
    </font>
    <font>
      <sz val="14.0"/>
      <color rgb="FF111533"/>
      <name val="Roboto"/>
    </font>
    <font>
      <u/>
      <sz val="11.0"/>
      <color rgb="FF1155CC"/>
      <name val="Calibri"/>
    </font>
    <font>
      <u/>
      <sz val="10.0"/>
      <color rgb="FF1155CC"/>
      <name val="Calibri"/>
    </font>
    <font>
      <strike/>
      <sz val="11.0"/>
      <color rgb="FF000000"/>
      <name val="Calibri"/>
    </font>
    <font>
      <strike/>
      <sz val="11.0"/>
      <color rgb="FF1155CC"/>
      <name val="Calibri"/>
    </font>
    <font>
      <strike/>
      <sz val="12.0"/>
      <color rgb="FF000000"/>
      <name val="Calibri"/>
    </font>
    <font>
      <color theme="1"/>
      <name val="Arial"/>
    </font>
    <font>
      <u/>
      <sz val="11.0"/>
      <color rgb="FF0000FF"/>
      <name val="Calibri"/>
    </font>
    <font>
      <u/>
      <sz val="11.0"/>
      <color rgb="FF0000FF"/>
      <name val="Calibri"/>
    </font>
    <font>
      <u/>
      <sz val="11.0"/>
      <color theme="1"/>
      <name val="Arial"/>
    </font>
    <font>
      <u/>
      <sz val="11.0"/>
      <color rgb="FF000000"/>
      <name val="Calibri"/>
    </font>
    <font>
      <u/>
      <sz val="11.0"/>
      <color rgb="FF183444"/>
      <name val="Roboto"/>
    </font>
    <font>
      <sz val="11.0"/>
      <color rgb="FF183444"/>
      <name val="Roboto"/>
    </font>
    <font>
      <u/>
      <sz val="11.0"/>
      <color rgb="FF1155CC"/>
      <name val="Calibri"/>
    </font>
    <font>
      <u/>
      <sz val="10.0"/>
      <color rgb="FF0000FF"/>
      <name val="Arial"/>
    </font>
    <font>
      <u/>
      <sz val="11.0"/>
      <color rgb="FF000000"/>
      <name val="Calibri"/>
    </font>
    <font>
      <sz val="11.0"/>
      <color rgb="FF282828"/>
      <name val="Roboto"/>
    </font>
    <font>
      <u/>
      <sz val="11.0"/>
      <color rgb="FF183444"/>
      <name val="Roboto"/>
    </font>
    <font>
      <u/>
      <sz val="10.0"/>
      <color rgb="FF000000"/>
      <name val="Calibri"/>
    </font>
    <font>
      <u/>
      <sz val="11.0"/>
      <color rgb="FF000000"/>
      <name val="Calibri"/>
    </font>
    <font>
      <color rgb="FF000000"/>
      <name val="Arial"/>
    </font>
    <font>
      <color theme="1"/>
      <name val="Arial"/>
      <scheme val="minor"/>
    </font>
    <font>
      <u/>
      <sz val="11.0"/>
      <color rgb="FF000000"/>
      <name val="Calibri"/>
    </font>
    <font>
      <u/>
      <sz val="10.0"/>
      <color rgb="FF000000"/>
      <name val="Calibri"/>
    </font>
    <font>
      <u/>
      <sz val="11.0"/>
      <color rgb="FF0000FF"/>
      <name val="Calibri"/>
    </font>
    <font>
      <u/>
      <sz val="11.0"/>
      <color rgb="FF0000FF"/>
      <name val="Calibri"/>
    </font>
    <font>
      <u/>
      <sz val="11.0"/>
      <color rgb="FF000000"/>
      <name val="Calibri"/>
    </font>
    <font>
      <u/>
      <sz val="11.0"/>
      <color rgb="FF0000FF"/>
      <name val="Calibri"/>
    </font>
    <font>
      <u/>
      <sz val="10.0"/>
      <color rgb="FF1155CC"/>
      <name val="Arial"/>
    </font>
    <font>
      <u/>
      <sz val="11.0"/>
      <color rgb="FF1155CC"/>
      <name val="Calibri"/>
    </font>
    <font>
      <u/>
      <sz val="10.0"/>
      <color rgb="FF1155CC"/>
      <name val="Calibri"/>
    </font>
    <font>
      <u/>
      <sz val="11.0"/>
      <color rgb="FF000000"/>
      <name val="Calibri"/>
    </font>
    <font>
      <u/>
      <sz val="12.0"/>
      <color rgb="FF87716C"/>
      <name val="Helvetica Neue"/>
    </font>
    <font>
      <sz val="12.0"/>
      <color theme="1"/>
      <name val="Arial"/>
    </font>
    <font>
      <u/>
      <sz val="10.0"/>
      <color rgb="FF1155CC"/>
      <name val="Arial"/>
    </font>
    <font>
      <sz val="10.0"/>
      <color theme="1"/>
      <name val="Roboto"/>
    </font>
    <font>
      <sz val="11.0"/>
      <color theme="1"/>
      <name val="-apple-system"/>
    </font>
    <font>
      <u/>
      <sz val="11.0"/>
      <color rgb="FF0000FF"/>
      <name val="Calibri"/>
    </font>
    <font>
      <sz val="11.0"/>
      <color rgb="FF000000"/>
      <name val="-apple-system"/>
    </font>
    <font>
      <color rgb="FF000000"/>
      <name val="Roboto"/>
    </font>
    <font>
      <u/>
      <sz val="10.0"/>
      <color rgb="FF0000FF"/>
      <name val="Arial"/>
    </font>
    <font>
      <color theme="1"/>
      <name val="Calibri"/>
    </font>
    <font>
      <u/>
      <sz val="11.0"/>
      <color theme="1"/>
      <name val="Calibri"/>
    </font>
    <font>
      <u/>
      <sz val="11.0"/>
      <color rgb="FF1155CC"/>
      <name val="Arial"/>
    </font>
    <font>
      <sz val="9.0"/>
      <color rgb="FF1F1F1F"/>
      <name val="Arial"/>
    </font>
    <font>
      <sz val="11.0"/>
      <color rgb="FF888A9B"/>
      <name val="Roboto"/>
    </font>
    <font>
      <u/>
      <sz val="11.0"/>
      <color rgb="FF0000FF"/>
      <name val="Calibri"/>
    </font>
    <font>
      <u/>
      <sz val="11.0"/>
      <color rgb="FF000000"/>
      <name val="Roboto"/>
    </font>
    <font>
      <sz val="10.0"/>
      <color rgb="FF000000"/>
      <name val="Arial"/>
    </font>
    <font>
      <sz val="10.0"/>
      <color rgb="FF111533"/>
      <name val="Arial"/>
    </font>
    <font>
      <u/>
      <sz val="10.0"/>
      <color rgb="FF1155CC"/>
      <name val="Calibri"/>
    </font>
    <font>
      <u/>
      <sz val="10.0"/>
      <color rgb="FF0000FF"/>
      <name val="Calibri"/>
    </font>
    <font>
      <u/>
      <sz val="10.0"/>
      <color rgb="FF183444"/>
      <name val="Calibri"/>
    </font>
    <font>
      <sz val="12.0"/>
      <color rgb="FF282828"/>
      <name val="Calibri"/>
    </font>
    <font>
      <u/>
      <sz val="10.0"/>
      <color rgb="FF0000FF"/>
      <name val="Calibri"/>
    </font>
    <font>
      <sz val="11.0"/>
      <color rgb="FF111533"/>
      <name val="Calibri"/>
    </font>
    <font>
      <u/>
      <sz val="11.0"/>
      <color rgb="FF0000FF"/>
      <name val="Calibri"/>
    </font>
    <font>
      <color rgb="FFFF0000"/>
      <name val="Arial"/>
    </font>
    <font>
      <u/>
      <sz val="11.0"/>
      <color rgb="FF1155CC"/>
      <name val="Calibri"/>
    </font>
    <font>
      <u/>
      <sz val="11.0"/>
      <color rgb="FF0000FF"/>
      <name val="Calibri"/>
    </font>
    <font>
      <u/>
      <sz val="11.0"/>
      <color rgb="FF0000FF"/>
      <name val="Calibri"/>
    </font>
    <font>
      <u/>
      <sz val="11.0"/>
      <color rgb="FF1155CC"/>
      <name val="Calibri"/>
    </font>
    <font>
      <u/>
      <sz val="11.0"/>
      <color rgb="FF282828"/>
      <name val="Roboto"/>
    </font>
    <font>
      <sz val="12.0"/>
      <color rgb="FF1F1F1F"/>
      <name val="Calibri"/>
    </font>
    <font>
      <sz val="11.0"/>
      <color rgb="FF212529"/>
      <name val="Arial"/>
    </font>
    <font>
      <u/>
      <sz val="10.0"/>
      <color rgb="FF0000FF"/>
      <name val="Arial"/>
    </font>
    <font>
      <u/>
      <sz val="11.0"/>
      <color rgb="FF1155CC"/>
      <name val="Calibri"/>
    </font>
    <font>
      <u/>
      <sz val="11.0"/>
      <color rgb="FF0000FF"/>
      <name val="Calibri"/>
    </font>
    <font>
      <u/>
      <sz val="10.0"/>
      <color rgb="FF878786"/>
      <name val="Arial"/>
    </font>
    <font>
      <sz val="11.0"/>
      <color rgb="FFDBDBDB"/>
      <name val="Calibri"/>
    </font>
    <font>
      <u/>
      <sz val="11.0"/>
      <color rgb="FF1155CC"/>
      <name val="Calibri"/>
    </font>
    <font>
      <u/>
      <sz val="11.0"/>
      <color rgb="FF0000FF"/>
      <name val="Arial"/>
    </font>
    <font>
      <color theme="1"/>
      <name val="Roboto"/>
    </font>
    <font>
      <sz val="10.0"/>
      <color rgb="FF183444"/>
      <name val="Calibri"/>
    </font>
    <font>
      <u/>
      <sz val="10.0"/>
      <color rgb="FF0000FF"/>
      <name val="Calibri"/>
    </font>
    <font>
      <u/>
      <sz val="11.0"/>
      <color theme="1"/>
      <name val="Calibri"/>
    </font>
    <font>
      <u/>
      <sz val="11.0"/>
      <color theme="1"/>
      <name val="Calibri"/>
    </font>
    <font>
      <sz val="10.0"/>
      <color rgb="FF111111"/>
      <name val="Calibri"/>
    </font>
    <font>
      <u/>
      <sz val="12.0"/>
      <color rgb="FF0000FF"/>
      <name val="-apple-system"/>
    </font>
    <font>
      <u/>
      <sz val="10.0"/>
      <color rgb="FF1155CC"/>
      <name val="Calibri"/>
    </font>
    <font>
      <sz val="11.0"/>
      <color rgb="FF222222"/>
      <name val="Arial"/>
    </font>
    <font>
      <sz val="10.0"/>
      <color rgb="FF02395B"/>
      <name val="Calibri"/>
    </font>
    <font>
      <u/>
      <sz val="10.0"/>
      <color rgb="FF1155CC"/>
      <name val="Arial"/>
    </font>
    <font>
      <u/>
      <sz val="11.0"/>
      <color rgb="FF0000FF"/>
      <name val="Calibri"/>
    </font>
    <font>
      <sz val="10.0"/>
      <color rgb="FF1F1F1F"/>
      <name val="Calibri"/>
    </font>
    <font>
      <sz val="10.0"/>
      <color rgb="FF333333"/>
      <name val="Calibri"/>
    </font>
    <font>
      <u/>
      <sz val="11.0"/>
      <color rgb="FF1155CC"/>
      <name val="Calibri"/>
    </font>
    <font>
      <u/>
      <sz val="11.0"/>
      <color rgb="FF183444"/>
      <name val="Roboto"/>
    </font>
    <font>
      <u/>
      <sz val="11.0"/>
      <color rgb="FF1155CC"/>
      <name val="Calibri"/>
    </font>
    <font>
      <u/>
      <sz val="10.0"/>
      <color rgb="FF1155CC"/>
      <name val="Calibri"/>
    </font>
    <font>
      <u/>
      <sz val="10.0"/>
      <color rgb="FF1155CC"/>
      <name val="Calibri"/>
    </font>
    <font>
      <color rgb="FF1155CC"/>
      <name val="Arial"/>
      <scheme val="minor"/>
    </font>
    <font>
      <sz val="11.0"/>
      <color theme="1"/>
      <name val="Arial"/>
      <scheme val="minor"/>
    </font>
    <font>
      <sz val="10.0"/>
      <color rgb="FF000000"/>
      <name val="-apple-system"/>
    </font>
    <font>
      <sz val="12.0"/>
      <color rgb="FF111533"/>
      <name val="Arial"/>
    </font>
    <font>
      <b/>
      <sz val="14.0"/>
      <color theme="1"/>
      <name val="Arial"/>
    </font>
    <font>
      <b/>
      <sz val="14.0"/>
      <color theme="1"/>
      <name val="Arial"/>
      <scheme val="minor"/>
    </font>
    <font>
      <sz val="12.0"/>
      <color rgb="FF000000"/>
      <name val="Arial"/>
    </font>
    <font>
      <sz val="10.0"/>
      <color rgb="FF000000"/>
      <name val="Roboto"/>
    </font>
    <font>
      <sz val="11.0"/>
      <color rgb="FF000000"/>
      <name val="Docs-Calibri"/>
    </font>
    <font>
      <b/>
      <sz val="12.0"/>
      <color theme="1"/>
      <name val="Arial"/>
    </font>
    <font>
      <sz val="15.0"/>
      <color rgb="FF000000"/>
      <name val="Roboto"/>
    </font>
    <font>
      <b/>
      <sz val="10.0"/>
      <color rgb="FF000000"/>
      <name val="Roboto"/>
    </font>
    <font>
      <u/>
      <sz val="10.0"/>
      <color rgb="FF0000FF"/>
      <name val="Roboto"/>
    </font>
    <font>
      <u/>
      <sz val="10.0"/>
      <color rgb="FF0000FF"/>
      <name val="Roboto"/>
    </font>
    <font>
      <u/>
      <sz val="10.0"/>
      <color rgb="FF1155CC"/>
      <name val="Arial"/>
    </font>
    <font>
      <sz val="8.0"/>
      <color rgb="FF282828"/>
      <name val="Arial"/>
    </font>
    <font>
      <u/>
      <sz val="10.0"/>
      <color rgb="FF000000"/>
      <name val="Roboto"/>
    </font>
    <font>
      <u/>
      <sz val="10.0"/>
      <color rgb="FF0000FF"/>
      <name val="Arial"/>
    </font>
    <font>
      <b/>
      <u/>
      <sz val="12.0"/>
      <color rgb="FF000000"/>
      <name val="Calibri"/>
    </font>
    <font>
      <u/>
      <sz val="10.0"/>
      <color rgb="FF1155CC"/>
      <name val="Roboto"/>
    </font>
    <font>
      <b/>
      <u/>
      <sz val="10.0"/>
      <color rgb="FF000000"/>
      <name val="Roboto"/>
    </font>
    <font>
      <b/>
      <u/>
      <sz val="10.0"/>
      <color rgb="FF000000"/>
      <name val="Roboto"/>
    </font>
    <font>
      <u/>
      <sz val="11.0"/>
      <color rgb="FF000000"/>
      <name val="Calibri"/>
    </font>
    <font>
      <u/>
      <sz val="10.0"/>
      <color rgb="FF000000"/>
      <name val="Roboto"/>
    </font>
    <font>
      <u/>
      <sz val="11.0"/>
      <color rgb="FF000000"/>
      <name val="Calibri"/>
    </font>
    <font>
      <u/>
      <sz val="10.0"/>
      <color rgb="FF000000"/>
      <name val="Calibri"/>
    </font>
    <font>
      <u/>
      <sz val="10.0"/>
      <color rgb="FF000000"/>
      <name val="Calibri"/>
    </font>
    <font>
      <u/>
      <sz val="11.0"/>
      <color rgb="FF000000"/>
      <name val="Calibri"/>
    </font>
    <font>
      <u/>
      <sz val="10.0"/>
      <color rgb="FF000000"/>
      <name val="Calibri"/>
    </font>
    <font>
      <u/>
      <sz val="11.0"/>
      <color rgb="FF000000"/>
      <name val="Calibri"/>
    </font>
    <font>
      <u/>
      <sz val="10.0"/>
      <color rgb="FF1155CC"/>
      <name val="Calibri"/>
    </font>
    <font>
      <u/>
      <sz val="10.0"/>
      <color rgb="FF1155CC"/>
      <name val="Calibri"/>
    </font>
    <font>
      <u/>
      <sz val="10.0"/>
      <color rgb="FF000000"/>
      <name val="Calibri"/>
    </font>
    <font>
      <u/>
      <sz val="11.0"/>
      <color rgb="FF000000"/>
      <name val="Calibri"/>
    </font>
    <font>
      <u/>
      <sz val="11.0"/>
      <color rgb="FF000000"/>
      <name val="Calibri"/>
    </font>
    <font>
      <u/>
      <sz val="11.0"/>
      <color rgb="FF1155CC"/>
      <name val="Arial"/>
    </font>
    <font>
      <u/>
      <sz val="10.0"/>
      <color rgb="FF878786"/>
      <name val="Arial"/>
    </font>
    <font>
      <i/>
      <sz val="11.0"/>
      <color rgb="FF3C4043"/>
      <name val="Roboto"/>
    </font>
    <font>
      <u/>
      <sz val="10.0"/>
      <color rgb="FF000000"/>
      <name val="Calibri"/>
    </font>
    <font>
      <u/>
      <sz val="11.0"/>
      <color rgb="FF000000"/>
      <name val="Calibri"/>
    </font>
    <font>
      <u/>
      <sz val="11.0"/>
      <color rgb="FF1155CC"/>
      <name val="Calibri"/>
    </font>
    <font>
      <u/>
      <sz val="10.0"/>
      <color rgb="FF000000"/>
      <name val="Arial"/>
    </font>
    <font>
      <strike/>
      <sz val="10.0"/>
      <color rgb="FF000000"/>
      <name val="Calibri"/>
    </font>
    <font>
      <u/>
      <sz val="10.0"/>
      <color rgb="FF0000FF"/>
      <name val="Arial"/>
    </font>
    <font>
      <u/>
      <sz val="10.0"/>
      <color rgb="FF0000FF"/>
      <name val="Calibri"/>
    </font>
    <font>
      <u/>
      <sz val="10.0"/>
      <color rgb="FF000000"/>
      <name val="Calibri"/>
    </font>
    <font>
      <b/>
      <sz val="24.0"/>
      <color theme="1"/>
      <name val="Arial"/>
    </font>
    <font>
      <b/>
      <sz val="10.0"/>
      <color theme="1"/>
      <name val="Arial"/>
    </font>
    <font>
      <b/>
      <sz val="10.0"/>
      <color rgb="FF000000"/>
      <name val="Arial"/>
    </font>
    <font>
      <b/>
      <sz val="10.0"/>
      <color rgb="FF999999"/>
      <name val="Arial"/>
    </font>
    <font>
      <sz val="10.0"/>
      <color rgb="FF999999"/>
      <name val="Arial"/>
    </font>
    <font>
      <u/>
      <sz val="10.0"/>
      <color rgb="FF000000"/>
      <name val="Calibri"/>
    </font>
    <font>
      <u/>
      <sz val="10.0"/>
      <color rgb="FF000000"/>
      <name val="Calibri"/>
    </font>
    <font>
      <u/>
      <sz val="10.0"/>
      <color rgb="FF000000"/>
      <name val="Arial"/>
    </font>
    <font>
      <u/>
      <sz val="10.0"/>
      <color rgb="FF000000"/>
      <name val="Calibri"/>
    </font>
    <font>
      <u/>
      <sz val="10.0"/>
      <color rgb="FF000000"/>
      <name val="Calibri"/>
    </font>
    <font>
      <u/>
      <sz val="12.0"/>
      <color rgb="FF4C4C4C"/>
      <name val="Raleway"/>
    </font>
  </fonts>
  <fills count="21">
    <fill>
      <patternFill patternType="none"/>
    </fill>
    <fill>
      <patternFill patternType="lightGray"/>
    </fill>
    <fill>
      <patternFill patternType="solid">
        <fgColor rgb="FFFFF2CC"/>
        <bgColor rgb="FFFFF2CC"/>
      </patternFill>
    </fill>
    <fill>
      <patternFill patternType="solid">
        <fgColor theme="9"/>
        <bgColor theme="9"/>
      </patternFill>
    </fill>
    <fill>
      <patternFill patternType="solid">
        <fgColor rgb="FFD0E0E3"/>
        <bgColor rgb="FFD0E0E3"/>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F4CCCC"/>
        <bgColor rgb="FFF4CCCC"/>
      </patternFill>
    </fill>
    <fill>
      <patternFill patternType="solid">
        <fgColor rgb="FFFFFFFF"/>
        <bgColor rgb="FFFFFFFF"/>
      </patternFill>
    </fill>
    <fill>
      <patternFill patternType="solid">
        <fgColor rgb="FFF8FBFD"/>
        <bgColor rgb="FFF8FBFD"/>
      </patternFill>
    </fill>
    <fill>
      <patternFill patternType="solid">
        <fgColor rgb="FFFEFFFA"/>
        <bgColor rgb="FFFEFFFA"/>
      </patternFill>
    </fill>
    <fill>
      <patternFill patternType="solid">
        <fgColor rgb="FFE3E9ED"/>
        <bgColor rgb="FFE3E9ED"/>
      </patternFill>
    </fill>
    <fill>
      <patternFill patternType="solid">
        <fgColor rgb="FFE06666"/>
        <bgColor rgb="FFE06666"/>
      </patternFill>
    </fill>
    <fill>
      <patternFill patternType="solid">
        <fgColor theme="6"/>
        <bgColor theme="6"/>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980000"/>
        <bgColor rgb="FF980000"/>
      </patternFill>
    </fill>
    <fill>
      <patternFill patternType="solid">
        <fgColor rgb="FFCCCCCC"/>
        <bgColor rgb="FFCCCCCC"/>
      </patternFill>
    </fill>
    <fill>
      <patternFill patternType="solid">
        <fgColor rgb="FF7F7F7F"/>
        <bgColor rgb="FF7F7F7F"/>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border>
    <border>
      <left style="thin">
        <color rgb="FF000000"/>
      </left>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top/>
      <bottom/>
    </border>
  </borders>
  <cellStyleXfs count="1">
    <xf borderId="0" fillId="0" fontId="0" numFmtId="0" applyAlignment="1" applyFont="1"/>
  </cellStyleXfs>
  <cellXfs count="865">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center" wrapText="1"/>
    </xf>
    <xf borderId="1" fillId="0" fontId="2" numFmtId="164" xfId="0" applyAlignment="1" applyBorder="1" applyFont="1" applyNumberFormat="1">
      <alignment horizontal="center" shrinkToFit="0" vertical="center" wrapText="1"/>
    </xf>
    <xf borderId="1" fillId="2" fontId="3" numFmtId="49" xfId="0" applyAlignment="1" applyBorder="1" applyFill="1" applyFont="1" applyNumberFormat="1">
      <alignment horizontal="center" shrinkToFit="0" vertical="center" wrapText="1"/>
    </xf>
    <xf borderId="1" fillId="0"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1" fillId="0" fontId="2" numFmtId="49" xfId="0" applyAlignment="1" applyBorder="1" applyFont="1" applyNumberFormat="1">
      <alignment horizontal="left" shrinkToFit="0" vertical="center" wrapText="1"/>
    </xf>
    <xf borderId="1" fillId="0" fontId="4" numFmtId="49" xfId="0" applyAlignment="1" applyBorder="1" applyFont="1" applyNumberFormat="1">
      <alignment horizontal="left" shrinkToFit="0" vertical="center" wrapText="1"/>
    </xf>
    <xf borderId="1" fillId="0" fontId="5" numFmtId="49" xfId="0" applyAlignment="1" applyBorder="1" applyFont="1" applyNumberFormat="1">
      <alignment horizontal="left" shrinkToFit="0" vertical="center" wrapText="1"/>
    </xf>
    <xf borderId="1" fillId="3" fontId="6" numFmtId="49" xfId="0" applyAlignment="1" applyBorder="1" applyFill="1" applyFont="1" applyNumberFormat="1">
      <alignment horizontal="left" readingOrder="0" shrinkToFit="0" vertical="center" wrapText="1"/>
    </xf>
    <xf borderId="1" fillId="4" fontId="7" numFmtId="0" xfId="0" applyAlignment="1" applyBorder="1" applyFill="1" applyFont="1">
      <alignment horizontal="left" readingOrder="0" shrinkToFit="0" vertical="center" wrapText="1"/>
    </xf>
    <xf borderId="1" fillId="5" fontId="8" numFmtId="0" xfId="0" applyAlignment="1" applyBorder="1" applyFill="1" applyFont="1">
      <alignment horizontal="left" readingOrder="0" shrinkToFit="0" vertical="center" wrapText="1"/>
    </xf>
    <xf borderId="1" fillId="5" fontId="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6" numFmtId="49" xfId="0" applyAlignment="1" applyBorder="1" applyFont="1" applyNumberFormat="1">
      <alignment horizontal="left" shrinkToFit="0" vertical="center" wrapText="1"/>
    </xf>
    <xf borderId="1" fillId="0" fontId="10" numFmtId="49" xfId="0" applyAlignment="1" applyBorder="1" applyFont="1" applyNumberFormat="1">
      <alignment horizontal="left" shrinkToFit="0" vertical="center" wrapText="1"/>
    </xf>
    <xf borderId="1" fillId="6" fontId="2" numFmtId="49" xfId="0" applyAlignment="1" applyBorder="1" applyFill="1" applyFont="1" applyNumberFormat="1">
      <alignment horizontal="left" readingOrder="0" shrinkToFit="0" vertical="center" wrapText="1"/>
    </xf>
    <xf borderId="1" fillId="7" fontId="2" numFmtId="49" xfId="0" applyAlignment="1" applyBorder="1" applyFill="1" applyFont="1" applyNumberFormat="1">
      <alignment horizontal="center" readingOrder="0" shrinkToFit="0" vertical="center" wrapText="1"/>
    </xf>
    <xf borderId="1" fillId="3"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1" numFmtId="3" xfId="0" applyAlignment="1" applyBorder="1" applyFont="1" applyNumberForma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3" xfId="0" applyAlignment="1" applyBorder="1" applyFont="1" applyNumberFormat="1">
      <alignment horizontal="center" readingOrder="0" shrinkToFit="0" vertical="center" wrapText="1"/>
    </xf>
    <xf borderId="1" fillId="0" fontId="2" numFmtId="3" xfId="0" applyAlignment="1" applyBorder="1" applyFont="1" applyNumberFormat="1">
      <alignment horizontal="left" readingOrder="0" shrinkToFit="0" vertical="center" wrapText="1"/>
    </xf>
    <xf borderId="1" fillId="0" fontId="2" numFmtId="0" xfId="0" applyAlignment="1" applyBorder="1" applyFont="1">
      <alignment horizontal="left" shrinkToFit="0" vertical="center" wrapText="1"/>
    </xf>
    <xf borderId="1" fillId="0" fontId="2" numFmtId="4" xfId="0" applyAlignment="1" applyBorder="1" applyFont="1" applyNumberFormat="1">
      <alignment horizontal="center" readingOrder="0" shrinkToFit="0" vertical="center" wrapText="1"/>
    </xf>
    <xf borderId="1" fillId="0" fontId="2" numFmtId="3" xfId="0" applyAlignment="1" applyBorder="1" applyFont="1" applyNumberFormat="1">
      <alignment horizontal="left" shrinkToFit="0" vertical="center" wrapText="1"/>
    </xf>
    <xf borderId="1" fillId="0" fontId="6"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0" fontId="6" numFmtId="0" xfId="0" applyAlignment="1" applyBorder="1" applyFont="1">
      <alignment horizontal="left" readingOrder="0"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12" numFmtId="0" xfId="0" applyAlignment="1" applyBorder="1" applyFont="1">
      <alignment horizontal="left"/>
    </xf>
    <xf borderId="1" fillId="0" fontId="6" numFmtId="164" xfId="0" applyAlignment="1" applyBorder="1" applyFont="1" applyNumberFormat="1">
      <alignment horizontal="center" readingOrder="0" shrinkToFit="0" vertical="center" wrapText="1"/>
    </xf>
    <xf borderId="1" fillId="0" fontId="1" numFmtId="0" xfId="0" applyAlignment="1" applyBorder="1" applyFont="1">
      <alignment horizontal="center" shrinkToFit="0" vertical="center" wrapText="1"/>
    </xf>
    <xf borderId="1" fillId="0" fontId="6" numFmtId="0" xfId="0" applyAlignment="1" applyBorder="1" applyFont="1">
      <alignment horizontal="center"/>
    </xf>
    <xf borderId="1" fillId="0" fontId="13" numFmtId="0" xfId="0" applyAlignment="1" applyBorder="1" applyFont="1">
      <alignment horizontal="left" shrinkToFit="0" wrapText="1"/>
    </xf>
    <xf borderId="1" fillId="0" fontId="14" numFmtId="0" xfId="0" applyAlignment="1" applyBorder="1" applyFont="1">
      <alignment horizontal="left"/>
    </xf>
    <xf borderId="1" fillId="0" fontId="15" numFmtId="0" xfId="0" applyAlignment="1" applyBorder="1" applyFont="1">
      <alignment horizontal="left"/>
    </xf>
    <xf borderId="1" fillId="0" fontId="6" numFmtId="0" xfId="0" applyAlignment="1" applyBorder="1" applyFont="1">
      <alignment horizontal="left" vertical="top"/>
    </xf>
    <xf borderId="1" fillId="0" fontId="6" numFmtId="0" xfId="0" applyAlignment="1" applyBorder="1" applyFont="1">
      <alignment horizontal="left"/>
    </xf>
    <xf borderId="1" fillId="0" fontId="16" numFmtId="0" xfId="0" applyAlignment="1" applyBorder="1" applyFont="1">
      <alignment horizontal="left" vertical="center"/>
    </xf>
    <xf borderId="1" fillId="0" fontId="16" numFmtId="0" xfId="0" applyAlignment="1" applyBorder="1" applyFont="1">
      <alignment horizontal="left"/>
    </xf>
    <xf borderId="1" fillId="0" fontId="13" numFmtId="0" xfId="0" applyAlignment="1" applyBorder="1" applyFont="1">
      <alignment shrinkToFit="0" vertical="bottom" wrapText="1"/>
    </xf>
    <xf borderId="1" fillId="0" fontId="1" numFmtId="0" xfId="0" applyAlignment="1" applyBorder="1" applyFont="1">
      <alignment horizontal="left" shrinkToFit="0" wrapText="1"/>
    </xf>
    <xf borderId="1" fillId="0" fontId="6" numFmtId="0" xfId="0" applyAlignment="1" applyBorder="1" applyFont="1">
      <alignment horizontal="left" shrinkToFit="0" wrapText="1"/>
    </xf>
    <xf borderId="1" fillId="0" fontId="6" numFmtId="0" xfId="0" applyAlignment="1" applyBorder="1" applyFont="1">
      <alignment horizontal="left" readingOrder="0"/>
    </xf>
    <xf borderId="1" fillId="0" fontId="6" numFmtId="49" xfId="0" applyAlignment="1" applyBorder="1" applyFont="1" applyNumberFormat="1">
      <alignment horizontal="center"/>
    </xf>
    <xf borderId="1" fillId="0" fontId="17" numFmtId="3" xfId="0" applyAlignment="1" applyBorder="1" applyFont="1" applyNumberFormat="1">
      <alignment horizontal="left"/>
    </xf>
    <xf borderId="1" fillId="0" fontId="16" numFmtId="164" xfId="0" applyAlignment="1" applyBorder="1" applyFont="1" applyNumberFormat="1">
      <alignment horizontal="center"/>
    </xf>
    <xf borderId="1" fillId="0" fontId="18" numFmtId="3" xfId="0" applyAlignment="1" applyBorder="1" applyFont="1" applyNumberFormat="1">
      <alignment horizontal="center"/>
    </xf>
    <xf borderId="1" fillId="0" fontId="16" numFmtId="3" xfId="0" applyAlignment="1" applyBorder="1" applyFont="1" applyNumberFormat="1">
      <alignment horizontal="center" readingOrder="0"/>
    </xf>
    <xf borderId="1" fillId="0" fontId="6" numFmtId="4" xfId="0" applyAlignment="1" applyBorder="1" applyFont="1" applyNumberFormat="1">
      <alignment horizontal="center"/>
    </xf>
    <xf borderId="1" fillId="0" fontId="6" numFmtId="0" xfId="0" applyAlignment="1" applyBorder="1" applyFont="1">
      <alignment horizontal="left" vertical="center"/>
    </xf>
    <xf borderId="1" fillId="0" fontId="6" numFmtId="0" xfId="0" applyAlignment="1" applyBorder="1" applyFont="1">
      <alignment horizontal="center" vertical="center"/>
    </xf>
    <xf borderId="1" fillId="0" fontId="6" numFmtId="0" xfId="0" applyBorder="1" applyFont="1"/>
    <xf borderId="1" fillId="0" fontId="1" numFmtId="0" xfId="0" applyAlignment="1" applyBorder="1" applyFont="1">
      <alignment horizontal="left"/>
    </xf>
    <xf borderId="1" fillId="0" fontId="13" numFmtId="0" xfId="0" applyAlignment="1" applyBorder="1" applyFont="1">
      <alignment horizontal="center"/>
    </xf>
    <xf borderId="1" fillId="0" fontId="16" numFmtId="0" xfId="0" applyAlignment="1" applyBorder="1" applyFont="1">
      <alignment horizontal="left" readingOrder="0" vertical="center"/>
    </xf>
    <xf borderId="1" fillId="0" fontId="13" numFmtId="0" xfId="0" applyAlignment="1" applyBorder="1" applyFont="1">
      <alignment shrinkToFit="0" vertical="bottom" wrapText="1"/>
    </xf>
    <xf borderId="1" fillId="0" fontId="19" numFmtId="0" xfId="0" applyAlignment="1" applyBorder="1" applyFont="1">
      <alignment horizontal="left" shrinkToFit="0" wrapText="1"/>
    </xf>
    <xf borderId="1" fillId="0" fontId="16" numFmtId="3" xfId="0" applyAlignment="1" applyBorder="1" applyFont="1" applyNumberFormat="1">
      <alignment horizontal="center"/>
    </xf>
    <xf borderId="1" fillId="0" fontId="1" numFmtId="0" xfId="0" applyAlignment="1" applyBorder="1" applyFont="1">
      <alignment horizontal="left" vertical="center"/>
    </xf>
    <xf borderId="1" fillId="0" fontId="6" numFmtId="164" xfId="0" applyAlignment="1" applyBorder="1" applyFont="1" applyNumberFormat="1">
      <alignment horizontal="center" vertical="center"/>
    </xf>
    <xf borderId="1" fillId="0" fontId="13" numFmtId="0" xfId="0" applyAlignment="1" applyBorder="1" applyFont="1">
      <alignment horizontal="center" vertical="center"/>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vertical="center"/>
    </xf>
    <xf borderId="1" fillId="0" fontId="19" numFmtId="0" xfId="0" applyAlignment="1" applyBorder="1" applyFont="1">
      <alignment horizontal="left" vertical="center"/>
    </xf>
    <xf borderId="1" fillId="0" fontId="6" numFmtId="0" xfId="0" applyAlignment="1" applyBorder="1" applyFont="1">
      <alignment horizontal="left" shrinkToFit="0" vertical="top" wrapText="1"/>
    </xf>
    <xf borderId="1" fillId="0" fontId="4" numFmtId="0" xfId="0" applyAlignment="1" applyBorder="1" applyFont="1">
      <alignment horizontal="left" vertical="top"/>
    </xf>
    <xf borderId="1" fillId="0" fontId="6" numFmtId="0" xfId="0" applyAlignment="1" applyBorder="1" applyFont="1">
      <alignment horizontal="left" readingOrder="0" vertical="top"/>
    </xf>
    <xf borderId="1" fillId="0" fontId="6" numFmtId="49" xfId="0" applyAlignment="1" applyBorder="1" applyFont="1" applyNumberFormat="1">
      <alignment horizontal="center" vertical="top"/>
    </xf>
    <xf borderId="1" fillId="0" fontId="6" numFmtId="3" xfId="0" applyAlignment="1" applyBorder="1" applyFont="1" applyNumberFormat="1">
      <alignment horizontal="center"/>
    </xf>
    <xf borderId="1" fillId="0" fontId="16" numFmtId="164" xfId="0" applyAlignment="1" applyBorder="1" applyFont="1" applyNumberFormat="1">
      <alignment horizontal="center" vertical="top"/>
    </xf>
    <xf borderId="1" fillId="0" fontId="16" numFmtId="3" xfId="0" applyAlignment="1" applyBorder="1" applyFont="1" applyNumberFormat="1">
      <alignment horizontal="center" vertical="top"/>
    </xf>
    <xf borderId="1" fillId="0" fontId="6" numFmtId="4" xfId="0" applyAlignment="1" applyBorder="1" applyFont="1" applyNumberFormat="1">
      <alignment horizontal="center" vertical="top"/>
    </xf>
    <xf borderId="1" fillId="0" fontId="6" numFmtId="0" xfId="0" applyAlignment="1" applyBorder="1" applyFont="1">
      <alignment horizontal="center" vertical="top"/>
    </xf>
    <xf borderId="1" fillId="0" fontId="22" numFmtId="0" xfId="0" applyAlignment="1" applyBorder="1" applyFont="1">
      <alignment horizontal="left" shrinkToFit="0" wrapText="1"/>
    </xf>
    <xf borderId="1" fillId="0" fontId="23" numFmtId="0" xfId="0" applyAlignment="1" applyBorder="1" applyFont="1">
      <alignment horizontal="left"/>
    </xf>
    <xf borderId="1" fillId="0" fontId="1" numFmtId="0" xfId="0" applyAlignment="1" applyBorder="1" applyFont="1">
      <alignment horizontal="left" readingOrder="0" vertical="center"/>
    </xf>
    <xf borderId="1" fillId="0" fontId="6" numFmtId="164" xfId="0" applyAlignment="1" applyBorder="1" applyFont="1" applyNumberFormat="1">
      <alignment horizontal="center" readingOrder="0" vertical="center"/>
    </xf>
    <xf borderId="1" fillId="0" fontId="1"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13" numFmtId="0" xfId="0" applyAlignment="1" applyBorder="1" applyFont="1">
      <alignment horizontal="center" readingOrder="0" vertical="center"/>
    </xf>
    <xf borderId="1" fillId="0" fontId="24" numFmtId="0" xfId="0" applyAlignment="1" applyBorder="1" applyFont="1">
      <alignment horizontal="left" shrinkToFit="0" vertical="center" wrapText="1"/>
    </xf>
    <xf borderId="1" fillId="0" fontId="25" numFmtId="0" xfId="0" applyAlignment="1" applyBorder="1" applyFont="1">
      <alignment horizontal="left" readingOrder="0"/>
    </xf>
    <xf borderId="1" fillId="0" fontId="26" numFmtId="0" xfId="0" applyAlignment="1" applyBorder="1" applyFont="1">
      <alignment horizontal="left" readingOrder="0" vertical="center"/>
    </xf>
    <xf borderId="1" fillId="0" fontId="6" numFmtId="0" xfId="0" applyAlignment="1" applyBorder="1" applyFont="1">
      <alignment horizontal="left" readingOrder="0" vertical="center"/>
    </xf>
    <xf borderId="1" fillId="0" fontId="6" numFmtId="0" xfId="0" applyAlignment="1" applyBorder="1" applyFont="1">
      <alignment horizontal="left" readingOrder="0" shrinkToFit="0" vertical="top" wrapText="1"/>
    </xf>
    <xf borderId="1" fillId="0" fontId="6" numFmtId="49" xfId="0" applyAlignment="1" applyBorder="1" applyFont="1" applyNumberFormat="1">
      <alignment horizontal="center" readingOrder="0" vertical="top"/>
    </xf>
    <xf borderId="1" fillId="0" fontId="6" numFmtId="0" xfId="0" applyAlignment="1" applyBorder="1" applyFont="1">
      <alignment horizontal="center" readingOrder="0"/>
    </xf>
    <xf borderId="1" fillId="0" fontId="27" numFmtId="0" xfId="0" applyAlignment="1" applyBorder="1" applyFont="1">
      <alignment horizontal="left" readingOrder="0" shrinkToFit="0" wrapText="1"/>
    </xf>
    <xf borderId="1" fillId="0" fontId="6" numFmtId="0" xfId="0" applyAlignment="1" applyBorder="1" applyFont="1">
      <alignment horizontal="center" readingOrder="0" vertical="center"/>
    </xf>
    <xf borderId="1" fillId="0" fontId="28" numFmtId="49" xfId="0" applyAlignment="1" applyBorder="1" applyFont="1" applyNumberFormat="1">
      <alignment horizontal="left"/>
    </xf>
    <xf borderId="1" fillId="0" fontId="29" numFmtId="49" xfId="0" applyAlignment="1" applyBorder="1" applyFont="1" applyNumberFormat="1">
      <alignment horizontal="left" vertical="center"/>
    </xf>
    <xf borderId="1" fillId="0" fontId="1" numFmtId="0" xfId="0" applyAlignment="1" applyBorder="1" applyFont="1">
      <alignment horizontal="left" shrinkToFit="0" vertical="center" wrapText="1"/>
    </xf>
    <xf borderId="1" fillId="0" fontId="30" numFmtId="0" xfId="0" applyAlignment="1" applyBorder="1" applyFont="1">
      <alignment horizontal="left" vertical="center"/>
    </xf>
    <xf borderId="1" fillId="0" fontId="6" numFmtId="49" xfId="0" applyAlignment="1" applyBorder="1" applyFont="1" applyNumberFormat="1">
      <alignment horizontal="center" vertical="center"/>
    </xf>
    <xf borderId="1" fillId="0" fontId="6" numFmtId="3" xfId="0" applyAlignment="1" applyBorder="1" applyFont="1" applyNumberFormat="1">
      <alignment horizontal="left" vertical="center"/>
    </xf>
    <xf borderId="1" fillId="0" fontId="16" numFmtId="164" xfId="0" applyAlignment="1" applyBorder="1" applyFont="1" applyNumberFormat="1">
      <alignment horizontal="center" vertical="center"/>
    </xf>
    <xf borderId="1" fillId="0" fontId="6" numFmtId="4" xfId="0" applyAlignment="1" applyBorder="1" applyFont="1" applyNumberFormat="1">
      <alignment horizontal="center" vertical="center"/>
    </xf>
    <xf borderId="1" fillId="0" fontId="6" numFmtId="0" xfId="0" applyAlignment="1" applyBorder="1" applyFont="1">
      <alignment readingOrder="0"/>
    </xf>
    <xf borderId="1" fillId="0" fontId="1" numFmtId="0" xfId="0" applyAlignment="1" applyBorder="1" applyFont="1">
      <alignment horizontal="left" readingOrder="0"/>
    </xf>
    <xf borderId="1" fillId="0" fontId="6" numFmtId="164" xfId="0" applyAlignment="1" applyBorder="1" applyFont="1" applyNumberFormat="1">
      <alignment horizontal="center"/>
    </xf>
    <xf borderId="1" fillId="0" fontId="4" numFmtId="0" xfId="0" applyAlignment="1" applyBorder="1" applyFont="1">
      <alignment horizontal="left"/>
    </xf>
    <xf borderId="1" fillId="0" fontId="6" numFmtId="0" xfId="0" applyAlignment="1" applyBorder="1" applyFont="1">
      <alignment shrinkToFit="0" wrapText="1"/>
    </xf>
    <xf borderId="1" fillId="0" fontId="4" numFmtId="0" xfId="0" applyBorder="1" applyFont="1"/>
    <xf borderId="1" fillId="0" fontId="6" numFmtId="0" xfId="0" applyAlignment="1" applyBorder="1" applyFont="1">
      <alignment readingOrder="0"/>
    </xf>
    <xf borderId="1" fillId="0" fontId="6" numFmtId="164" xfId="0" applyAlignment="1" applyBorder="1" applyFont="1" applyNumberFormat="1">
      <alignment horizontal="center" shrinkToFit="0" vertical="center" wrapText="1"/>
    </xf>
    <xf borderId="1" fillId="0" fontId="6" numFmtId="0" xfId="0" applyAlignment="1" applyBorder="1" applyFont="1">
      <alignment horizontal="right"/>
    </xf>
    <xf borderId="1" fillId="0" fontId="31" numFmtId="0" xfId="0" applyAlignment="1" applyBorder="1" applyFont="1">
      <alignment shrinkToFit="0" wrapText="1"/>
    </xf>
    <xf borderId="2" fillId="0" fontId="6" numFmtId="0" xfId="0" applyBorder="1" applyFont="1"/>
    <xf borderId="3" fillId="0" fontId="32" numFmtId="0" xfId="0" applyBorder="1" applyFont="1"/>
    <xf borderId="4" fillId="0" fontId="32" numFmtId="0" xfId="0" applyBorder="1" applyFont="1"/>
    <xf borderId="1" fillId="8" fontId="1" numFmtId="0" xfId="0" applyAlignment="1" applyBorder="1" applyFill="1" applyFont="1">
      <alignment horizontal="left" readingOrder="0" vertical="center"/>
    </xf>
    <xf borderId="1" fillId="8" fontId="6" numFmtId="164" xfId="0" applyAlignment="1" applyBorder="1" applyFont="1" applyNumberFormat="1">
      <alignment horizontal="center" readingOrder="0"/>
    </xf>
    <xf borderId="1" fillId="8" fontId="1" numFmtId="0" xfId="0" applyAlignment="1" applyBorder="1" applyFont="1">
      <alignment horizontal="center" shrinkToFit="0" vertical="center" wrapText="1"/>
    </xf>
    <xf borderId="1" fillId="8" fontId="6" numFmtId="0" xfId="0" applyAlignment="1" applyBorder="1" applyFont="1">
      <alignment horizontal="center" shrinkToFit="0" vertical="center" wrapText="1"/>
    </xf>
    <xf borderId="1" fillId="8" fontId="13" numFmtId="0" xfId="0" applyAlignment="1" applyBorder="1" applyFont="1">
      <alignment horizontal="center" vertical="center"/>
    </xf>
    <xf borderId="1" fillId="8" fontId="33" numFmtId="0" xfId="0" applyAlignment="1" applyBorder="1" applyFont="1">
      <alignment horizontal="left" readingOrder="0" shrinkToFit="0" vertical="center" wrapText="1"/>
    </xf>
    <xf borderId="1" fillId="8" fontId="34" numFmtId="49" xfId="0" applyAlignment="1" applyBorder="1" applyFont="1" applyNumberFormat="1">
      <alignment horizontal="left"/>
    </xf>
    <xf borderId="1" fillId="8" fontId="35" numFmtId="0" xfId="0" applyAlignment="1" applyBorder="1" applyFont="1">
      <alignment horizontal="left"/>
    </xf>
    <xf borderId="1" fillId="8" fontId="6" numFmtId="0" xfId="0" applyAlignment="1" applyBorder="1" applyFont="1">
      <alignment horizontal="left" vertical="center"/>
    </xf>
    <xf borderId="1" fillId="8" fontId="6" numFmtId="0" xfId="0" applyBorder="1" applyFont="1"/>
    <xf borderId="1" fillId="8" fontId="1" numFmtId="0" xfId="0" applyAlignment="1" applyBorder="1" applyFont="1">
      <alignment horizontal="left" vertical="center"/>
    </xf>
    <xf borderId="1" fillId="8" fontId="19" numFmtId="0" xfId="0" applyAlignment="1" applyBorder="1" applyFont="1">
      <alignment horizontal="left" vertical="center"/>
    </xf>
    <xf borderId="1" fillId="8" fontId="6" numFmtId="0" xfId="0" applyAlignment="1" applyBorder="1" applyFont="1">
      <alignment horizontal="left" shrinkToFit="0" vertical="top" wrapText="1"/>
    </xf>
    <xf borderId="1" fillId="8" fontId="4" numFmtId="0" xfId="0" applyAlignment="1" applyBorder="1" applyFont="1">
      <alignment horizontal="left" vertical="top"/>
    </xf>
    <xf borderId="1" fillId="8" fontId="6" numFmtId="0" xfId="0" applyAlignment="1" applyBorder="1" applyFont="1">
      <alignment horizontal="left" vertical="top"/>
    </xf>
    <xf borderId="1" fillId="8" fontId="6" numFmtId="49" xfId="0" applyAlignment="1" applyBorder="1" applyFont="1" applyNumberFormat="1">
      <alignment horizontal="center" vertical="center"/>
    </xf>
    <xf borderId="1" fillId="8" fontId="6" numFmtId="0" xfId="0" applyAlignment="1" applyBorder="1" applyFont="1">
      <alignment horizontal="center"/>
    </xf>
    <xf borderId="1" fillId="8" fontId="6" numFmtId="3" xfId="0" applyAlignment="1" applyBorder="1" applyFont="1" applyNumberFormat="1">
      <alignment horizontal="center"/>
    </xf>
    <xf borderId="1" fillId="8" fontId="6" numFmtId="0" xfId="0" applyAlignment="1" applyBorder="1" applyFont="1">
      <alignment horizontal="left" readingOrder="0" vertical="center"/>
    </xf>
    <xf borderId="1" fillId="8" fontId="16" numFmtId="164" xfId="0" applyAlignment="1" applyBorder="1" applyFont="1" applyNumberFormat="1">
      <alignment horizontal="center" vertical="top"/>
    </xf>
    <xf borderId="1" fillId="8" fontId="16" numFmtId="3" xfId="0" applyAlignment="1" applyBorder="1" applyFont="1" applyNumberFormat="1">
      <alignment horizontal="center" vertical="top"/>
    </xf>
    <xf borderId="1" fillId="8" fontId="6" numFmtId="4" xfId="0" applyAlignment="1" applyBorder="1" applyFont="1" applyNumberFormat="1">
      <alignment horizontal="center" vertical="top"/>
    </xf>
    <xf borderId="1" fillId="8" fontId="6" numFmtId="0" xfId="0" applyAlignment="1" applyBorder="1" applyFont="1">
      <alignment horizontal="center" vertical="top"/>
    </xf>
    <xf borderId="1" fillId="8" fontId="6" numFmtId="0" xfId="0" applyAlignment="1" applyBorder="1" applyFont="1">
      <alignment horizontal="center" vertical="center"/>
    </xf>
    <xf borderId="1" fillId="8" fontId="6" numFmtId="0" xfId="0" applyAlignment="1" applyBorder="1" applyFont="1">
      <alignment horizontal="left" shrinkToFit="0" vertical="center" wrapText="1"/>
    </xf>
    <xf borderId="1" fillId="8" fontId="36" numFmtId="0" xfId="0" applyAlignment="1" applyBorder="1" applyFont="1">
      <alignment horizontal="left"/>
    </xf>
    <xf borderId="1" fillId="8" fontId="6" numFmtId="0" xfId="0" applyAlignment="1" applyBorder="1" applyFont="1">
      <alignment horizontal="left"/>
    </xf>
    <xf borderId="1" fillId="0" fontId="19" numFmtId="0" xfId="0" applyBorder="1" applyFont="1"/>
    <xf borderId="1" fillId="0" fontId="13" numFmtId="164" xfId="0" applyAlignment="1" applyBorder="1" applyFont="1" applyNumberFormat="1">
      <alignment horizontal="center" readingOrder="0"/>
    </xf>
    <xf borderId="1" fillId="0" fontId="37" numFmtId="0" xfId="0" applyAlignment="1" applyBorder="1" applyFont="1">
      <alignment horizontal="center"/>
    </xf>
    <xf borderId="1" fillId="0" fontId="13" numFmtId="0" xfId="0" applyAlignment="1" applyBorder="1" applyFont="1">
      <alignment readingOrder="0" shrinkToFit="0" wrapText="1"/>
    </xf>
    <xf borderId="1" fillId="0" fontId="4" numFmtId="49" xfId="0" applyAlignment="1" applyBorder="1" applyFont="1" applyNumberFormat="1">
      <alignment horizontal="left"/>
    </xf>
    <xf borderId="1" fillId="0" fontId="38" numFmtId="0" xfId="0" applyAlignment="1" applyBorder="1" applyFont="1">
      <alignment horizontal="left"/>
    </xf>
    <xf borderId="1" fillId="0" fontId="39" numFmtId="0" xfId="0" applyBorder="1" applyFont="1"/>
    <xf borderId="1" fillId="0" fontId="13" numFmtId="0" xfId="0" applyBorder="1" applyFont="1"/>
    <xf borderId="1" fillId="0" fontId="37" numFmtId="0" xfId="0" applyBorder="1" applyFont="1"/>
    <xf borderId="1" fillId="0" fontId="37" numFmtId="0" xfId="0" applyAlignment="1" applyBorder="1" applyFont="1">
      <alignment shrinkToFit="0" wrapText="1"/>
    </xf>
    <xf borderId="1" fillId="0" fontId="37" numFmtId="0" xfId="0" applyAlignment="1" applyBorder="1" applyFont="1">
      <alignment readingOrder="0"/>
    </xf>
    <xf borderId="1" fillId="0" fontId="37" numFmtId="49" xfId="0" applyAlignment="1" applyBorder="1" applyFont="1" applyNumberFormat="1">
      <alignment horizontal="center"/>
    </xf>
    <xf borderId="1" fillId="0" fontId="37" numFmtId="3" xfId="0" applyBorder="1" applyFont="1" applyNumberFormat="1"/>
    <xf borderId="1" fillId="0" fontId="18" numFmtId="164" xfId="0" applyAlignment="1" applyBorder="1" applyFont="1" applyNumberFormat="1">
      <alignment horizontal="center"/>
    </xf>
    <xf borderId="1" fillId="0" fontId="37" numFmtId="4" xfId="0" applyBorder="1" applyFont="1" applyNumberFormat="1"/>
    <xf borderId="1" fillId="0" fontId="40" numFmtId="0" xfId="0" applyAlignment="1" applyBorder="1" applyFont="1">
      <alignment shrinkToFit="0" wrapText="1"/>
    </xf>
    <xf borderId="1" fillId="0" fontId="19" numFmtId="0" xfId="0" applyAlignment="1" applyBorder="1" applyFont="1">
      <alignment horizontal="left"/>
    </xf>
    <xf borderId="1" fillId="0" fontId="13" numFmtId="49" xfId="0" applyAlignment="1" applyBorder="1" applyFont="1" applyNumberFormat="1">
      <alignment horizontal="left" shrinkToFit="0" wrapText="1"/>
    </xf>
    <xf borderId="1" fillId="0" fontId="41" numFmtId="49" xfId="0" applyAlignment="1" applyBorder="1" applyFont="1" applyNumberFormat="1">
      <alignment horizontal="left"/>
    </xf>
    <xf borderId="1" fillId="0" fontId="13" numFmtId="0" xfId="0" applyAlignment="1" applyBorder="1" applyFont="1">
      <alignment horizontal="left"/>
    </xf>
    <xf borderId="1" fillId="0" fontId="39" numFmtId="0" xfId="0" applyAlignment="1" applyBorder="1" applyFont="1">
      <alignment horizontal="left" shrinkToFit="0" wrapText="1"/>
    </xf>
    <xf borderId="1" fillId="0" fontId="18" numFmtId="0" xfId="0" applyAlignment="1" applyBorder="1" applyFont="1">
      <alignment horizontal="left"/>
    </xf>
    <xf borderId="1" fillId="0" fontId="19" numFmtId="49" xfId="0" applyAlignment="1" applyBorder="1" applyFont="1" applyNumberFormat="1">
      <alignment horizontal="center"/>
    </xf>
    <xf borderId="1" fillId="0" fontId="13" numFmtId="3" xfId="0" applyAlignment="1" applyBorder="1" applyFont="1" applyNumberFormat="1">
      <alignment horizontal="left"/>
    </xf>
    <xf borderId="1" fillId="0" fontId="13" numFmtId="0" xfId="0" applyAlignment="1" applyBorder="1" applyFont="1">
      <alignment horizontal="left" readingOrder="0"/>
    </xf>
    <xf borderId="1" fillId="0" fontId="13" numFmtId="4" xfId="0" applyAlignment="1" applyBorder="1" applyFont="1" applyNumberFormat="1">
      <alignment horizontal="center"/>
    </xf>
    <xf borderId="1" fillId="0" fontId="42" numFmtId="0" xfId="0" applyAlignment="1" applyBorder="1" applyFont="1">
      <alignment horizontal="left" shrinkToFit="0" wrapText="1"/>
    </xf>
    <xf borderId="1" fillId="0" fontId="6" numFmtId="0" xfId="0" applyAlignment="1" applyBorder="1" applyFont="1">
      <alignment horizontal="center" shrinkToFit="0" wrapText="1"/>
    </xf>
    <xf borderId="1" fillId="9" fontId="43" numFmtId="0" xfId="0" applyAlignment="1" applyBorder="1" applyFill="1" applyFont="1">
      <alignment horizontal="left" shrinkToFit="0" vertical="center" wrapText="1"/>
    </xf>
    <xf borderId="1" fillId="0" fontId="4" numFmtId="0" xfId="0" applyAlignment="1" applyBorder="1" applyFont="1">
      <alignment horizontal="left" vertical="center"/>
    </xf>
    <xf borderId="1" fillId="9" fontId="6" numFmtId="0" xfId="0" applyAlignment="1" applyBorder="1" applyFont="1">
      <alignment horizontal="left"/>
    </xf>
    <xf borderId="1" fillId="0" fontId="6" numFmtId="0" xfId="0" applyAlignment="1" applyBorder="1" applyFont="1">
      <alignment horizontal="center" readingOrder="0" vertical="center"/>
    </xf>
    <xf borderId="1" fillId="0" fontId="19" numFmtId="0" xfId="0" applyAlignment="1" applyBorder="1" applyFont="1">
      <alignment shrinkToFit="0" wrapText="1"/>
    </xf>
    <xf borderId="1" fillId="0" fontId="44" numFmtId="0" xfId="0" applyAlignment="1" applyBorder="1" applyFont="1">
      <alignment horizontal="left" shrinkToFit="0" vertical="center" wrapText="1"/>
    </xf>
    <xf borderId="1" fillId="0" fontId="16" numFmtId="3" xfId="0" applyAlignment="1" applyBorder="1" applyFont="1" applyNumberFormat="1">
      <alignment horizontal="center" vertical="center"/>
    </xf>
    <xf borderId="1" fillId="0" fontId="45" numFmtId="0" xfId="0" applyAlignment="1" applyBorder="1" applyFont="1">
      <alignment horizontal="left" vertical="center"/>
    </xf>
    <xf borderId="1" fillId="9" fontId="46" numFmtId="0" xfId="0" applyAlignment="1" applyBorder="1" applyFont="1">
      <alignment horizontal="left"/>
    </xf>
    <xf borderId="1" fillId="0" fontId="13" numFmtId="0" xfId="0" applyAlignment="1" applyBorder="1" applyFont="1">
      <alignment horizontal="center" readingOrder="0"/>
    </xf>
    <xf borderId="1" fillId="0" fontId="47" numFmtId="0" xfId="0" applyAlignment="1" applyBorder="1" applyFont="1">
      <alignment horizontal="left" shrinkToFit="0" wrapText="1"/>
    </xf>
    <xf borderId="1" fillId="0" fontId="13" numFmtId="0" xfId="0" applyAlignment="1" applyBorder="1" applyFont="1">
      <alignment readingOrder="0" shrinkToFit="0" vertical="bottom" wrapText="1"/>
    </xf>
    <xf borderId="1" fillId="0" fontId="19" numFmtId="0" xfId="0" applyAlignment="1" applyBorder="1" applyFont="1">
      <alignment horizontal="left" readingOrder="0"/>
    </xf>
    <xf borderId="1" fillId="0" fontId="13" numFmtId="49" xfId="0" applyAlignment="1" applyBorder="1" applyFont="1" applyNumberFormat="1">
      <alignment horizontal="center"/>
    </xf>
    <xf borderId="1" fillId="0" fontId="19" numFmtId="3" xfId="0" applyAlignment="1" applyBorder="1" applyFont="1" applyNumberFormat="1">
      <alignment horizontal="left"/>
    </xf>
    <xf borderId="1" fillId="0" fontId="18" numFmtId="3" xfId="0" applyAlignment="1" applyBorder="1" applyFont="1" applyNumberFormat="1">
      <alignment horizontal="center" readingOrder="0"/>
    </xf>
    <xf borderId="1" fillId="0" fontId="19" numFmtId="4" xfId="0" applyAlignment="1" applyBorder="1" applyFont="1" applyNumberFormat="1">
      <alignment horizontal="center"/>
    </xf>
    <xf borderId="1" fillId="0" fontId="19" numFmtId="0" xfId="0" applyAlignment="1" applyBorder="1" applyFont="1">
      <alignment horizontal="center"/>
    </xf>
    <xf borderId="1" fillId="0" fontId="48" numFmtId="0" xfId="0" applyAlignment="1" applyBorder="1" applyFont="1">
      <alignment horizontal="left" shrinkToFit="0" wrapText="1"/>
    </xf>
    <xf borderId="1" fillId="0" fontId="49" numFmtId="0" xfId="0" applyAlignment="1" applyBorder="1" applyFont="1">
      <alignment horizontal="left"/>
    </xf>
    <xf borderId="1" fillId="9" fontId="19" numFmtId="0" xfId="0" applyAlignment="1" applyBorder="1" applyFont="1">
      <alignment horizontal="left" shrinkToFit="0" wrapText="1"/>
    </xf>
    <xf borderId="1" fillId="9" fontId="19" numFmtId="0" xfId="0" applyAlignment="1" applyBorder="1" applyFont="1">
      <alignment horizontal="left"/>
    </xf>
    <xf borderId="1" fillId="10" fontId="50" numFmtId="0" xfId="0" applyBorder="1" applyFill="1" applyFont="1"/>
    <xf borderId="1" fillId="9" fontId="13" numFmtId="0" xfId="0" applyAlignment="1" applyBorder="1" applyFont="1">
      <alignment horizontal="left"/>
    </xf>
    <xf borderId="1" fillId="9" fontId="13" numFmtId="0" xfId="0" applyAlignment="1" applyBorder="1" applyFont="1">
      <alignment horizontal="center"/>
    </xf>
    <xf borderId="1" fillId="9" fontId="13" numFmtId="0" xfId="0" applyAlignment="1" applyBorder="1" applyFont="1">
      <alignment horizontal="left" shrinkToFit="0" wrapText="1"/>
    </xf>
    <xf borderId="1" fillId="9" fontId="51" numFmtId="0" xfId="0" applyAlignment="1" applyBorder="1" applyFont="1">
      <alignment horizontal="left"/>
    </xf>
    <xf borderId="1" fillId="0" fontId="13" numFmtId="0" xfId="0" applyAlignment="1" applyBorder="1" applyFont="1">
      <alignment horizontal="left" vertical="top"/>
    </xf>
    <xf borderId="1" fillId="9" fontId="18" numFmtId="0" xfId="0" applyAlignment="1" applyBorder="1" applyFont="1">
      <alignment horizontal="left"/>
    </xf>
    <xf borderId="1" fillId="9" fontId="18" numFmtId="0" xfId="0" applyAlignment="1" applyBorder="1" applyFont="1">
      <alignment horizontal="left" readingOrder="0"/>
    </xf>
    <xf borderId="1" fillId="0" fontId="13" numFmtId="0" xfId="0" applyAlignment="1" applyBorder="1" applyFont="1">
      <alignment shrinkToFit="0" wrapText="1"/>
    </xf>
    <xf borderId="1" fillId="0" fontId="13" numFmtId="3" xfId="0" applyBorder="1" applyFont="1" applyNumberFormat="1"/>
    <xf borderId="1" fillId="0" fontId="37" numFmtId="0" xfId="0" applyAlignment="1" applyBorder="1" applyFont="1">
      <alignment horizontal="left" readingOrder="0"/>
    </xf>
    <xf borderId="1" fillId="0" fontId="6" numFmtId="0" xfId="0" applyAlignment="1" applyBorder="1" applyFont="1">
      <alignment horizontal="left" readingOrder="0" shrinkToFit="0" wrapText="1"/>
    </xf>
    <xf borderId="1" fillId="9" fontId="13" numFmtId="0" xfId="0" applyBorder="1" applyFont="1"/>
    <xf borderId="1" fillId="0" fontId="18" numFmtId="0" xfId="0" applyBorder="1" applyFont="1"/>
    <xf borderId="1" fillId="0" fontId="13" numFmtId="0" xfId="0" applyAlignment="1" applyBorder="1" applyFont="1">
      <alignment readingOrder="0"/>
    </xf>
    <xf borderId="1" fillId="2" fontId="13" numFmtId="0" xfId="0" applyAlignment="1" applyBorder="1" applyFont="1">
      <alignment readingOrder="0"/>
    </xf>
    <xf borderId="1" fillId="2" fontId="13" numFmtId="164" xfId="0" applyAlignment="1" applyBorder="1" applyFont="1" applyNumberFormat="1">
      <alignment horizontal="center" readingOrder="0"/>
    </xf>
    <xf borderId="1" fillId="2" fontId="13" numFmtId="0" xfId="0" applyAlignment="1" applyBorder="1" applyFont="1">
      <alignment horizontal="center"/>
    </xf>
    <xf borderId="1" fillId="2" fontId="13" numFmtId="0" xfId="0" applyAlignment="1" applyBorder="1" applyFont="1">
      <alignment readingOrder="0" shrinkToFit="0" wrapText="1"/>
    </xf>
    <xf borderId="1" fillId="2" fontId="4" numFmtId="0" xfId="0" applyAlignment="1" applyBorder="1" applyFont="1">
      <alignment horizontal="left" shrinkToFit="0" wrapText="1"/>
    </xf>
    <xf borderId="1" fillId="2" fontId="52" numFmtId="0" xfId="0" applyAlignment="1" applyBorder="1" applyFont="1">
      <alignment horizontal="left" readingOrder="0"/>
    </xf>
    <xf borderId="1" fillId="2" fontId="13" numFmtId="0" xfId="0" applyBorder="1" applyFont="1"/>
    <xf borderId="1" fillId="2" fontId="13" numFmtId="0" xfId="0" applyAlignment="1" applyBorder="1" applyFont="1">
      <alignment shrinkToFit="0" wrapText="1"/>
    </xf>
    <xf borderId="1" fillId="2" fontId="53" numFmtId="0" xfId="0" applyBorder="1" applyFont="1"/>
    <xf borderId="1" fillId="2" fontId="6" numFmtId="0" xfId="0" applyBorder="1" applyFont="1"/>
    <xf borderId="1" fillId="2" fontId="13" numFmtId="49" xfId="0" applyAlignment="1" applyBorder="1" applyFont="1" applyNumberFormat="1">
      <alignment horizontal="center"/>
    </xf>
    <xf borderId="1" fillId="2" fontId="13" numFmtId="165" xfId="0" applyAlignment="1" applyBorder="1" applyFont="1" applyNumberFormat="1">
      <alignment horizontal="center"/>
    </xf>
    <xf borderId="1" fillId="2" fontId="13" numFmtId="3" xfId="0" applyBorder="1" applyFont="1" applyNumberFormat="1"/>
    <xf borderId="1" fillId="2" fontId="18" numFmtId="164" xfId="0" applyAlignment="1" applyBorder="1" applyFont="1" applyNumberFormat="1">
      <alignment horizontal="center"/>
    </xf>
    <xf borderId="1" fillId="2" fontId="18" numFmtId="3" xfId="0" applyAlignment="1" applyBorder="1" applyFont="1" applyNumberFormat="1">
      <alignment horizontal="center"/>
    </xf>
    <xf borderId="1" fillId="2" fontId="13" numFmtId="4" xfId="0" applyBorder="1" applyFont="1" applyNumberFormat="1"/>
    <xf borderId="1" fillId="2" fontId="54" numFmtId="0" xfId="0" applyBorder="1" applyFont="1"/>
    <xf borderId="1" fillId="0" fontId="41" numFmtId="0" xfId="0" applyAlignment="1" applyBorder="1" applyFont="1">
      <alignment horizontal="left"/>
    </xf>
    <xf borderId="1" fillId="0" fontId="55" numFmtId="0" xfId="0" applyBorder="1" applyFont="1"/>
    <xf borderId="1" fillId="0" fontId="56" numFmtId="3" xfId="0" applyBorder="1" applyFont="1" applyNumberFormat="1"/>
    <xf borderId="2" fillId="0" fontId="57" numFmtId="0" xfId="0" applyAlignment="1" applyBorder="1" applyFont="1">
      <alignment shrinkToFit="0" wrapText="1"/>
    </xf>
    <xf borderId="2" fillId="0" fontId="6" numFmtId="0" xfId="0" applyAlignment="1" applyBorder="1" applyFont="1">
      <alignment shrinkToFit="0" wrapText="1"/>
    </xf>
    <xf borderId="1" fillId="0" fontId="58" numFmtId="0" xfId="0" applyBorder="1" applyFont="1"/>
    <xf borderId="1" fillId="0" fontId="59" numFmtId="49" xfId="0" applyAlignment="1" applyBorder="1" applyFont="1" applyNumberFormat="1">
      <alignment horizontal="left" shrinkToFit="0" vertical="center" wrapText="1"/>
    </xf>
    <xf borderId="1" fillId="0" fontId="37" numFmtId="0" xfId="0" applyAlignment="1" applyBorder="1" applyFont="1">
      <alignment vertical="center"/>
    </xf>
    <xf borderId="1" fillId="0" fontId="6" numFmtId="3" xfId="0" applyAlignment="1" applyBorder="1" applyFont="1" applyNumberFormat="1">
      <alignment horizontal="left"/>
    </xf>
    <xf borderId="1" fillId="9" fontId="60" numFmtId="0" xfId="0" applyAlignment="1" applyBorder="1" applyFont="1">
      <alignment shrinkToFit="0" wrapText="1"/>
    </xf>
    <xf borderId="1" fillId="9" fontId="61" numFmtId="0" xfId="0" applyBorder="1" applyFont="1"/>
    <xf borderId="1" fillId="0" fontId="37" numFmtId="3" xfId="0" applyAlignment="1" applyBorder="1" applyFont="1" applyNumberFormat="1">
      <alignment horizontal="right"/>
    </xf>
    <xf borderId="1" fillId="0" fontId="37" numFmtId="4" xfId="0" applyAlignment="1" applyBorder="1" applyFont="1" applyNumberFormat="1">
      <alignment horizontal="right"/>
    </xf>
    <xf borderId="1" fillId="10" fontId="62" numFmtId="0" xfId="0" applyBorder="1" applyFont="1"/>
    <xf borderId="1" fillId="0" fontId="37" numFmtId="0" xfId="0" applyAlignment="1" applyBorder="1" applyFont="1">
      <alignment horizontal="center" readingOrder="0"/>
    </xf>
    <xf borderId="1" fillId="0" fontId="13" numFmtId="49" xfId="0" applyAlignment="1" applyBorder="1" applyFont="1" applyNumberFormat="1">
      <alignment horizontal="left" readingOrder="0" shrinkToFit="0" wrapText="1"/>
    </xf>
    <xf borderId="1" fillId="0" fontId="37" numFmtId="0" xfId="0" applyAlignment="1" applyBorder="1" applyFont="1">
      <alignment horizontal="left"/>
    </xf>
    <xf borderId="1" fillId="9" fontId="63" numFmtId="0" xfId="0" applyBorder="1" applyFont="1"/>
    <xf borderId="1" fillId="9" fontId="19" numFmtId="0" xfId="0" applyAlignment="1" applyBorder="1" applyFont="1">
      <alignment shrinkToFit="0" wrapText="1"/>
    </xf>
    <xf borderId="1" fillId="9" fontId="6" numFmtId="0" xfId="0" applyBorder="1" applyFont="1"/>
    <xf borderId="1" fillId="10" fontId="62" numFmtId="0" xfId="0" applyAlignment="1" applyBorder="1" applyFont="1">
      <alignment readingOrder="0"/>
    </xf>
    <xf borderId="1" fillId="0" fontId="37" numFmtId="0" xfId="0" applyAlignment="1" applyBorder="1" applyFont="1">
      <alignment horizontal="right"/>
    </xf>
    <xf borderId="1" fillId="9" fontId="64" numFmtId="0" xfId="0" applyAlignment="1" applyBorder="1" applyFont="1">
      <alignment shrinkToFit="0" wrapText="1"/>
    </xf>
    <xf borderId="1" fillId="9" fontId="64" numFmtId="0" xfId="0" applyBorder="1" applyFont="1"/>
    <xf borderId="1" fillId="0" fontId="6" numFmtId="0" xfId="0" applyAlignment="1" applyBorder="1" applyFont="1">
      <alignment horizontal="center" readingOrder="0" shrinkToFit="0" wrapText="1"/>
    </xf>
    <xf borderId="1" fillId="0" fontId="1" numFmtId="0" xfId="0" applyAlignment="1" applyBorder="1" applyFont="1">
      <alignment horizontal="left" shrinkToFit="0" vertical="top" wrapText="1"/>
    </xf>
    <xf borderId="1" fillId="0" fontId="16" numFmtId="3" xfId="0" applyAlignment="1" applyBorder="1" applyFont="1" applyNumberFormat="1">
      <alignment horizontal="center" readingOrder="0" vertical="top"/>
    </xf>
    <xf borderId="1" fillId="0" fontId="6" numFmtId="166" xfId="0" applyAlignment="1" applyBorder="1" applyFont="1" applyNumberFormat="1">
      <alignment horizontal="left" vertical="top"/>
    </xf>
    <xf borderId="0" fillId="0" fontId="39" numFmtId="0" xfId="0" applyAlignment="1" applyFont="1">
      <alignment vertical="bottom"/>
    </xf>
    <xf borderId="0" fillId="0" fontId="13" numFmtId="167" xfId="0" applyAlignment="1" applyFont="1" applyNumberFormat="1">
      <alignment horizontal="right" vertical="bottom"/>
    </xf>
    <xf borderId="0" fillId="0" fontId="13" numFmtId="0" xfId="0" applyAlignment="1" applyFont="1">
      <alignment vertical="bottom"/>
    </xf>
    <xf borderId="0" fillId="0" fontId="13" numFmtId="0" xfId="0" applyAlignment="1" applyFont="1">
      <alignment horizontal="center" vertical="bottom"/>
    </xf>
    <xf borderId="0" fillId="0" fontId="13" numFmtId="0" xfId="0" applyAlignment="1" applyFont="1">
      <alignment vertical="bottom"/>
    </xf>
    <xf borderId="0" fillId="0" fontId="13" numFmtId="49" xfId="0" applyAlignment="1" applyFont="1" applyNumberFormat="1">
      <alignment vertical="bottom"/>
    </xf>
    <xf borderId="0" fillId="0" fontId="65" numFmtId="49" xfId="0" applyAlignment="1" applyFont="1" applyNumberFormat="1">
      <alignment shrinkToFit="0" vertical="bottom" wrapText="1"/>
    </xf>
    <xf borderId="5" fillId="0" fontId="13" numFmtId="0" xfId="0" applyAlignment="1" applyBorder="1" applyFont="1">
      <alignment vertical="bottom"/>
    </xf>
    <xf borderId="6" fillId="0" fontId="13" numFmtId="0" xfId="0" applyAlignment="1" applyBorder="1" applyFont="1">
      <alignment vertical="bottom"/>
    </xf>
    <xf borderId="7" fillId="0" fontId="13" numFmtId="0" xfId="0" applyAlignment="1" applyBorder="1" applyFont="1">
      <alignment vertical="bottom"/>
    </xf>
    <xf borderId="0" fillId="0" fontId="39" numFmtId="0" xfId="0" applyAlignment="1" applyFont="1">
      <alignment shrinkToFit="0" vertical="bottom" wrapText="1"/>
    </xf>
    <xf borderId="0" fillId="0" fontId="39" numFmtId="49" xfId="0" applyAlignment="1" applyFont="1" applyNumberFormat="1">
      <alignment horizontal="right" vertical="bottom"/>
    </xf>
    <xf borderId="1" fillId="0" fontId="39" numFmtId="168" xfId="0" applyAlignment="1" applyBorder="1" applyFont="1" applyNumberFormat="1">
      <alignment vertical="bottom"/>
    </xf>
    <xf borderId="0" fillId="0" fontId="13" numFmtId="3" xfId="0" applyAlignment="1" applyFont="1" applyNumberFormat="1">
      <alignment vertical="bottom"/>
    </xf>
    <xf borderId="0" fillId="0" fontId="13" numFmtId="164" xfId="0" applyAlignment="1" applyFont="1" applyNumberFormat="1">
      <alignment vertical="bottom"/>
    </xf>
    <xf borderId="0" fillId="0" fontId="13" numFmtId="166" xfId="0" applyAlignment="1" applyFont="1" applyNumberFormat="1">
      <alignment vertical="bottom"/>
    </xf>
    <xf borderId="1" fillId="9" fontId="62" numFmtId="0" xfId="0" applyAlignment="1" applyBorder="1" applyFont="1">
      <alignment shrinkToFit="0" wrapText="1"/>
    </xf>
    <xf borderId="1" fillId="9" fontId="66" numFmtId="0" xfId="0" applyAlignment="1" applyBorder="1" applyFont="1">
      <alignment shrinkToFit="0" wrapText="1"/>
    </xf>
    <xf borderId="1" fillId="0" fontId="67" numFmtId="0" xfId="0" applyAlignment="1" applyBorder="1" applyFont="1">
      <alignment horizontal="left" vertical="top"/>
    </xf>
    <xf borderId="2" fillId="0" fontId="6" numFmtId="0" xfId="0" applyAlignment="1" applyBorder="1" applyFont="1">
      <alignment horizontal="left" shrinkToFit="0" vertical="top" wrapText="1"/>
    </xf>
    <xf borderId="1" fillId="0" fontId="6" numFmtId="164" xfId="0" applyAlignment="1" applyBorder="1" applyFont="1" applyNumberFormat="1">
      <alignment horizontal="center" readingOrder="0"/>
    </xf>
    <xf borderId="1" fillId="0" fontId="6" numFmtId="49" xfId="0" applyAlignment="1" applyBorder="1" applyFont="1" applyNumberFormat="1">
      <alignment horizontal="left" readingOrder="0" shrinkToFit="0" vertical="center" wrapText="1"/>
    </xf>
    <xf borderId="1" fillId="0" fontId="68" numFmtId="49" xfId="0" applyAlignment="1" applyBorder="1" applyFont="1" applyNumberFormat="1">
      <alignment horizontal="left" readingOrder="0" vertical="center"/>
    </xf>
    <xf borderId="1" fillId="0" fontId="69" numFmtId="0" xfId="0" applyAlignment="1" applyBorder="1" applyFont="1">
      <alignment horizontal="left" shrinkToFit="0" vertical="center" wrapText="1"/>
    </xf>
    <xf borderId="1" fillId="0" fontId="70" numFmtId="0" xfId="0" applyAlignment="1" applyBorder="1" applyFont="1">
      <alignment horizontal="left" vertical="center"/>
    </xf>
    <xf borderId="1" fillId="0" fontId="69" numFmtId="0" xfId="0" applyAlignment="1" applyBorder="1" applyFont="1">
      <alignment horizontal="left" vertical="center"/>
    </xf>
    <xf borderId="1" fillId="0" fontId="69" numFmtId="49" xfId="0" applyAlignment="1" applyBorder="1" applyFont="1" applyNumberFormat="1">
      <alignment horizontal="center" vertical="center"/>
    </xf>
    <xf borderId="1" fillId="0" fontId="69" numFmtId="0" xfId="0" applyAlignment="1" applyBorder="1" applyFont="1">
      <alignment horizontal="center" vertical="center"/>
    </xf>
    <xf borderId="1" fillId="0" fontId="71" numFmtId="164" xfId="0" applyAlignment="1" applyBorder="1" applyFont="1" applyNumberFormat="1">
      <alignment horizontal="center" vertical="center"/>
    </xf>
    <xf borderId="1" fillId="0" fontId="71" numFmtId="3" xfId="0" applyAlignment="1" applyBorder="1" applyFont="1" applyNumberFormat="1">
      <alignment horizontal="center" vertical="center"/>
    </xf>
    <xf borderId="1" fillId="0" fontId="69" numFmtId="4" xfId="0" applyAlignment="1" applyBorder="1" applyFont="1" applyNumberFormat="1">
      <alignment horizontal="center" vertical="center"/>
    </xf>
    <xf borderId="1" fillId="0" fontId="69" numFmtId="0" xfId="0" applyAlignment="1" applyBorder="1" applyFont="1">
      <alignment vertical="center"/>
    </xf>
    <xf borderId="1" fillId="0" fontId="69" numFmtId="0" xfId="0" applyBorder="1" applyFont="1"/>
    <xf borderId="1" fillId="0" fontId="12" numFmtId="0" xfId="0" applyAlignment="1" applyBorder="1" applyFont="1">
      <alignment horizontal="left" vertical="center"/>
    </xf>
    <xf borderId="1" fillId="0" fontId="72" numFmtId="0" xfId="0" applyBorder="1" applyFont="1"/>
    <xf borderId="1" fillId="0" fontId="72" numFmtId="0" xfId="0" applyAlignment="1" applyBorder="1" applyFont="1">
      <alignment shrinkToFit="0" wrapText="1"/>
    </xf>
    <xf borderId="1" fillId="0" fontId="72" numFmtId="0" xfId="0" applyAlignment="1" applyBorder="1" applyFont="1">
      <alignment horizontal="center"/>
    </xf>
    <xf borderId="1" fillId="5" fontId="6" numFmtId="0" xfId="0" applyBorder="1" applyFont="1"/>
    <xf borderId="0" fillId="0" fontId="13" numFmtId="0" xfId="0" applyAlignment="1" applyFont="1">
      <alignment horizontal="center" readingOrder="0" vertical="bottom"/>
    </xf>
    <xf borderId="0" fillId="0" fontId="13" numFmtId="0" xfId="0" applyAlignment="1" applyFont="1">
      <alignment readingOrder="0" vertical="bottom"/>
    </xf>
    <xf borderId="0" fillId="0" fontId="73" numFmtId="0" xfId="0" applyAlignment="1" applyFont="1">
      <alignment vertical="bottom"/>
    </xf>
    <xf borderId="0" fillId="0" fontId="74" numFmtId="0" xfId="0" applyAlignment="1" applyFont="1">
      <alignment shrinkToFit="0" vertical="bottom" wrapText="1"/>
    </xf>
    <xf borderId="0" fillId="0" fontId="75" numFmtId="0" xfId="0" applyAlignment="1" applyFont="1">
      <alignment shrinkToFit="0" vertical="bottom" wrapText="1"/>
    </xf>
    <xf borderId="0" fillId="0" fontId="72" numFmtId="0" xfId="0" applyAlignment="1" applyFont="1">
      <alignment shrinkToFit="0" wrapText="0"/>
    </xf>
    <xf borderId="0" fillId="0" fontId="13" numFmtId="0" xfId="0" applyAlignment="1" applyFont="1">
      <alignment shrinkToFit="0" vertical="bottom" wrapText="1"/>
    </xf>
    <xf borderId="0" fillId="0" fontId="13" numFmtId="49" xfId="0" applyAlignment="1" applyFont="1" applyNumberFormat="1">
      <alignment vertical="bottom"/>
    </xf>
    <xf borderId="0" fillId="0" fontId="13" numFmtId="168" xfId="0" applyAlignment="1" applyFont="1" applyNumberFormat="1">
      <alignment horizontal="center" vertical="bottom"/>
    </xf>
    <xf borderId="0" fillId="0" fontId="13" numFmtId="169" xfId="0" applyAlignment="1" applyFont="1" applyNumberFormat="1">
      <alignment horizontal="right" vertical="bottom"/>
    </xf>
    <xf borderId="0" fillId="0" fontId="13" numFmtId="3" xfId="0" applyAlignment="1" applyFont="1" applyNumberFormat="1">
      <alignment horizontal="right" vertical="bottom"/>
    </xf>
    <xf borderId="0" fillId="0" fontId="13" numFmtId="4" xfId="0" applyAlignment="1" applyFont="1" applyNumberFormat="1">
      <alignment vertical="bottom"/>
    </xf>
    <xf borderId="1" fillId="0" fontId="13" numFmtId="164" xfId="0" applyAlignment="1" applyBorder="1" applyFont="1" applyNumberFormat="1">
      <alignment horizontal="center" vertical="center"/>
    </xf>
    <xf borderId="1" fillId="0" fontId="76" numFmtId="0" xfId="0" applyBorder="1" applyFont="1"/>
    <xf borderId="1" fillId="0" fontId="77" numFmtId="3" xfId="0" applyAlignment="1" applyBorder="1" applyFont="1" applyNumberFormat="1">
      <alignment horizontal="right"/>
    </xf>
    <xf borderId="1" fillId="0" fontId="78" numFmtId="3" xfId="0" applyAlignment="1" applyBorder="1" applyFont="1" applyNumberFormat="1">
      <alignment horizontal="right"/>
    </xf>
    <xf borderId="1" fillId="0" fontId="79" numFmtId="0" xfId="0" applyAlignment="1" applyBorder="1" applyFont="1">
      <alignment horizontal="left" readingOrder="0"/>
    </xf>
    <xf borderId="1" fillId="0" fontId="6" numFmtId="4" xfId="0" applyAlignment="1" applyBorder="1" applyFont="1" applyNumberFormat="1">
      <alignment horizontal="left"/>
    </xf>
    <xf borderId="1" fillId="0" fontId="6" numFmtId="11" xfId="0" applyAlignment="1" applyBorder="1" applyFont="1" applyNumberFormat="1">
      <alignment horizontal="left"/>
    </xf>
    <xf borderId="2" fillId="0" fontId="6" numFmtId="0" xfId="0" applyAlignment="1" applyBorder="1" applyFont="1">
      <alignment horizontal="left" shrinkToFit="0" wrapText="1"/>
    </xf>
    <xf borderId="1" fillId="0" fontId="80" numFmtId="0" xfId="0" applyAlignment="1" applyBorder="1" applyFont="1">
      <alignment horizontal="left"/>
    </xf>
    <xf borderId="1" fillId="9" fontId="81" numFmtId="0" xfId="0" applyAlignment="1" applyBorder="1" applyFont="1">
      <alignment horizontal="left"/>
    </xf>
    <xf borderId="1" fillId="9" fontId="82" numFmtId="49" xfId="0" applyAlignment="1" applyBorder="1" applyFont="1" applyNumberFormat="1">
      <alignment horizontal="center"/>
    </xf>
    <xf borderId="1" fillId="9" fontId="83" numFmtId="3" xfId="0" applyBorder="1" applyFont="1" applyNumberFormat="1"/>
    <xf borderId="1" fillId="0" fontId="6" numFmtId="0" xfId="0" applyAlignment="1" applyBorder="1" applyFont="1">
      <alignment vertical="center"/>
    </xf>
    <xf borderId="1" fillId="0" fontId="6" numFmtId="0" xfId="0" applyAlignment="1" applyBorder="1" applyFont="1">
      <alignment shrinkToFit="0" vertical="center" wrapText="1"/>
    </xf>
    <xf borderId="2" fillId="0" fontId="6" numFmtId="0" xfId="0" applyAlignment="1" applyBorder="1" applyFont="1">
      <alignment horizontal="left"/>
    </xf>
    <xf borderId="1" fillId="0" fontId="13" numFmtId="4" xfId="0" applyBorder="1" applyFont="1" applyNumberFormat="1"/>
    <xf borderId="1" fillId="9" fontId="18" numFmtId="3" xfId="0" applyAlignment="1" applyBorder="1" applyFont="1" applyNumberFormat="1">
      <alignment horizontal="center" readingOrder="0"/>
    </xf>
    <xf borderId="1" fillId="10" fontId="37" numFmtId="0" xfId="0" applyBorder="1" applyFont="1"/>
    <xf borderId="1" fillId="0" fontId="84" numFmtId="0" xfId="0" applyAlignment="1" applyBorder="1" applyFont="1">
      <alignment horizontal="left" vertical="center"/>
    </xf>
    <xf borderId="1" fillId="9" fontId="85" numFmtId="0" xfId="0" applyAlignment="1" applyBorder="1" applyFont="1">
      <alignment horizontal="center"/>
    </xf>
    <xf borderId="1" fillId="9" fontId="6" numFmtId="0" xfId="0" applyAlignment="1" applyBorder="1" applyFont="1">
      <alignment horizontal="left" shrinkToFit="0" wrapText="1"/>
    </xf>
    <xf borderId="1" fillId="0" fontId="37" numFmtId="0" xfId="0" applyAlignment="1" applyBorder="1" applyFont="1">
      <alignment horizontal="left" shrinkToFit="0" wrapText="1"/>
    </xf>
    <xf borderId="1" fillId="11" fontId="6" numFmtId="0" xfId="0" applyAlignment="1" applyBorder="1" applyFill="1" applyFont="1">
      <alignment horizontal="left"/>
    </xf>
    <xf borderId="1" fillId="9" fontId="86" numFmtId="0" xfId="0" applyAlignment="1" applyBorder="1" applyFont="1">
      <alignment horizontal="left"/>
    </xf>
    <xf borderId="1" fillId="0" fontId="87" numFmtId="0" xfId="0" applyBorder="1" applyFont="1"/>
    <xf borderId="1" fillId="0" fontId="1" numFmtId="0" xfId="0" applyAlignment="1" applyBorder="1" applyFont="1">
      <alignment shrinkToFit="0" wrapText="1"/>
    </xf>
    <xf borderId="1" fillId="0" fontId="16" numFmtId="0" xfId="0" applyAlignment="1" applyBorder="1" applyFont="1">
      <alignment horizontal="left" readingOrder="0"/>
    </xf>
    <xf borderId="2" fillId="0" fontId="88" numFmtId="0" xfId="0" applyAlignment="1" applyBorder="1" applyFont="1">
      <alignment horizontal="left" shrinkToFit="0" wrapText="1"/>
    </xf>
    <xf borderId="1" fillId="0" fontId="6" numFmtId="3" xfId="0" applyAlignment="1" applyBorder="1" applyFont="1" applyNumberFormat="1">
      <alignment horizontal="right"/>
    </xf>
    <xf borderId="1" fillId="0" fontId="16" numFmtId="3" xfId="0" applyAlignment="1" applyBorder="1" applyFont="1" applyNumberFormat="1">
      <alignment horizontal="center" readingOrder="0" vertical="center"/>
    </xf>
    <xf borderId="1" fillId="0" fontId="12" numFmtId="49" xfId="0" applyAlignment="1" applyBorder="1" applyFont="1" applyNumberFormat="1">
      <alignment horizontal="left" vertical="center"/>
    </xf>
    <xf borderId="0" fillId="0" fontId="87" numFmtId="0" xfId="0" applyFont="1"/>
    <xf borderId="0" fillId="0" fontId="87" numFmtId="3" xfId="0" applyFont="1" applyNumberFormat="1"/>
    <xf borderId="1" fillId="9" fontId="6" numFmtId="4" xfId="0" applyAlignment="1" applyBorder="1" applyFont="1" applyNumberFormat="1">
      <alignment horizontal="center"/>
    </xf>
    <xf borderId="1" fillId="0" fontId="6" numFmtId="3" xfId="0" applyAlignment="1" applyBorder="1" applyFont="1" applyNumberFormat="1">
      <alignment horizontal="center" vertical="center"/>
    </xf>
    <xf borderId="1" fillId="9" fontId="86" numFmtId="0" xfId="0" applyAlignment="1" applyBorder="1" applyFont="1">
      <alignment horizontal="left" readingOrder="0"/>
    </xf>
    <xf borderId="1" fillId="0" fontId="87" numFmtId="0" xfId="0" applyAlignment="1" applyBorder="1" applyFont="1">
      <alignment readingOrder="0"/>
    </xf>
    <xf borderId="1" fillId="0" fontId="89" numFmtId="0" xfId="0" applyAlignment="1" applyBorder="1" applyFont="1">
      <alignment horizontal="left" shrinkToFit="0" vertical="center" wrapText="1"/>
    </xf>
    <xf borderId="1" fillId="0" fontId="87" numFmtId="0" xfId="0" applyBorder="1" applyFont="1"/>
    <xf borderId="1" fillId="9" fontId="6" numFmtId="0" xfId="0" applyAlignment="1" applyBorder="1" applyFont="1">
      <alignment horizontal="left" readingOrder="0"/>
    </xf>
    <xf borderId="1" fillId="0" fontId="13" numFmtId="165" xfId="0" applyAlignment="1" applyBorder="1" applyFont="1" applyNumberFormat="1">
      <alignment horizontal="center"/>
    </xf>
    <xf borderId="1" fillId="0" fontId="19" numFmtId="0" xfId="0" applyAlignment="1" applyBorder="1" applyFont="1">
      <alignment readingOrder="0"/>
    </xf>
    <xf borderId="1" fillId="0" fontId="13" numFmtId="0" xfId="0" applyAlignment="1" applyBorder="1" applyFont="1">
      <alignment vertical="bottom"/>
    </xf>
    <xf borderId="1" fillId="0" fontId="13" numFmtId="164" xfId="0" applyAlignment="1" applyBorder="1" applyFont="1" applyNumberFormat="1">
      <alignment horizontal="center" readingOrder="0" shrinkToFit="0" vertical="bottom" wrapText="0"/>
    </xf>
    <xf borderId="1" fillId="0" fontId="13" numFmtId="0" xfId="0" applyAlignment="1" applyBorder="1" applyFont="1">
      <alignment horizontal="center" shrinkToFit="0" vertical="bottom" wrapText="0"/>
    </xf>
    <xf borderId="1" fillId="0" fontId="90" numFmtId="0" xfId="0" applyAlignment="1" applyBorder="1" applyFont="1">
      <alignment shrinkToFit="0" vertical="bottom" wrapText="0"/>
    </xf>
    <xf borderId="1" fillId="0" fontId="72" numFmtId="0" xfId="0" applyAlignment="1" applyBorder="1" applyFont="1">
      <alignment shrinkToFit="0" wrapText="0"/>
    </xf>
    <xf borderId="1" fillId="0" fontId="13" numFmtId="0" xfId="0" applyAlignment="1" applyBorder="1" applyFont="1">
      <alignment shrinkToFit="0" vertical="bottom" wrapText="0"/>
    </xf>
    <xf borderId="1" fillId="0" fontId="13" numFmtId="0" xfId="0" applyAlignment="1" applyBorder="1" applyFont="1">
      <alignment readingOrder="0" shrinkToFit="0" vertical="bottom" wrapText="0"/>
    </xf>
    <xf borderId="1" fillId="0" fontId="13" numFmtId="49" xfId="0" applyAlignment="1" applyBorder="1" applyFont="1" applyNumberFormat="1">
      <alignment horizontal="right" shrinkToFit="0" vertical="bottom" wrapText="0"/>
    </xf>
    <xf borderId="1" fillId="0" fontId="13" numFmtId="0" xfId="0" applyAlignment="1" applyBorder="1" applyFont="1">
      <alignment horizontal="center" readingOrder="0" vertical="bottom"/>
    </xf>
    <xf borderId="1" fillId="0" fontId="13" numFmtId="169" xfId="0" applyAlignment="1" applyBorder="1" applyFont="1" applyNumberFormat="1">
      <alignment horizontal="right" vertical="bottom"/>
    </xf>
    <xf borderId="1" fillId="0" fontId="13" numFmtId="3" xfId="0" applyAlignment="1" applyBorder="1" applyFont="1" applyNumberFormat="1">
      <alignment horizontal="right" vertical="bottom"/>
    </xf>
    <xf borderId="1" fillId="0" fontId="13" numFmtId="4" xfId="0" applyAlignment="1" applyBorder="1" applyFont="1" applyNumberFormat="1">
      <alignment horizontal="right" vertical="bottom"/>
    </xf>
    <xf borderId="1" fillId="0" fontId="13" numFmtId="0" xfId="0" applyAlignment="1" applyBorder="1" applyFont="1">
      <alignment horizontal="right" vertical="bottom"/>
    </xf>
    <xf borderId="1" fillId="0" fontId="91" numFmtId="0" xfId="0" applyAlignment="1" applyBorder="1" applyFont="1">
      <alignment vertical="bottom"/>
    </xf>
    <xf borderId="1" fillId="9" fontId="6" numFmtId="0" xfId="0" applyAlignment="1" applyBorder="1" applyFont="1">
      <alignment shrinkToFit="0" wrapText="1"/>
    </xf>
    <xf borderId="1" fillId="0" fontId="92" numFmtId="3" xfId="0" applyAlignment="1" applyBorder="1" applyFont="1" applyNumberFormat="1">
      <alignment horizontal="left"/>
    </xf>
    <xf borderId="1" fillId="0" fontId="13" numFmtId="49" xfId="0" applyAlignment="1" applyBorder="1" applyFont="1" applyNumberFormat="1">
      <alignment shrinkToFit="0" wrapText="1"/>
    </xf>
    <xf borderId="1" fillId="0" fontId="13" numFmtId="0" xfId="0" applyAlignment="1" applyBorder="1" applyFont="1">
      <alignment vertical="top"/>
    </xf>
    <xf borderId="1" fillId="0" fontId="87" numFmtId="0" xfId="0" applyBorder="1" applyFont="1"/>
    <xf borderId="1" fillId="0" fontId="93" numFmtId="0" xfId="0" applyAlignment="1" applyBorder="1" applyFont="1">
      <alignment shrinkToFit="0" wrapText="1"/>
    </xf>
    <xf borderId="1" fillId="0" fontId="82" numFmtId="0" xfId="0" applyBorder="1" applyFont="1"/>
    <xf borderId="1" fillId="0" fontId="94" numFmtId="0" xfId="0" applyAlignment="1" applyBorder="1" applyFont="1">
      <alignment horizontal="left" vertical="center"/>
    </xf>
    <xf borderId="1" fillId="0" fontId="4" numFmtId="0" xfId="0" applyAlignment="1" applyBorder="1" applyFont="1">
      <alignment horizontal="left" shrinkToFit="0" wrapText="1"/>
    </xf>
    <xf borderId="1" fillId="0" fontId="13" numFmtId="164" xfId="0" applyAlignment="1" applyBorder="1" applyFont="1" applyNumberFormat="1">
      <alignment horizontal="center"/>
    </xf>
    <xf borderId="1" fillId="0" fontId="13" numFmtId="4" xfId="0" applyAlignment="1" applyBorder="1" applyFont="1" applyNumberFormat="1">
      <alignment horizontal="left"/>
    </xf>
    <xf borderId="1" fillId="0" fontId="37" numFmtId="0" xfId="0" applyAlignment="1" applyBorder="1" applyFont="1">
      <alignment horizontal="left" shrinkToFit="0" vertical="center" wrapText="1"/>
    </xf>
    <xf borderId="1" fillId="0" fontId="6" numFmtId="49" xfId="0" applyAlignment="1" applyBorder="1" applyFont="1" applyNumberFormat="1">
      <alignment horizontal="center" shrinkToFit="0" vertical="center" wrapText="1"/>
    </xf>
    <xf borderId="1" fillId="6" fontId="6" numFmtId="49" xfId="0" applyAlignment="1" applyBorder="1" applyFont="1" applyNumberFormat="1">
      <alignment horizontal="left" readingOrder="0" shrinkToFit="0" vertical="center" wrapText="1"/>
    </xf>
    <xf borderId="1" fillId="0" fontId="95" numFmtId="49" xfId="0" applyAlignment="1" applyBorder="1" applyFont="1" applyNumberFormat="1">
      <alignment horizontal="left" readingOrder="0"/>
    </xf>
    <xf borderId="1" fillId="0" fontId="96" numFmtId="49" xfId="0" applyAlignment="1" applyBorder="1" applyFont="1" applyNumberFormat="1">
      <alignment horizontal="left" readingOrder="0" vertical="center"/>
    </xf>
    <xf borderId="1" fillId="0" fontId="19" numFmtId="0" xfId="0" applyAlignment="1" applyBorder="1" applyFont="1">
      <alignment horizontal="left" readingOrder="0" vertical="center"/>
    </xf>
    <xf borderId="1" fillId="0" fontId="6" numFmtId="170" xfId="0" applyAlignment="1" applyBorder="1" applyFont="1" applyNumberFormat="1">
      <alignment horizontal="center" vertical="center"/>
    </xf>
    <xf borderId="1" fillId="0" fontId="13" numFmtId="49" xfId="0" applyAlignment="1" applyBorder="1" applyFont="1" applyNumberFormat="1">
      <alignment horizontal="center"/>
    </xf>
    <xf borderId="1" fillId="0" fontId="97" numFmtId="0" xfId="0" applyAlignment="1" applyBorder="1" applyFont="1">
      <alignment horizontal="left" shrinkToFit="0" vertical="top" wrapText="1"/>
    </xf>
    <xf borderId="1" fillId="0" fontId="18" numFmtId="0" xfId="0" applyAlignment="1" applyBorder="1" applyFont="1">
      <alignment readingOrder="0"/>
    </xf>
    <xf borderId="1" fillId="0" fontId="13" numFmtId="49" xfId="0" applyAlignment="1" applyBorder="1" applyFont="1" applyNumberFormat="1">
      <alignment horizontal="center" readingOrder="0"/>
    </xf>
    <xf borderId="1" fillId="11" fontId="2" numFmtId="0" xfId="0" applyAlignment="1" applyBorder="1" applyFont="1">
      <alignment horizontal="left"/>
    </xf>
    <xf borderId="1" fillId="0" fontId="18" numFmtId="0" xfId="0" applyAlignment="1" applyBorder="1" applyFont="1">
      <alignment horizontal="left" readingOrder="0"/>
    </xf>
    <xf borderId="1" fillId="10" fontId="62" numFmtId="0" xfId="0" applyAlignment="1" applyBorder="1" applyFont="1">
      <alignment horizontal="left"/>
    </xf>
    <xf borderId="1" fillId="9" fontId="98" numFmtId="0" xfId="0" applyAlignment="1" applyBorder="1" applyFont="1">
      <alignment horizontal="left" shrinkToFit="0" wrapText="1"/>
    </xf>
    <xf borderId="1" fillId="9" fontId="99" numFmtId="0" xfId="0" applyAlignment="1" applyBorder="1" applyFont="1">
      <alignment horizontal="left"/>
    </xf>
    <xf borderId="1" fillId="0" fontId="13" numFmtId="49" xfId="0" applyAlignment="1" applyBorder="1" applyFont="1" applyNumberFormat="1">
      <alignment readingOrder="0" shrinkToFit="0" wrapText="1"/>
    </xf>
    <xf borderId="1" fillId="0" fontId="39" numFmtId="0" xfId="0" applyAlignment="1" applyBorder="1" applyFont="1">
      <alignment horizontal="left"/>
    </xf>
    <xf borderId="1" fillId="0" fontId="37" numFmtId="3" xfId="0" applyAlignment="1" applyBorder="1" applyFont="1" applyNumberFormat="1">
      <alignment horizontal="left"/>
    </xf>
    <xf borderId="1" fillId="0" fontId="37" numFmtId="4" xfId="0" applyAlignment="1" applyBorder="1" applyFont="1" applyNumberFormat="1">
      <alignment horizontal="center"/>
    </xf>
    <xf borderId="1" fillId="0" fontId="100" numFmtId="0" xfId="0" applyAlignment="1" applyBorder="1" applyFont="1">
      <alignment horizontal="left" shrinkToFit="0" wrapText="1"/>
    </xf>
    <xf borderId="1" fillId="0" fontId="37" numFmtId="3" xfId="0" applyAlignment="1" applyBorder="1" applyFont="1" applyNumberFormat="1">
      <alignment horizontal="center"/>
    </xf>
    <xf borderId="1" fillId="9" fontId="37" numFmtId="0" xfId="0" applyAlignment="1" applyBorder="1" applyFont="1">
      <alignment horizontal="left"/>
    </xf>
    <xf borderId="1" fillId="9" fontId="64" numFmtId="0" xfId="0" applyAlignment="1" applyBorder="1" applyFont="1">
      <alignment horizontal="left"/>
    </xf>
    <xf borderId="1" fillId="9" fontId="101" numFmtId="0" xfId="0" applyAlignment="1" applyBorder="1" applyFont="1">
      <alignment horizontal="left"/>
    </xf>
    <xf borderId="1" fillId="10" fontId="37" numFmtId="0" xfId="0" applyAlignment="1" applyBorder="1" applyFont="1">
      <alignment horizontal="left"/>
    </xf>
    <xf borderId="1" fillId="9" fontId="13" numFmtId="49" xfId="0" applyAlignment="1" applyBorder="1" applyFont="1" applyNumberFormat="1">
      <alignment horizontal="left" shrinkToFit="0" wrapText="1"/>
    </xf>
    <xf borderId="1" fillId="9" fontId="102" numFmtId="0" xfId="0" applyAlignment="1" applyBorder="1" applyFont="1">
      <alignment horizontal="left"/>
    </xf>
    <xf borderId="0" fillId="0" fontId="13" numFmtId="0" xfId="0" applyAlignment="1" applyFont="1">
      <alignment horizontal="center" shrinkToFit="0" vertical="bottom" wrapText="0"/>
    </xf>
    <xf borderId="0" fillId="0" fontId="13" numFmtId="0" xfId="0" applyAlignment="1" applyFont="1">
      <alignment horizontal="center" readingOrder="0" shrinkToFit="0" vertical="bottom" wrapText="0"/>
    </xf>
    <xf borderId="0" fillId="0" fontId="13" numFmtId="49" xfId="0" applyAlignment="1" applyFont="1" applyNumberFormat="1">
      <alignment readingOrder="0" shrinkToFit="0" vertical="bottom" wrapText="0"/>
    </xf>
    <xf borderId="0" fillId="0" fontId="103" numFmtId="0" xfId="0" applyAlignment="1" applyFont="1">
      <alignment shrinkToFit="0" vertical="bottom" wrapText="0"/>
    </xf>
    <xf borderId="5" fillId="0" fontId="72" numFmtId="0" xfId="0" applyBorder="1" applyFont="1"/>
    <xf borderId="6" fillId="0" fontId="72" numFmtId="0" xfId="0" applyAlignment="1" applyBorder="1" applyFont="1">
      <alignment shrinkToFit="0" wrapText="0"/>
    </xf>
    <xf borderId="7" fillId="0" fontId="72" numFmtId="0" xfId="0" applyAlignment="1" applyBorder="1" applyFont="1">
      <alignment shrinkToFit="0" wrapText="0"/>
    </xf>
    <xf borderId="6" fillId="0" fontId="72" numFmtId="0" xfId="0" applyBorder="1" applyFont="1"/>
    <xf borderId="1" fillId="9" fontId="6" numFmtId="0" xfId="0" applyAlignment="1" applyBorder="1" applyFont="1">
      <alignment horizontal="left" readingOrder="0" shrinkToFit="0" wrapText="1"/>
    </xf>
    <xf borderId="1" fillId="9" fontId="104" numFmtId="0" xfId="0" applyAlignment="1" applyBorder="1" applyFont="1">
      <alignment horizontal="center"/>
    </xf>
    <xf borderId="1" fillId="0" fontId="39" numFmtId="0" xfId="0" applyAlignment="1" applyBorder="1" applyFont="1">
      <alignment shrinkToFit="0" wrapText="1"/>
    </xf>
    <xf borderId="1" fillId="0" fontId="13" numFmtId="3" xfId="0" applyAlignment="1" applyBorder="1" applyFont="1" applyNumberFormat="1">
      <alignment horizontal="center"/>
    </xf>
    <xf borderId="1" fillId="9" fontId="105" numFmtId="0" xfId="0" applyAlignment="1" applyBorder="1" applyFont="1">
      <alignment shrinkToFit="0" wrapText="1"/>
    </xf>
    <xf borderId="1" fillId="0" fontId="106" numFmtId="0" xfId="0" applyAlignment="1" applyBorder="1" applyFont="1">
      <alignment horizontal="left" readingOrder="0"/>
    </xf>
    <xf borderId="1" fillId="0" fontId="107" numFmtId="0" xfId="0" applyAlignment="1" applyBorder="1" applyFont="1">
      <alignment readingOrder="0" shrinkToFit="0" wrapText="1"/>
    </xf>
    <xf borderId="1" fillId="0" fontId="1" numFmtId="0" xfId="0" applyAlignment="1" applyBorder="1" applyFont="1">
      <alignment readingOrder="0" shrinkToFit="0" wrapText="1"/>
    </xf>
    <xf borderId="1" fillId="0" fontId="6" numFmtId="0" xfId="0" applyAlignment="1" applyBorder="1" applyFont="1">
      <alignment readingOrder="0" shrinkToFit="0" wrapText="1"/>
    </xf>
    <xf borderId="1" fillId="0" fontId="19" numFmtId="0" xfId="0" applyAlignment="1" applyBorder="1" applyFont="1">
      <alignment readingOrder="0" shrinkToFit="0" wrapText="1"/>
    </xf>
    <xf borderId="1" fillId="0" fontId="108" numFmtId="0" xfId="0" applyBorder="1" applyFont="1"/>
    <xf borderId="1" fillId="0" fontId="62" numFmtId="0" xfId="0" applyBorder="1" applyFont="1"/>
    <xf borderId="1" fillId="0" fontId="109" numFmtId="0" xfId="0" applyAlignment="1" applyBorder="1" applyFont="1">
      <alignment horizontal="left"/>
    </xf>
    <xf borderId="1" fillId="0" fontId="110" numFmtId="0" xfId="0" applyBorder="1" applyFont="1"/>
    <xf borderId="1" fillId="0" fontId="111" numFmtId="0" xfId="0" applyBorder="1" applyFont="1"/>
    <xf borderId="1" fillId="0" fontId="6" numFmtId="171" xfId="0" applyAlignment="1" applyBorder="1" applyFont="1" applyNumberFormat="1">
      <alignment horizontal="left" vertical="top"/>
    </xf>
    <xf borderId="1" fillId="9" fontId="1" numFmtId="0" xfId="0" applyAlignment="1" applyBorder="1" applyFont="1">
      <alignment horizontal="left" shrinkToFit="0" wrapText="1"/>
    </xf>
    <xf borderId="1" fillId="0" fontId="112" numFmtId="0" xfId="0" applyAlignment="1" applyBorder="1" applyFont="1">
      <alignment horizontal="left" readingOrder="0" vertical="center"/>
    </xf>
    <xf borderId="1" fillId="0" fontId="4" numFmtId="0" xfId="0" applyAlignment="1" applyBorder="1" applyFont="1">
      <alignment horizontal="left" shrinkToFit="0" vertical="center" wrapText="1"/>
    </xf>
    <xf borderId="1" fillId="9" fontId="13" numFmtId="0" xfId="0" applyAlignment="1" applyBorder="1" applyFont="1">
      <alignment shrinkToFit="0" vertical="bottom" wrapText="1"/>
    </xf>
    <xf borderId="1" fillId="9" fontId="101" numFmtId="0" xfId="0" applyAlignment="1" applyBorder="1" applyFont="1">
      <alignment horizontal="left" readingOrder="0"/>
    </xf>
    <xf borderId="1" fillId="9" fontId="82" numFmtId="0" xfId="0" applyAlignment="1" applyBorder="1" applyFont="1">
      <alignment horizontal="left"/>
    </xf>
    <xf borderId="1" fillId="9" fontId="37" numFmtId="0" xfId="0" applyAlignment="1" applyBorder="1" applyFont="1">
      <alignment horizontal="left" shrinkToFit="0" wrapText="1"/>
    </xf>
    <xf borderId="1" fillId="9" fontId="46" numFmtId="0" xfId="0" applyAlignment="1" applyBorder="1" applyFont="1">
      <alignment horizontal="left" shrinkToFit="0" wrapText="1"/>
    </xf>
    <xf borderId="1" fillId="9" fontId="113" numFmtId="3" xfId="0" applyAlignment="1" applyBorder="1" applyFont="1" applyNumberFormat="1">
      <alignment horizontal="left"/>
    </xf>
    <xf borderId="1" fillId="0" fontId="114" numFmtId="0" xfId="0" applyAlignment="1" applyBorder="1" applyFont="1">
      <alignment horizontal="left"/>
    </xf>
    <xf borderId="1" fillId="9" fontId="115" numFmtId="0" xfId="0" applyAlignment="1" applyBorder="1" applyFont="1">
      <alignment horizontal="left"/>
    </xf>
    <xf borderId="1" fillId="0" fontId="13" numFmtId="0" xfId="0" applyAlignment="1" applyBorder="1" applyFont="1">
      <alignment horizontal="left" readingOrder="0" shrinkToFit="0" wrapText="1"/>
    </xf>
    <xf borderId="1" fillId="0" fontId="116" numFmtId="0" xfId="0" applyAlignment="1" applyBorder="1" applyFont="1">
      <alignment horizontal="left" shrinkToFit="0" wrapText="1"/>
    </xf>
    <xf borderId="1" fillId="9" fontId="18" numFmtId="164" xfId="0" applyAlignment="1" applyBorder="1" applyFont="1" applyNumberFormat="1">
      <alignment horizontal="center"/>
    </xf>
    <xf borderId="1" fillId="9" fontId="18" numFmtId="3" xfId="0" applyAlignment="1" applyBorder="1" applyFont="1" applyNumberFormat="1">
      <alignment horizontal="center"/>
    </xf>
    <xf borderId="1" fillId="9" fontId="60" numFmtId="0" xfId="0" applyAlignment="1" applyBorder="1" applyFont="1">
      <alignment horizontal="left"/>
    </xf>
    <xf borderId="1" fillId="9" fontId="117" numFmtId="0" xfId="0" applyAlignment="1" applyBorder="1" applyFont="1">
      <alignment horizontal="left"/>
    </xf>
    <xf borderId="1" fillId="9" fontId="118" numFmtId="0" xfId="0" applyAlignment="1" applyBorder="1" applyFont="1">
      <alignment horizontal="left"/>
    </xf>
    <xf borderId="1" fillId="9" fontId="119" numFmtId="164" xfId="0" applyAlignment="1" applyBorder="1" applyFont="1" applyNumberFormat="1">
      <alignment horizontal="center"/>
    </xf>
    <xf borderId="1" fillId="9" fontId="120" numFmtId="0" xfId="0" applyAlignment="1" applyBorder="1" applyFont="1">
      <alignment horizontal="left" shrinkToFit="0" wrapText="1"/>
    </xf>
    <xf borderId="1" fillId="0" fontId="16" numFmtId="0" xfId="0" applyBorder="1" applyFont="1"/>
    <xf borderId="1" fillId="12" fontId="13" numFmtId="0" xfId="0" applyAlignment="1" applyBorder="1" applyFill="1" applyFont="1">
      <alignment horizontal="left"/>
    </xf>
    <xf borderId="1" fillId="0" fontId="18" numFmtId="0" xfId="0" applyAlignment="1" applyBorder="1" applyFont="1">
      <alignment horizontal="left" readingOrder="0" vertical="center"/>
    </xf>
    <xf borderId="1" fillId="9" fontId="121" numFmtId="0" xfId="0" applyAlignment="1" applyBorder="1" applyFont="1">
      <alignment shrinkToFit="0" wrapText="1"/>
    </xf>
    <xf borderId="1" fillId="0" fontId="122" numFmtId="0" xfId="0" applyAlignment="1" applyBorder="1" applyFont="1">
      <alignment readingOrder="0"/>
    </xf>
    <xf borderId="1" fillId="0" fontId="107" numFmtId="0" xfId="0" applyAlignment="1" applyBorder="1" applyFont="1">
      <alignment vertical="bottom"/>
    </xf>
    <xf borderId="1" fillId="0" fontId="13" numFmtId="164" xfId="0" applyAlignment="1" applyBorder="1" applyFont="1" applyNumberFormat="1">
      <alignment horizontal="center" shrinkToFit="0" wrapText="1"/>
    </xf>
    <xf borderId="1" fillId="0" fontId="107" numFmtId="0" xfId="0" applyAlignment="1" applyBorder="1" applyFont="1">
      <alignment horizontal="center" shrinkToFit="0" wrapText="1"/>
    </xf>
    <xf borderId="1" fillId="0" fontId="13" numFmtId="0" xfId="0" applyAlignment="1" applyBorder="1" applyFont="1">
      <alignment horizontal="center" vertical="bottom"/>
    </xf>
    <xf borderId="1" fillId="0" fontId="123" numFmtId="0" xfId="0" applyAlignment="1" applyBorder="1" applyFont="1">
      <alignment readingOrder="0" vertical="bottom"/>
    </xf>
    <xf borderId="1" fillId="0" fontId="124" numFmtId="0" xfId="0" applyAlignment="1" applyBorder="1" applyFont="1">
      <alignment vertical="bottom"/>
    </xf>
    <xf borderId="1" fillId="0" fontId="18" numFmtId="0" xfId="0" applyAlignment="1" applyBorder="1" applyFont="1">
      <alignment vertical="bottom"/>
    </xf>
    <xf borderId="1" fillId="0" fontId="72" numFmtId="0" xfId="0" applyAlignment="1" applyBorder="1" applyFont="1">
      <alignment vertical="bottom"/>
    </xf>
    <xf borderId="1" fillId="0" fontId="107" numFmtId="0" xfId="0" applyAlignment="1" applyBorder="1" applyFont="1">
      <alignment shrinkToFit="0" vertical="bottom" wrapText="1"/>
    </xf>
    <xf borderId="1" fillId="0" fontId="13" numFmtId="0" xfId="0" applyAlignment="1" applyBorder="1" applyFont="1">
      <alignment vertical="bottom"/>
    </xf>
    <xf borderId="1" fillId="0" fontId="13" numFmtId="49" xfId="0" applyAlignment="1" applyBorder="1" applyFont="1" applyNumberFormat="1">
      <alignment horizontal="center" vertical="bottom"/>
    </xf>
    <xf borderId="1" fillId="0" fontId="13" numFmtId="3" xfId="0" applyAlignment="1" applyBorder="1" applyFont="1" applyNumberFormat="1">
      <alignment vertical="bottom"/>
    </xf>
    <xf borderId="1" fillId="0" fontId="18" numFmtId="164" xfId="0" applyAlignment="1" applyBorder="1" applyFont="1" applyNumberFormat="1">
      <alignment horizontal="center" vertical="bottom"/>
    </xf>
    <xf borderId="1" fillId="0" fontId="72" numFmtId="3" xfId="0" applyAlignment="1" applyBorder="1" applyFont="1" applyNumberFormat="1">
      <alignment vertical="bottom"/>
    </xf>
    <xf borderId="1" fillId="0" fontId="72" numFmtId="4" xfId="0" applyAlignment="1" applyBorder="1" applyFont="1" applyNumberFormat="1">
      <alignment vertical="bottom"/>
    </xf>
    <xf borderId="1" fillId="0" fontId="72" numFmtId="0" xfId="0" applyAlignment="1" applyBorder="1" applyFont="1">
      <alignment shrinkToFit="0" vertical="bottom" wrapText="1"/>
    </xf>
    <xf borderId="1" fillId="0" fontId="72" numFmtId="0" xfId="0" applyAlignment="1" applyBorder="1" applyFont="1">
      <alignment horizontal="center" vertical="bottom"/>
    </xf>
    <xf borderId="2" fillId="0" fontId="13" numFmtId="0" xfId="0" applyAlignment="1" applyBorder="1" applyFont="1">
      <alignment shrinkToFit="0" vertical="bottom" wrapText="1"/>
    </xf>
    <xf borderId="1" fillId="0" fontId="107" numFmtId="0" xfId="0" applyAlignment="1" applyBorder="1" applyFont="1">
      <alignment vertical="bottom"/>
    </xf>
    <xf borderId="1" fillId="0" fontId="13" numFmtId="3" xfId="0" applyAlignment="1" applyBorder="1" applyFont="1" applyNumberFormat="1">
      <alignment horizontal="right"/>
    </xf>
    <xf borderId="1" fillId="0" fontId="6" numFmtId="49" xfId="0" applyAlignment="1" applyBorder="1" applyFont="1" applyNumberFormat="1">
      <alignment horizontal="center" readingOrder="0" shrinkToFit="0" vertical="center" wrapText="1"/>
    </xf>
    <xf borderId="1" fillId="0" fontId="125" numFmtId="49" xfId="0" applyAlignment="1" applyBorder="1" applyFont="1" applyNumberFormat="1">
      <alignment horizontal="left" readingOrder="0"/>
    </xf>
    <xf borderId="1" fillId="0" fontId="6" numFmtId="49" xfId="0" applyAlignment="1" applyBorder="1" applyFont="1" applyNumberFormat="1">
      <alignment horizontal="center" readingOrder="0" vertical="center"/>
    </xf>
    <xf borderId="1" fillId="0" fontId="126" numFmtId="0" xfId="0" applyAlignment="1" applyBorder="1" applyFont="1">
      <alignment horizontal="left" readingOrder="0" shrinkToFit="0" vertical="center" wrapText="1"/>
    </xf>
    <xf borderId="1" fillId="0" fontId="127" numFmtId="49" xfId="0" applyAlignment="1" applyBorder="1" applyFont="1" applyNumberFormat="1">
      <alignment horizontal="left" shrinkToFit="0" wrapText="1"/>
    </xf>
    <xf borderId="1" fillId="9" fontId="82" numFmtId="0" xfId="0" applyBorder="1" applyFont="1"/>
    <xf borderId="1" fillId="0" fontId="110" numFmtId="0" xfId="0" applyAlignment="1" applyBorder="1" applyFont="1">
      <alignment horizontal="left"/>
    </xf>
    <xf borderId="1" fillId="0" fontId="16" numFmtId="0" xfId="0" applyAlignment="1" applyBorder="1" applyFont="1">
      <alignment horizontal="center" readingOrder="0"/>
    </xf>
    <xf borderId="1" fillId="9" fontId="128" numFmtId="0" xfId="0" applyBorder="1" applyFont="1"/>
    <xf borderId="1" fillId="0" fontId="13" numFmtId="0" xfId="0" applyAlignment="1" applyBorder="1" applyFont="1">
      <alignment horizontal="center" shrinkToFit="0" vertical="center" wrapText="1"/>
    </xf>
    <xf borderId="1" fillId="0" fontId="13" numFmtId="0" xfId="0" applyAlignment="1" applyBorder="1" applyFont="1">
      <alignment horizontal="left" shrinkToFit="0" vertical="center" wrapText="1"/>
    </xf>
    <xf borderId="1" fillId="0" fontId="13" numFmtId="0" xfId="0" applyAlignment="1" applyBorder="1" applyFont="1">
      <alignment horizontal="left" vertical="center"/>
    </xf>
    <xf borderId="1" fillId="0" fontId="4" numFmtId="0" xfId="0" applyAlignment="1" applyBorder="1" applyFont="1">
      <alignment shrinkToFit="0" wrapText="1"/>
    </xf>
    <xf borderId="1" fillId="9" fontId="1" numFmtId="0" xfId="0" applyAlignment="1" applyBorder="1" applyFont="1">
      <alignment horizontal="left" vertical="center"/>
    </xf>
    <xf borderId="1" fillId="9" fontId="1" numFmtId="0" xfId="0" applyAlignment="1" applyBorder="1" applyFont="1">
      <alignment horizontal="left" readingOrder="0" vertical="center"/>
    </xf>
    <xf borderId="1" fillId="0" fontId="6" numFmtId="167" xfId="0" applyAlignment="1" applyBorder="1" applyFont="1" applyNumberFormat="1">
      <alignment horizontal="center" readingOrder="0" vertical="center"/>
    </xf>
    <xf borderId="1" fillId="9" fontId="101" numFmtId="0" xfId="0" applyBorder="1" applyFont="1"/>
    <xf borderId="1" fillId="9" fontId="101" numFmtId="0" xfId="0" applyAlignment="1" applyBorder="1" applyFont="1">
      <alignment horizontal="center"/>
    </xf>
    <xf borderId="1" fillId="0" fontId="129" numFmtId="3" xfId="0" applyAlignment="1" applyBorder="1" applyFont="1" applyNumberFormat="1">
      <alignment horizontal="center" readingOrder="0"/>
    </xf>
    <xf borderId="1" fillId="9" fontId="13" numFmtId="0" xfId="0" applyAlignment="1" applyBorder="1" applyFont="1">
      <alignment shrinkToFit="0" vertical="bottom" wrapText="1"/>
    </xf>
    <xf borderId="1" fillId="9" fontId="130" numFmtId="0" xfId="0" applyAlignment="1" applyBorder="1" applyFont="1">
      <alignment horizontal="left" shrinkToFit="0" wrapText="1"/>
    </xf>
    <xf borderId="1" fillId="0" fontId="131" numFmtId="0" xfId="0" applyAlignment="1" applyBorder="1" applyFont="1">
      <alignment shrinkToFit="0" wrapText="1"/>
    </xf>
    <xf borderId="1" fillId="0" fontId="107" numFmtId="0" xfId="0" applyAlignment="1" applyBorder="1" applyFont="1">
      <alignment shrinkToFit="0" wrapText="1"/>
    </xf>
    <xf borderId="1" fillId="0" fontId="19" numFmtId="0" xfId="0" applyAlignment="1" applyBorder="1" applyFont="1">
      <alignment horizontal="left" readingOrder="0" shrinkToFit="0" wrapText="1"/>
    </xf>
    <xf borderId="1" fillId="0" fontId="6" numFmtId="11" xfId="0" applyAlignment="1" applyBorder="1" applyFont="1" applyNumberFormat="1">
      <alignment horizontal="right"/>
    </xf>
    <xf borderId="1" fillId="9" fontId="6" numFmtId="0" xfId="0" applyAlignment="1" applyBorder="1" applyFont="1">
      <alignment readingOrder="0"/>
    </xf>
    <xf borderId="2" fillId="9" fontId="13" numFmtId="0" xfId="0" applyAlignment="1" applyBorder="1" applyFont="1">
      <alignment vertical="bottom"/>
    </xf>
    <xf borderId="1" fillId="0" fontId="114" numFmtId="0" xfId="0" applyBorder="1" applyFont="1"/>
    <xf borderId="1" fillId="9" fontId="16" numFmtId="3" xfId="0" applyAlignment="1" applyBorder="1" applyFont="1" applyNumberFormat="1">
      <alignment horizontal="center" readingOrder="0"/>
    </xf>
    <xf borderId="1" fillId="0" fontId="13" numFmtId="49" xfId="0" applyAlignment="1" applyBorder="1" applyFont="1" applyNumberFormat="1">
      <alignment horizontal="center" shrinkToFit="0" wrapText="1"/>
    </xf>
    <xf borderId="1" fillId="0" fontId="19" numFmtId="0" xfId="0" applyAlignment="1" applyBorder="1" applyFont="1">
      <alignment horizontal="center" shrinkToFit="0" wrapText="1"/>
    </xf>
    <xf borderId="1" fillId="0" fontId="132" numFmtId="0" xfId="0" applyAlignment="1" applyBorder="1" applyFont="1">
      <alignment horizontal="center"/>
    </xf>
    <xf borderId="1" fillId="0" fontId="133" numFmtId="0" xfId="0" applyAlignment="1" applyBorder="1" applyFont="1">
      <alignment horizontal="center" shrinkToFit="0" wrapText="1"/>
    </xf>
    <xf borderId="1" fillId="0" fontId="13" numFmtId="0" xfId="0" applyAlignment="1" applyBorder="1" applyFont="1">
      <alignment horizontal="center" shrinkToFit="0" wrapText="1"/>
    </xf>
    <xf borderId="1" fillId="0" fontId="2" numFmtId="0" xfId="0" applyAlignment="1" applyBorder="1" applyFont="1">
      <alignment horizontal="left"/>
    </xf>
    <xf borderId="1" fillId="0" fontId="134" numFmtId="0" xfId="0" applyAlignment="1" applyBorder="1" applyFont="1">
      <alignment horizontal="left"/>
    </xf>
    <xf borderId="1" fillId="0" fontId="13" numFmtId="0" xfId="0" applyAlignment="1" applyBorder="1" applyFont="1">
      <alignment readingOrder="0" vertical="bottom"/>
    </xf>
    <xf borderId="2" fillId="0" fontId="13" numFmtId="0" xfId="0" applyAlignment="1" applyBorder="1" applyFont="1">
      <alignment readingOrder="0" vertical="bottom"/>
    </xf>
    <xf borderId="1" fillId="9" fontId="16" numFmtId="3" xfId="0" applyAlignment="1" applyBorder="1" applyFont="1" applyNumberFormat="1">
      <alignment horizontal="center"/>
    </xf>
    <xf borderId="1" fillId="0" fontId="135" numFmtId="0" xfId="0" applyAlignment="1" applyBorder="1" applyFont="1">
      <alignment horizontal="left"/>
    </xf>
    <xf borderId="1" fillId="13" fontId="6" numFmtId="0" xfId="0" applyBorder="1" applyFill="1" applyFont="1"/>
    <xf borderId="1" fillId="13" fontId="6" numFmtId="0" xfId="0" applyAlignment="1" applyBorder="1" applyFont="1">
      <alignment readingOrder="0"/>
    </xf>
    <xf borderId="1" fillId="13" fontId="1" numFmtId="0" xfId="0" applyAlignment="1" applyBorder="1" applyFont="1">
      <alignment horizontal="left"/>
    </xf>
    <xf borderId="1" fillId="13" fontId="6" numFmtId="164" xfId="0" applyAlignment="1" applyBorder="1" applyFont="1" applyNumberFormat="1">
      <alignment horizontal="center" readingOrder="0" shrinkToFit="0" vertical="center" wrapText="1"/>
    </xf>
    <xf borderId="1" fillId="13" fontId="1" numFmtId="0" xfId="0" applyAlignment="1" applyBorder="1" applyFont="1">
      <alignment horizontal="center" shrinkToFit="0" vertical="center" wrapText="1"/>
    </xf>
    <xf borderId="1" fillId="13" fontId="6" numFmtId="0" xfId="0" applyAlignment="1" applyBorder="1" applyFont="1">
      <alignment horizontal="center"/>
    </xf>
    <xf borderId="1" fillId="13" fontId="6" numFmtId="0" xfId="0" applyAlignment="1" applyBorder="1" applyFont="1">
      <alignment shrinkToFit="0" wrapText="1"/>
    </xf>
    <xf borderId="1" fillId="13" fontId="136" numFmtId="0" xfId="0" applyAlignment="1" applyBorder="1" applyFont="1">
      <alignment horizontal="left"/>
    </xf>
    <xf borderId="1" fillId="13" fontId="6" numFmtId="0" xfId="0" applyAlignment="1" applyBorder="1" applyFont="1">
      <alignment horizontal="left" shrinkToFit="0" vertical="center" wrapText="1"/>
    </xf>
    <xf borderId="1" fillId="13" fontId="4" numFmtId="0" xfId="0" applyBorder="1" applyFont="1"/>
    <xf borderId="1" fillId="13" fontId="6" numFmtId="0" xfId="0" applyAlignment="1" applyBorder="1" applyFont="1">
      <alignment readingOrder="0"/>
    </xf>
    <xf borderId="1" fillId="13" fontId="6" numFmtId="49" xfId="0" applyAlignment="1" applyBorder="1" applyFont="1" applyNumberFormat="1">
      <alignment horizontal="center"/>
    </xf>
    <xf borderId="1" fillId="13" fontId="6" numFmtId="0" xfId="0" applyAlignment="1" applyBorder="1" applyFont="1">
      <alignment horizontal="left"/>
    </xf>
    <xf borderId="1" fillId="13" fontId="16" numFmtId="164" xfId="0" applyAlignment="1" applyBorder="1" applyFont="1" applyNumberFormat="1">
      <alignment horizontal="center"/>
    </xf>
    <xf borderId="1" fillId="13" fontId="16" numFmtId="3" xfId="0" applyAlignment="1" applyBorder="1" applyFont="1" applyNumberFormat="1">
      <alignment horizontal="center"/>
    </xf>
    <xf borderId="1" fillId="13" fontId="6" numFmtId="4" xfId="0" applyAlignment="1" applyBorder="1" applyFont="1" applyNumberFormat="1">
      <alignment horizontal="center"/>
    </xf>
    <xf borderId="2" fillId="13" fontId="6" numFmtId="0" xfId="0" applyBorder="1" applyFont="1"/>
    <xf borderId="2" fillId="0" fontId="13" numFmtId="0" xfId="0" applyAlignment="1" applyBorder="1" applyFont="1">
      <alignment vertical="bottom"/>
    </xf>
    <xf borderId="1" fillId="0" fontId="82" numFmtId="0" xfId="0" applyAlignment="1" applyBorder="1" applyFont="1">
      <alignment horizontal="left"/>
    </xf>
    <xf borderId="1" fillId="0" fontId="13" numFmtId="164" xfId="0" applyAlignment="1" applyBorder="1" applyFont="1" applyNumberFormat="1">
      <alignment horizontal="center" readingOrder="0" vertical="bottom"/>
    </xf>
    <xf borderId="1" fillId="0" fontId="39" numFmtId="0" xfId="0" applyAlignment="1" applyBorder="1" applyFont="1">
      <alignment horizontal="center" shrinkToFit="0" vertical="bottom" wrapText="0"/>
    </xf>
    <xf borderId="1" fillId="0" fontId="137" numFmtId="0" xfId="0" applyAlignment="1" applyBorder="1" applyFont="1">
      <alignment shrinkToFit="0" vertical="bottom" wrapText="0"/>
    </xf>
    <xf borderId="1" fillId="9" fontId="138" numFmtId="0" xfId="0" applyAlignment="1" applyBorder="1" applyFont="1">
      <alignment shrinkToFit="0" wrapText="1"/>
    </xf>
    <xf borderId="1" fillId="0" fontId="72" numFmtId="0" xfId="0" applyBorder="1" applyFont="1"/>
    <xf borderId="1" fillId="9" fontId="6" numFmtId="0" xfId="0" applyAlignment="1" applyBorder="1" applyFont="1">
      <alignment horizontal="right" shrinkToFit="0" wrapText="1"/>
    </xf>
    <xf borderId="1" fillId="9" fontId="16" numFmtId="0" xfId="0" applyAlignment="1" applyBorder="1" applyFont="1">
      <alignment horizontal="right" shrinkToFit="0" wrapText="1"/>
    </xf>
    <xf borderId="1" fillId="0" fontId="18" numFmtId="0" xfId="0" applyAlignment="1" applyBorder="1" applyFont="1">
      <alignment horizontal="center"/>
    </xf>
    <xf borderId="1" fillId="0" fontId="16" numFmtId="0" xfId="0" applyAlignment="1" applyBorder="1" applyFont="1">
      <alignment readingOrder="0"/>
    </xf>
    <xf borderId="1" fillId="0" fontId="6" numFmtId="3" xfId="0" applyBorder="1" applyFont="1" applyNumberFormat="1"/>
    <xf borderId="1" fillId="0" fontId="4" numFmtId="0" xfId="0" applyAlignment="1" applyBorder="1" applyFont="1">
      <alignment horizontal="center"/>
    </xf>
    <xf borderId="1" fillId="0" fontId="19" numFmtId="0" xfId="0" applyAlignment="1" applyBorder="1" applyFont="1">
      <alignment horizontal="center" readingOrder="0"/>
    </xf>
    <xf borderId="1" fillId="9" fontId="110" numFmtId="0" xfId="0" applyBorder="1" applyFont="1"/>
    <xf borderId="1" fillId="9" fontId="139" numFmtId="0" xfId="0" applyAlignment="1" applyBorder="1" applyFont="1">
      <alignment horizontal="center"/>
    </xf>
    <xf borderId="1" fillId="12" fontId="13" numFmtId="0" xfId="0" applyBorder="1" applyFont="1"/>
    <xf borderId="1" fillId="9" fontId="140" numFmtId="0" xfId="0" applyAlignment="1" applyBorder="1" applyFont="1">
      <alignment horizontal="center"/>
    </xf>
    <xf borderId="1" fillId="9" fontId="19" numFmtId="0" xfId="0" applyAlignment="1" applyBorder="1" applyFont="1">
      <alignment horizontal="center"/>
    </xf>
    <xf borderId="1" fillId="0" fontId="141" numFmtId="0" xfId="0" applyAlignment="1" applyBorder="1" applyFont="1">
      <alignment horizontal="center"/>
    </xf>
    <xf borderId="1" fillId="0" fontId="19" numFmtId="165" xfId="0" applyAlignment="1" applyBorder="1" applyFont="1" applyNumberFormat="1">
      <alignment horizontal="center"/>
    </xf>
    <xf borderId="1" fillId="0" fontId="19" numFmtId="4" xfId="0" applyAlignment="1" applyBorder="1" applyFont="1" applyNumberFormat="1">
      <alignment horizontal="left"/>
    </xf>
    <xf borderId="1" fillId="0" fontId="142" numFmtId="0" xfId="0" applyAlignment="1" applyBorder="1" applyFont="1">
      <alignment horizontal="left"/>
    </xf>
    <xf borderId="1" fillId="9" fontId="139" numFmtId="0" xfId="0" applyAlignment="1" applyBorder="1" applyFont="1">
      <alignment horizontal="left"/>
    </xf>
    <xf borderId="1" fillId="9" fontId="143" numFmtId="0" xfId="0" applyAlignment="1" applyBorder="1" applyFont="1">
      <alignment horizontal="left"/>
    </xf>
    <xf borderId="1" fillId="9" fontId="39" numFmtId="0" xfId="0" applyAlignment="1" applyBorder="1" applyFont="1">
      <alignment shrinkToFit="0" wrapText="1"/>
    </xf>
    <xf borderId="1" fillId="0" fontId="13" numFmtId="0" xfId="0" applyAlignment="1" applyBorder="1" applyFont="1">
      <alignment shrinkToFit="0" wrapText="1"/>
    </xf>
    <xf borderId="1" fillId="0" fontId="13" numFmtId="170" xfId="0" applyAlignment="1" applyBorder="1" applyFont="1" applyNumberFormat="1">
      <alignment horizontal="center"/>
    </xf>
    <xf borderId="1" fillId="0" fontId="37" numFmtId="4" xfId="0" applyAlignment="1" applyBorder="1" applyFont="1" applyNumberFormat="1">
      <alignment horizontal="center" vertical="top"/>
    </xf>
    <xf borderId="1" fillId="0" fontId="37" numFmtId="0" xfId="0" applyAlignment="1" applyBorder="1" applyFont="1">
      <alignment horizontal="center" vertical="top"/>
    </xf>
    <xf borderId="1" fillId="0" fontId="37" numFmtId="0" xfId="0" applyAlignment="1" applyBorder="1" applyFont="1">
      <alignment horizontal="left" vertical="top"/>
    </xf>
    <xf borderId="1" fillId="9" fontId="60" numFmtId="0" xfId="0" applyAlignment="1" applyBorder="1" applyFont="1">
      <alignment horizontal="left" shrinkToFit="0" wrapText="1"/>
    </xf>
    <xf borderId="1" fillId="0" fontId="39" numFmtId="0" xfId="0" applyAlignment="1" applyBorder="1" applyFont="1">
      <alignment horizontal="left" readingOrder="0"/>
    </xf>
    <xf borderId="1" fillId="0" fontId="38" numFmtId="0" xfId="0" applyAlignment="1" applyBorder="1" applyFont="1">
      <alignment horizontal="left" shrinkToFit="0" wrapText="1"/>
    </xf>
    <xf borderId="1" fillId="9" fontId="144" numFmtId="0" xfId="0" applyAlignment="1" applyBorder="1" applyFont="1">
      <alignment horizontal="left"/>
    </xf>
    <xf borderId="1" fillId="9" fontId="104" numFmtId="3" xfId="0" applyAlignment="1" applyBorder="1" applyFont="1" applyNumberFormat="1">
      <alignment horizontal="center"/>
    </xf>
    <xf borderId="1" fillId="0" fontId="50" numFmtId="0" xfId="0" applyAlignment="1" applyBorder="1" applyFont="1">
      <alignment readingOrder="0"/>
    </xf>
    <xf borderId="1" fillId="0" fontId="13" numFmtId="11" xfId="0" applyBorder="1" applyFont="1" applyNumberFormat="1"/>
    <xf borderId="1" fillId="0" fontId="4" numFmtId="0" xfId="0" applyAlignment="1" applyBorder="1" applyFont="1">
      <alignment horizontal="left" shrinkToFit="0" vertical="top" wrapText="1"/>
    </xf>
    <xf borderId="1" fillId="0" fontId="37" numFmtId="4" xfId="0" applyAlignment="1" applyBorder="1" applyFont="1" applyNumberFormat="1">
      <alignment horizontal="left"/>
    </xf>
    <xf borderId="1" fillId="9" fontId="13" numFmtId="0" xfId="0" applyAlignment="1" applyBorder="1" applyFont="1">
      <alignment readingOrder="0" shrinkToFit="0" vertical="bottom" wrapText="1"/>
    </xf>
    <xf borderId="1" fillId="0" fontId="145" numFmtId="0" xfId="0" applyAlignment="1" applyBorder="1" applyFont="1">
      <alignment horizontal="left" shrinkToFit="0" vertical="center" wrapText="1"/>
    </xf>
    <xf borderId="1" fillId="0" fontId="6" numFmtId="49" xfId="0" applyAlignment="1" applyBorder="1" applyFont="1" applyNumberFormat="1">
      <alignment horizontal="left" readingOrder="0" shrinkToFit="0" vertical="center" wrapText="1"/>
    </xf>
    <xf borderId="1" fillId="9" fontId="114" numFmtId="0" xfId="0" applyAlignment="1" applyBorder="1" applyFont="1">
      <alignment horizontal="center"/>
    </xf>
    <xf borderId="1" fillId="9" fontId="146" numFmtId="0" xfId="0" applyBorder="1" applyFont="1"/>
    <xf borderId="1" fillId="9" fontId="64" numFmtId="0" xfId="0" applyAlignment="1" applyBorder="1" applyFont="1">
      <alignment horizontal="left" shrinkToFit="0" wrapText="1"/>
    </xf>
    <xf borderId="1" fillId="0" fontId="6" numFmtId="4" xfId="0" applyAlignment="1" applyBorder="1" applyFont="1" applyNumberFormat="1">
      <alignment horizontal="left" vertical="top"/>
    </xf>
    <xf borderId="1" fillId="0" fontId="147" numFmtId="0" xfId="0" applyAlignment="1" applyBorder="1" applyFont="1">
      <alignment horizontal="left"/>
    </xf>
    <xf borderId="1" fillId="9" fontId="4" numFmtId="0" xfId="0" applyAlignment="1" applyBorder="1" applyFont="1">
      <alignment horizontal="left"/>
    </xf>
    <xf borderId="1" fillId="9" fontId="148" numFmtId="0" xfId="0" applyAlignment="1" applyBorder="1" applyFont="1">
      <alignment horizontal="left"/>
    </xf>
    <xf borderId="1" fillId="9" fontId="39" numFmtId="0" xfId="0" applyAlignment="1" applyBorder="1" applyFont="1">
      <alignment horizontal="left" shrinkToFit="0" wrapText="1"/>
    </xf>
    <xf borderId="1" fillId="9" fontId="13" numFmtId="0" xfId="0" applyAlignment="1" applyBorder="1" applyFont="1">
      <alignment horizontal="left" readingOrder="0"/>
    </xf>
    <xf borderId="1" fillId="9" fontId="19" numFmtId="49" xfId="0" applyAlignment="1" applyBorder="1" applyFont="1" applyNumberFormat="1">
      <alignment horizontal="center"/>
    </xf>
    <xf borderId="1" fillId="9" fontId="13" numFmtId="3" xfId="0" applyAlignment="1" applyBorder="1" applyFont="1" applyNumberFormat="1">
      <alignment horizontal="left"/>
    </xf>
    <xf borderId="1" fillId="9" fontId="13" numFmtId="4" xfId="0" applyAlignment="1" applyBorder="1" applyFont="1" applyNumberFormat="1">
      <alignment horizontal="center"/>
    </xf>
    <xf borderId="1" fillId="9" fontId="149" numFmtId="0" xfId="0" applyAlignment="1" applyBorder="1" applyFont="1">
      <alignment horizontal="left" shrinkToFit="0" wrapText="1"/>
    </xf>
    <xf borderId="1" fillId="9" fontId="13" numFmtId="3" xfId="0" applyAlignment="1" applyBorder="1" applyFont="1" applyNumberFormat="1">
      <alignment horizontal="center"/>
    </xf>
    <xf borderId="1" fillId="9" fontId="129" numFmtId="3" xfId="0" applyAlignment="1" applyBorder="1" applyFont="1" applyNumberFormat="1">
      <alignment horizontal="center" readingOrder="0"/>
    </xf>
    <xf borderId="1" fillId="9" fontId="150" numFmtId="0" xfId="0" applyAlignment="1" applyBorder="1" applyFont="1">
      <alignment horizontal="left"/>
    </xf>
    <xf borderId="1" fillId="0" fontId="151" numFmtId="0" xfId="0" applyAlignment="1" applyBorder="1" applyFont="1">
      <alignment horizontal="left"/>
    </xf>
    <xf borderId="1" fillId="0" fontId="6" numFmtId="0" xfId="0" applyAlignment="1" applyBorder="1" applyFont="1">
      <alignment shrinkToFit="0" vertical="top" wrapText="1"/>
    </xf>
    <xf borderId="1" fillId="0" fontId="152" numFmtId="0" xfId="0" applyAlignment="1" applyBorder="1" applyFont="1">
      <alignment vertical="top"/>
    </xf>
    <xf borderId="1" fillId="0" fontId="6" numFmtId="0" xfId="0" applyAlignment="1" applyBorder="1" applyFont="1">
      <alignment vertical="top"/>
    </xf>
    <xf borderId="1" fillId="0" fontId="6" numFmtId="170" xfId="0" applyAlignment="1" applyBorder="1" applyFont="1" applyNumberFormat="1">
      <alignment horizontal="center"/>
    </xf>
    <xf borderId="1" fillId="0" fontId="153" numFmtId="3" xfId="0" applyBorder="1" applyFont="1" applyNumberFormat="1"/>
    <xf borderId="1" fillId="0" fontId="37" numFmtId="0" xfId="0" applyAlignment="1" applyBorder="1" applyFont="1">
      <alignment vertical="top"/>
    </xf>
    <xf borderId="1" fillId="0" fontId="154" numFmtId="0" xfId="0" applyAlignment="1" applyBorder="1" applyFont="1">
      <alignment horizontal="left" readingOrder="0"/>
    </xf>
    <xf borderId="1" fillId="0" fontId="1" numFmtId="0" xfId="0" applyAlignment="1" applyBorder="1" applyFont="1">
      <alignment horizontal="left" readingOrder="0" shrinkToFit="0" wrapText="1"/>
    </xf>
    <xf borderId="1" fillId="9" fontId="121" numFmtId="0" xfId="0" applyAlignment="1" applyBorder="1" applyFont="1">
      <alignment readingOrder="0" shrinkToFit="0" wrapText="1"/>
    </xf>
    <xf borderId="1" fillId="0" fontId="155" numFmtId="0" xfId="0" applyAlignment="1" applyBorder="1" applyFont="1">
      <alignment horizontal="left"/>
    </xf>
    <xf borderId="1" fillId="0" fontId="6" numFmtId="0" xfId="0" applyAlignment="1" applyBorder="1" applyFont="1">
      <alignment horizontal="left" readingOrder="0"/>
    </xf>
    <xf borderId="1" fillId="0" fontId="156" numFmtId="49" xfId="0" applyAlignment="1" applyBorder="1" applyFont="1" applyNumberFormat="1">
      <alignment horizontal="left"/>
    </xf>
    <xf borderId="1" fillId="0" fontId="1" numFmtId="49" xfId="0" applyAlignment="1" applyBorder="1" applyFont="1" applyNumberFormat="1">
      <alignment horizontal="left" vertical="center"/>
    </xf>
    <xf borderId="1" fillId="0" fontId="6" numFmtId="4" xfId="0" applyAlignment="1" applyBorder="1" applyFont="1" applyNumberFormat="1">
      <alignment horizontal="left" vertical="center"/>
    </xf>
    <xf borderId="1" fillId="0" fontId="18" numFmtId="172" xfId="0" applyAlignment="1" applyBorder="1" applyFont="1" applyNumberFormat="1">
      <alignment horizontal="center"/>
    </xf>
    <xf borderId="1" fillId="0" fontId="16" numFmtId="0" xfId="0" applyAlignment="1" applyBorder="1" applyFont="1">
      <alignment horizontal="center"/>
    </xf>
    <xf borderId="1" fillId="0" fontId="4" numFmtId="0" xfId="0" applyAlignment="1" applyBorder="1" applyFont="1">
      <alignment horizontal="left"/>
    </xf>
    <xf borderId="1" fillId="0" fontId="157" numFmtId="0" xfId="0" applyAlignment="1" applyBorder="1" applyFont="1">
      <alignment horizontal="left"/>
    </xf>
    <xf borderId="1" fillId="0" fontId="158" numFmtId="0" xfId="0" applyBorder="1" applyFont="1"/>
    <xf borderId="1" fillId="0" fontId="13" numFmtId="0" xfId="0" applyBorder="1" applyFont="1"/>
    <xf borderId="1" fillId="0" fontId="4" numFmtId="0" xfId="0" applyBorder="1" applyFont="1"/>
    <xf borderId="1" fillId="0" fontId="6" numFmtId="0" xfId="0" applyBorder="1" applyFont="1"/>
    <xf borderId="1" fillId="0" fontId="87" numFmtId="0" xfId="0" applyAlignment="1" applyBorder="1" applyFont="1">
      <alignment shrinkToFit="0" wrapText="1"/>
    </xf>
    <xf borderId="1" fillId="0" fontId="87" numFmtId="0" xfId="0" applyAlignment="1" applyBorder="1" applyFont="1">
      <alignment horizontal="center"/>
    </xf>
    <xf borderId="1" fillId="9" fontId="159" numFmtId="0" xfId="0" applyAlignment="1" applyBorder="1" applyFont="1">
      <alignment horizontal="left"/>
    </xf>
    <xf borderId="1" fillId="9" fontId="114" numFmtId="0" xfId="0" applyAlignment="1" applyBorder="1" applyFont="1">
      <alignment horizontal="left"/>
    </xf>
    <xf borderId="1" fillId="0" fontId="18" numFmtId="0" xfId="0" applyAlignment="1" applyBorder="1" applyFont="1">
      <alignment horizontal="center"/>
    </xf>
    <xf borderId="1" fillId="0" fontId="101" numFmtId="0" xfId="0" applyAlignment="1" applyBorder="1" applyFont="1">
      <alignment shrinkToFit="0" wrapText="1"/>
    </xf>
    <xf borderId="1" fillId="9" fontId="160" numFmtId="0" xfId="0" applyAlignment="1" applyBorder="1" applyFont="1">
      <alignment shrinkToFit="0" wrapText="1"/>
    </xf>
    <xf borderId="1" fillId="0" fontId="16" numFmtId="0" xfId="0" applyAlignment="1" applyBorder="1" applyFont="1">
      <alignment horizontal="center" vertical="top"/>
    </xf>
    <xf borderId="1" fillId="0" fontId="39" numFmtId="164" xfId="0" applyAlignment="1" applyBorder="1" applyFont="1" applyNumberFormat="1">
      <alignment horizontal="center"/>
    </xf>
    <xf borderId="8" fillId="0" fontId="161" numFmtId="0" xfId="0" applyAlignment="1" applyBorder="1" applyFont="1">
      <alignment shrinkToFit="0" vertical="center" wrapText="1"/>
    </xf>
    <xf borderId="9" fillId="14" fontId="161" numFmtId="0" xfId="0" applyAlignment="1" applyBorder="1" applyFill="1" applyFont="1">
      <alignment shrinkToFit="0" vertical="center" wrapText="1"/>
    </xf>
    <xf borderId="9" fillId="15" fontId="161" numFmtId="0" xfId="0" applyAlignment="1" applyBorder="1" applyFill="1" applyFont="1">
      <alignment shrinkToFit="0" vertical="center" wrapText="1"/>
    </xf>
    <xf borderId="10" fillId="16" fontId="161" numFmtId="0" xfId="0" applyAlignment="1" applyBorder="1" applyFill="1" applyFont="1">
      <alignment shrinkToFit="0" vertical="center" wrapText="1"/>
    </xf>
    <xf borderId="9" fillId="17" fontId="161" numFmtId="0" xfId="0" applyAlignment="1" applyBorder="1" applyFill="1" applyFont="1">
      <alignment shrinkToFit="0" vertical="center" wrapText="1"/>
    </xf>
    <xf borderId="0" fillId="0" fontId="161" numFmtId="0" xfId="0" applyAlignment="1" applyFont="1">
      <alignment horizontal="left" readingOrder="0" shrinkToFit="0" vertical="bottom" wrapText="0"/>
    </xf>
    <xf borderId="0" fillId="0" fontId="162" numFmtId="0" xfId="0" applyAlignment="1" applyFont="1">
      <alignment readingOrder="0"/>
    </xf>
    <xf borderId="0" fillId="0" fontId="162" numFmtId="0" xfId="0" applyFont="1"/>
    <xf borderId="0" fillId="0" fontId="161" numFmtId="0" xfId="0" applyAlignment="1" applyFont="1">
      <alignment shrinkToFit="0" vertical="center" wrapText="1"/>
    </xf>
    <xf borderId="5" fillId="0" fontId="37" numFmtId="0" xfId="0" applyAlignment="1" applyBorder="1" applyFont="1">
      <alignment vertical="center"/>
    </xf>
    <xf borderId="6" fillId="0" fontId="37" numFmtId="0" xfId="0" applyAlignment="1" applyBorder="1" applyFont="1">
      <alignment vertical="center"/>
    </xf>
    <xf borderId="0" fillId="0" fontId="6" numFmtId="0" xfId="0" applyAlignment="1" applyFont="1">
      <alignment vertical="center"/>
    </xf>
    <xf borderId="7" fillId="0" fontId="37" numFmtId="0" xfId="0" applyAlignment="1" applyBorder="1" applyFont="1">
      <alignment shrinkToFit="0" vertical="center" wrapText="1"/>
    </xf>
    <xf borderId="6" fillId="0" fontId="37" numFmtId="0" xfId="0" applyAlignment="1" applyBorder="1" applyFont="1">
      <alignment shrinkToFit="0" vertical="center" wrapText="1"/>
    </xf>
    <xf borderId="5" fillId="0" fontId="37" numFmtId="0" xfId="0" applyAlignment="1" applyBorder="1" applyFont="1">
      <alignment shrinkToFit="0" vertical="center" wrapText="1"/>
    </xf>
    <xf borderId="0" fillId="0" fontId="163" numFmtId="0" xfId="0" applyAlignment="1" applyFont="1">
      <alignment horizontal="left" readingOrder="0" shrinkToFit="0" vertical="bottom" wrapText="0"/>
    </xf>
    <xf borderId="0" fillId="0" fontId="87" numFmtId="0" xfId="0" applyAlignment="1" applyFont="1">
      <alignment readingOrder="0"/>
    </xf>
    <xf borderId="0" fillId="0" fontId="87" numFmtId="0" xfId="0" applyFont="1"/>
    <xf borderId="11" fillId="9" fontId="164" numFmtId="0" xfId="0" applyAlignment="1" applyBorder="1" applyFont="1">
      <alignment shrinkToFit="0" vertical="center" wrapText="1"/>
    </xf>
    <xf borderId="0" fillId="0" fontId="163" numFmtId="0" xfId="0" applyAlignment="1" applyFont="1">
      <alignment horizontal="left" readingOrder="0" shrinkToFit="0" wrapText="0"/>
    </xf>
    <xf borderId="7" fillId="0" fontId="37" numFmtId="0" xfId="0" applyAlignment="1" applyBorder="1" applyFont="1">
      <alignment vertical="center"/>
    </xf>
    <xf borderId="6" fillId="0" fontId="37" numFmtId="0" xfId="0" applyAlignment="1" applyBorder="1" applyFont="1">
      <alignment readingOrder="0" vertical="center"/>
    </xf>
    <xf borderId="5" fillId="0" fontId="114" numFmtId="0" xfId="0" applyBorder="1" applyFont="1"/>
    <xf borderId="0" fillId="0" fontId="37" numFmtId="0" xfId="0" applyAlignment="1" applyFont="1">
      <alignment vertical="center"/>
    </xf>
    <xf borderId="0" fillId="0" fontId="37" numFmtId="0" xfId="0" applyFont="1"/>
    <xf borderId="0" fillId="9" fontId="163" numFmtId="0" xfId="0" applyAlignment="1" applyFont="1">
      <alignment horizontal="left" readingOrder="0" shrinkToFit="0" vertical="bottom" wrapText="0"/>
    </xf>
    <xf borderId="6" fillId="0" fontId="114" numFmtId="0" xfId="0" applyBorder="1" applyFont="1"/>
    <xf borderId="0" fillId="0" fontId="37" numFmtId="0" xfId="0" applyAlignment="1" applyFont="1">
      <alignment readingOrder="0" vertical="center"/>
    </xf>
    <xf borderId="0" fillId="0" fontId="99" numFmtId="0" xfId="0" applyAlignment="1" applyFont="1">
      <alignment horizontal="left" readingOrder="0" shrinkToFit="0" wrapText="0"/>
    </xf>
    <xf borderId="0" fillId="0" fontId="99" numFmtId="0" xfId="0" applyAlignment="1" applyFont="1">
      <alignment horizontal="left" readingOrder="0" shrinkToFit="0" wrapText="0"/>
    </xf>
    <xf borderId="0" fillId="9" fontId="165" numFmtId="0" xfId="0" applyAlignment="1" applyFont="1">
      <alignment horizontal="left" readingOrder="0"/>
    </xf>
    <xf borderId="0" fillId="0" fontId="166" numFmtId="0" xfId="0" applyAlignment="1" applyFont="1">
      <alignment horizontal="left" readingOrder="0" shrinkToFit="0" wrapText="0"/>
    </xf>
    <xf borderId="0" fillId="0" fontId="166" numFmtId="0" xfId="0" applyAlignment="1" applyFont="1">
      <alignment horizontal="right" readingOrder="0" shrinkToFit="0" wrapText="0"/>
    </xf>
    <xf borderId="12" fillId="9" fontId="167" numFmtId="49" xfId="0" applyAlignment="1" applyBorder="1" applyFont="1" applyNumberFormat="1">
      <alignment horizontal="left"/>
    </xf>
    <xf borderId="0" fillId="0" fontId="168" numFmtId="49" xfId="0" applyAlignment="1" applyFont="1" applyNumberFormat="1">
      <alignment horizontal="left" shrinkToFit="0" vertical="center" wrapText="1"/>
    </xf>
    <xf borderId="0" fillId="0" fontId="168" numFmtId="3" xfId="0" applyAlignment="1" applyFont="1" applyNumberFormat="1">
      <alignment horizontal="left" shrinkToFit="0" vertical="center" wrapText="1"/>
    </xf>
    <xf borderId="0" fillId="0" fontId="168" numFmtId="49" xfId="0" applyAlignment="1" applyFont="1" applyNumberFormat="1">
      <alignment shrinkToFit="0" vertical="center" wrapText="1"/>
    </xf>
    <xf borderId="0" fillId="0" fontId="168" numFmtId="0" xfId="0" applyAlignment="1" applyFont="1">
      <alignment horizontal="left" shrinkToFit="0" vertical="center" wrapText="1"/>
    </xf>
    <xf borderId="0" fillId="0" fontId="114" numFmtId="0" xfId="0" applyAlignment="1" applyFont="1">
      <alignment shrinkToFit="0" vertical="center" wrapText="1"/>
    </xf>
    <xf borderId="12" fillId="9" fontId="168" numFmtId="0" xfId="0" applyAlignment="1" applyBorder="1" applyFont="1">
      <alignment horizontal="left"/>
    </xf>
    <xf borderId="0" fillId="0" fontId="168" numFmtId="49" xfId="0" applyFont="1" applyNumberFormat="1"/>
    <xf borderId="0" fillId="0" fontId="169" numFmtId="49" xfId="0" applyAlignment="1" applyFont="1" applyNumberFormat="1">
      <alignment horizontal="left"/>
    </xf>
    <xf borderId="0" fillId="0" fontId="164" numFmtId="3" xfId="0" applyAlignment="1" applyFont="1" applyNumberFormat="1">
      <alignment horizontal="left"/>
    </xf>
    <xf borderId="0" fillId="0" fontId="164" numFmtId="49" xfId="0" applyAlignment="1" applyFont="1" applyNumberFormat="1">
      <alignment horizontal="left"/>
    </xf>
    <xf borderId="0" fillId="0" fontId="164" numFmtId="49" xfId="0" applyFont="1" applyNumberFormat="1"/>
    <xf borderId="0" fillId="0" fontId="164" numFmtId="0" xfId="0" applyFont="1"/>
    <xf borderId="0" fillId="0" fontId="170" numFmtId="0" xfId="0" applyFont="1"/>
    <xf borderId="0" fillId="0" fontId="114" numFmtId="0" xfId="0" applyFont="1"/>
    <xf borderId="0" fillId="0" fontId="171" numFmtId="0" xfId="0" applyFont="1"/>
    <xf borderId="0" fillId="0" fontId="172" numFmtId="0" xfId="0" applyAlignment="1" applyFont="1">
      <alignment shrinkToFit="0" vertical="center" wrapText="1"/>
    </xf>
    <xf borderId="0" fillId="0" fontId="172" numFmtId="0" xfId="0" applyAlignment="1" applyFont="1">
      <alignment horizontal="left" shrinkToFit="0" vertical="center" wrapText="1"/>
    </xf>
    <xf borderId="0" fillId="0" fontId="164" numFmtId="16" xfId="0" applyFont="1" applyNumberFormat="1"/>
    <xf borderId="0" fillId="0" fontId="168" numFmtId="0" xfId="0" applyFont="1"/>
    <xf borderId="0" fillId="0" fontId="173" numFmtId="49" xfId="0" applyAlignment="1" applyFont="1" applyNumberFormat="1">
      <alignment horizontal="left"/>
    </xf>
    <xf borderId="0" fillId="0" fontId="174" numFmtId="49" xfId="0" applyFont="1" applyNumberFormat="1"/>
    <xf borderId="0" fillId="0" fontId="164" numFmtId="0" xfId="0" applyAlignment="1" applyFont="1">
      <alignment horizontal="left"/>
    </xf>
    <xf borderId="0" fillId="0" fontId="175" numFmtId="49" xfId="0" applyAlignment="1" applyFont="1" applyNumberFormat="1">
      <alignment horizontal="center"/>
    </xf>
    <xf borderId="0" fillId="0" fontId="176" numFmtId="49" xfId="0" applyAlignment="1" applyFont="1" applyNumberFormat="1">
      <alignment horizontal="left"/>
    </xf>
    <xf borderId="0" fillId="0" fontId="177" numFmtId="0" xfId="0" applyFont="1"/>
    <xf borderId="0" fillId="0" fontId="178" numFmtId="49" xfId="0" applyFont="1" applyNumberFormat="1"/>
    <xf borderId="0" fillId="0" fontId="179" numFmtId="0" xfId="0" applyAlignment="1" applyFont="1">
      <alignment horizontal="left" vertical="top"/>
    </xf>
    <xf borderId="0" fillId="0" fontId="6" numFmtId="0" xfId="0" applyAlignment="1" applyFont="1">
      <alignment horizontal="left" vertical="top"/>
    </xf>
    <xf borderId="0" fillId="0" fontId="180" numFmtId="0" xfId="0" applyAlignment="1" applyFont="1">
      <alignment horizontal="left" vertical="center"/>
    </xf>
    <xf borderId="0" fillId="0" fontId="114" numFmtId="0" xfId="0" applyAlignment="1" applyFont="1">
      <alignment vertical="center"/>
    </xf>
    <xf borderId="0" fillId="0" fontId="164" numFmtId="0" xfId="0" applyAlignment="1" applyFont="1">
      <alignment horizontal="left" vertical="center"/>
    </xf>
    <xf borderId="0" fillId="0" fontId="164" numFmtId="0" xfId="0" applyAlignment="1" applyFont="1">
      <alignment horizontal="left" shrinkToFit="0" vertical="center" wrapText="1"/>
    </xf>
    <xf borderId="0" fillId="0" fontId="6" numFmtId="0" xfId="0" applyAlignment="1" applyFont="1">
      <alignment horizontal="left" shrinkToFit="0" vertical="top" wrapText="1"/>
    </xf>
    <xf borderId="0" fillId="0" fontId="6" numFmtId="49" xfId="0" applyAlignment="1" applyFont="1" applyNumberFormat="1">
      <alignment horizontal="center" shrinkToFit="0" wrapText="1"/>
    </xf>
    <xf borderId="0" fillId="0" fontId="37" numFmtId="0" xfId="0" applyAlignment="1" applyFont="1">
      <alignment horizontal="center"/>
    </xf>
    <xf borderId="0" fillId="0" fontId="6" numFmtId="0" xfId="0" applyAlignment="1" applyFont="1">
      <alignment horizontal="center"/>
    </xf>
    <xf borderId="0" fillId="0" fontId="6" numFmtId="0" xfId="0" applyAlignment="1" applyFont="1">
      <alignment horizontal="center" vertical="top"/>
    </xf>
    <xf borderId="0" fillId="0" fontId="6" numFmtId="0" xfId="0" applyFont="1"/>
    <xf borderId="12" fillId="9" fontId="164" numFmtId="0" xfId="0" applyAlignment="1" applyBorder="1" applyFont="1">
      <alignment horizontal="left"/>
    </xf>
    <xf borderId="0" fillId="0" fontId="1"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12" fillId="15" fontId="3" numFmtId="49" xfId="0" applyAlignment="1" applyBorder="1" applyFont="1" applyNumberFormat="1">
      <alignment horizontal="center" shrinkToFit="0" vertical="center" wrapText="1"/>
    </xf>
    <xf borderId="12" fillId="3" fontId="1" numFmtId="49" xfId="0" applyAlignment="1" applyBorder="1" applyFont="1" applyNumberFormat="1">
      <alignment horizontal="center" shrinkToFit="0" vertical="center" wrapText="1"/>
    </xf>
    <xf borderId="12" fillId="4" fontId="9" numFmtId="0" xfId="0" applyAlignment="1" applyBorder="1" applyFont="1">
      <alignment horizontal="center" shrinkToFit="0" vertical="center" wrapText="1"/>
    </xf>
    <xf borderId="12" fillId="3"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0" fontId="6" numFmtId="49" xfId="0" applyAlignment="1" applyFont="1" applyNumberFormat="1">
      <alignment horizontal="center" shrinkToFit="0" vertical="center" wrapText="1"/>
    </xf>
    <xf borderId="0" fillId="0" fontId="2" numFmtId="49" xfId="0" applyAlignment="1" applyFont="1" applyNumberFormat="1">
      <alignment horizontal="center" shrinkToFit="0" vertical="center" wrapText="1"/>
    </xf>
    <xf borderId="12" fillId="6" fontId="2" numFmtId="49" xfId="0" applyAlignment="1" applyBorder="1" applyFont="1" applyNumberFormat="1">
      <alignment horizontal="center" shrinkToFit="0" vertical="center" wrapText="1"/>
    </xf>
    <xf borderId="12" fillId="7"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 numFmtId="3" xfId="0" applyAlignment="1" applyFont="1" applyNumberFormat="1">
      <alignment horizontal="center" shrinkToFit="0" vertical="center" wrapText="1"/>
    </xf>
    <xf borderId="0" fillId="0" fontId="2" numFmtId="4" xfId="0" applyAlignment="1" applyFont="1" applyNumberFormat="1">
      <alignment horizontal="center" shrinkToFit="0" vertical="center" wrapText="1"/>
    </xf>
    <xf borderId="0" fillId="0" fontId="6" numFmtId="0" xfId="0" applyAlignment="1" applyFont="1">
      <alignment horizontal="center" shrinkToFit="0" vertical="center" wrapText="1"/>
    </xf>
    <xf borderId="12" fillId="2" fontId="6" numFmtId="0" xfId="0" applyAlignment="1" applyBorder="1" applyFont="1">
      <alignment horizontal="center" shrinkToFit="0" vertical="center" wrapText="1"/>
    </xf>
    <xf borderId="0" fillId="0" fontId="6" numFmtId="0" xfId="0" applyAlignment="1" applyFont="1">
      <alignment horizontal="center" readingOrder="0" shrinkToFit="0" vertical="center" wrapText="1"/>
    </xf>
    <xf borderId="12" fillId="16" fontId="2" numFmtId="0" xfId="0" applyBorder="1" applyFont="1"/>
    <xf borderId="0" fillId="0" fontId="19" numFmtId="0" xfId="0" applyAlignment="1" applyFont="1">
      <alignment horizontal="center"/>
    </xf>
    <xf borderId="0" fillId="0" fontId="1" numFmtId="0" xfId="0" applyAlignment="1" applyFont="1">
      <alignment horizontal="center" shrinkToFit="0" vertical="center" wrapText="1"/>
    </xf>
    <xf borderId="0" fillId="0" fontId="1" numFmtId="0" xfId="0" applyAlignment="1" applyFont="1">
      <alignment horizontal="center"/>
    </xf>
    <xf borderId="0" fillId="0" fontId="181" numFmtId="0" xfId="0" applyFont="1"/>
    <xf borderId="0" fillId="0" fontId="1" numFmtId="0" xfId="0" applyAlignment="1" applyFont="1">
      <alignment horizontal="left" vertical="center"/>
    </xf>
    <xf borderId="0" fillId="0" fontId="6" numFmtId="0" xfId="0" applyAlignment="1" applyFont="1">
      <alignment horizontal="right"/>
    </xf>
    <xf borderId="0" fillId="0" fontId="1" numFmtId="0" xfId="0" applyAlignment="1" applyFont="1">
      <alignment horizontal="center" vertical="center"/>
    </xf>
    <xf borderId="0" fillId="0" fontId="19" numFmtId="0" xfId="0" applyAlignment="1" applyFont="1">
      <alignment horizontal="center" vertical="center"/>
    </xf>
    <xf borderId="0" fillId="0" fontId="182" numFmtId="0" xfId="0" applyAlignment="1" applyFont="1">
      <alignment horizontal="left" shrinkToFit="0" vertical="center" wrapText="1"/>
    </xf>
    <xf borderId="0" fillId="0" fontId="183" numFmtId="0" xfId="0" applyAlignment="1" applyFont="1">
      <alignment horizontal="left" vertical="center"/>
    </xf>
    <xf borderId="0" fillId="0" fontId="19" numFmtId="0" xfId="0" applyAlignment="1" applyFont="1">
      <alignment horizontal="left" vertical="center"/>
    </xf>
    <xf borderId="0" fillId="0" fontId="6" numFmtId="3" xfId="0" applyAlignment="1" applyFont="1" applyNumberFormat="1">
      <alignment horizontal="center"/>
    </xf>
    <xf borderId="0" fillId="0" fontId="6" numFmtId="0" xfId="0" applyAlignment="1" applyFont="1">
      <alignment horizontal="left"/>
    </xf>
    <xf borderId="0" fillId="0" fontId="6" numFmtId="171" xfId="0" applyAlignment="1" applyFont="1" applyNumberFormat="1">
      <alignment horizontal="left" vertical="top"/>
    </xf>
    <xf borderId="0" fillId="0" fontId="6" numFmtId="172" xfId="0" applyAlignment="1" applyFont="1" applyNumberFormat="1">
      <alignment horizontal="left" vertical="top"/>
    </xf>
    <xf borderId="0" fillId="0" fontId="6" numFmtId="0" xfId="0" applyAlignment="1" applyFont="1">
      <alignment horizontal="center" vertical="center"/>
    </xf>
    <xf borderId="0" fillId="0" fontId="184" numFmtId="0" xfId="0" applyAlignment="1" applyFont="1">
      <alignment horizontal="left"/>
    </xf>
    <xf borderId="0" fillId="0" fontId="6" numFmtId="0" xfId="0" applyAlignment="1" applyFont="1">
      <alignment horizontal="left" vertical="center"/>
    </xf>
    <xf borderId="0" fillId="0" fontId="1" numFmtId="49" xfId="0" applyAlignment="1" applyFont="1" applyNumberFormat="1">
      <alignment horizontal="left" shrinkToFit="0" vertical="center" wrapText="1"/>
    </xf>
    <xf borderId="0" fillId="0" fontId="1" numFmtId="49" xfId="0" applyAlignment="1" applyFont="1" applyNumberFormat="1">
      <alignment horizontal="left" vertical="center"/>
    </xf>
    <xf borderId="0" fillId="0" fontId="185" numFmtId="49" xfId="0" applyAlignment="1" applyFont="1" applyNumberFormat="1">
      <alignment horizontal="left" vertical="center"/>
    </xf>
    <xf borderId="0" fillId="0" fontId="6" numFmtId="3" xfId="0" applyAlignment="1" applyFont="1" applyNumberFormat="1">
      <alignment horizontal="center" vertical="center"/>
    </xf>
    <xf borderId="0" fillId="0" fontId="6" numFmtId="173" xfId="0" applyAlignment="1" applyFont="1" applyNumberFormat="1">
      <alignment horizontal="left" vertical="center"/>
    </xf>
    <xf borderId="0" fillId="0" fontId="186" numFmtId="0" xfId="0" applyAlignment="1" applyFont="1">
      <alignment horizontal="left" vertical="center"/>
    </xf>
    <xf borderId="0" fillId="0" fontId="6" numFmtId="0" xfId="0" applyAlignment="1" applyFont="1">
      <alignment readingOrder="0"/>
    </xf>
    <xf borderId="0" fillId="0" fontId="187" numFmtId="49" xfId="0" applyAlignment="1" applyFont="1" applyNumberFormat="1">
      <alignment horizontal="left" shrinkToFit="0" vertical="center" wrapText="1"/>
    </xf>
    <xf borderId="0" fillId="0" fontId="188" numFmtId="49" xfId="0" applyAlignment="1" applyFont="1" applyNumberFormat="1">
      <alignment horizontal="left" vertical="center"/>
    </xf>
    <xf borderId="12" fillId="9" fontId="6" numFmtId="0" xfId="0" applyAlignment="1" applyBorder="1" applyFont="1">
      <alignment horizontal="left" vertical="top"/>
    </xf>
    <xf borderId="0" fillId="0" fontId="6" numFmtId="171" xfId="0" applyFont="1" applyNumberFormat="1"/>
    <xf borderId="0" fillId="0" fontId="6" numFmtId="172" xfId="0" applyFont="1" applyNumberFormat="1"/>
    <xf borderId="0" fillId="0" fontId="6" numFmtId="3" xfId="0" applyAlignment="1" applyFont="1" applyNumberFormat="1">
      <alignment horizontal="right"/>
    </xf>
    <xf borderId="0" fillId="0" fontId="6" numFmtId="174" xfId="0" applyFont="1" applyNumberFormat="1"/>
    <xf borderId="0" fillId="0" fontId="189" numFmtId="49" xfId="0" applyAlignment="1" applyFont="1" applyNumberFormat="1">
      <alignment horizontal="left" shrinkToFit="0" vertical="center" wrapText="1"/>
    </xf>
    <xf borderId="0" fillId="0" fontId="1" numFmtId="0" xfId="0" applyAlignment="1" applyFont="1">
      <alignment horizontal="left" shrinkToFit="0" vertical="center" wrapText="1"/>
    </xf>
    <xf borderId="0" fillId="0" fontId="6" numFmtId="0" xfId="0" applyAlignment="1" applyFont="1">
      <alignment horizontal="left" shrinkToFit="0" vertical="center" wrapText="1"/>
    </xf>
    <xf borderId="0" fillId="0" fontId="6" numFmtId="175" xfId="0" applyAlignment="1" applyFont="1" applyNumberFormat="1">
      <alignment horizontal="right"/>
    </xf>
    <xf borderId="12" fillId="9" fontId="190" numFmtId="0" xfId="0" applyAlignment="1" applyBorder="1" applyFont="1">
      <alignment horizontal="center"/>
    </xf>
    <xf borderId="12" fillId="9" fontId="6" numFmtId="0" xfId="0" applyAlignment="1" applyBorder="1" applyFont="1">
      <alignment horizontal="left"/>
    </xf>
    <xf borderId="0" fillId="0" fontId="6" numFmtId="166" xfId="0" applyAlignment="1" applyFont="1" applyNumberFormat="1">
      <alignment horizontal="right"/>
    </xf>
    <xf borderId="0" fillId="0" fontId="191" numFmtId="3" xfId="0" applyAlignment="1" applyFont="1" applyNumberFormat="1">
      <alignment horizontal="center"/>
    </xf>
    <xf borderId="0" fillId="0" fontId="6" numFmtId="176" xfId="0" applyAlignment="1" applyFont="1" applyNumberFormat="1">
      <alignment horizontal="right"/>
    </xf>
    <xf borderId="0" fillId="0" fontId="6" numFmtId="0" xfId="0" applyAlignment="1" applyFont="1">
      <alignment horizontal="left" shrinkToFit="0" wrapText="1"/>
    </xf>
    <xf borderId="12" fillId="9" fontId="1" numFmtId="0" xfId="0" applyAlignment="1" applyBorder="1" applyFont="1">
      <alignment horizontal="left" vertical="center"/>
    </xf>
    <xf borderId="0" fillId="0" fontId="6" numFmtId="174" xfId="0" applyAlignment="1" applyFont="1" applyNumberFormat="1">
      <alignment horizontal="left" vertical="top"/>
    </xf>
    <xf borderId="12" fillId="11" fontId="2" numFmtId="0" xfId="0" applyAlignment="1" applyBorder="1" applyFont="1">
      <alignment horizontal="center"/>
    </xf>
    <xf borderId="0" fillId="0" fontId="6" numFmtId="166" xfId="0" applyAlignment="1" applyFont="1" applyNumberFormat="1">
      <alignment horizontal="left" vertical="top"/>
    </xf>
    <xf borderId="0" fillId="0" fontId="19" numFmtId="0" xfId="0" applyFont="1"/>
    <xf borderId="0" fillId="0" fontId="6" numFmtId="0" xfId="0" applyAlignment="1" applyFont="1">
      <alignment readingOrder="0"/>
    </xf>
    <xf borderId="12" fillId="15" fontId="6" numFmtId="0" xfId="0" applyBorder="1" applyFont="1"/>
    <xf borderId="0" fillId="0" fontId="114" numFmtId="0" xfId="0" applyAlignment="1" applyFont="1">
      <alignment horizontal="left"/>
    </xf>
    <xf borderId="0" fillId="0" fontId="1" numFmtId="0" xfId="0" applyAlignment="1" applyFont="1">
      <alignment horizontal="left" readingOrder="0" vertical="center"/>
    </xf>
    <xf borderId="0" fillId="0" fontId="192" numFmtId="0" xfId="0" applyFont="1"/>
    <xf borderId="0" fillId="0" fontId="6" numFmtId="11" xfId="0" applyAlignment="1" applyFont="1" applyNumberFormat="1">
      <alignment horizontal="right"/>
    </xf>
    <xf borderId="12" fillId="9" fontId="130" numFmtId="0" xfId="0" applyAlignment="1" applyBorder="1" applyFont="1">
      <alignment horizontal="left"/>
    </xf>
    <xf borderId="0" fillId="0" fontId="2" numFmtId="0" xfId="0" applyAlignment="1" applyFont="1">
      <alignment horizontal="left"/>
    </xf>
    <xf borderId="0" fillId="0" fontId="193" numFmtId="0" xfId="0" applyFont="1"/>
    <xf borderId="12" fillId="18" fontId="194" numFmtId="0" xfId="0" applyBorder="1" applyFill="1" applyFont="1"/>
    <xf borderId="0" fillId="0" fontId="6" numFmtId="0" xfId="0" applyAlignment="1" applyFont="1">
      <alignment vertical="top"/>
    </xf>
    <xf borderId="0" fillId="0" fontId="6" numFmtId="171" xfId="0" applyAlignment="1" applyFont="1" applyNumberFormat="1">
      <alignment vertical="top"/>
    </xf>
    <xf borderId="0" fillId="0" fontId="6" numFmtId="166" xfId="0" applyAlignment="1" applyFont="1" applyNumberFormat="1">
      <alignment vertical="top"/>
    </xf>
    <xf borderId="0" fillId="0" fontId="6" numFmtId="172" xfId="0" applyAlignment="1" applyFont="1" applyNumberFormat="1">
      <alignment vertical="top"/>
    </xf>
    <xf borderId="0" fillId="0" fontId="37" numFmtId="0" xfId="0" applyAlignment="1" applyFont="1">
      <alignment vertical="top"/>
    </xf>
    <xf borderId="0" fillId="0" fontId="6" numFmtId="170" xfId="0" applyAlignment="1" applyFont="1" applyNumberFormat="1">
      <alignment horizontal="center"/>
    </xf>
    <xf borderId="0" fillId="0" fontId="114" numFmtId="0" xfId="0" applyAlignment="1" applyFont="1">
      <alignment horizontal="right"/>
    </xf>
    <xf borderId="0" fillId="0" fontId="195" numFmtId="0" xfId="0" applyAlignment="1" applyFont="1">
      <alignment horizontal="left"/>
    </xf>
    <xf borderId="0" fillId="0" fontId="6" numFmtId="0" xfId="0" applyAlignment="1" applyFont="1">
      <alignment shrinkToFit="0" wrapText="1"/>
    </xf>
    <xf borderId="12" fillId="17" fontId="2" numFmtId="0" xfId="0" applyBorder="1" applyFont="1"/>
    <xf borderId="0" fillId="0" fontId="6" numFmtId="177" xfId="0" applyAlignment="1" applyFont="1" applyNumberFormat="1">
      <alignment horizontal="right"/>
    </xf>
    <xf borderId="0" fillId="0" fontId="1" numFmtId="178" xfId="0" applyAlignment="1" applyFont="1" applyNumberFormat="1">
      <alignment horizontal="left" vertical="center"/>
    </xf>
    <xf borderId="0" fillId="0" fontId="6" numFmtId="170" xfId="0" applyAlignment="1" applyFont="1" applyNumberFormat="1">
      <alignment horizontal="center" vertical="center"/>
    </xf>
    <xf borderId="0" fillId="0" fontId="6" numFmtId="3" xfId="0" applyAlignment="1" applyFont="1" applyNumberFormat="1">
      <alignment horizontal="left" vertical="top"/>
    </xf>
    <xf borderId="0" fillId="0" fontId="196" numFmtId="0" xfId="0" applyAlignment="1" applyFont="1">
      <alignment horizontal="center"/>
    </xf>
    <xf borderId="0" fillId="0" fontId="6" numFmtId="49" xfId="0" applyAlignment="1" applyFont="1" applyNumberFormat="1">
      <alignment horizontal="center" readingOrder="0" shrinkToFit="0" wrapText="1"/>
    </xf>
    <xf borderId="0" fillId="0" fontId="6" numFmtId="174" xfId="0" applyAlignment="1" applyFont="1" applyNumberFormat="1">
      <alignment horizontal="left" shrinkToFit="0" vertical="top" wrapText="1"/>
    </xf>
    <xf borderId="0" fillId="0" fontId="6" numFmtId="170" xfId="0" applyAlignment="1" applyFont="1" applyNumberFormat="1">
      <alignment horizontal="center" shrinkToFit="0" wrapText="1"/>
    </xf>
    <xf borderId="0" fillId="0" fontId="6" numFmtId="3" xfId="0" applyAlignment="1" applyFont="1" applyNumberFormat="1">
      <alignment horizontal="center" shrinkToFit="0" wrapText="1"/>
    </xf>
    <xf borderId="0" fillId="0" fontId="6" numFmtId="0" xfId="0" applyAlignment="1" applyFont="1">
      <alignment horizontal="center" shrinkToFit="0" vertical="top" wrapText="1"/>
    </xf>
    <xf borderId="0" fillId="0" fontId="6" numFmtId="0" xfId="0" applyAlignment="1" applyFont="1">
      <alignment horizontal="center" shrinkToFit="0" wrapText="1"/>
    </xf>
    <xf borderId="12" fillId="17" fontId="6" numFmtId="0" xfId="0" applyBorder="1" applyFont="1"/>
    <xf borderId="0" fillId="0" fontId="6" numFmtId="0" xfId="0" applyAlignment="1" applyFont="1">
      <alignment horizontal="left" readingOrder="0" vertical="top"/>
    </xf>
    <xf borderId="0" fillId="0" fontId="37" numFmtId="0" xfId="0" applyAlignment="1" applyFont="1">
      <alignment horizontal="left" shrinkToFit="0" vertical="center" wrapText="1"/>
    </xf>
    <xf borderId="0" fillId="0" fontId="1" numFmtId="0" xfId="0" applyFont="1"/>
    <xf borderId="0" fillId="0" fontId="197" numFmtId="0" xfId="0" applyFont="1"/>
    <xf borderId="0" fillId="0" fontId="198" numFmtId="0" xfId="0" applyAlignment="1" applyFont="1">
      <alignment horizontal="left"/>
    </xf>
    <xf borderId="0" fillId="0" fontId="6" numFmtId="49" xfId="0" applyAlignment="1" applyFont="1" applyNumberFormat="1">
      <alignment horizontal="left" vertical="center"/>
    </xf>
    <xf borderId="0" fillId="0" fontId="6" numFmtId="3" xfId="0" applyAlignment="1" applyFont="1" applyNumberFormat="1">
      <alignment horizontal="left" vertical="center"/>
    </xf>
    <xf borderId="0" fillId="0" fontId="199" numFmtId="49" xfId="0" applyAlignment="1" applyFont="1" applyNumberFormat="1">
      <alignment horizontal="left" shrinkToFit="0" vertical="center" wrapText="1"/>
    </xf>
    <xf borderId="0" fillId="0" fontId="199" numFmtId="49" xfId="0" applyAlignment="1" applyFont="1" applyNumberFormat="1">
      <alignment horizontal="left" vertical="center"/>
    </xf>
    <xf borderId="0" fillId="0" fontId="69" numFmtId="0" xfId="0" applyAlignment="1" applyFont="1">
      <alignment horizontal="left" vertical="center"/>
    </xf>
    <xf borderId="0" fillId="0" fontId="69" numFmtId="0" xfId="0" applyAlignment="1" applyFont="1">
      <alignment vertical="center"/>
    </xf>
    <xf borderId="0" fillId="0" fontId="69" numFmtId="0" xfId="0" applyFont="1"/>
    <xf borderId="0" fillId="0" fontId="6" numFmtId="170" xfId="0" applyAlignment="1" applyFont="1" applyNumberFormat="1">
      <alignment horizontal="left" vertical="center"/>
    </xf>
    <xf borderId="0" fillId="0" fontId="200" numFmtId="0" xfId="0" applyFont="1"/>
    <xf borderId="0" fillId="0" fontId="2" numFmtId="0" xfId="0" applyAlignment="1" applyFont="1">
      <alignment horizontal="center"/>
    </xf>
    <xf borderId="12" fillId="11" fontId="6" numFmtId="0" xfId="0" applyBorder="1" applyFont="1"/>
    <xf borderId="0" fillId="0" fontId="6" numFmtId="0" xfId="0" applyAlignment="1" applyFont="1">
      <alignment horizontal="left" readingOrder="0" vertical="center"/>
    </xf>
    <xf borderId="0" fillId="0" fontId="19" numFmtId="0" xfId="0" applyAlignment="1" applyFont="1">
      <alignment horizontal="center" shrinkToFit="0" vertical="center" wrapText="1"/>
    </xf>
    <xf borderId="0" fillId="0" fontId="19" numFmtId="0" xfId="0" applyAlignment="1" applyFont="1">
      <alignment horizontal="left" shrinkToFit="0" vertical="center" wrapText="1"/>
    </xf>
    <xf borderId="0" fillId="0" fontId="201" numFmtId="0" xfId="0" applyAlignment="1" applyFont="1">
      <alignment horizontal="left" vertical="center"/>
    </xf>
    <xf borderId="0" fillId="0" fontId="37" numFmtId="0" xfId="0" applyAlignment="1" applyFont="1">
      <alignment shrinkToFit="0" wrapText="1"/>
    </xf>
    <xf borderId="0" fillId="0" fontId="37" numFmtId="0" xfId="0" applyAlignment="1" applyFont="1">
      <alignment horizontal="left"/>
    </xf>
    <xf borderId="12" fillId="15" fontId="1" numFmtId="0" xfId="0" applyAlignment="1" applyBorder="1" applyFont="1">
      <alignment horizontal="left" vertical="center"/>
    </xf>
    <xf borderId="0" fillId="0" fontId="1" numFmtId="49" xfId="0" applyAlignment="1" applyFont="1" applyNumberFormat="1">
      <alignment horizontal="left" readingOrder="0" shrinkToFit="0" vertical="center" wrapText="1"/>
    </xf>
    <xf borderId="0" fillId="0" fontId="202" numFmtId="0" xfId="0" applyAlignment="1" applyFont="1">
      <alignment horizontal="center" shrinkToFit="0" vertical="center" wrapText="1"/>
    </xf>
    <xf borderId="0" fillId="0" fontId="203" numFmtId="0" xfId="0" applyFont="1"/>
    <xf borderId="0" fillId="0" fontId="204" numFmtId="0" xfId="0" applyAlignment="1" applyFont="1">
      <alignment horizontal="left" shrinkToFit="0" vertical="center" wrapText="1"/>
    </xf>
    <xf borderId="0" fillId="0" fontId="205" numFmtId="0" xfId="0" applyAlignment="1" applyFont="1">
      <alignment shrinkToFit="0" vertical="center" wrapText="1"/>
    </xf>
    <xf borderId="0" fillId="0" fontId="204" numFmtId="0" xfId="0" applyAlignment="1" applyFont="1">
      <alignment shrinkToFit="0" vertical="top" wrapText="1"/>
    </xf>
    <xf borderId="12" fillId="19" fontId="204" numFmtId="0" xfId="0" applyAlignment="1" applyBorder="1" applyFill="1" applyFont="1">
      <alignment shrinkToFit="0" vertical="top" wrapText="1"/>
    </xf>
    <xf borderId="0" fillId="0" fontId="206" numFmtId="0" xfId="0" applyAlignment="1" applyFont="1">
      <alignment shrinkToFit="0" vertical="top" wrapText="1"/>
    </xf>
    <xf borderId="0" fillId="0" fontId="37" numFmtId="0" xfId="0" applyAlignment="1" applyFont="1">
      <alignment shrinkToFit="0" vertical="top" wrapText="1"/>
    </xf>
    <xf borderId="12" fillId="19" fontId="37" numFmtId="0" xfId="0" applyAlignment="1" applyBorder="1" applyFont="1">
      <alignment shrinkToFit="0" vertical="top" wrapText="1"/>
    </xf>
    <xf borderId="0" fillId="0" fontId="207" numFmtId="0" xfId="0" applyAlignment="1" applyFont="1">
      <alignment shrinkToFit="0" vertical="top" wrapText="1"/>
    </xf>
    <xf borderId="0" fillId="0" fontId="207" numFmtId="0" xfId="0" applyAlignment="1" applyFont="1">
      <alignment vertical="top"/>
    </xf>
    <xf borderId="0" fillId="0" fontId="3" numFmtId="49" xfId="0" applyAlignment="1" applyFont="1" applyNumberFormat="1">
      <alignment horizontal="left" shrinkToFit="0" vertical="top" wrapText="1"/>
    </xf>
    <xf borderId="0" fillId="0" fontId="205" numFmtId="49" xfId="0" applyAlignment="1" applyFont="1" applyNumberFormat="1">
      <alignment horizontal="left" readingOrder="0" shrinkToFit="0" vertical="top" wrapText="1"/>
    </xf>
    <xf borderId="0" fillId="0" fontId="3" numFmtId="49" xfId="0" applyAlignment="1" applyFont="1" applyNumberFormat="1">
      <alignment horizontal="left" readingOrder="0" shrinkToFit="0" vertical="top" wrapText="1"/>
    </xf>
    <xf borderId="0" fillId="0" fontId="205" numFmtId="0" xfId="0" applyAlignment="1" applyFont="1">
      <alignment horizontal="left" shrinkToFit="0" vertical="top" wrapText="1"/>
    </xf>
    <xf borderId="0" fillId="0" fontId="3" numFmtId="0" xfId="0" applyAlignment="1" applyFont="1">
      <alignment horizontal="left" shrinkToFit="0" vertical="top" wrapText="1"/>
    </xf>
    <xf borderId="0" fillId="0" fontId="3" numFmtId="3" xfId="0" applyAlignment="1" applyFont="1" applyNumberFormat="1">
      <alignment horizontal="left" shrinkToFit="0" vertical="top" wrapText="1"/>
    </xf>
    <xf borderId="0" fillId="0" fontId="3" numFmtId="4" xfId="0" applyAlignment="1" applyFont="1" applyNumberFormat="1">
      <alignment horizontal="left"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14" numFmtId="0" xfId="0" applyAlignment="1" applyFont="1">
      <alignment horizontal="left" readingOrder="0" shrinkToFit="0" vertical="top" wrapText="1"/>
    </xf>
    <xf borderId="0" fillId="0" fontId="114" numFmtId="0" xfId="0" applyAlignment="1" applyFont="1">
      <alignment horizontal="left" shrinkToFit="0" vertical="top" wrapText="1"/>
    </xf>
    <xf borderId="0" fillId="0" fontId="208" numFmtId="0" xfId="0" applyAlignment="1" applyFont="1">
      <alignment horizontal="left" shrinkToFit="0" vertical="top" wrapText="1"/>
    </xf>
    <xf borderId="12" fillId="20" fontId="37" numFmtId="0" xfId="0" applyBorder="1" applyFill="1" applyFont="1"/>
    <xf borderId="0" fillId="0" fontId="114" numFmtId="49" xfId="0" applyAlignment="1" applyFont="1" applyNumberFormat="1">
      <alignment horizontal="left" readingOrder="0" shrinkToFit="0" vertical="top" wrapText="1"/>
    </xf>
    <xf borderId="0" fillId="0" fontId="209" numFmtId="49" xfId="0" applyAlignment="1" applyFont="1" applyNumberFormat="1">
      <alignment horizontal="left" shrinkToFit="0" vertical="top" wrapText="1"/>
    </xf>
    <xf borderId="0" fillId="0" fontId="1" numFmtId="3" xfId="0" applyAlignment="1" applyFont="1" applyNumberFormat="1">
      <alignment horizontal="left" shrinkToFit="0" vertical="top" wrapText="1"/>
    </xf>
    <xf borderId="0" fillId="0" fontId="1" numFmtId="174" xfId="0" applyAlignment="1" applyFont="1" applyNumberFormat="1">
      <alignment horizontal="left" shrinkToFit="0" vertical="top" wrapText="1"/>
    </xf>
    <xf borderId="0" fillId="0" fontId="1" numFmtId="172" xfId="0" applyAlignment="1" applyFont="1" applyNumberFormat="1">
      <alignment horizontal="left" shrinkToFit="0" vertical="top" wrapText="1"/>
    </xf>
    <xf borderId="0" fillId="0" fontId="114" numFmtId="0" xfId="0" applyAlignment="1" applyFont="1">
      <alignment readingOrder="0" shrinkToFit="0" wrapText="1"/>
    </xf>
    <xf borderId="0" fillId="0" fontId="114" numFmtId="49" xfId="0" applyAlignment="1" applyFont="1" applyNumberFormat="1">
      <alignment horizontal="left" shrinkToFit="0" vertical="top" wrapText="1"/>
    </xf>
    <xf borderId="0" fillId="0" fontId="1" numFmtId="171" xfId="0" applyAlignment="1" applyFont="1" applyNumberFormat="1">
      <alignment horizontal="left" shrinkToFit="0" vertical="top" wrapText="1"/>
    </xf>
    <xf borderId="12" fillId="16" fontId="6" numFmtId="0" xfId="0" applyBorder="1" applyFont="1"/>
    <xf borderId="0" fillId="0" fontId="210" numFmtId="0" xfId="0" applyAlignment="1" applyFont="1">
      <alignment horizontal="left" shrinkToFit="0" vertical="top" wrapText="1"/>
    </xf>
    <xf borderId="0" fillId="0" fontId="1" numFmtId="170" xfId="0" applyAlignment="1" applyFont="1" applyNumberFormat="1">
      <alignment horizontal="left" shrinkToFit="0" vertical="top" wrapText="1"/>
    </xf>
    <xf borderId="12" fillId="16" fontId="37" numFmtId="0" xfId="0" applyBorder="1" applyFont="1"/>
    <xf borderId="0" fillId="0" fontId="1" numFmtId="0" xfId="0" applyAlignment="1" applyFont="1">
      <alignment horizontal="left" readingOrder="0" shrinkToFit="0" vertical="top" wrapText="1"/>
    </xf>
    <xf borderId="0" fillId="0" fontId="164" numFmtId="0" xfId="0" applyAlignment="1" applyFont="1">
      <alignment horizontal="left" shrinkToFit="0" vertical="top" wrapText="1"/>
    </xf>
    <xf borderId="0" fillId="0" fontId="114" numFmtId="3" xfId="0" applyAlignment="1" applyFont="1" applyNumberFormat="1">
      <alignment horizontal="left" shrinkToFit="0" vertical="top" wrapText="1"/>
    </xf>
    <xf borderId="0" fillId="0" fontId="114" numFmtId="171" xfId="0" applyAlignment="1" applyFont="1" applyNumberFormat="1">
      <alignment horizontal="left" shrinkToFit="0" vertical="top" wrapText="1"/>
    </xf>
    <xf borderId="0" fillId="0" fontId="1" numFmtId="0" xfId="0" applyAlignment="1" applyFont="1">
      <alignment horizontal="left" vertical="top"/>
    </xf>
    <xf borderId="0" fillId="0" fontId="114" numFmtId="0" xfId="0" applyAlignment="1" applyFont="1">
      <alignment horizontal="left" vertical="top"/>
    </xf>
    <xf borderId="0" fillId="0" fontId="211" numFmtId="49" xfId="0" applyAlignment="1" applyFont="1" applyNumberFormat="1">
      <alignment horizontal="left" vertical="top"/>
    </xf>
    <xf borderId="0" fillId="0" fontId="114" numFmtId="170" xfId="0" applyAlignment="1" applyFont="1" applyNumberFormat="1">
      <alignment horizontal="left" shrinkToFit="0" vertical="top" wrapText="1"/>
    </xf>
    <xf borderId="0" fillId="0" fontId="114" numFmtId="172" xfId="0" applyAlignment="1" applyFont="1" applyNumberFormat="1">
      <alignment horizontal="left" shrinkToFit="0" vertical="top" wrapText="1"/>
    </xf>
    <xf borderId="0" fillId="0" fontId="1" numFmtId="49" xfId="0" applyAlignment="1" applyFont="1" applyNumberFormat="1">
      <alignment horizontal="left" shrinkToFit="0" vertical="top" wrapText="1"/>
    </xf>
    <xf borderId="0" fillId="0" fontId="212" numFmtId="0" xfId="0" applyAlignment="1" applyFont="1">
      <alignment horizontal="left" vertical="top"/>
    </xf>
    <xf borderId="0" fillId="0" fontId="1" numFmtId="171" xfId="0" applyAlignment="1" applyFont="1" applyNumberFormat="1">
      <alignment horizontal="left" vertical="top"/>
    </xf>
    <xf borderId="0" fillId="0" fontId="1" numFmtId="3" xfId="0" applyAlignment="1" applyFont="1" applyNumberFormat="1">
      <alignment horizontal="left" vertical="top"/>
    </xf>
    <xf borderId="0" fillId="0" fontId="3" numFmtId="49" xfId="0" applyAlignment="1" applyFont="1" applyNumberFormat="1">
      <alignment horizontal="left" shrinkToFit="0" vertical="center" wrapText="1"/>
    </xf>
    <xf borderId="12" fillId="3" fontId="1" numFmtId="49" xfId="0" applyAlignment="1" applyBorder="1" applyFont="1" applyNumberFormat="1">
      <alignment horizontal="left" shrinkToFit="0" vertical="center" wrapText="1"/>
    </xf>
    <xf borderId="12" fillId="4" fontId="9" numFmtId="0" xfId="0" applyAlignment="1" applyBorder="1" applyFont="1">
      <alignment horizontal="left" shrinkToFit="0" vertical="center" wrapText="1"/>
    </xf>
    <xf borderId="12" fillId="3" fontId="9" numFmtId="0" xfId="0" applyAlignment="1" applyBorder="1" applyFont="1">
      <alignment horizontal="left" shrinkToFit="0" vertical="center" wrapText="1"/>
    </xf>
    <xf borderId="0" fillId="0" fontId="2" numFmtId="49" xfId="0" applyAlignment="1" applyFont="1" applyNumberFormat="1">
      <alignment horizontal="left" shrinkToFit="0" vertical="center" wrapText="1"/>
    </xf>
    <xf borderId="0" fillId="0" fontId="2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mailto:info@cellcure.co.il" TargetMode="External"/><Relationship Id="rId194" Type="http://schemas.openxmlformats.org/officeDocument/2006/relationships/hyperlink" Target="https://www.clearmindmedicine.com/" TargetMode="External"/><Relationship Id="rId193" Type="http://schemas.openxmlformats.org/officeDocument/2006/relationships/hyperlink" Target="https://www.linkedin.com/company/ceretrieve/about/" TargetMode="External"/><Relationship Id="rId192" Type="http://schemas.openxmlformats.org/officeDocument/2006/relationships/hyperlink" Target="https://finder.startupnationcentral.org/company_page/ceretrieve" TargetMode="External"/><Relationship Id="rId191" Type="http://schemas.openxmlformats.org/officeDocument/2006/relationships/hyperlink" Target="http://www.ceretrieve.com/" TargetMode="External"/><Relationship Id="rId187" Type="http://schemas.openxmlformats.org/officeDocument/2006/relationships/hyperlink" Target="https://finder.startupnationcentral.org/company_page/cell-cure-neurosciences" TargetMode="External"/><Relationship Id="rId186" Type="http://schemas.openxmlformats.org/officeDocument/2006/relationships/hyperlink" Target="https://lineagecell.com/manufacturing/" TargetMode="External"/><Relationship Id="rId185" Type="http://schemas.openxmlformats.org/officeDocument/2006/relationships/hyperlink" Target="https://www.linkedin.com/company/cardiacare/" TargetMode="External"/><Relationship Id="rId184" Type="http://schemas.openxmlformats.org/officeDocument/2006/relationships/hyperlink" Target="https://finder.startupnationcentral.org/company_page/cardiacare" TargetMode="External"/><Relationship Id="rId189" Type="http://schemas.openxmlformats.org/officeDocument/2006/relationships/hyperlink" Target="https://www.linkedin.com/company/10231887" TargetMode="External"/><Relationship Id="rId188" Type="http://schemas.openxmlformats.org/officeDocument/2006/relationships/hyperlink" Target="https://www.crunchbase.com/search/organization.companies/field/organizations/rank_org_company/55890" TargetMode="External"/><Relationship Id="rId183" Type="http://schemas.openxmlformats.org/officeDocument/2006/relationships/hyperlink" Target="https://my-cardiacare.com/" TargetMode="External"/><Relationship Id="rId182" Type="http://schemas.openxmlformats.org/officeDocument/2006/relationships/hyperlink" Target="https://www.bwith.ai/" TargetMode="External"/><Relationship Id="rId181" Type="http://schemas.openxmlformats.org/officeDocument/2006/relationships/hyperlink" Target="https://finder.startupnationcentral.org/company_page/bsense-bio-therapeutics" TargetMode="External"/><Relationship Id="rId180" Type="http://schemas.openxmlformats.org/officeDocument/2006/relationships/hyperlink" Target="https://www.bsense-bio.com/" TargetMode="External"/><Relationship Id="rId176" Type="http://schemas.openxmlformats.org/officeDocument/2006/relationships/hyperlink" Target="https://finder.startupnationcentral.org/company_page/brainwatch-tech" TargetMode="External"/><Relationship Id="rId175" Type="http://schemas.openxmlformats.org/officeDocument/2006/relationships/hyperlink" Target="https://www.brainwatch.tech/" TargetMode="External"/><Relationship Id="rId174" Type="http://schemas.openxmlformats.org/officeDocument/2006/relationships/hyperlink" Target="mailto:info@brainvu.com" TargetMode="External"/><Relationship Id="rId173" Type="http://schemas.openxmlformats.org/officeDocument/2006/relationships/hyperlink" Target="https://www.linkedin.com/company/brainvu/" TargetMode="External"/><Relationship Id="rId179" Type="http://schemas.openxmlformats.org/officeDocument/2006/relationships/hyperlink" Target="https://www.linkedin.com/company/brainwavesai/people/" TargetMode="External"/><Relationship Id="rId178" Type="http://schemas.openxmlformats.org/officeDocument/2006/relationships/hyperlink" Target="https://finder.startupnationcentral.org/company_page/brainwavesai" TargetMode="External"/><Relationship Id="rId177" Type="http://schemas.openxmlformats.org/officeDocument/2006/relationships/hyperlink" Target="https://www.brainwavesai.com/" TargetMode="External"/><Relationship Id="rId198" Type="http://schemas.openxmlformats.org/officeDocument/2006/relationships/hyperlink" Target="https://www.clexio.com/" TargetMode="External"/><Relationship Id="rId197" Type="http://schemas.openxmlformats.org/officeDocument/2006/relationships/hyperlink" Target="https://www.linkedin.com/company/clearmind-medicine/" TargetMode="External"/><Relationship Id="rId196" Type="http://schemas.openxmlformats.org/officeDocument/2006/relationships/hyperlink" Target="https://www.crunchbase.com/organization/clearmind-medicine" TargetMode="External"/><Relationship Id="rId195" Type="http://schemas.openxmlformats.org/officeDocument/2006/relationships/hyperlink" Target="https://finder.startupnationcentral.org/company_page/clearmind-medicine" TargetMode="External"/><Relationship Id="rId199" Type="http://schemas.openxmlformats.org/officeDocument/2006/relationships/hyperlink" Target="https://www.crunchbase.com/organization/clexio-biosciences" TargetMode="External"/><Relationship Id="rId150" Type="http://schemas.openxmlformats.org/officeDocument/2006/relationships/hyperlink" Target="http://brainose.com/" TargetMode="External"/><Relationship Id="rId392" Type="http://schemas.openxmlformats.org/officeDocument/2006/relationships/hyperlink" Target="https://www.javelinmed.com/" TargetMode="External"/><Relationship Id="rId391" Type="http://schemas.openxmlformats.org/officeDocument/2006/relationships/hyperlink" Target="https://www.crunchbase.com/search/organizations/field/organizations/location_identifiers/caesarea-hefa" TargetMode="External"/><Relationship Id="rId390" Type="http://schemas.openxmlformats.org/officeDocument/2006/relationships/hyperlink" Target="https://finder.startupnationcentral.org/company_page/ixtlan-bioscience" TargetMode="External"/><Relationship Id="rId1" Type="http://schemas.openxmlformats.org/officeDocument/2006/relationships/hyperlink" Target="https://www.1etx.com/" TargetMode="External"/><Relationship Id="rId2" Type="http://schemas.openxmlformats.org/officeDocument/2006/relationships/hyperlink" Target="https://finder.startupnationcentral.org/company_page/1e-therapeutics" TargetMode="External"/><Relationship Id="rId3" Type="http://schemas.openxmlformats.org/officeDocument/2006/relationships/hyperlink" Target="https://www.crunchbase.com/organization/1e-therapeutics" TargetMode="External"/><Relationship Id="rId149" Type="http://schemas.openxmlformats.org/officeDocument/2006/relationships/hyperlink" Target="https://www.linkedin.com/company/18077863/" TargetMode="External"/><Relationship Id="rId4" Type="http://schemas.openxmlformats.org/officeDocument/2006/relationships/hyperlink" Target="https://www.crunchbase.com/search/organization.companies/field/organizations/rank_org_company/23123" TargetMode="External"/><Relationship Id="rId148" Type="http://schemas.openxmlformats.org/officeDocument/2006/relationships/hyperlink" Target="https://finder.startupnationcentral.org/company_page/brainmarc" TargetMode="External"/><Relationship Id="rId9" Type="http://schemas.openxmlformats.org/officeDocument/2006/relationships/hyperlink" Target="https://www.linkedin.com/company/actiview-io" TargetMode="External"/><Relationship Id="rId143" Type="http://schemas.openxmlformats.org/officeDocument/2006/relationships/hyperlink" Target="https://finder.startupnationcentral.org/company_page/brainfulness" TargetMode="External"/><Relationship Id="rId385" Type="http://schemas.openxmlformats.org/officeDocument/2006/relationships/hyperlink" Target="https://www.linkedin.com/company/9458663" TargetMode="External"/><Relationship Id="rId142" Type="http://schemas.openxmlformats.org/officeDocument/2006/relationships/hyperlink" Target="https://finder.startupnationcentral.org/company_page/brainfulness" TargetMode="External"/><Relationship Id="rId384" Type="http://schemas.openxmlformats.org/officeDocument/2006/relationships/hyperlink" Target="https://finder.startupnationcentral.org/company_page/intendu" TargetMode="External"/><Relationship Id="rId141" Type="http://schemas.openxmlformats.org/officeDocument/2006/relationships/hyperlink" Target="https://brainfulnessltd.com/" TargetMode="External"/><Relationship Id="rId383" Type="http://schemas.openxmlformats.org/officeDocument/2006/relationships/hyperlink" Target="http://www.intendu.com/" TargetMode="External"/><Relationship Id="rId140" Type="http://schemas.openxmlformats.org/officeDocument/2006/relationships/hyperlink" Target="https://www.linkedin.com/company/braineye/" TargetMode="External"/><Relationship Id="rId382" Type="http://schemas.openxmlformats.org/officeDocument/2006/relationships/hyperlink" Target="https://www.linkedin.com/company/39152" TargetMode="External"/><Relationship Id="rId5" Type="http://schemas.openxmlformats.org/officeDocument/2006/relationships/hyperlink" Target="http://www.acousticview.com/" TargetMode="External"/><Relationship Id="rId147" Type="http://schemas.openxmlformats.org/officeDocument/2006/relationships/hyperlink" Target="http://www.brainmarc.com/" TargetMode="External"/><Relationship Id="rId389" Type="http://schemas.openxmlformats.org/officeDocument/2006/relationships/hyperlink" Target="https://itayandbiond.com/" TargetMode="External"/><Relationship Id="rId6" Type="http://schemas.openxmlformats.org/officeDocument/2006/relationships/hyperlink" Target="https://finder.startupnationcentral.org/company_page/acousticview" TargetMode="External"/><Relationship Id="rId146" Type="http://schemas.openxmlformats.org/officeDocument/2006/relationships/hyperlink" Target="https://www.brainlabworks.com/" TargetMode="External"/><Relationship Id="rId388" Type="http://schemas.openxmlformats.org/officeDocument/2006/relationships/hyperlink" Target="https://www.linkedin.com/company/intuition-robotics/" TargetMode="External"/><Relationship Id="rId7" Type="http://schemas.openxmlformats.org/officeDocument/2006/relationships/hyperlink" Target="https://www.crunchbase.com/organization/acousticview" TargetMode="External"/><Relationship Id="rId145" Type="http://schemas.openxmlformats.org/officeDocument/2006/relationships/hyperlink" Target="https://www.linkedin.com/company/brainfulness/about/" TargetMode="External"/><Relationship Id="rId387" Type="http://schemas.openxmlformats.org/officeDocument/2006/relationships/hyperlink" Target="https://finder.startupnationcentral.org/company_page/intuition-robotics" TargetMode="External"/><Relationship Id="rId8" Type="http://schemas.openxmlformats.org/officeDocument/2006/relationships/hyperlink" Target="http://www.actiview.io/" TargetMode="External"/><Relationship Id="rId144" Type="http://schemas.openxmlformats.org/officeDocument/2006/relationships/hyperlink" Target="https://www.crunchbase.com/search/organization.companies/field/organizations/rank_org_company/748788" TargetMode="External"/><Relationship Id="rId386" Type="http://schemas.openxmlformats.org/officeDocument/2006/relationships/hyperlink" Target="https://intuitionrobotics.com/" TargetMode="External"/><Relationship Id="rId381" Type="http://schemas.openxmlformats.org/officeDocument/2006/relationships/hyperlink" Target="https://finder.startupnationcentral.org/company_page/insightec" TargetMode="External"/><Relationship Id="rId380" Type="http://schemas.openxmlformats.org/officeDocument/2006/relationships/hyperlink" Target="http://www.insightec.com/" TargetMode="External"/><Relationship Id="rId139" Type="http://schemas.openxmlformats.org/officeDocument/2006/relationships/hyperlink" Target="https://finder.startupnationcentral.org/company_page/bioeye" TargetMode="External"/><Relationship Id="rId138" Type="http://schemas.openxmlformats.org/officeDocument/2006/relationships/hyperlink" Target="http://www.bioeye.com/" TargetMode="External"/><Relationship Id="rId137" Type="http://schemas.openxmlformats.org/officeDocument/2006/relationships/hyperlink" Target="https://finder.startupnationcentral.org/company_page/brainbalance" TargetMode="External"/><Relationship Id="rId379" Type="http://schemas.openxmlformats.org/officeDocument/2006/relationships/hyperlink" Target="https://www.crunchbase.com/person/raviv-vine" TargetMode="External"/><Relationship Id="rId132" Type="http://schemas.openxmlformats.org/officeDocument/2006/relationships/hyperlink" Target="https://www.linkedin.com/company/67347972/" TargetMode="External"/><Relationship Id="rId374" Type="http://schemas.openxmlformats.org/officeDocument/2006/relationships/hyperlink" Target="https://finder.startupnationcentral.org/company_page/inretio" TargetMode="External"/><Relationship Id="rId131" Type="http://schemas.openxmlformats.org/officeDocument/2006/relationships/hyperlink" Target="https://finder.startupnationcentral.org/company_page/eeg-sense" TargetMode="External"/><Relationship Id="rId373" Type="http://schemas.openxmlformats.org/officeDocument/2006/relationships/hyperlink" Target="https://www.inretio.co.il/" TargetMode="External"/><Relationship Id="rId130" Type="http://schemas.openxmlformats.org/officeDocument/2006/relationships/hyperlink" Target="https://www.brain.space/" TargetMode="External"/><Relationship Id="rId372" Type="http://schemas.openxmlformats.org/officeDocument/2006/relationships/hyperlink" Target="https://finder.startupnationcentral.org/company_page/glassesoff" TargetMode="External"/><Relationship Id="rId371" Type="http://schemas.openxmlformats.org/officeDocument/2006/relationships/hyperlink" Target="http://glassesoff.com/" TargetMode="External"/><Relationship Id="rId136" Type="http://schemas.openxmlformats.org/officeDocument/2006/relationships/hyperlink" Target="https://www.rainbowmd.com/" TargetMode="External"/><Relationship Id="rId378" Type="http://schemas.openxmlformats.org/officeDocument/2006/relationships/hyperlink" Target="https://www.crunchbase.com/person/raviv-vine" TargetMode="External"/><Relationship Id="rId135" Type="http://schemas.openxmlformats.org/officeDocument/2006/relationships/hyperlink" Target="https://www.linkedin.com/company/12958721/" TargetMode="External"/><Relationship Id="rId377" Type="http://schemas.openxmlformats.org/officeDocument/2006/relationships/hyperlink" Target="https://www.linkedin.com/authwall?trk=bf&amp;trkInfo=AQEPPO09L4LUmgAAAYpoDKXw108M5_4iLU_aaBKABy1ht3ho5lGh8wjnvOBnHyGK4YqV2igp2EjpGqkhGx3Cq_t63kood7BOOFaFQoqBckprPHyec7_VLqtg4FwL67XghFdhqq4=&amp;original_referer=&amp;sessionRedirect=https%3A%2F%2Fwww.linkedin.com%2Fcompany%2Finretiomd%2F" TargetMode="External"/><Relationship Id="rId134" Type="http://schemas.openxmlformats.org/officeDocument/2006/relationships/hyperlink" Target="https://finder.startupnationcentral.org/company_page/brain1" TargetMode="External"/><Relationship Id="rId376" Type="http://schemas.openxmlformats.org/officeDocument/2006/relationships/hyperlink" Target="https://www.crunchbase.com/search/funding_rounds/field/organizations/last_funding_type/inretio-medical-device" TargetMode="External"/><Relationship Id="rId133" Type="http://schemas.openxmlformats.org/officeDocument/2006/relationships/hyperlink" Target="https://www.brain1world.com/en" TargetMode="External"/><Relationship Id="rId375" Type="http://schemas.openxmlformats.org/officeDocument/2006/relationships/hyperlink" Target="https://www.crunchbase.com/organization/inretio-medical-device" TargetMode="External"/><Relationship Id="rId172" Type="http://schemas.openxmlformats.org/officeDocument/2006/relationships/hyperlink" Target="https://finder.startupnationcentral.org/company_page/brainvu" TargetMode="External"/><Relationship Id="rId171" Type="http://schemas.openxmlformats.org/officeDocument/2006/relationships/hyperlink" Target="https://www.brainvu.com/" TargetMode="External"/><Relationship Id="rId170" Type="http://schemas.openxmlformats.org/officeDocument/2006/relationships/hyperlink" Target="https://www.linkedin.com/company/brainvivo/" TargetMode="External"/><Relationship Id="rId165" Type="http://schemas.openxmlformats.org/officeDocument/2006/relationships/hyperlink" Target="https://www.braintalkpro.com/" TargetMode="External"/><Relationship Id="rId164" Type="http://schemas.openxmlformats.org/officeDocument/2006/relationships/hyperlink" Target="https://www.linkedin.com/company/3253269" TargetMode="External"/><Relationship Id="rId163" Type="http://schemas.openxmlformats.org/officeDocument/2006/relationships/hyperlink" Target="https://finder.startupnationcentral.org/company_page/brainsway" TargetMode="External"/><Relationship Id="rId162" Type="http://schemas.openxmlformats.org/officeDocument/2006/relationships/hyperlink" Target="http://www.brainsway.com/" TargetMode="External"/><Relationship Id="rId169" Type="http://schemas.openxmlformats.org/officeDocument/2006/relationships/hyperlink" Target="https://finder.startupnationcentral.org/company_page/brainvivo" TargetMode="External"/><Relationship Id="rId168" Type="http://schemas.openxmlformats.org/officeDocument/2006/relationships/hyperlink" Target="https://www.brainvivo.com/" TargetMode="External"/><Relationship Id="rId167" Type="http://schemas.openxmlformats.org/officeDocument/2006/relationships/hyperlink" Target="mailto:sari@btstroke.com" TargetMode="External"/><Relationship Id="rId166" Type="http://schemas.openxmlformats.org/officeDocument/2006/relationships/hyperlink" Target="https://finder.startupnationcentral.org/company_page/braintalk" TargetMode="External"/><Relationship Id="rId161" Type="http://schemas.openxmlformats.org/officeDocument/2006/relationships/hyperlink" Target="https://www.linkedin.com/company/brainstorm-cell-therapeutics/" TargetMode="External"/><Relationship Id="rId160" Type="http://schemas.openxmlformats.org/officeDocument/2006/relationships/hyperlink" Target="https://finder.startupnationcentral.org/company_page/brainstorm" TargetMode="External"/><Relationship Id="rId159" Type="http://schemas.openxmlformats.org/officeDocument/2006/relationships/hyperlink" Target="http://www.brainstorm-cell.com/" TargetMode="External"/><Relationship Id="rId154" Type="http://schemas.openxmlformats.org/officeDocument/2006/relationships/hyperlink" Target="https://www.crunchbase.com/organization/brainq" TargetMode="External"/><Relationship Id="rId396" Type="http://schemas.openxmlformats.org/officeDocument/2006/relationships/hyperlink" Target="https://finder.startupnationcentral.org/company_page/jiniz" TargetMode="External"/><Relationship Id="rId153" Type="http://schemas.openxmlformats.org/officeDocument/2006/relationships/hyperlink" Target="https://finder.startupnationcentral.org/company_page/brainq-technologies" TargetMode="External"/><Relationship Id="rId395" Type="http://schemas.openxmlformats.org/officeDocument/2006/relationships/hyperlink" Target="https://finder.startupnationcentral.org/company_page/jetguide" TargetMode="External"/><Relationship Id="rId152" Type="http://schemas.openxmlformats.org/officeDocument/2006/relationships/hyperlink" Target="http://brainqtech.com/" TargetMode="External"/><Relationship Id="rId394" Type="http://schemas.openxmlformats.org/officeDocument/2006/relationships/hyperlink" Target="https://www.linkedin.com/company/8473397/" TargetMode="External"/><Relationship Id="rId151" Type="http://schemas.openxmlformats.org/officeDocument/2006/relationships/hyperlink" Target="https://finder.startupnationcentral.org/company_page/brainose" TargetMode="External"/><Relationship Id="rId393" Type="http://schemas.openxmlformats.org/officeDocument/2006/relationships/hyperlink" Target="https://finder.startupnationcentral.org/company_page/javelin-medical" TargetMode="External"/><Relationship Id="rId158" Type="http://schemas.openxmlformats.org/officeDocument/2006/relationships/hyperlink" Target="https://finder.startupnationcentral.org/company_page/brainsgate" TargetMode="External"/><Relationship Id="rId157" Type="http://schemas.openxmlformats.org/officeDocument/2006/relationships/hyperlink" Target="http://www.brainsgate.com/eng/" TargetMode="External"/><Relationship Id="rId399" Type="http://schemas.openxmlformats.org/officeDocument/2006/relationships/hyperlink" Target="https://www.linkedin.com/company/1515403" TargetMode="External"/><Relationship Id="rId156" Type="http://schemas.openxmlformats.org/officeDocument/2006/relationships/hyperlink" Target="https://www.linkedin.com/company/5549321" TargetMode="External"/><Relationship Id="rId398" Type="http://schemas.openxmlformats.org/officeDocument/2006/relationships/hyperlink" Target="https://finder.startupnationcentral.org/company_page/kadimastem" TargetMode="External"/><Relationship Id="rId155" Type="http://schemas.openxmlformats.org/officeDocument/2006/relationships/hyperlink" Target="https://www.crunchbase.com/search/organizations/field/organizations/categories/health-care" TargetMode="External"/><Relationship Id="rId397" Type="http://schemas.openxmlformats.org/officeDocument/2006/relationships/hyperlink" Target="http://www.kadimastem.com/" TargetMode="External"/><Relationship Id="rId808" Type="http://schemas.openxmlformats.org/officeDocument/2006/relationships/hyperlink" Target="https://finder.startupnationcentral.org/company_page/therapp" TargetMode="External"/><Relationship Id="rId807" Type="http://schemas.openxmlformats.org/officeDocument/2006/relationships/hyperlink" Target="https://www.therapp.io/" TargetMode="External"/><Relationship Id="rId806" Type="http://schemas.openxmlformats.org/officeDocument/2006/relationships/hyperlink" Target="https://www.linkedin.com/company/17881715" TargetMode="External"/><Relationship Id="rId805" Type="http://schemas.openxmlformats.org/officeDocument/2006/relationships/hyperlink" Target="https://finder.startupnationcentral.org/company_page/theranica-bio-electronics" TargetMode="External"/><Relationship Id="rId809" Type="http://schemas.openxmlformats.org/officeDocument/2006/relationships/hyperlink" Target="https://www.therapp.io/" TargetMode="External"/><Relationship Id="rId800" Type="http://schemas.openxmlformats.org/officeDocument/2006/relationships/hyperlink" Target="https://www.crunchbase.com/search/organization.companies/field/organizations/rank_org_company/2355413" TargetMode="External"/><Relationship Id="rId804" Type="http://schemas.openxmlformats.org/officeDocument/2006/relationships/hyperlink" Target="https://theranica.com/" TargetMode="External"/><Relationship Id="rId803" Type="http://schemas.openxmlformats.org/officeDocument/2006/relationships/hyperlink" Target="https://www.linkedin.com/company/5239" TargetMode="External"/><Relationship Id="rId802" Type="http://schemas.openxmlformats.org/officeDocument/2006/relationships/hyperlink" Target="https://finder.startupnationcentral.org/company_page/teva" TargetMode="External"/><Relationship Id="rId801" Type="http://schemas.openxmlformats.org/officeDocument/2006/relationships/hyperlink" Target="http://www.tevapharm.com/" TargetMode="External"/><Relationship Id="rId40" Type="http://schemas.openxmlformats.org/officeDocument/2006/relationships/hyperlink" Target="https://finder.startupnationcentral.org/company_page/itgi-medical" TargetMode="External"/><Relationship Id="rId42" Type="http://schemas.openxmlformats.org/officeDocument/2006/relationships/hyperlink" Target="https://www.amygdala-ai.com/" TargetMode="External"/><Relationship Id="rId41" Type="http://schemas.openxmlformats.org/officeDocument/2006/relationships/hyperlink" Target="https://www.linkedin.com/company/10584405/" TargetMode="External"/><Relationship Id="rId44" Type="http://schemas.openxmlformats.org/officeDocument/2006/relationships/hyperlink" Target="mailto:shani@amygdala-ai.com" TargetMode="External"/><Relationship Id="rId43" Type="http://schemas.openxmlformats.org/officeDocument/2006/relationships/hyperlink" Target="https://www.linkedin.com/company/amygdala-ai.com/" TargetMode="External"/><Relationship Id="rId46" Type="http://schemas.openxmlformats.org/officeDocument/2006/relationships/hyperlink" Target="https://finder.startupnationcentral.org/company_page/aneuscreen" TargetMode="External"/><Relationship Id="rId45" Type="http://schemas.openxmlformats.org/officeDocument/2006/relationships/hyperlink" Target="https://www.aneuscreen.com/" TargetMode="External"/><Relationship Id="rId509" Type="http://schemas.openxmlformats.org/officeDocument/2006/relationships/hyperlink" Target="https://finder.startupnationcentral.org/company_page/neuro-can" TargetMode="External"/><Relationship Id="rId508" Type="http://schemas.openxmlformats.org/officeDocument/2006/relationships/hyperlink" Target="https://www.neurocan.co.il/en/" TargetMode="External"/><Relationship Id="rId503" Type="http://schemas.openxmlformats.org/officeDocument/2006/relationships/hyperlink" Target="http://www.neurim.com/" TargetMode="External"/><Relationship Id="rId745" Type="http://schemas.openxmlformats.org/officeDocument/2006/relationships/hyperlink" Target="http://skelable.ai/" TargetMode="External"/><Relationship Id="rId502" Type="http://schemas.openxmlformats.org/officeDocument/2006/relationships/hyperlink" Target="https://finder.startupnationcentral.org/company_page/neuralight" TargetMode="External"/><Relationship Id="rId744" Type="http://schemas.openxmlformats.org/officeDocument/2006/relationships/hyperlink" Target="https://www.linkedin.com/company/66605840/" TargetMode="External"/><Relationship Id="rId501" Type="http://schemas.openxmlformats.org/officeDocument/2006/relationships/hyperlink" Target="https://neuralight.ai/" TargetMode="External"/><Relationship Id="rId743" Type="http://schemas.openxmlformats.org/officeDocument/2006/relationships/hyperlink" Target="https://finder.startupnationcentral.org/company_page/sipnose" TargetMode="External"/><Relationship Id="rId500" Type="http://schemas.openxmlformats.org/officeDocument/2006/relationships/hyperlink" Target="https://finder.startupnationcentral.org/company_page/ness" TargetMode="External"/><Relationship Id="rId742" Type="http://schemas.openxmlformats.org/officeDocument/2006/relationships/hyperlink" Target="http://www.sipnose.com/" TargetMode="External"/><Relationship Id="rId507" Type="http://schemas.openxmlformats.org/officeDocument/2006/relationships/hyperlink" Target="https://www.neurovision.co.il/about.html" TargetMode="External"/><Relationship Id="rId749" Type="http://schemas.openxmlformats.org/officeDocument/2006/relationships/hyperlink" Target="https://www.sleeprate.com/" TargetMode="External"/><Relationship Id="rId506" Type="http://schemas.openxmlformats.org/officeDocument/2006/relationships/hyperlink" Target="mailto:info@neurim.com" TargetMode="External"/><Relationship Id="rId748" Type="http://schemas.openxmlformats.org/officeDocument/2006/relationships/hyperlink" Target="https://www.linkedin.com/company/skelable/" TargetMode="External"/><Relationship Id="rId505" Type="http://schemas.openxmlformats.org/officeDocument/2006/relationships/hyperlink" Target="https://www.linkedin.com/company/1268772" TargetMode="External"/><Relationship Id="rId747" Type="http://schemas.openxmlformats.org/officeDocument/2006/relationships/hyperlink" Target="https://www.crunchbase.com/search/organizations/field/organizations/categories/health-care" TargetMode="External"/><Relationship Id="rId504" Type="http://schemas.openxmlformats.org/officeDocument/2006/relationships/hyperlink" Target="https://finder.startupnationcentral.org/company_page/neurim-pharmaceuticals" TargetMode="External"/><Relationship Id="rId746" Type="http://schemas.openxmlformats.org/officeDocument/2006/relationships/hyperlink" Target="https://www.crunchbase.com/organization/skelable" TargetMode="External"/><Relationship Id="rId48" Type="http://schemas.openxmlformats.org/officeDocument/2006/relationships/hyperlink" Target="https://finder.startupnationcentral.org/company_page/aneustart" TargetMode="External"/><Relationship Id="rId47" Type="http://schemas.openxmlformats.org/officeDocument/2006/relationships/hyperlink" Target="https://aneustart.com/" TargetMode="External"/><Relationship Id="rId49" Type="http://schemas.openxmlformats.org/officeDocument/2006/relationships/hyperlink" Target="https://www.anicca.world/" TargetMode="External"/><Relationship Id="rId741" Type="http://schemas.openxmlformats.org/officeDocument/2006/relationships/hyperlink" Target="https://finder.startupnationcentral.org/company_page/joytunes" TargetMode="External"/><Relationship Id="rId740" Type="http://schemas.openxmlformats.org/officeDocument/2006/relationships/hyperlink" Target="http://www.joytunes.com/" TargetMode="External"/><Relationship Id="rId31" Type="http://schemas.openxmlformats.org/officeDocument/2006/relationships/hyperlink" Target="https://www.linkedin.com/company/algosensus/" TargetMode="External"/><Relationship Id="rId30" Type="http://schemas.openxmlformats.org/officeDocument/2006/relationships/hyperlink" Target="https://www.algosensus.com/" TargetMode="External"/><Relationship Id="rId33" Type="http://schemas.openxmlformats.org/officeDocument/2006/relationships/hyperlink" Target="https://www.linkedin.com/company/algotec/?originalSubdomain=il" TargetMode="External"/><Relationship Id="rId32" Type="http://schemas.openxmlformats.org/officeDocument/2006/relationships/hyperlink" Target="https://finder.startupnationcentral.org/mnc_page/philips-health" TargetMode="External"/><Relationship Id="rId35" Type="http://schemas.openxmlformats.org/officeDocument/2006/relationships/hyperlink" Target="https://finder.startupnationcentral.org/company_page/alpha-omega" TargetMode="External"/><Relationship Id="rId34" Type="http://schemas.openxmlformats.org/officeDocument/2006/relationships/hyperlink" Target="http://www.alphaomega-eng.com/" TargetMode="External"/><Relationship Id="rId739" Type="http://schemas.openxmlformats.org/officeDocument/2006/relationships/hyperlink" Target="https://www.iati.co.il/company/3738/sidis-labs" TargetMode="External"/><Relationship Id="rId734" Type="http://schemas.openxmlformats.org/officeDocument/2006/relationships/hyperlink" Target="https://finder.startupnationcentral.org/company_page/drill" TargetMode="External"/><Relationship Id="rId733" Type="http://schemas.openxmlformats.org/officeDocument/2006/relationships/hyperlink" Target="https://shopperai.ai/" TargetMode="External"/><Relationship Id="rId732" Type="http://schemas.openxmlformats.org/officeDocument/2006/relationships/hyperlink" Target="https://finder.startupnationcentral.org/company_page/serojec" TargetMode="External"/><Relationship Id="rId731" Type="http://schemas.openxmlformats.org/officeDocument/2006/relationships/hyperlink" Target="http://www.serenusai.com/" TargetMode="External"/><Relationship Id="rId738" Type="http://schemas.openxmlformats.org/officeDocument/2006/relationships/hyperlink" Target="https://www.linkedin.com/company/short-wave-pharma/" TargetMode="External"/><Relationship Id="rId737" Type="http://schemas.openxmlformats.org/officeDocument/2006/relationships/hyperlink" Target="https://www.crunchbase.com/organization/shortwave-6d64" TargetMode="External"/><Relationship Id="rId736" Type="http://schemas.openxmlformats.org/officeDocument/2006/relationships/hyperlink" Target="https://finder.startupnationcentral.org/company_page/short-wave-pharma" TargetMode="External"/><Relationship Id="rId735" Type="http://schemas.openxmlformats.org/officeDocument/2006/relationships/hyperlink" Target="https://www.linkedin.com/company/drill-digital-marketing-strategies/" TargetMode="External"/><Relationship Id="rId37" Type="http://schemas.openxmlformats.org/officeDocument/2006/relationships/hyperlink" Target="https://www.linkedin.com/company/54004" TargetMode="External"/><Relationship Id="rId36" Type="http://schemas.openxmlformats.org/officeDocument/2006/relationships/hyperlink" Target="https://www.crunchbase.com/organization/alpha-omega" TargetMode="External"/><Relationship Id="rId39" Type="http://schemas.openxmlformats.org/officeDocument/2006/relationships/hyperlink" Target="http://amnis.life/" TargetMode="External"/><Relationship Id="rId38" Type="http://schemas.openxmlformats.org/officeDocument/2006/relationships/hyperlink" Target="https://www.linkedin.com/company/alpha-omega/" TargetMode="External"/><Relationship Id="rId730" Type="http://schemas.openxmlformats.org/officeDocument/2006/relationships/hyperlink" Target="http://serenus.ai/" TargetMode="External"/><Relationship Id="rId20" Type="http://schemas.openxmlformats.org/officeDocument/2006/relationships/hyperlink" Target="https://www.crunchbase.com/person/erez-aluf" TargetMode="External"/><Relationship Id="rId22" Type="http://schemas.openxmlformats.org/officeDocument/2006/relationships/hyperlink" Target="http://aidoc.com/" TargetMode="External"/><Relationship Id="rId21" Type="http://schemas.openxmlformats.org/officeDocument/2006/relationships/hyperlink" Target="https://finder.startupnationcentral.org/company_page/aic-advanced-interventional-catheters" TargetMode="External"/><Relationship Id="rId24" Type="http://schemas.openxmlformats.org/officeDocument/2006/relationships/hyperlink" Target="https://www.linkedin.com/company/17885371/" TargetMode="External"/><Relationship Id="rId23" Type="http://schemas.openxmlformats.org/officeDocument/2006/relationships/hyperlink" Target="https://finder.startupnationcentral.org/company_page/tailormed" TargetMode="External"/><Relationship Id="rId525" Type="http://schemas.openxmlformats.org/officeDocument/2006/relationships/hyperlink" Target="https://www.neurogait.com/" TargetMode="External"/><Relationship Id="rId767" Type="http://schemas.openxmlformats.org/officeDocument/2006/relationships/hyperlink" Target="http://spotonbalance.com/" TargetMode="External"/><Relationship Id="rId524" Type="http://schemas.openxmlformats.org/officeDocument/2006/relationships/hyperlink" Target="mailto:info@neuroderm.com" TargetMode="External"/><Relationship Id="rId766" Type="http://schemas.openxmlformats.org/officeDocument/2006/relationships/hyperlink" Target="https://finder.startupnationcentral.org/company_page/spero-biopharma" TargetMode="External"/><Relationship Id="rId523" Type="http://schemas.openxmlformats.org/officeDocument/2006/relationships/hyperlink" Target="https://www.linkedin.com/company/9873432" TargetMode="External"/><Relationship Id="rId765" Type="http://schemas.openxmlformats.org/officeDocument/2006/relationships/hyperlink" Target="https://www.sperobio.com/" TargetMode="External"/><Relationship Id="rId522" Type="http://schemas.openxmlformats.org/officeDocument/2006/relationships/hyperlink" Target="https://finder.startupnationcentral.org/company_page/neuroderm" TargetMode="External"/><Relationship Id="rId764" Type="http://schemas.openxmlformats.org/officeDocument/2006/relationships/hyperlink" Target="https://finder.startupnationcentral.org/company_page/soly-emotional-health" TargetMode="External"/><Relationship Id="rId529" Type="http://schemas.openxmlformats.org/officeDocument/2006/relationships/hyperlink" Target="https://www.neurogenesis-cell.com/" TargetMode="External"/><Relationship Id="rId528" Type="http://schemas.openxmlformats.org/officeDocument/2006/relationships/hyperlink" Target="https://www.linkedin.com/company/neurogait/" TargetMode="External"/><Relationship Id="rId527" Type="http://schemas.openxmlformats.org/officeDocument/2006/relationships/hyperlink" Target="https://www.crunchbase.com/organization/neurogait" TargetMode="External"/><Relationship Id="rId769" Type="http://schemas.openxmlformats.org/officeDocument/2006/relationships/hyperlink" Target="https://www.linkedin.com/company/33265022/" TargetMode="External"/><Relationship Id="rId526" Type="http://schemas.openxmlformats.org/officeDocument/2006/relationships/hyperlink" Target="https://finder.startupnationcentral.org/company_page/neurogait" TargetMode="External"/><Relationship Id="rId768" Type="http://schemas.openxmlformats.org/officeDocument/2006/relationships/hyperlink" Target="https://finder.startupnationcentral.org/company_page/spoton-therapeutics" TargetMode="External"/><Relationship Id="rId26" Type="http://schemas.openxmlformats.org/officeDocument/2006/relationships/hyperlink" Target="https://www.linkedin.com/company/5219796" TargetMode="External"/><Relationship Id="rId25" Type="http://schemas.openxmlformats.org/officeDocument/2006/relationships/hyperlink" Target="https://finder.startupnationcentral.org/company_page/alcobra-pharmaceuticals" TargetMode="External"/><Relationship Id="rId28" Type="http://schemas.openxmlformats.org/officeDocument/2006/relationships/hyperlink" Target="mailto:info@alfarhythm.com" TargetMode="External"/><Relationship Id="rId27" Type="http://schemas.openxmlformats.org/officeDocument/2006/relationships/hyperlink" Target="http://www.alfarhythm.com/" TargetMode="External"/><Relationship Id="rId521" Type="http://schemas.openxmlformats.org/officeDocument/2006/relationships/hyperlink" Target="https://neuroderm.com/" TargetMode="External"/><Relationship Id="rId763" Type="http://schemas.openxmlformats.org/officeDocument/2006/relationships/hyperlink" Target="https://soly.ai/" TargetMode="External"/><Relationship Id="rId29" Type="http://schemas.openxmlformats.org/officeDocument/2006/relationships/hyperlink" Target="https://www.linkedin.com/company/algoitech/about/" TargetMode="External"/><Relationship Id="rId520" Type="http://schemas.openxmlformats.org/officeDocument/2006/relationships/hyperlink" Target="http://www.hoshen-eliav.co.il/" TargetMode="External"/><Relationship Id="rId762" Type="http://schemas.openxmlformats.org/officeDocument/2006/relationships/hyperlink" Target="https://www.linkedin.com/company/20489071" TargetMode="External"/><Relationship Id="rId761" Type="http://schemas.openxmlformats.org/officeDocument/2006/relationships/hyperlink" Target="https://finder.startupnationcentral.org/company_page/2gether-music" TargetMode="External"/><Relationship Id="rId760" Type="http://schemas.openxmlformats.org/officeDocument/2006/relationships/hyperlink" Target="https://www.2gether.fun/?v=88588bacf0da" TargetMode="External"/><Relationship Id="rId11" Type="http://schemas.openxmlformats.org/officeDocument/2006/relationships/hyperlink" Target="https://www.crunchbase.com/person/gil-asher" TargetMode="External"/><Relationship Id="rId10" Type="http://schemas.openxmlformats.org/officeDocument/2006/relationships/hyperlink" Target="https://www.actiview.io/contact/" TargetMode="External"/><Relationship Id="rId13" Type="http://schemas.openxmlformats.org/officeDocument/2006/relationships/hyperlink" Target="https://www.actualsignal.com/" TargetMode="External"/><Relationship Id="rId12" Type="http://schemas.openxmlformats.org/officeDocument/2006/relationships/hyperlink" Target="https://www.crunchbase.com/person/tal-koelewyn" TargetMode="External"/><Relationship Id="rId519" Type="http://schemas.openxmlformats.org/officeDocument/2006/relationships/hyperlink" Target="https://www.crunchbase.com/search/organization.companies/field/organizations/rank_org_company/61448" TargetMode="External"/><Relationship Id="rId514" Type="http://schemas.openxmlformats.org/officeDocument/2006/relationships/hyperlink" Target="https://www.crunchbase.com/search/organizations/field/organizations/categories/health-care" TargetMode="External"/><Relationship Id="rId756" Type="http://schemas.openxmlformats.org/officeDocument/2006/relationships/hyperlink" Target="https://www.snowflixtv.com/" TargetMode="External"/><Relationship Id="rId513" Type="http://schemas.openxmlformats.org/officeDocument/2006/relationships/hyperlink" Target="https://www.crunchbase.com/organization/neuroaudit-ltd" TargetMode="External"/><Relationship Id="rId755" Type="http://schemas.openxmlformats.org/officeDocument/2006/relationships/hyperlink" Target="https://finder.startupnationcentral.org/company_page/smelltracker" TargetMode="External"/><Relationship Id="rId512" Type="http://schemas.openxmlformats.org/officeDocument/2006/relationships/hyperlink" Target="https://finder.startupnationcentral.org/company_page/neuroaudit" TargetMode="External"/><Relationship Id="rId754" Type="http://schemas.openxmlformats.org/officeDocument/2006/relationships/hyperlink" Target="https://smelltracker.org/" TargetMode="External"/><Relationship Id="rId511" Type="http://schemas.openxmlformats.org/officeDocument/2006/relationships/hyperlink" Target="https://www.neuroaudit.ltd/home" TargetMode="External"/><Relationship Id="rId753" Type="http://schemas.openxmlformats.org/officeDocument/2006/relationships/hyperlink" Target="https://www.linkedin.com/company/israel-medic-up/" TargetMode="External"/><Relationship Id="rId518" Type="http://schemas.openxmlformats.org/officeDocument/2006/relationships/hyperlink" Target="https://www.crunchbase.com/search/organizations/field/organizations/categories/artificial-intelligence" TargetMode="External"/><Relationship Id="rId517" Type="http://schemas.openxmlformats.org/officeDocument/2006/relationships/hyperlink" Target="https://www.crunchbase.com/organization/neurobrave" TargetMode="External"/><Relationship Id="rId759" Type="http://schemas.openxmlformats.org/officeDocument/2006/relationships/hyperlink" Target="https://finder.startupnationcentral.org/company_page/socialmind" TargetMode="External"/><Relationship Id="rId516" Type="http://schemas.openxmlformats.org/officeDocument/2006/relationships/hyperlink" Target="https://finder.startupnationcentral.org/company_page/neurobrave" TargetMode="External"/><Relationship Id="rId758" Type="http://schemas.openxmlformats.org/officeDocument/2006/relationships/hyperlink" Target="https://socialmindautism.com/" TargetMode="External"/><Relationship Id="rId515" Type="http://schemas.openxmlformats.org/officeDocument/2006/relationships/hyperlink" Target="https://neurobrave.com/" TargetMode="External"/><Relationship Id="rId757" Type="http://schemas.openxmlformats.org/officeDocument/2006/relationships/hyperlink" Target="https://www.linkedin.com/company/poppins/" TargetMode="External"/><Relationship Id="rId15" Type="http://schemas.openxmlformats.org/officeDocument/2006/relationships/hyperlink" Target="https://www.linkedin.com/company/actualsignal/" TargetMode="External"/><Relationship Id="rId14" Type="http://schemas.openxmlformats.org/officeDocument/2006/relationships/hyperlink" Target="https://finder.startupnationcentral.org/company_page/actualsignal" TargetMode="External"/><Relationship Id="rId17" Type="http://schemas.openxmlformats.org/officeDocument/2006/relationships/hyperlink" Target="https://finder.startupnationcentral.org/company_page/adam-cogtec" TargetMode="External"/><Relationship Id="rId16" Type="http://schemas.openxmlformats.org/officeDocument/2006/relationships/hyperlink" Target="http://adam-cogtec.com/" TargetMode="External"/><Relationship Id="rId19" Type="http://schemas.openxmlformats.org/officeDocument/2006/relationships/hyperlink" Target="https://www.linkedin.com/company/adam-cogtec/about/" TargetMode="External"/><Relationship Id="rId510" Type="http://schemas.openxmlformats.org/officeDocument/2006/relationships/hyperlink" Target="https://www.linkedin.com/company/33251912/" TargetMode="External"/><Relationship Id="rId752" Type="http://schemas.openxmlformats.org/officeDocument/2006/relationships/hyperlink" Target="https://finder.startupnationcentral.org/company_page/slimtarget-medical" TargetMode="External"/><Relationship Id="rId18" Type="http://schemas.openxmlformats.org/officeDocument/2006/relationships/hyperlink" Target="https://www.crunchbase.com/organization/adam-cogtec" TargetMode="External"/><Relationship Id="rId751" Type="http://schemas.openxmlformats.org/officeDocument/2006/relationships/hyperlink" Target="https://israelmedicup.com/slimtarget-medical/" TargetMode="External"/><Relationship Id="rId750" Type="http://schemas.openxmlformats.org/officeDocument/2006/relationships/hyperlink" Target="https://finder.startupnationcentral.org/company_page/sleeprate" TargetMode="External"/><Relationship Id="rId84" Type="http://schemas.openxmlformats.org/officeDocument/2006/relationships/hyperlink" Target="https://finder.startupnationcentral.org/company_page/bendit-technologies" TargetMode="External"/><Relationship Id="rId83" Type="http://schemas.openxmlformats.org/officeDocument/2006/relationships/hyperlink" Target="https://www.linkedin.com/company/behavidence/" TargetMode="External"/><Relationship Id="rId86" Type="http://schemas.openxmlformats.org/officeDocument/2006/relationships/hyperlink" Target="https://www.linkedin.com/company/bestbrain-ltd/about/" TargetMode="External"/><Relationship Id="rId85" Type="http://schemas.openxmlformats.org/officeDocument/2006/relationships/hyperlink" Target="https://finder.startupnationcentral.org/company_page/bestbrain" TargetMode="External"/><Relationship Id="rId88" Type="http://schemas.openxmlformats.org/officeDocument/2006/relationships/hyperlink" Target="https://finder.startupnationcentral.org/company_page/beyond-verbal" TargetMode="External"/><Relationship Id="rId87" Type="http://schemas.openxmlformats.org/officeDocument/2006/relationships/hyperlink" Target="http://beyondverbal.com/" TargetMode="External"/><Relationship Id="rId89" Type="http://schemas.openxmlformats.org/officeDocument/2006/relationships/hyperlink" Target="https://www.crunchbase.com/organization/beyond-verbal" TargetMode="External"/><Relationship Id="rId709" Type="http://schemas.openxmlformats.org/officeDocument/2006/relationships/hyperlink" Target="https://www.linkedin.com/company/selenetx/" TargetMode="External"/><Relationship Id="rId708" Type="http://schemas.openxmlformats.org/officeDocument/2006/relationships/hyperlink" Target="https://www.crunchbase.com/search/organizations/field/organizations/categories/biotechnology" TargetMode="External"/><Relationship Id="rId707" Type="http://schemas.openxmlformats.org/officeDocument/2006/relationships/hyperlink" Target="https://www.crunchbase.com/organization/selene-therapeutics" TargetMode="External"/><Relationship Id="rId706" Type="http://schemas.openxmlformats.org/officeDocument/2006/relationships/hyperlink" Target="https://www.futurx.co.il/portfolio/selene-therapeutics/" TargetMode="External"/><Relationship Id="rId80" Type="http://schemas.openxmlformats.org/officeDocument/2006/relationships/hyperlink" Target="https://www.behavidence.com/" TargetMode="External"/><Relationship Id="rId82" Type="http://schemas.openxmlformats.org/officeDocument/2006/relationships/hyperlink" Target="https://www.crunchbase.com/organization/behavidence" TargetMode="External"/><Relationship Id="rId81" Type="http://schemas.openxmlformats.org/officeDocument/2006/relationships/hyperlink" Target="https://finder.startupnationcentral.org/mnc_page/behavidence" TargetMode="External"/><Relationship Id="rId701" Type="http://schemas.openxmlformats.org/officeDocument/2006/relationships/hyperlink" Target="https://finder.startupnationcentral.org/company_page/sanga" TargetMode="External"/><Relationship Id="rId700" Type="http://schemas.openxmlformats.org/officeDocument/2006/relationships/hyperlink" Target="https://www.linkedin.com/company/28654818/" TargetMode="External"/><Relationship Id="rId705" Type="http://schemas.openxmlformats.org/officeDocument/2006/relationships/hyperlink" Target="https://finder.startupnationcentral.org/company_page/therapix-biosciences" TargetMode="External"/><Relationship Id="rId704" Type="http://schemas.openxmlformats.org/officeDocument/2006/relationships/hyperlink" Target="https://scisparc.com/" TargetMode="External"/><Relationship Id="rId703" Type="http://schemas.openxmlformats.org/officeDocument/2006/relationships/hyperlink" Target="http://www.info-clipper.com/en/company/israel/scientific-enterprise-ltd.ild8mnkqc.html" TargetMode="External"/><Relationship Id="rId702" Type="http://schemas.openxmlformats.org/officeDocument/2006/relationships/hyperlink" Target="mailto:Dannapnt1@gmail.com" TargetMode="External"/><Relationship Id="rId73" Type="http://schemas.openxmlformats.org/officeDocument/2006/relationships/hyperlink" Target="https://ascento-medical.com/" TargetMode="External"/><Relationship Id="rId72" Type="http://schemas.openxmlformats.org/officeDocument/2006/relationships/hyperlink" Target="https://www.linkedin.com/company/arrows-communication-assistive-technology/" TargetMode="External"/><Relationship Id="rId75" Type="http://schemas.openxmlformats.org/officeDocument/2006/relationships/hyperlink" Target="https://avertto.com/" TargetMode="External"/><Relationship Id="rId74" Type="http://schemas.openxmlformats.org/officeDocument/2006/relationships/hyperlink" Target="https://www.linkedin.com/company/ascento-medical/" TargetMode="External"/><Relationship Id="rId77" Type="http://schemas.openxmlformats.org/officeDocument/2006/relationships/hyperlink" Target="https://www.linkedin.com/company/stroke-alert/about/" TargetMode="External"/><Relationship Id="rId76" Type="http://schemas.openxmlformats.org/officeDocument/2006/relationships/hyperlink" Target="https://finder.startupnationcentral.org/company_page/strokealert" TargetMode="External"/><Relationship Id="rId79" Type="http://schemas.openxmlformats.org/officeDocument/2006/relationships/hyperlink" Target="https://www.linkedin.com/company/5960707" TargetMode="External"/><Relationship Id="rId78" Type="http://schemas.openxmlformats.org/officeDocument/2006/relationships/hyperlink" Target="https://finder.startupnationcentral.org/company_page/avraham-pharmaceuticals" TargetMode="External"/><Relationship Id="rId71" Type="http://schemas.openxmlformats.org/officeDocument/2006/relationships/hyperlink" Target="https://www.crunchbase.com/search/organizations/field/organizations/categories/assistive-technology" TargetMode="External"/><Relationship Id="rId70" Type="http://schemas.openxmlformats.org/officeDocument/2006/relationships/hyperlink" Target="https://www.crunchbase.com/organization/arrows-3f56" TargetMode="External"/><Relationship Id="rId62" Type="http://schemas.openxmlformats.org/officeDocument/2006/relationships/hyperlink" Target="https://www.crunchbase.com/organization/applied-cognitive-engineering" TargetMode="External"/><Relationship Id="rId61" Type="http://schemas.openxmlformats.org/officeDocument/2006/relationships/hyperlink" Target="https://www.intelligym.com/" TargetMode="External"/><Relationship Id="rId64" Type="http://schemas.openxmlformats.org/officeDocument/2006/relationships/hyperlink" Target="https://www.linkedin.com/company/ace-applied-cognitive-engineering-/about/" TargetMode="External"/><Relationship Id="rId63" Type="http://schemas.openxmlformats.org/officeDocument/2006/relationships/hyperlink" Target="https://www.crunchbase.com/search/organization.companies/field/organizations/rank_org_company/67325" TargetMode="External"/><Relationship Id="rId66" Type="http://schemas.openxmlformats.org/officeDocument/2006/relationships/hyperlink" Target="https://www.arctop.com/" TargetMode="External"/><Relationship Id="rId65" Type="http://schemas.openxmlformats.org/officeDocument/2006/relationships/hyperlink" Target="https://www.crunchbase.com/organization/xgc-software" TargetMode="External"/><Relationship Id="rId68" Type="http://schemas.openxmlformats.org/officeDocument/2006/relationships/hyperlink" Target="https://www.ar-rows.com/" TargetMode="External"/><Relationship Id="rId67" Type="http://schemas.openxmlformats.org/officeDocument/2006/relationships/hyperlink" Target="https://finder.startupnationcentral.org/company_page/arctop" TargetMode="External"/><Relationship Id="rId729" Type="http://schemas.openxmlformats.org/officeDocument/2006/relationships/hyperlink" Target="https://www.sequel.care/" TargetMode="External"/><Relationship Id="rId728" Type="http://schemas.openxmlformats.org/officeDocument/2006/relationships/hyperlink" Target="https://www.linkedin.com/company/10000055" TargetMode="External"/><Relationship Id="rId60" Type="http://schemas.openxmlformats.org/officeDocument/2006/relationships/hyperlink" Target="mailto:Dannapnt1@gmail.com" TargetMode="External"/><Relationship Id="rId723" Type="http://schemas.openxmlformats.org/officeDocument/2006/relationships/hyperlink" Target="https://www.linkedin.com/company/sensomedical-labs-ltd/" TargetMode="External"/><Relationship Id="rId722" Type="http://schemas.openxmlformats.org/officeDocument/2006/relationships/hyperlink" Target="https://www.crunchbase.com/search/organization.companies/field/organizations/rank_org_company/332030" TargetMode="External"/><Relationship Id="rId721" Type="http://schemas.openxmlformats.org/officeDocument/2006/relationships/hyperlink" Target="https://www.crunchbase.com/organization/sensomedical-labs" TargetMode="External"/><Relationship Id="rId720" Type="http://schemas.openxmlformats.org/officeDocument/2006/relationships/hyperlink" Target="http://www.sensomedical.com/" TargetMode="External"/><Relationship Id="rId727" Type="http://schemas.openxmlformats.org/officeDocument/2006/relationships/hyperlink" Target="https://finder.startupnationcentral.org/company_page/sensorytreat" TargetMode="External"/><Relationship Id="rId726" Type="http://schemas.openxmlformats.org/officeDocument/2006/relationships/hyperlink" Target="http://www.sensorytreat.com/" TargetMode="External"/><Relationship Id="rId725" Type="http://schemas.openxmlformats.org/officeDocument/2006/relationships/hyperlink" Target="https://finder.startupnationcentral.org/company_page/sensority1" TargetMode="External"/><Relationship Id="rId724" Type="http://schemas.openxmlformats.org/officeDocument/2006/relationships/hyperlink" Target="http://www.sensority.net/" TargetMode="External"/><Relationship Id="rId69" Type="http://schemas.openxmlformats.org/officeDocument/2006/relationships/hyperlink" Target="https://finder.startupnationcentral.org/company_page/arrows" TargetMode="External"/><Relationship Id="rId51" Type="http://schemas.openxmlformats.org/officeDocument/2006/relationships/hyperlink" Target="http://www.animabiotech.com/" TargetMode="External"/><Relationship Id="rId50" Type="http://schemas.openxmlformats.org/officeDocument/2006/relationships/hyperlink" Target="https://finder.startupnationcentral.org/company_page/anicca-wellness" TargetMode="External"/><Relationship Id="rId53" Type="http://schemas.openxmlformats.org/officeDocument/2006/relationships/hyperlink" Target="https://www.crunchbase.com/organization/anima-biotech" TargetMode="External"/><Relationship Id="rId52" Type="http://schemas.openxmlformats.org/officeDocument/2006/relationships/hyperlink" Target="https://finder.startupnationcentral.org/company_page/anima-biotech" TargetMode="External"/><Relationship Id="rId55" Type="http://schemas.openxmlformats.org/officeDocument/2006/relationships/hyperlink" Target="https://www.linkedin.com/company/5385114" TargetMode="External"/><Relationship Id="rId54" Type="http://schemas.openxmlformats.org/officeDocument/2006/relationships/hyperlink" Target="https://www.crunchbase.com/search/organization.companies/field/organization.companies/rank_org_company/136274" TargetMode="External"/><Relationship Id="rId57" Type="http://schemas.openxmlformats.org/officeDocument/2006/relationships/hyperlink" Target="https://finder.startupnationcentral.org/company_page/anycan-technology" TargetMode="External"/><Relationship Id="rId56" Type="http://schemas.openxmlformats.org/officeDocument/2006/relationships/hyperlink" Target="https://www.anycan.tech/" TargetMode="External"/><Relationship Id="rId719" Type="http://schemas.openxmlformats.org/officeDocument/2006/relationships/hyperlink" Target="https://www.linkedin.com/company/sense-gait/" TargetMode="External"/><Relationship Id="rId718" Type="http://schemas.openxmlformats.org/officeDocument/2006/relationships/hyperlink" Target="https://finder.startupnationcentral.org/company_page/sensegait" TargetMode="External"/><Relationship Id="rId717" Type="http://schemas.openxmlformats.org/officeDocument/2006/relationships/hyperlink" Target="https://www.negevlab.com/sensegait" TargetMode="External"/><Relationship Id="rId712" Type="http://schemas.openxmlformats.org/officeDocument/2006/relationships/hyperlink" Target="https://www.selfitmedical.com/" TargetMode="External"/><Relationship Id="rId711" Type="http://schemas.openxmlformats.org/officeDocument/2006/relationships/hyperlink" Target="https://www.linkedin.com/company/selfhelpdoctor/" TargetMode="External"/><Relationship Id="rId710" Type="http://schemas.openxmlformats.org/officeDocument/2006/relationships/hyperlink" Target="https://selfhelp.doctor/" TargetMode="External"/><Relationship Id="rId716" Type="http://schemas.openxmlformats.org/officeDocument/2006/relationships/hyperlink" Target="mailto:Dannapnt1@gmail.com" TargetMode="External"/><Relationship Id="rId715" Type="http://schemas.openxmlformats.org/officeDocument/2006/relationships/hyperlink" Target="https://finder.startupnationcentral.org/company_page/fitv" TargetMode="External"/><Relationship Id="rId714" Type="http://schemas.openxmlformats.org/officeDocument/2006/relationships/hyperlink" Target="https://www.sency.ai/" TargetMode="External"/><Relationship Id="rId713" Type="http://schemas.openxmlformats.org/officeDocument/2006/relationships/hyperlink" Target="https://finder.startupnationcentral.org/company_page/selfit-medical" TargetMode="External"/><Relationship Id="rId59" Type="http://schemas.openxmlformats.org/officeDocument/2006/relationships/hyperlink" Target="https://www.crunchbase.com/organization/anyverse-studio" TargetMode="External"/><Relationship Id="rId58" Type="http://schemas.openxmlformats.org/officeDocument/2006/relationships/hyperlink" Target="https://finder.startupnationcentral.org/company_page/anyverse" TargetMode="External"/><Relationship Id="rId590" Type="http://schemas.openxmlformats.org/officeDocument/2006/relationships/hyperlink" Target="https://www.linkedin.com/company/nurotone/" TargetMode="External"/><Relationship Id="rId107" Type="http://schemas.openxmlformats.org/officeDocument/2006/relationships/hyperlink" Target="http://www.bioness.com/Home.php" TargetMode="External"/><Relationship Id="rId349" Type="http://schemas.openxmlformats.org/officeDocument/2006/relationships/hyperlink" Target="https://www.linkedin.com/company/i-braintech/people/" TargetMode="External"/><Relationship Id="rId106" Type="http://schemas.openxmlformats.org/officeDocument/2006/relationships/hyperlink" Target="https://finder.startupnationcentral.org/company_page/biomas" TargetMode="External"/><Relationship Id="rId348" Type="http://schemas.openxmlformats.org/officeDocument/2006/relationships/hyperlink" Target="https://finder.startupnationcentral.org/company_page/i-braintech" TargetMode="External"/><Relationship Id="rId105" Type="http://schemas.openxmlformats.org/officeDocument/2006/relationships/hyperlink" Target="https://finder.startupnationcentral.org/company_page/bionaut-labs" TargetMode="External"/><Relationship Id="rId347" Type="http://schemas.openxmlformats.org/officeDocument/2006/relationships/hyperlink" Target="https://i-brain.tech/en/" TargetMode="External"/><Relationship Id="rId589" Type="http://schemas.openxmlformats.org/officeDocument/2006/relationships/hyperlink" Target="https://nurotonemedical.com/" TargetMode="External"/><Relationship Id="rId104" Type="http://schemas.openxmlformats.org/officeDocument/2006/relationships/hyperlink" Target="https://www.crunchbase.com/search/organization.companies/field/organizations/rank_org_company/1227638" TargetMode="External"/><Relationship Id="rId346" Type="http://schemas.openxmlformats.org/officeDocument/2006/relationships/hyperlink" Target="https://finder.startupnationcentral.org/startups/search?&amp;status=Active&amp;productstage=Customer+development" TargetMode="External"/><Relationship Id="rId588" Type="http://schemas.openxmlformats.org/officeDocument/2006/relationships/hyperlink" Target="https://www.linkedin.com/company/nurexone-biologic/" TargetMode="External"/><Relationship Id="rId109" Type="http://schemas.openxmlformats.org/officeDocument/2006/relationships/hyperlink" Target="https://www.crunchbase.com/organization/bioness" TargetMode="External"/><Relationship Id="rId108" Type="http://schemas.openxmlformats.org/officeDocument/2006/relationships/hyperlink" Target="https://finder.startupnationcentral.org/company_page/bioness-1" TargetMode="External"/><Relationship Id="rId341" Type="http://schemas.openxmlformats.org/officeDocument/2006/relationships/hyperlink" Target="https://www.linkedin.com/company/helpingminds-ltd/about/" TargetMode="External"/><Relationship Id="rId583" Type="http://schemas.openxmlformats.org/officeDocument/2006/relationships/hyperlink" Target="http://www.nurami-medical.com/" TargetMode="External"/><Relationship Id="rId340" Type="http://schemas.openxmlformats.org/officeDocument/2006/relationships/hyperlink" Target="https://www.crunchbase.com/organization/helping-minds-ltd" TargetMode="External"/><Relationship Id="rId582" Type="http://schemas.openxmlformats.org/officeDocument/2006/relationships/hyperlink" Target="https://www.linkedin.com/company/nucleotech/about/" TargetMode="External"/><Relationship Id="rId581" Type="http://schemas.openxmlformats.org/officeDocument/2006/relationships/hyperlink" Target="https://finder.startupnationcentral.org/company_page/nucleotech" TargetMode="External"/><Relationship Id="rId580" Type="http://schemas.openxmlformats.org/officeDocument/2006/relationships/hyperlink" Target="https://nucleo-tech.com/" TargetMode="External"/><Relationship Id="rId103" Type="http://schemas.openxmlformats.org/officeDocument/2006/relationships/hyperlink" Target="https://www.crunchbase.com/search/organizations/field/organizations/categories/artificial-intelligence" TargetMode="External"/><Relationship Id="rId345" Type="http://schemas.openxmlformats.org/officeDocument/2006/relationships/hyperlink" Target="https://www.linkedin.com/company/highrad-ltd/" TargetMode="External"/><Relationship Id="rId587" Type="http://schemas.openxmlformats.org/officeDocument/2006/relationships/hyperlink" Target="https://finder.startupnationcentral.org/company_page/nurexone-biologic" TargetMode="External"/><Relationship Id="rId102" Type="http://schemas.openxmlformats.org/officeDocument/2006/relationships/hyperlink" Target="https://www.crunchbase.com/organization/biomarkerz" TargetMode="External"/><Relationship Id="rId344" Type="http://schemas.openxmlformats.org/officeDocument/2006/relationships/hyperlink" Target="https://finder.startupnationcentral.org/company_page/highrad" TargetMode="External"/><Relationship Id="rId586" Type="http://schemas.openxmlformats.org/officeDocument/2006/relationships/hyperlink" Target="https://nurexone.com/" TargetMode="External"/><Relationship Id="rId101" Type="http://schemas.openxmlformats.org/officeDocument/2006/relationships/hyperlink" Target="https://finder.startupnationcentral.org/company_page/biomarkerz" TargetMode="External"/><Relationship Id="rId343" Type="http://schemas.openxmlformats.org/officeDocument/2006/relationships/hyperlink" Target="https://www.high-rad.com/" TargetMode="External"/><Relationship Id="rId585" Type="http://schemas.openxmlformats.org/officeDocument/2006/relationships/hyperlink" Target="https://www.linkedin.com/company/nurami-medical/about/" TargetMode="External"/><Relationship Id="rId100" Type="http://schemas.openxmlformats.org/officeDocument/2006/relationships/hyperlink" Target="https://www.linkedin.com/company/17905046/" TargetMode="External"/><Relationship Id="rId342" Type="http://schemas.openxmlformats.org/officeDocument/2006/relationships/hyperlink" Target="https://hexatone.com/" TargetMode="External"/><Relationship Id="rId584" Type="http://schemas.openxmlformats.org/officeDocument/2006/relationships/hyperlink" Target="https://finder.startupnationcentral.org/company_page/nurami-medical" TargetMode="External"/><Relationship Id="rId338" Type="http://schemas.openxmlformats.org/officeDocument/2006/relationships/hyperlink" Target="https://www.helpingminds.com/?utm_source=google&amp;utm_medium=cpc&amp;utm_campaign=10044791686&amp;utm_term=helping%20minds&amp;gad=1&amp;gclid=Cj0KCQjwmICoBhDxARIsABXkXlI3RufCvpKPWgo5kgErC5MoQh2RNpWf1otLvyr6mfI6EtYC9IRBznoaArkuEALw_wcB" TargetMode="External"/><Relationship Id="rId337" Type="http://schemas.openxmlformats.org/officeDocument/2006/relationships/hyperlink" Target="https://www.linkedin.com/company/hedoniahealth/about/" TargetMode="External"/><Relationship Id="rId579" Type="http://schemas.openxmlformats.org/officeDocument/2006/relationships/hyperlink" Target="https://nuancehear.com/technology/" TargetMode="External"/><Relationship Id="rId336" Type="http://schemas.openxmlformats.org/officeDocument/2006/relationships/hyperlink" Target="https://www.crunchbase.com/organization/hedonia" TargetMode="External"/><Relationship Id="rId578" Type="http://schemas.openxmlformats.org/officeDocument/2006/relationships/hyperlink" Target="https://finder.startupnationcentral.org/company_page/novotalk" TargetMode="External"/><Relationship Id="rId335" Type="http://schemas.openxmlformats.org/officeDocument/2006/relationships/hyperlink" Target="https://finder.startupnationcentral.org/company_page/hedonia" TargetMode="External"/><Relationship Id="rId577" Type="http://schemas.openxmlformats.org/officeDocument/2006/relationships/hyperlink" Target="http://www.novotalk.com/" TargetMode="External"/><Relationship Id="rId339" Type="http://schemas.openxmlformats.org/officeDocument/2006/relationships/hyperlink" Target="https://finder.startupnationcentral.org/company_page/helping-minds-ltd" TargetMode="External"/><Relationship Id="rId330" Type="http://schemas.openxmlformats.org/officeDocument/2006/relationships/hyperlink" Target="https://finder.startupnationcentral.org/company_page/head-habitat" TargetMode="External"/><Relationship Id="rId572" Type="http://schemas.openxmlformats.org/officeDocument/2006/relationships/hyperlink" Target="https://www.novocure.com/" TargetMode="External"/><Relationship Id="rId571" Type="http://schemas.openxmlformats.org/officeDocument/2006/relationships/hyperlink" Target="https://novel-sense.com/clinic/" TargetMode="External"/><Relationship Id="rId570" Type="http://schemas.openxmlformats.org/officeDocument/2006/relationships/hyperlink" Target="https://finder.startupnationcentral.org/company_page/vocavibe" TargetMode="External"/><Relationship Id="rId334" Type="http://schemas.openxmlformats.org/officeDocument/2006/relationships/hyperlink" Target="https://hedonia.io/" TargetMode="External"/><Relationship Id="rId576" Type="http://schemas.openxmlformats.org/officeDocument/2006/relationships/hyperlink" Target="mailto:generalinfo@novocure.com" TargetMode="External"/><Relationship Id="rId333" Type="http://schemas.openxmlformats.org/officeDocument/2006/relationships/hyperlink" Target="https://finder.startupnationcentral.org/company_page/headsense" TargetMode="External"/><Relationship Id="rId575" Type="http://schemas.openxmlformats.org/officeDocument/2006/relationships/hyperlink" Target="https://www.linkedin.com/in/nibs-neuroscience-technologies-123b5096/?originalSubdomain=il" TargetMode="External"/><Relationship Id="rId332" Type="http://schemas.openxmlformats.org/officeDocument/2006/relationships/hyperlink" Target="https://www.linkedin.com/company/head-habitat/" TargetMode="External"/><Relationship Id="rId574" Type="http://schemas.openxmlformats.org/officeDocument/2006/relationships/hyperlink" Target="https://www.crunchbase.com/organization/novocure" TargetMode="External"/><Relationship Id="rId331" Type="http://schemas.openxmlformats.org/officeDocument/2006/relationships/hyperlink" Target="https://www.crunchbase.com/organization/head-habitat" TargetMode="External"/><Relationship Id="rId573" Type="http://schemas.openxmlformats.org/officeDocument/2006/relationships/hyperlink" Target="https://finder.startupnationcentral.org/company_page/novocure" TargetMode="External"/><Relationship Id="rId370" Type="http://schemas.openxmlformats.org/officeDocument/2006/relationships/hyperlink" Target="https://www.linkedin.com/company/13194209" TargetMode="External"/><Relationship Id="rId129" Type="http://schemas.openxmlformats.org/officeDocument/2006/relationships/hyperlink" Target="https://brain-train.co.il/" TargetMode="External"/><Relationship Id="rId128" Type="http://schemas.openxmlformats.org/officeDocument/2006/relationships/hyperlink" Target="http://www.brainprofiler.com/en/" TargetMode="External"/><Relationship Id="rId127" Type="http://schemas.openxmlformats.org/officeDocument/2006/relationships/hyperlink" Target="https://www.iati.co.il/company/3982/-brain-profiler" TargetMode="External"/><Relationship Id="rId369" Type="http://schemas.openxmlformats.org/officeDocument/2006/relationships/hyperlink" Target="https://finder.startupnationcentral.org/company_page/innosphere" TargetMode="External"/><Relationship Id="rId126" Type="http://schemas.openxmlformats.org/officeDocument/2006/relationships/hyperlink" Target="https://www.linkedin.com/company/bpaus/" TargetMode="External"/><Relationship Id="rId368" Type="http://schemas.openxmlformats.org/officeDocument/2006/relationships/hyperlink" Target="https://www.inno-sphere.com/" TargetMode="External"/><Relationship Id="rId121" Type="http://schemas.openxmlformats.org/officeDocument/2006/relationships/hyperlink" Target="https://finder.startupnationcentral.org/company_page/bold" TargetMode="External"/><Relationship Id="rId363" Type="http://schemas.openxmlformats.org/officeDocument/2006/relationships/hyperlink" Target="https://sifted.eu/articles/infibond-investigation-israeli-startup/" TargetMode="External"/><Relationship Id="rId120" Type="http://schemas.openxmlformats.org/officeDocument/2006/relationships/hyperlink" Target="https://www.linkedin.com/company/2243132" TargetMode="External"/><Relationship Id="rId362" Type="http://schemas.openxmlformats.org/officeDocument/2006/relationships/hyperlink" Target="https://www.linkedin.com/company/10319109/" TargetMode="External"/><Relationship Id="rId361" Type="http://schemas.openxmlformats.org/officeDocument/2006/relationships/hyperlink" Target="https://finder.startupnationcentral.org/company_page/immunobrain-checkpoint" TargetMode="External"/><Relationship Id="rId360" Type="http://schemas.openxmlformats.org/officeDocument/2006/relationships/hyperlink" Target="https://immunobrain.com/" TargetMode="External"/><Relationship Id="rId125" Type="http://schemas.openxmlformats.org/officeDocument/2006/relationships/hyperlink" Target="https://www.crunchbase.com/search/organizations/field/organizations/categories/health-care" TargetMode="External"/><Relationship Id="rId367" Type="http://schemas.openxmlformats.org/officeDocument/2006/relationships/hyperlink" Target="https://finder.startupnationcentral.org/company_page/innereye" TargetMode="External"/><Relationship Id="rId124" Type="http://schemas.openxmlformats.org/officeDocument/2006/relationships/hyperlink" Target="https://www.crunchbase.com/organization/bpaus" TargetMode="External"/><Relationship Id="rId366" Type="http://schemas.openxmlformats.org/officeDocument/2006/relationships/hyperlink" Target="http://www.innereye.ai/" TargetMode="External"/><Relationship Id="rId123" Type="http://schemas.openxmlformats.org/officeDocument/2006/relationships/hyperlink" Target="https://finder.startupnationcentral.org/company_page/bpaus" TargetMode="External"/><Relationship Id="rId365" Type="http://schemas.openxmlformats.org/officeDocument/2006/relationships/hyperlink" Target="https://www.linkedin.com/company/infibond/" TargetMode="External"/><Relationship Id="rId122" Type="http://schemas.openxmlformats.org/officeDocument/2006/relationships/hyperlink" Target="https://www.bpaus.net/en/" TargetMode="External"/><Relationship Id="rId364" Type="http://schemas.openxmlformats.org/officeDocument/2006/relationships/hyperlink" Target="http://www.infibond.com/" TargetMode="External"/><Relationship Id="rId95" Type="http://schemas.openxmlformats.org/officeDocument/2006/relationships/hyperlink" Target="https://www.linkedin.com/company/88538" TargetMode="External"/><Relationship Id="rId94" Type="http://schemas.openxmlformats.org/officeDocument/2006/relationships/hyperlink" Target="https://finder.startupnationcentral.org/company_page/biocontrol-medical" TargetMode="External"/><Relationship Id="rId97" Type="http://schemas.openxmlformats.org/officeDocument/2006/relationships/hyperlink" Target="https://finder.startupnationcentral.org/company_page/bio-immunate" TargetMode="External"/><Relationship Id="rId96" Type="http://schemas.openxmlformats.org/officeDocument/2006/relationships/hyperlink" Target="https://www.bioimmunate.com/" TargetMode="External"/><Relationship Id="rId99" Type="http://schemas.openxmlformats.org/officeDocument/2006/relationships/hyperlink" Target="https://finder.startupnationcentral.org/company_page/biolert" TargetMode="External"/><Relationship Id="rId98" Type="http://schemas.openxmlformats.org/officeDocument/2006/relationships/hyperlink" Target="https://bio-lert.com/" TargetMode="External"/><Relationship Id="rId91" Type="http://schemas.openxmlformats.org/officeDocument/2006/relationships/hyperlink" Target="https://finder.startupnationcentral.org/company_page/binamic" TargetMode="External"/><Relationship Id="rId90" Type="http://schemas.openxmlformats.org/officeDocument/2006/relationships/hyperlink" Target="https://www.linkedin.com/company/beyond-verbal-communication/people/" TargetMode="External"/><Relationship Id="rId93" Type="http://schemas.openxmlformats.org/officeDocument/2006/relationships/hyperlink" Target="https://www.linkedin.com/company/8740289" TargetMode="External"/><Relationship Id="rId92" Type="http://schemas.openxmlformats.org/officeDocument/2006/relationships/hyperlink" Target="https://finder.startupnationcentral.org/company_page/bioblast-pharma" TargetMode="External"/><Relationship Id="rId118" Type="http://schemas.openxmlformats.org/officeDocument/2006/relationships/hyperlink" Target="http://www.bluewindmedical.com/" TargetMode="External"/><Relationship Id="rId117" Type="http://schemas.openxmlformats.org/officeDocument/2006/relationships/hyperlink" Target="https://www.linkedin.com/company/3138999/" TargetMode="External"/><Relationship Id="rId359" Type="http://schemas.openxmlformats.org/officeDocument/2006/relationships/hyperlink" Target="https://immunitypharma.com/" TargetMode="External"/><Relationship Id="rId116" Type="http://schemas.openxmlformats.org/officeDocument/2006/relationships/hyperlink" Target="https://finder.startupnationcentral.org/company_page/bioxtreme" TargetMode="External"/><Relationship Id="rId358" Type="http://schemas.openxmlformats.org/officeDocument/2006/relationships/hyperlink" Target="https://finder.startupnationcentral.org/company_page/immunity-pharma" TargetMode="External"/><Relationship Id="rId115" Type="http://schemas.openxmlformats.org/officeDocument/2006/relationships/hyperlink" Target="http://bio-xtreme.com/" TargetMode="External"/><Relationship Id="rId357" Type="http://schemas.openxmlformats.org/officeDocument/2006/relationships/hyperlink" Target="https://immunitypharma.com/" TargetMode="External"/><Relationship Id="rId599" Type="http://schemas.openxmlformats.org/officeDocument/2006/relationships/hyperlink" Target="http://www.mybrainx.com/" TargetMode="External"/><Relationship Id="rId119" Type="http://schemas.openxmlformats.org/officeDocument/2006/relationships/hyperlink" Target="https://finder.startupnationcentral.org/company_page/bluewind-medical" TargetMode="External"/><Relationship Id="rId110" Type="http://schemas.openxmlformats.org/officeDocument/2006/relationships/hyperlink" Target="https://www.linkedin.com/company/bioness-inc./" TargetMode="External"/><Relationship Id="rId352" Type="http://schemas.openxmlformats.org/officeDocument/2006/relationships/hyperlink" Target="https://www.ifocustest.com/" TargetMode="External"/><Relationship Id="rId594" Type="http://schemas.openxmlformats.org/officeDocument/2006/relationships/hyperlink" Target="https://www.linkedin.com/company/18130015/" TargetMode="External"/><Relationship Id="rId351" Type="http://schemas.openxmlformats.org/officeDocument/2006/relationships/hyperlink" Target="https://finder.startupnationcentral.org/company_page/ibrainy" TargetMode="External"/><Relationship Id="rId593" Type="http://schemas.openxmlformats.org/officeDocument/2006/relationships/hyperlink" Target="https://www.crunchbase.com/organization/nyx-technologies" TargetMode="External"/><Relationship Id="rId350" Type="http://schemas.openxmlformats.org/officeDocument/2006/relationships/hyperlink" Target="https://www.ibrainy.org/" TargetMode="External"/><Relationship Id="rId592" Type="http://schemas.openxmlformats.org/officeDocument/2006/relationships/hyperlink" Target="https://finder.startupnationcentral.org/company_page/nyx-technologies" TargetMode="External"/><Relationship Id="rId591" Type="http://schemas.openxmlformats.org/officeDocument/2006/relationships/hyperlink" Target="http://www.nyx-tech.com/" TargetMode="External"/><Relationship Id="rId114" Type="http://schemas.openxmlformats.org/officeDocument/2006/relationships/hyperlink" Target="https://www.crunchbase.com/search/organization.companies/field/organizations/rank_org_company/2129276" TargetMode="External"/><Relationship Id="rId356" Type="http://schemas.openxmlformats.org/officeDocument/2006/relationships/hyperlink" Target="https://finder.startupnationcentral.org/company_page/imexco" TargetMode="External"/><Relationship Id="rId598" Type="http://schemas.openxmlformats.org/officeDocument/2006/relationships/hyperlink" Target="https://finder.startupnationcentral.org/company_page/odin-medical-technologies" TargetMode="External"/><Relationship Id="rId113" Type="http://schemas.openxmlformats.org/officeDocument/2006/relationships/hyperlink" Target="https://www.crunchbase.com/search/organizations/field/organizations/categories/biopharma" TargetMode="External"/><Relationship Id="rId355" Type="http://schemas.openxmlformats.org/officeDocument/2006/relationships/hyperlink" Target="http://www.imexco.com/" TargetMode="External"/><Relationship Id="rId597" Type="http://schemas.openxmlformats.org/officeDocument/2006/relationships/hyperlink" Target="https://odinmedicaltechnology.com/home-page/" TargetMode="External"/><Relationship Id="rId112" Type="http://schemas.openxmlformats.org/officeDocument/2006/relationships/hyperlink" Target="https://www.crunchbase.com/organization/bioshai" TargetMode="External"/><Relationship Id="rId354" Type="http://schemas.openxmlformats.org/officeDocument/2006/relationships/hyperlink" Target="https://www.linkedin.com/company/ifocus-test/" TargetMode="External"/><Relationship Id="rId596" Type="http://schemas.openxmlformats.org/officeDocument/2006/relationships/hyperlink" Target="http://neglecthealth.io/" TargetMode="External"/><Relationship Id="rId111" Type="http://schemas.openxmlformats.org/officeDocument/2006/relationships/hyperlink" Target="https://www.crunchbase.com/organization/bioventus" TargetMode="External"/><Relationship Id="rId353" Type="http://schemas.openxmlformats.org/officeDocument/2006/relationships/hyperlink" Target="https://finder.startupnationcentral.org/company_page/ifocus-health" TargetMode="External"/><Relationship Id="rId595" Type="http://schemas.openxmlformats.org/officeDocument/2006/relationships/hyperlink" Target="https://www.oculeft.com/" TargetMode="External"/><Relationship Id="rId305" Type="http://schemas.openxmlformats.org/officeDocument/2006/relationships/hyperlink" Target="https://www.crunchbase.com/search/organizations/field/organizations/categories/pharmaceutical" TargetMode="External"/><Relationship Id="rId547" Type="http://schemas.openxmlformats.org/officeDocument/2006/relationships/hyperlink" Target="https://www.linkedin.com/company-beta/8666871/" TargetMode="External"/><Relationship Id="rId789" Type="http://schemas.openxmlformats.org/officeDocument/2006/relationships/hyperlink" Target="https://www.crunchbase.com/search/funding_rounds/field/organizations/last_funding_type/periapt" TargetMode="External"/><Relationship Id="rId304" Type="http://schemas.openxmlformats.org/officeDocument/2006/relationships/hyperlink" Target="https://www.crunchbase.com/organization/galimedix-therapeutics" TargetMode="External"/><Relationship Id="rId546" Type="http://schemas.openxmlformats.org/officeDocument/2006/relationships/hyperlink" Target="https://finder.startupnationcentral.org/company_page/neuromed" TargetMode="External"/><Relationship Id="rId788" Type="http://schemas.openxmlformats.org/officeDocument/2006/relationships/hyperlink" Target="https://finder.startupnationcentral.org/company_page/synergym-ai" TargetMode="External"/><Relationship Id="rId303" Type="http://schemas.openxmlformats.org/officeDocument/2006/relationships/hyperlink" Target="https://finder.startupnationcentral.org/company_page/galimedix-therapeutics" TargetMode="External"/><Relationship Id="rId545" Type="http://schemas.openxmlformats.org/officeDocument/2006/relationships/hyperlink" Target="https://www.crunchbase.com/organization/neuromagen-pharma" TargetMode="External"/><Relationship Id="rId787" Type="http://schemas.openxmlformats.org/officeDocument/2006/relationships/hyperlink" Target="https://www.synergym.ai/" TargetMode="External"/><Relationship Id="rId302" Type="http://schemas.openxmlformats.org/officeDocument/2006/relationships/hyperlink" Target="https://www.galimedix.com/" TargetMode="External"/><Relationship Id="rId544" Type="http://schemas.openxmlformats.org/officeDocument/2006/relationships/hyperlink" Target="https://finder.startupnationcentral.org/company_page/neuromagen" TargetMode="External"/><Relationship Id="rId786" Type="http://schemas.openxmlformats.org/officeDocument/2006/relationships/hyperlink" Target="https://www.linkedin.com/company/syncath-neuroscience/" TargetMode="External"/><Relationship Id="rId309" Type="http://schemas.openxmlformats.org/officeDocument/2006/relationships/hyperlink" Target="https://www.linkedin.com/company/genegrafts-ltd" TargetMode="External"/><Relationship Id="rId308" Type="http://schemas.openxmlformats.org/officeDocument/2006/relationships/hyperlink" Target="https://finder.startupnationcentral.org/company_page/genegrafts" TargetMode="External"/><Relationship Id="rId307" Type="http://schemas.openxmlformats.org/officeDocument/2006/relationships/hyperlink" Target="http://www.genegrafts.com/" TargetMode="External"/><Relationship Id="rId549" Type="http://schemas.openxmlformats.org/officeDocument/2006/relationships/hyperlink" Target="https://finder.startupnationcentral.org/company_page/neuronix" TargetMode="External"/><Relationship Id="rId306" Type="http://schemas.openxmlformats.org/officeDocument/2006/relationships/hyperlink" Target="https://www.linkedin.com/company/galimedix-therapeutics-inc/" TargetMode="External"/><Relationship Id="rId548" Type="http://schemas.openxmlformats.org/officeDocument/2006/relationships/hyperlink" Target="http://www.neuronixmedical.com/" TargetMode="External"/><Relationship Id="rId781" Type="http://schemas.openxmlformats.org/officeDocument/2006/relationships/hyperlink" Target="https://www.crunchbase.com/organization/skelekinetics" TargetMode="External"/><Relationship Id="rId780" Type="http://schemas.openxmlformats.org/officeDocument/2006/relationships/hyperlink" Target="https://www.symetrify.com/" TargetMode="External"/><Relationship Id="rId301" Type="http://schemas.openxmlformats.org/officeDocument/2006/relationships/hyperlink" Target="https://www.fresh-podcasts.com/tlvdna" TargetMode="External"/><Relationship Id="rId543" Type="http://schemas.openxmlformats.org/officeDocument/2006/relationships/hyperlink" Target="https://www.neuromagen.com/" TargetMode="External"/><Relationship Id="rId785" Type="http://schemas.openxmlformats.org/officeDocument/2006/relationships/hyperlink" Target="https://www.crunchbase.com/organization/syncath-neuroscience" TargetMode="External"/><Relationship Id="rId300" Type="http://schemas.openxmlformats.org/officeDocument/2006/relationships/hyperlink" Target="mailto:Dannapnt1@gmail.com" TargetMode="External"/><Relationship Id="rId542" Type="http://schemas.openxmlformats.org/officeDocument/2006/relationships/hyperlink" Target="https://finder.startupnationcentral.org/company_page/neuralight" TargetMode="External"/><Relationship Id="rId784" Type="http://schemas.openxmlformats.org/officeDocument/2006/relationships/hyperlink" Target="https://finder.startupnationcentral.org/company_page/syncath-neuroscience" TargetMode="External"/><Relationship Id="rId541" Type="http://schemas.openxmlformats.org/officeDocument/2006/relationships/hyperlink" Target="https://www.neurolighttech.com/" TargetMode="External"/><Relationship Id="rId783" Type="http://schemas.openxmlformats.org/officeDocument/2006/relationships/hyperlink" Target="https://www.linkedin.com/company/symetrify/" TargetMode="External"/><Relationship Id="rId540" Type="http://schemas.openxmlformats.org/officeDocument/2006/relationships/hyperlink" Target="https://www.linkedin.com/company/66264136" TargetMode="External"/><Relationship Id="rId782" Type="http://schemas.openxmlformats.org/officeDocument/2006/relationships/hyperlink" Target="https://www.crunchbase.com/search/organizations/field/organizations/categories/health-care" TargetMode="External"/><Relationship Id="rId536" Type="http://schemas.openxmlformats.org/officeDocument/2006/relationships/hyperlink" Target="https://finder.startupnationcentral.org/company_page/neurohelp" TargetMode="External"/><Relationship Id="rId778" Type="http://schemas.openxmlformats.org/officeDocument/2006/relationships/hyperlink" Target="https://www.linkedin.com/company/3828230" TargetMode="External"/><Relationship Id="rId535" Type="http://schemas.openxmlformats.org/officeDocument/2006/relationships/hyperlink" Target="https://www.neuro-help.com/" TargetMode="External"/><Relationship Id="rId777" Type="http://schemas.openxmlformats.org/officeDocument/2006/relationships/hyperlink" Target="https://finder.startupnationcentral.org/company_page/surgical-theater" TargetMode="External"/><Relationship Id="rId534" Type="http://schemas.openxmlformats.org/officeDocument/2006/relationships/hyperlink" Target="https://www.crunchbase.com/organization/yeda-research-and-development-co-ltd" TargetMode="External"/><Relationship Id="rId776" Type="http://schemas.openxmlformats.org/officeDocument/2006/relationships/hyperlink" Target="https://www.surgicaltheater.net/" TargetMode="External"/><Relationship Id="rId533" Type="http://schemas.openxmlformats.org/officeDocument/2006/relationships/hyperlink" Target="mailto:tzvika@neurogenic.co.il" TargetMode="External"/><Relationship Id="rId775" Type="http://schemas.openxmlformats.org/officeDocument/2006/relationships/hyperlink" Target="https://www.linkedin.com/company/1445497" TargetMode="External"/><Relationship Id="rId539" Type="http://schemas.openxmlformats.org/officeDocument/2006/relationships/hyperlink" Target="https://www.crunchbase.com/organization/neuroindex" TargetMode="External"/><Relationship Id="rId538" Type="http://schemas.openxmlformats.org/officeDocument/2006/relationships/hyperlink" Target="https://finder.startupnationcentral.org/company_page/neuroindex" TargetMode="External"/><Relationship Id="rId537" Type="http://schemas.openxmlformats.org/officeDocument/2006/relationships/hyperlink" Target="https://finder.startupnationcentral.org/company_page/neurohelp" TargetMode="External"/><Relationship Id="rId779" Type="http://schemas.openxmlformats.org/officeDocument/2006/relationships/hyperlink" Target="http://www.surpassmedical.com/" TargetMode="External"/><Relationship Id="rId770" Type="http://schemas.openxmlformats.org/officeDocument/2006/relationships/hyperlink" Target="http://www.stemcell-medicine.com/" TargetMode="External"/><Relationship Id="rId532" Type="http://schemas.openxmlformats.org/officeDocument/2006/relationships/hyperlink" Target="https://www.crunchbase.com/organization/neurogenic" TargetMode="External"/><Relationship Id="rId774" Type="http://schemas.openxmlformats.org/officeDocument/2006/relationships/hyperlink" Target="https://finder.startupnationcentral.org/company_page/step-of-mind" TargetMode="External"/><Relationship Id="rId531" Type="http://schemas.openxmlformats.org/officeDocument/2006/relationships/hyperlink" Target="https://finder.startupnationcentral.org/company_page/neurogenic" TargetMode="External"/><Relationship Id="rId773" Type="http://schemas.openxmlformats.org/officeDocument/2006/relationships/hyperlink" Target="http://www.stepofmind.com/" TargetMode="External"/><Relationship Id="rId530" Type="http://schemas.openxmlformats.org/officeDocument/2006/relationships/hyperlink" Target="http://www.neurogenic.co.il/" TargetMode="External"/><Relationship Id="rId772" Type="http://schemas.openxmlformats.org/officeDocument/2006/relationships/hyperlink" Target="https://www.linkedin.com/company/5224442" TargetMode="External"/><Relationship Id="rId771" Type="http://schemas.openxmlformats.org/officeDocument/2006/relationships/hyperlink" Target="https://finder.startupnationcentral.org/company_page/stem-cell-medicine" TargetMode="External"/><Relationship Id="rId327" Type="http://schemas.openxmlformats.org/officeDocument/2006/relationships/hyperlink" Target="https://www.happythings.app/" TargetMode="External"/><Relationship Id="rId569" Type="http://schemas.openxmlformats.org/officeDocument/2006/relationships/hyperlink" Target="https://vocavibe.ai/" TargetMode="External"/><Relationship Id="rId326" Type="http://schemas.openxmlformats.org/officeDocument/2006/relationships/hyperlink" Target="https://finder.startupnationcentral.org/company_page/cerebramed" TargetMode="External"/><Relationship Id="rId568" Type="http://schemas.openxmlformats.org/officeDocument/2006/relationships/hyperlink" Target="https://www.linkedin.com/in/nibs-neuroscience-technologies-123b5096/" TargetMode="External"/><Relationship Id="rId325" Type="http://schemas.openxmlformats.org/officeDocument/2006/relationships/hyperlink" Target="http://gskure.com/" TargetMode="External"/><Relationship Id="rId567" Type="http://schemas.openxmlformats.org/officeDocument/2006/relationships/hyperlink" Target="https://www.crunchbase.com/organization/nibs" TargetMode="External"/><Relationship Id="rId324" Type="http://schemas.openxmlformats.org/officeDocument/2006/relationships/hyperlink" Target="https://www.linkedin.com/company/64704759" TargetMode="External"/><Relationship Id="rId566" Type="http://schemas.openxmlformats.org/officeDocument/2006/relationships/hyperlink" Target="http://www.nibsneuroscience.com/" TargetMode="External"/><Relationship Id="rId329" Type="http://schemas.openxmlformats.org/officeDocument/2006/relationships/hyperlink" Target="https://headhabitat.com/" TargetMode="External"/><Relationship Id="rId328" Type="http://schemas.openxmlformats.org/officeDocument/2006/relationships/hyperlink" Target="https://finder.startupnationcentral.org/company_page/happy-things" TargetMode="External"/><Relationship Id="rId561" Type="http://schemas.openxmlformats.org/officeDocument/2006/relationships/hyperlink" Target="https://www.nt-med.com/" TargetMode="External"/><Relationship Id="rId560" Type="http://schemas.openxmlformats.org/officeDocument/2006/relationships/hyperlink" Target="https://www.linkedin.com/company/18138139/" TargetMode="External"/><Relationship Id="rId323" Type="http://schemas.openxmlformats.org/officeDocument/2006/relationships/hyperlink" Target="https://finder.startupnationcentral.org/company_page/graymatters-health" TargetMode="External"/><Relationship Id="rId565" Type="http://schemas.openxmlformats.org/officeDocument/2006/relationships/hyperlink" Target="http://www.nexsigdb.com/" TargetMode="External"/><Relationship Id="rId322" Type="http://schemas.openxmlformats.org/officeDocument/2006/relationships/hyperlink" Target="https://www.graymatters.health/" TargetMode="External"/><Relationship Id="rId564" Type="http://schemas.openxmlformats.org/officeDocument/2006/relationships/hyperlink" Target="http://www.neuro-vision.com/" TargetMode="External"/><Relationship Id="rId321" Type="http://schemas.openxmlformats.org/officeDocument/2006/relationships/hyperlink" Target="https://gooddeeds.ai/" TargetMode="External"/><Relationship Id="rId563" Type="http://schemas.openxmlformats.org/officeDocument/2006/relationships/hyperlink" Target="https://www.linkedin.com/company/neurotrigger/" TargetMode="External"/><Relationship Id="rId320" Type="http://schemas.openxmlformats.org/officeDocument/2006/relationships/hyperlink" Target="https://www.linkedin.com/company/glixogen-therapeutics/" TargetMode="External"/><Relationship Id="rId562" Type="http://schemas.openxmlformats.org/officeDocument/2006/relationships/hyperlink" Target="https://finder.startupnationcentral.org/company_page/neurotrigger" TargetMode="External"/><Relationship Id="rId316" Type="http://schemas.openxmlformats.org/officeDocument/2006/relationships/hyperlink" Target="https://www.crunchbase.com/organization/ggtude" TargetMode="External"/><Relationship Id="rId558" Type="http://schemas.openxmlformats.org/officeDocument/2006/relationships/hyperlink" Target="https://neurosteer.com/" TargetMode="External"/><Relationship Id="rId315" Type="http://schemas.openxmlformats.org/officeDocument/2006/relationships/hyperlink" Target="https://finder.startupnationcentral.org/company_page/gg-apps" TargetMode="External"/><Relationship Id="rId557" Type="http://schemas.openxmlformats.org/officeDocument/2006/relationships/hyperlink" Target="http://www.neurosonix.co.il/" TargetMode="External"/><Relationship Id="rId799" Type="http://schemas.openxmlformats.org/officeDocument/2006/relationships/hyperlink" Target="https://www.crunchbase.com/organization/tetrax-israel" TargetMode="External"/><Relationship Id="rId314" Type="http://schemas.openxmlformats.org/officeDocument/2006/relationships/hyperlink" Target="https://ggtude.com/" TargetMode="External"/><Relationship Id="rId556" Type="http://schemas.openxmlformats.org/officeDocument/2006/relationships/hyperlink" Target="https://www.crunchbase.com/search/organizations/field/organizations/categories/biopharma" TargetMode="External"/><Relationship Id="rId798" Type="http://schemas.openxmlformats.org/officeDocument/2006/relationships/hyperlink" Target="http://tetraxbalance.com/" TargetMode="External"/><Relationship Id="rId313" Type="http://schemas.openxmlformats.org/officeDocument/2006/relationships/hyperlink" Target="https://www.iati.co.il/company/4662/ggtude" TargetMode="External"/><Relationship Id="rId555" Type="http://schemas.openxmlformats.org/officeDocument/2006/relationships/hyperlink" Target="https://www.crunchbase.com/organization/neuroquest" TargetMode="External"/><Relationship Id="rId797" Type="http://schemas.openxmlformats.org/officeDocument/2006/relationships/hyperlink" Target="http://www.tmstbrain.com/" TargetMode="External"/><Relationship Id="rId319" Type="http://schemas.openxmlformats.org/officeDocument/2006/relationships/hyperlink" Target="https://www.crunchbase.com/search/organizations/field/organizations/categories/biopharma" TargetMode="External"/><Relationship Id="rId318" Type="http://schemas.openxmlformats.org/officeDocument/2006/relationships/hyperlink" Target="https://www.crunchbase.com/organization/glixogen-therapeutics" TargetMode="External"/><Relationship Id="rId317" Type="http://schemas.openxmlformats.org/officeDocument/2006/relationships/hyperlink" Target="https://www.ginatgeshem.org/" TargetMode="External"/><Relationship Id="rId559" Type="http://schemas.openxmlformats.org/officeDocument/2006/relationships/hyperlink" Target="https://finder.startupnationcentral.org/company_page/neurosteer" TargetMode="External"/><Relationship Id="rId550" Type="http://schemas.openxmlformats.org/officeDocument/2006/relationships/hyperlink" Target="https://neuro-pet.com/" TargetMode="External"/><Relationship Id="rId792" Type="http://schemas.openxmlformats.org/officeDocument/2006/relationships/hyperlink" Target="https://www.crunchbase.com/organization/tabi-learning-technologies" TargetMode="External"/><Relationship Id="rId791" Type="http://schemas.openxmlformats.org/officeDocument/2006/relationships/hyperlink" Target="https://finder.startupnationcentral.org/company_page/tabi-learning-technologies-ltd" TargetMode="External"/><Relationship Id="rId790" Type="http://schemas.openxmlformats.org/officeDocument/2006/relationships/hyperlink" Target="https://www.linkedin.com/company/synergym-ai/" TargetMode="External"/><Relationship Id="rId312" Type="http://schemas.openxmlformats.org/officeDocument/2006/relationships/hyperlink" Target="https://www.linkedin.com/company/genetika/?originalSubdomain=il" TargetMode="External"/><Relationship Id="rId554" Type="http://schemas.openxmlformats.org/officeDocument/2006/relationships/hyperlink" Target="https://finder.startupnationcentral.org/company_page/neuroquest" TargetMode="External"/><Relationship Id="rId796" Type="http://schemas.openxmlformats.org/officeDocument/2006/relationships/hyperlink" Target="https://www.linkedin.com/company/tamarix-pharma/about/" TargetMode="External"/><Relationship Id="rId311" Type="http://schemas.openxmlformats.org/officeDocument/2006/relationships/hyperlink" Target="https://finder.startupnationcentral.org/company_page/genetika" TargetMode="External"/><Relationship Id="rId553" Type="http://schemas.openxmlformats.org/officeDocument/2006/relationships/hyperlink" Target="https://www.trendlines.com/portfolio/neuroquest/" TargetMode="External"/><Relationship Id="rId795" Type="http://schemas.openxmlformats.org/officeDocument/2006/relationships/hyperlink" Target="https://www.crunchbase.com/organization/tamarix-pharma" TargetMode="External"/><Relationship Id="rId310" Type="http://schemas.openxmlformats.org/officeDocument/2006/relationships/hyperlink" Target="https://www.genetikaplus.com/" TargetMode="External"/><Relationship Id="rId552" Type="http://schemas.openxmlformats.org/officeDocument/2006/relationships/hyperlink" Target="https://www.linkedin.com/company/42932711" TargetMode="External"/><Relationship Id="rId794" Type="http://schemas.openxmlformats.org/officeDocument/2006/relationships/hyperlink" Target="https://www.tamarix-pharma.com/" TargetMode="External"/><Relationship Id="rId551" Type="http://schemas.openxmlformats.org/officeDocument/2006/relationships/hyperlink" Target="https://finder.startupnationcentral.org/company_page/neuropet" TargetMode="External"/><Relationship Id="rId793" Type="http://schemas.openxmlformats.org/officeDocument/2006/relationships/hyperlink" Target="https://www.linkedin.com/company/tabi-learning-technologies/" TargetMode="External"/><Relationship Id="rId297" Type="http://schemas.openxmlformats.org/officeDocument/2006/relationships/hyperlink" Target="https://www.linkedin.com/company/10013266" TargetMode="External"/><Relationship Id="rId296" Type="http://schemas.openxmlformats.org/officeDocument/2006/relationships/hyperlink" Target="https://finder.startupnationcentral.org/company_page/flybrain" TargetMode="External"/><Relationship Id="rId295" Type="http://schemas.openxmlformats.org/officeDocument/2006/relationships/hyperlink" Target="https://finder.startupnationcentral.org/company_page/flowmd" TargetMode="External"/><Relationship Id="rId294" Type="http://schemas.openxmlformats.org/officeDocument/2006/relationships/hyperlink" Target="https://desktop.flowmd.co/" TargetMode="External"/><Relationship Id="rId299" Type="http://schemas.openxmlformats.org/officeDocument/2006/relationships/hyperlink" Target="https://finder.startupnationcentral.org/company_page/forsight-robotics" TargetMode="External"/><Relationship Id="rId298" Type="http://schemas.openxmlformats.org/officeDocument/2006/relationships/hyperlink" Target="https://www.forsightrobotics.com/" TargetMode="External"/><Relationship Id="rId271" Type="http://schemas.openxmlformats.org/officeDocument/2006/relationships/hyperlink" Target="https://www.futurx.co.il/portfolio/epeius-pharma/" TargetMode="External"/><Relationship Id="rId270" Type="http://schemas.openxmlformats.org/officeDocument/2006/relationships/hyperlink" Target="https://finder.startupnationcentral.org/company_page/epeius-pharma" TargetMode="External"/><Relationship Id="rId269" Type="http://schemas.openxmlformats.org/officeDocument/2006/relationships/hyperlink" Target="https://www.futurx.co.il/portfolio/epeius-pharma/" TargetMode="External"/><Relationship Id="rId264" Type="http://schemas.openxmlformats.org/officeDocument/2006/relationships/hyperlink" Target="https://www.linkedin.com/company/emotiplay/" TargetMode="External"/><Relationship Id="rId263" Type="http://schemas.openxmlformats.org/officeDocument/2006/relationships/hyperlink" Target="https://emotiplay.com/" TargetMode="External"/><Relationship Id="rId262" Type="http://schemas.openxmlformats.org/officeDocument/2006/relationships/hyperlink" Target="http://www.emelai.io/" TargetMode="External"/><Relationship Id="rId261" Type="http://schemas.openxmlformats.org/officeDocument/2006/relationships/hyperlink" Target="https://www.linkedin.com/company/emazebrain/?originalSubdomain=il" TargetMode="External"/><Relationship Id="rId268" Type="http://schemas.openxmlformats.org/officeDocument/2006/relationships/hyperlink" Target="https://www.linkedin.com/company/endostream-medical/?originalSubdomain=il" TargetMode="External"/><Relationship Id="rId267" Type="http://schemas.openxmlformats.org/officeDocument/2006/relationships/hyperlink" Target="https://www.crunchbase.com/organization/endostream" TargetMode="External"/><Relationship Id="rId266" Type="http://schemas.openxmlformats.org/officeDocument/2006/relationships/hyperlink" Target="https://finder.startupnationcentral.org/company_page/endostream-medical" TargetMode="External"/><Relationship Id="rId265" Type="http://schemas.openxmlformats.org/officeDocument/2006/relationships/hyperlink" Target="https://endostream.com/" TargetMode="External"/><Relationship Id="rId260" Type="http://schemas.openxmlformats.org/officeDocument/2006/relationships/hyperlink" Target="https://finder.startupnationcentral.org/company_page/emazelabs" TargetMode="External"/><Relationship Id="rId259" Type="http://schemas.openxmlformats.org/officeDocument/2006/relationships/hyperlink" Target="https://finder.startupnationcentral.org/company_page/elixie-1" TargetMode="External"/><Relationship Id="rId258" Type="http://schemas.openxmlformats.org/officeDocument/2006/relationships/hyperlink" Target="https://www.elixie.com/" TargetMode="External"/><Relationship Id="rId253" Type="http://schemas.openxmlformats.org/officeDocument/2006/relationships/hyperlink" Target="https://finder.startupnationcentral.org/company_page/automaticaudit" TargetMode="External"/><Relationship Id="rId495" Type="http://schemas.openxmlformats.org/officeDocument/2006/relationships/hyperlink" Target="https://www.neurotech-solutions.com/he/%d7%90%d7%95%d7%93%d7%95%d7%aa%d7%99%d7%a0%d7%95/%d7%93%d7%a8%d7%99%d7%a7%d7%98%d7%95%d7%a8%d7%99%d7%95%d7%9f-%d7%9e%d7%99%d7%a7%d7%a6%d7%95%d7%a2%d7%99/" TargetMode="External"/><Relationship Id="rId252" Type="http://schemas.openxmlformats.org/officeDocument/2006/relationships/hyperlink" Target="https://www.elefense.com/" TargetMode="External"/><Relationship Id="rId494" Type="http://schemas.openxmlformats.org/officeDocument/2006/relationships/hyperlink" Target="https://www.linkedin.com/company/nbt-ltd/" TargetMode="External"/><Relationship Id="rId251" Type="http://schemas.openxmlformats.org/officeDocument/2006/relationships/hyperlink" Target="mailto:Info@elda-ai.com" TargetMode="External"/><Relationship Id="rId493" Type="http://schemas.openxmlformats.org/officeDocument/2006/relationships/hyperlink" Target="http://nbtltd.com/" TargetMode="External"/><Relationship Id="rId250" Type="http://schemas.openxmlformats.org/officeDocument/2006/relationships/hyperlink" Target="https://www.linkedin.com/company/elda-braintech/about/" TargetMode="External"/><Relationship Id="rId492" Type="http://schemas.openxmlformats.org/officeDocument/2006/relationships/hyperlink" Target="https://finder.startupnationcentral.org/startups/search?&amp;status=Active&amp;productstage=Clinical+Trial" TargetMode="External"/><Relationship Id="rId257" Type="http://schemas.openxmlformats.org/officeDocument/2006/relationships/hyperlink" Target="https://www.linkedin.com/company/eleoshealth/" TargetMode="External"/><Relationship Id="rId499" Type="http://schemas.openxmlformats.org/officeDocument/2006/relationships/hyperlink" Target="https://finder.startupnationcentral.org/company_page/Nervio" TargetMode="External"/><Relationship Id="rId256" Type="http://schemas.openxmlformats.org/officeDocument/2006/relationships/hyperlink" Target="https://www.crunchbase.com/organization/eleos-health" TargetMode="External"/><Relationship Id="rId498" Type="http://schemas.openxmlformats.org/officeDocument/2006/relationships/hyperlink" Target="https://www.nervio.ai/" TargetMode="External"/><Relationship Id="rId255" Type="http://schemas.openxmlformats.org/officeDocument/2006/relationships/hyperlink" Target="https://finder.startupnationcentral.org/company_page/eleos" TargetMode="External"/><Relationship Id="rId497" Type="http://schemas.openxmlformats.org/officeDocument/2006/relationships/hyperlink" Target="https://www.crunchbase.com/search/organization.companies/field/organizations/rank_org_company/490499" TargetMode="External"/><Relationship Id="rId254" Type="http://schemas.openxmlformats.org/officeDocument/2006/relationships/hyperlink" Target="https://eleos.health/" TargetMode="External"/><Relationship Id="rId496" Type="http://schemas.openxmlformats.org/officeDocument/2006/relationships/hyperlink" Target="https://finder.startupnationcentral.org/company_page/neurotech-solutions" TargetMode="External"/><Relationship Id="rId293" Type="http://schemas.openxmlformats.org/officeDocument/2006/relationships/hyperlink" Target="http://www.fits.com.br/" TargetMode="External"/><Relationship Id="rId292" Type="http://schemas.openxmlformats.org/officeDocument/2006/relationships/hyperlink" Target="https://www.linkedin.com/company/2531441" TargetMode="External"/><Relationship Id="rId291" Type="http://schemas.openxmlformats.org/officeDocument/2006/relationships/hyperlink" Target="https://finder.startupnationcentral.org/company_page/elminda" TargetMode="External"/><Relationship Id="rId290" Type="http://schemas.openxmlformats.org/officeDocument/2006/relationships/hyperlink" Target="https://fireflyneuro.com/" TargetMode="External"/><Relationship Id="rId286" Type="http://schemas.openxmlformats.org/officeDocument/2006/relationships/hyperlink" Target="https://finder.startupnationcentral.org/company_page/eyecuracy" TargetMode="External"/><Relationship Id="rId285" Type="http://schemas.openxmlformats.org/officeDocument/2006/relationships/hyperlink" Target="http://www.eyecuracy.com/" TargetMode="External"/><Relationship Id="rId284" Type="http://schemas.openxmlformats.org/officeDocument/2006/relationships/hyperlink" Target="https://www.linkedin.com/company/18089088" TargetMode="External"/><Relationship Id="rId283" Type="http://schemas.openxmlformats.org/officeDocument/2006/relationships/hyperlink" Target="https://finder.startupnationcentral.org/company_page/eyecontrol" TargetMode="External"/><Relationship Id="rId289" Type="http://schemas.openxmlformats.org/officeDocument/2006/relationships/hyperlink" Target="https://finder.startupnationcentral.org/company_page/eyeviation" TargetMode="External"/><Relationship Id="rId288" Type="http://schemas.openxmlformats.org/officeDocument/2006/relationships/hyperlink" Target="https://www.eyeviation.com/" TargetMode="External"/><Relationship Id="rId287" Type="http://schemas.openxmlformats.org/officeDocument/2006/relationships/hyperlink" Target="https://www.linkedin.com/company/eyecuracy/" TargetMode="External"/><Relationship Id="rId282" Type="http://schemas.openxmlformats.org/officeDocument/2006/relationships/hyperlink" Target="http://www.eyecontrol.co.il/" TargetMode="External"/><Relationship Id="rId281" Type="http://schemas.openxmlformats.org/officeDocument/2006/relationships/hyperlink" Target="https://www.linkedin.com/company/eyeminders/" TargetMode="External"/><Relationship Id="rId280" Type="http://schemas.openxmlformats.org/officeDocument/2006/relationships/hyperlink" Target="https://www.crunchbase.com/organization/eye-minders" TargetMode="External"/><Relationship Id="rId275" Type="http://schemas.openxmlformats.org/officeDocument/2006/relationships/hyperlink" Target="https://finder.startupnationcentral.org/company_page/excellent-brain" TargetMode="External"/><Relationship Id="rId274" Type="http://schemas.openxmlformats.org/officeDocument/2006/relationships/hyperlink" Target="http://excellent-brain.com/" TargetMode="External"/><Relationship Id="rId273" Type="http://schemas.openxmlformats.org/officeDocument/2006/relationships/hyperlink" Target="http://www.esistence.com/" TargetMode="External"/><Relationship Id="rId272" Type="http://schemas.openxmlformats.org/officeDocument/2006/relationships/hyperlink" Target="http://www.epitechmag.com/cgi-sys/defaultwebpage.cgi" TargetMode="External"/><Relationship Id="rId279" Type="http://schemas.openxmlformats.org/officeDocument/2006/relationships/hyperlink" Target="https://www.eye-minders.com/" TargetMode="External"/><Relationship Id="rId278" Type="http://schemas.openxmlformats.org/officeDocument/2006/relationships/hyperlink" Target="https://finder.startupnationcentral.org/company_page/exegiline" TargetMode="External"/><Relationship Id="rId277" Type="http://schemas.openxmlformats.org/officeDocument/2006/relationships/hyperlink" Target="http://www.youdim.com/exegiline/" TargetMode="External"/><Relationship Id="rId276" Type="http://schemas.openxmlformats.org/officeDocument/2006/relationships/hyperlink" Target="https://www.linkedin.com/company/excellent-brain/" TargetMode="External"/><Relationship Id="rId629" Type="http://schemas.openxmlformats.org/officeDocument/2006/relationships/hyperlink" Target="https://finder.startupnationcentral.org/company_page/platera-ai" TargetMode="External"/><Relationship Id="rId624" Type="http://schemas.openxmlformats.org/officeDocument/2006/relationships/hyperlink" Target="https://www.crunchbase.com/search/funding_rounds/field/organizations/last_funding_type/periapt" TargetMode="External"/><Relationship Id="rId623" Type="http://schemas.openxmlformats.org/officeDocument/2006/relationships/hyperlink" Target="https://finder.startupnationcentral.org/company_page/periapt" TargetMode="External"/><Relationship Id="rId622" Type="http://schemas.openxmlformats.org/officeDocument/2006/relationships/hyperlink" Target="https://www.mypery.com/" TargetMode="External"/><Relationship Id="rId864" Type="http://schemas.openxmlformats.org/officeDocument/2006/relationships/drawing" Target="../drawings/drawing1.xml"/><Relationship Id="rId621" Type="http://schemas.openxmlformats.org/officeDocument/2006/relationships/hyperlink" Target="https://finder.startupnationcentral.org/company_page/perflow-medical" TargetMode="External"/><Relationship Id="rId863" Type="http://schemas.openxmlformats.org/officeDocument/2006/relationships/hyperlink" Target="https://www.youdim.com/" TargetMode="External"/><Relationship Id="rId628" Type="http://schemas.openxmlformats.org/officeDocument/2006/relationships/hyperlink" Target="https://www.crunchbase.com/organization/phi-g" TargetMode="External"/><Relationship Id="rId627" Type="http://schemas.openxmlformats.org/officeDocument/2006/relationships/hyperlink" Target="https://finder.startupnationcentral.org/company_page/phi-g" TargetMode="External"/><Relationship Id="rId626" Type="http://schemas.openxmlformats.org/officeDocument/2006/relationships/hyperlink" Target="mailto:info@mypery.com" TargetMode="External"/><Relationship Id="rId625" Type="http://schemas.openxmlformats.org/officeDocument/2006/relationships/hyperlink" Target="https://www.linkedin.com/company/peryhealth/?originalSubdomain=il" TargetMode="External"/><Relationship Id="rId620" Type="http://schemas.openxmlformats.org/officeDocument/2006/relationships/hyperlink" Target="https://perflow.com/" TargetMode="External"/><Relationship Id="rId862" Type="http://schemas.openxmlformats.org/officeDocument/2006/relationships/hyperlink" Target="https://www.crunchbase.com/organization/yalmo" TargetMode="External"/><Relationship Id="rId861" Type="http://schemas.openxmlformats.org/officeDocument/2006/relationships/hyperlink" Target="https://finder.startupnationcentral.org/company_page/yalmo" TargetMode="External"/><Relationship Id="rId860" Type="http://schemas.openxmlformats.org/officeDocument/2006/relationships/hyperlink" Target="https://www.yalmosystem.com/" TargetMode="External"/><Relationship Id="rId619" Type="http://schemas.openxmlformats.org/officeDocument/2006/relationships/hyperlink" Target="mailto:Dannapnt1@gmail.com" TargetMode="External"/><Relationship Id="rId618" Type="http://schemas.openxmlformats.org/officeDocument/2006/relationships/hyperlink" Target="https://finder.startupnationcentral.org/company_page/perceive-brain-health" TargetMode="External"/><Relationship Id="rId613" Type="http://schemas.openxmlformats.org/officeDocument/2006/relationships/hyperlink" Target="https://www.linkedin.com/company/painpal/" TargetMode="External"/><Relationship Id="rId855" Type="http://schemas.openxmlformats.org/officeDocument/2006/relationships/hyperlink" Target="https://finder.startupnationcentral.org/company_page/xonovo" TargetMode="External"/><Relationship Id="rId612" Type="http://schemas.openxmlformats.org/officeDocument/2006/relationships/hyperlink" Target="https://finder.startupnationcentral.org/company_page/painpal" TargetMode="External"/><Relationship Id="rId854" Type="http://schemas.openxmlformats.org/officeDocument/2006/relationships/hyperlink" Target="https://www.linkedin.com/company/x-trodes/" TargetMode="External"/><Relationship Id="rId611" Type="http://schemas.openxmlformats.org/officeDocument/2006/relationships/hyperlink" Target="https://painpal.com/" TargetMode="External"/><Relationship Id="rId853" Type="http://schemas.openxmlformats.org/officeDocument/2006/relationships/hyperlink" Target="https://finder.startupnationcentral.org/company_page/x-trodes1" TargetMode="External"/><Relationship Id="rId610" Type="http://schemas.openxmlformats.org/officeDocument/2006/relationships/hyperlink" Target="https://www.crunchbase.com/organization/othereality" TargetMode="External"/><Relationship Id="rId852" Type="http://schemas.openxmlformats.org/officeDocument/2006/relationships/hyperlink" Target="https://xtrodes.com/" TargetMode="External"/><Relationship Id="rId617" Type="http://schemas.openxmlformats.org/officeDocument/2006/relationships/hyperlink" Target="https://finder.startupnationcentral.org/company_page/papayona" TargetMode="External"/><Relationship Id="rId859" Type="http://schemas.openxmlformats.org/officeDocument/2006/relationships/hyperlink" Target="https://www.linkedin.com/company/xrhealth/" TargetMode="External"/><Relationship Id="rId616" Type="http://schemas.openxmlformats.org/officeDocument/2006/relationships/hyperlink" Target="https://papayoma.com/" TargetMode="External"/><Relationship Id="rId858" Type="http://schemas.openxmlformats.org/officeDocument/2006/relationships/hyperlink" Target="https://finder.startupnationcentral.org/company_page/vrphysio" TargetMode="External"/><Relationship Id="rId615" Type="http://schemas.openxmlformats.org/officeDocument/2006/relationships/hyperlink" Target="mailto:Dannapnt1@gmail.com" TargetMode="External"/><Relationship Id="rId857" Type="http://schemas.openxmlformats.org/officeDocument/2006/relationships/hyperlink" Target="https://www.xr.health/" TargetMode="External"/><Relationship Id="rId614" Type="http://schemas.openxmlformats.org/officeDocument/2006/relationships/hyperlink" Target="https://finder.startupnationcentral.org/startups/search?&amp;status=Active&amp;productstage=Customer+development" TargetMode="External"/><Relationship Id="rId856" Type="http://schemas.openxmlformats.org/officeDocument/2006/relationships/hyperlink" Target="https://www.linkedin.com/company/10270585" TargetMode="External"/><Relationship Id="rId851" Type="http://schemas.openxmlformats.org/officeDocument/2006/relationships/hyperlink" Target="https://www.linkedin.com/company/wellplayapp/" TargetMode="External"/><Relationship Id="rId850" Type="http://schemas.openxmlformats.org/officeDocument/2006/relationships/hyperlink" Target="https://finder.startupnationcentral.org/company_page/wellplay-ltd" TargetMode="External"/><Relationship Id="rId409" Type="http://schemas.openxmlformats.org/officeDocument/2006/relationships/hyperlink" Target="https://finder.startupnationcentral.org/company_page/lean-ai" TargetMode="External"/><Relationship Id="rId404" Type="http://schemas.openxmlformats.org/officeDocument/2006/relationships/hyperlink" Target="https://finder.startupnationcentral.org/company_page/libra-home" TargetMode="External"/><Relationship Id="rId646" Type="http://schemas.openxmlformats.org/officeDocument/2006/relationships/hyperlink" Target="https://www.linkedin.com/company/psyable/" TargetMode="External"/><Relationship Id="rId403" Type="http://schemas.openxmlformats.org/officeDocument/2006/relationships/hyperlink" Target="https://www.physiosensing.net/vestibular-rehabilitation" TargetMode="External"/><Relationship Id="rId645" Type="http://schemas.openxmlformats.org/officeDocument/2006/relationships/hyperlink" Target="https://finder.startupnationcentral.org/company_page/psyable" TargetMode="External"/><Relationship Id="rId402" Type="http://schemas.openxmlformats.org/officeDocument/2006/relationships/hyperlink" Target="https://finder.startupnationcentral.org/company_page/kai-ai" TargetMode="External"/><Relationship Id="rId644" Type="http://schemas.openxmlformats.org/officeDocument/2006/relationships/hyperlink" Target="https://www.psyable.com/" TargetMode="External"/><Relationship Id="rId401" Type="http://schemas.openxmlformats.org/officeDocument/2006/relationships/hyperlink" Target="https://kai.ai/" TargetMode="External"/><Relationship Id="rId643" Type="http://schemas.openxmlformats.org/officeDocument/2006/relationships/hyperlink" Target="https://finder.startupnationcentral.org/company_page/memofit" TargetMode="External"/><Relationship Id="rId408" Type="http://schemas.openxmlformats.org/officeDocument/2006/relationships/hyperlink" Target="https://finder.startupnationcentral.org/company_page/kmoeye" TargetMode="External"/><Relationship Id="rId407" Type="http://schemas.openxmlformats.org/officeDocument/2006/relationships/hyperlink" Target="http://www.kmoeye.com/" TargetMode="External"/><Relationship Id="rId649" Type="http://schemas.openxmlformats.org/officeDocument/2006/relationships/hyperlink" Target="https://www.crunchbase.com/search/organizations/field/organizations/categories/biotechnology" TargetMode="External"/><Relationship Id="rId406" Type="http://schemas.openxmlformats.org/officeDocument/2006/relationships/hyperlink" Target="https://finder.startupnationcentral.org/company_page/keystone-heart" TargetMode="External"/><Relationship Id="rId648" Type="http://schemas.openxmlformats.org/officeDocument/2006/relationships/hyperlink" Target="https://finder.startupnationcentral.org/company_page/psyrx" TargetMode="External"/><Relationship Id="rId405" Type="http://schemas.openxmlformats.org/officeDocument/2006/relationships/hyperlink" Target="http://keystoneheart.com/" TargetMode="External"/><Relationship Id="rId647" Type="http://schemas.openxmlformats.org/officeDocument/2006/relationships/hyperlink" Target="https://www.psyrx.co/" TargetMode="External"/><Relationship Id="rId400" Type="http://schemas.openxmlformats.org/officeDocument/2006/relationships/hyperlink" Target="http://kai.ai/" TargetMode="External"/><Relationship Id="rId642" Type="http://schemas.openxmlformats.org/officeDocument/2006/relationships/hyperlink" Target="https://www.protektx.com/" TargetMode="External"/><Relationship Id="rId641" Type="http://schemas.openxmlformats.org/officeDocument/2006/relationships/hyperlink" Target="https://www.linkedin.com/company/prospec-tany-technogene-ltd/about/" TargetMode="External"/><Relationship Id="rId640" Type="http://schemas.openxmlformats.org/officeDocument/2006/relationships/hyperlink" Target="https://finder.startupnationcentral.org/company_page/prospec" TargetMode="External"/><Relationship Id="rId635" Type="http://schemas.openxmlformats.org/officeDocument/2006/relationships/hyperlink" Target="https://www.prilenia.com/" TargetMode="External"/><Relationship Id="rId634" Type="http://schemas.openxmlformats.org/officeDocument/2006/relationships/hyperlink" Target="https://finder.startupnationcentral.org/company_page/taliaz-diagnostics" TargetMode="External"/><Relationship Id="rId633" Type="http://schemas.openxmlformats.org/officeDocument/2006/relationships/hyperlink" Target="https://predictix.ai/" TargetMode="External"/><Relationship Id="rId632" Type="http://schemas.openxmlformats.org/officeDocument/2006/relationships/hyperlink" Target="https://www.linkedin.com/in/guy-hochman-5a7885a?miniProfileUrn=urn%3Ali%3Afs_miniProfile%3AACoAAAHorQ8BDhezq_jJCiZvg4UH69yILjWR-MI" TargetMode="External"/><Relationship Id="rId639" Type="http://schemas.openxmlformats.org/officeDocument/2006/relationships/hyperlink" Target="http://www.prospecbio.com/" TargetMode="External"/><Relationship Id="rId638" Type="http://schemas.openxmlformats.org/officeDocument/2006/relationships/hyperlink" Target="http://primesense.com/" TargetMode="External"/><Relationship Id="rId637" Type="http://schemas.openxmlformats.org/officeDocument/2006/relationships/hyperlink" Target="https://www.linkedin.com/company/26568559" TargetMode="External"/><Relationship Id="rId636" Type="http://schemas.openxmlformats.org/officeDocument/2006/relationships/hyperlink" Target="https://finder.startupnationcentral.org/company_page/prilenia-therapeutics" TargetMode="External"/><Relationship Id="rId631" Type="http://schemas.openxmlformats.org/officeDocument/2006/relationships/hyperlink" Target="https://www.linkedin.com/company/platera/" TargetMode="External"/><Relationship Id="rId630" Type="http://schemas.openxmlformats.org/officeDocument/2006/relationships/hyperlink" Target="https://www.crunchbase.com/search/funding_rounds/field/organizations/last_funding_type/periapt" TargetMode="External"/><Relationship Id="rId829" Type="http://schemas.openxmlformats.org/officeDocument/2006/relationships/hyperlink" Target="https://consult.valerahealth.com/nj-mental-health?campaignid=14266997451&amp;adgroupid=128364922760&amp;gad_source=1&amp;gclid=Cj0KCQiA5rGuBhCnARIsAN11vgTmwsrNvQe5Zk5YpFYgjuGNWraN_4eOndLlbdrNq8SGFTffqrQD75IaAvk6EALw_wcB" TargetMode="External"/><Relationship Id="rId828" Type="http://schemas.openxmlformats.org/officeDocument/2006/relationships/hyperlink" Target="https://www.linkedin.com/company/34220436" TargetMode="External"/><Relationship Id="rId827" Type="http://schemas.openxmlformats.org/officeDocument/2006/relationships/hyperlink" Target="https://finder.startupnationcentral.org/company_page/unipharm" TargetMode="External"/><Relationship Id="rId822" Type="http://schemas.openxmlformats.org/officeDocument/2006/relationships/hyperlink" Target="http://www.umoove.me/" TargetMode="External"/><Relationship Id="rId821" Type="http://schemas.openxmlformats.org/officeDocument/2006/relationships/hyperlink" Target="https://www.iati.co.il/company/1365/tulip-medical-ltd" TargetMode="External"/><Relationship Id="rId820" Type="http://schemas.openxmlformats.org/officeDocument/2006/relationships/hyperlink" Target="https://www.linkedin.com/company/triticum-medical/" TargetMode="External"/><Relationship Id="rId826" Type="http://schemas.openxmlformats.org/officeDocument/2006/relationships/hyperlink" Target="http://unipharm.co.il/?lang=en" TargetMode="External"/><Relationship Id="rId825" Type="http://schemas.openxmlformats.org/officeDocument/2006/relationships/hyperlink" Target="https://www.linkedin.com/company/2476752" TargetMode="External"/><Relationship Id="rId824" Type="http://schemas.openxmlformats.org/officeDocument/2006/relationships/hyperlink" Target="https://www.crunchbase.com/organization/umoove" TargetMode="External"/><Relationship Id="rId823" Type="http://schemas.openxmlformats.org/officeDocument/2006/relationships/hyperlink" Target="https://finder.startupnationcentral.org/company_page/umoove" TargetMode="External"/><Relationship Id="rId819" Type="http://schemas.openxmlformats.org/officeDocument/2006/relationships/hyperlink" Target="https://finder.startupnationcentral.org/company_page/triticum-ltd" TargetMode="External"/><Relationship Id="rId818" Type="http://schemas.openxmlformats.org/officeDocument/2006/relationships/hyperlink" Target="http://triticum-medical.com/" TargetMode="External"/><Relationship Id="rId817" Type="http://schemas.openxmlformats.org/officeDocument/2006/relationships/hyperlink" Target="http://www.tretone.com/media-eng/" TargetMode="External"/><Relationship Id="rId816" Type="http://schemas.openxmlformats.org/officeDocument/2006/relationships/hyperlink" Target="http://treato.com/" TargetMode="External"/><Relationship Id="rId811" Type="http://schemas.openxmlformats.org/officeDocument/2006/relationships/hyperlink" Target="https://www.topicx.io/" TargetMode="External"/><Relationship Id="rId810" Type="http://schemas.openxmlformats.org/officeDocument/2006/relationships/hyperlink" Target="https://www.iati.co.il/company/226/thrombotech-ltd" TargetMode="External"/><Relationship Id="rId815" Type="http://schemas.openxmlformats.org/officeDocument/2006/relationships/hyperlink" Target="https://www.linkedin.com/company/trainpain/" TargetMode="External"/><Relationship Id="rId814" Type="http://schemas.openxmlformats.org/officeDocument/2006/relationships/hyperlink" Target="https://finder.startupnationcentral.org/company_page/games-for-pain" TargetMode="External"/><Relationship Id="rId813" Type="http://schemas.openxmlformats.org/officeDocument/2006/relationships/hyperlink" Target="https://www.trainpain.com/" TargetMode="External"/><Relationship Id="rId812" Type="http://schemas.openxmlformats.org/officeDocument/2006/relationships/hyperlink" Target="https://finder.startupnationcentral.org/company_page/topicx" TargetMode="External"/><Relationship Id="rId609" Type="http://schemas.openxmlformats.org/officeDocument/2006/relationships/hyperlink" Target="https://finder.startupnationcentral.org/company_page/othereality" TargetMode="External"/><Relationship Id="rId608" Type="http://schemas.openxmlformats.org/officeDocument/2006/relationships/hyperlink" Target="https://www.othereality.com/" TargetMode="External"/><Relationship Id="rId607" Type="http://schemas.openxmlformats.org/officeDocument/2006/relationships/hyperlink" Target="https://www.linkedin.com/company/1303027" TargetMode="External"/><Relationship Id="rId849" Type="http://schemas.openxmlformats.org/officeDocument/2006/relationships/hyperlink" Target="https://www.wellplayapp.com/" TargetMode="External"/><Relationship Id="rId602" Type="http://schemas.openxmlformats.org/officeDocument/2006/relationships/hyperlink" Target="http://www.ornim.com/" TargetMode="External"/><Relationship Id="rId844" Type="http://schemas.openxmlformats.org/officeDocument/2006/relationships/hyperlink" Target="http://www.wearabledevices.co.il/" TargetMode="External"/><Relationship Id="rId601" Type="http://schemas.openxmlformats.org/officeDocument/2006/relationships/hyperlink" Target="https://www.linkedin.com/company/1331315" TargetMode="External"/><Relationship Id="rId843" Type="http://schemas.openxmlformats.org/officeDocument/2006/relationships/hyperlink" Target="https://www.linkedin.com/company/17897131/" TargetMode="External"/><Relationship Id="rId600" Type="http://schemas.openxmlformats.org/officeDocument/2006/relationships/hyperlink" Target="https://finder.startupnationcentral.org/company_page/optical-imaging" TargetMode="External"/><Relationship Id="rId842" Type="http://schemas.openxmlformats.org/officeDocument/2006/relationships/hyperlink" Target="https://finder.startupnationcentral.org/company_page/viz" TargetMode="External"/><Relationship Id="rId841" Type="http://schemas.openxmlformats.org/officeDocument/2006/relationships/hyperlink" Target="http://www.viz.ai/" TargetMode="External"/><Relationship Id="rId606" Type="http://schemas.openxmlformats.org/officeDocument/2006/relationships/hyperlink" Target="https://finder.startupnationcentral.org/company_page/orsan" TargetMode="External"/><Relationship Id="rId848" Type="http://schemas.openxmlformats.org/officeDocument/2006/relationships/hyperlink" Target="https://www.linkedin.com/company/12646159/" TargetMode="External"/><Relationship Id="rId605" Type="http://schemas.openxmlformats.org/officeDocument/2006/relationships/hyperlink" Target="https://www.othereality.com/" TargetMode="External"/><Relationship Id="rId847" Type="http://schemas.openxmlformats.org/officeDocument/2006/relationships/hyperlink" Target="https://finder.startupnationcentral.org/company_page/wecare-apps" TargetMode="External"/><Relationship Id="rId604" Type="http://schemas.openxmlformats.org/officeDocument/2006/relationships/hyperlink" Target="https://www.linkedin.com/company/931510" TargetMode="External"/><Relationship Id="rId846" Type="http://schemas.openxmlformats.org/officeDocument/2006/relationships/hyperlink" Target="https://wecareapps.io/" TargetMode="External"/><Relationship Id="rId603" Type="http://schemas.openxmlformats.org/officeDocument/2006/relationships/hyperlink" Target="https://finder.startupnationcentral.org/company_page/ornim-medical" TargetMode="External"/><Relationship Id="rId845" Type="http://schemas.openxmlformats.org/officeDocument/2006/relationships/hyperlink" Target="https://finder.startupnationcentral.org/company_page/wearable-devices" TargetMode="External"/><Relationship Id="rId840" Type="http://schemas.openxmlformats.org/officeDocument/2006/relationships/hyperlink" Target="https://www.linkedin.com/company/vitaslabs/" TargetMode="External"/><Relationship Id="rId839" Type="http://schemas.openxmlformats.org/officeDocument/2006/relationships/hyperlink" Target="https://www.crunchbase.com/organization/vitas-labs" TargetMode="External"/><Relationship Id="rId838" Type="http://schemas.openxmlformats.org/officeDocument/2006/relationships/hyperlink" Target="https://www.vtactica.com/" TargetMode="External"/><Relationship Id="rId833" Type="http://schemas.openxmlformats.org/officeDocument/2006/relationships/hyperlink" Target="https://finder.startupnationcentral.org/company_page/visionsense" TargetMode="External"/><Relationship Id="rId832" Type="http://schemas.openxmlformats.org/officeDocument/2006/relationships/hyperlink" Target="http://www.visionsense.com/" TargetMode="External"/><Relationship Id="rId831" Type="http://schemas.openxmlformats.org/officeDocument/2006/relationships/hyperlink" Target="https://www.virtuoptica.com/" TargetMode="External"/><Relationship Id="rId830" Type="http://schemas.openxmlformats.org/officeDocument/2006/relationships/hyperlink" Target="https://finder.startupnationcentral.org/company_page/valera-health" TargetMode="External"/><Relationship Id="rId837" Type="http://schemas.openxmlformats.org/officeDocument/2006/relationships/hyperlink" Target="https://finder.startupnationcentral.org/company_page/visuo-motor-test-vmt" TargetMode="External"/><Relationship Id="rId836" Type="http://schemas.openxmlformats.org/officeDocument/2006/relationships/hyperlink" Target="https://www.linkedin.com/company/5022335" TargetMode="External"/><Relationship Id="rId835" Type="http://schemas.openxmlformats.org/officeDocument/2006/relationships/hyperlink" Target="https://finder.startupnationcentral.org/company_page/visior-technologies" TargetMode="External"/><Relationship Id="rId834" Type="http://schemas.openxmlformats.org/officeDocument/2006/relationships/hyperlink" Target="http://www.visiortech.com/" TargetMode="External"/><Relationship Id="rId228" Type="http://schemas.openxmlformats.org/officeDocument/2006/relationships/hyperlink" Target="https://www.linkedin.com/company/cvaid-medical/" TargetMode="External"/><Relationship Id="rId227" Type="http://schemas.openxmlformats.org/officeDocument/2006/relationships/hyperlink" Target="https://www.crunchbase.com/search/organizations/field/organizations/categories/artificial-intelligence" TargetMode="External"/><Relationship Id="rId469" Type="http://schemas.openxmlformats.org/officeDocument/2006/relationships/hyperlink" Target="https://www.moodknight.com/about/" TargetMode="External"/><Relationship Id="rId226" Type="http://schemas.openxmlformats.org/officeDocument/2006/relationships/hyperlink" Target="https://www.crunchbase.com/organization/cvaid-medical" TargetMode="External"/><Relationship Id="rId468" Type="http://schemas.openxmlformats.org/officeDocument/2006/relationships/hyperlink" Target="https://finder.startupnationcentral.org/company_page/mood-house" TargetMode="External"/><Relationship Id="rId225" Type="http://schemas.openxmlformats.org/officeDocument/2006/relationships/hyperlink" Target="https://www.cvaidmedical.com/" TargetMode="External"/><Relationship Id="rId467" Type="http://schemas.openxmlformats.org/officeDocument/2006/relationships/hyperlink" Target="https://finder.startupnationcentral.org/company_page/montfort-brain-monitor" TargetMode="External"/><Relationship Id="rId229" Type="http://schemas.openxmlformats.org/officeDocument/2006/relationships/hyperlink" Target="https://cybernite.com/" TargetMode="External"/><Relationship Id="rId220" Type="http://schemas.openxmlformats.org/officeDocument/2006/relationships/hyperlink" Target="https://www.linkedin.com/company/12902749" TargetMode="External"/><Relationship Id="rId462" Type="http://schemas.openxmlformats.org/officeDocument/2006/relationships/hyperlink" Target="https://finder.startupnationcentral.org/company_page/mindtension" TargetMode="External"/><Relationship Id="rId461" Type="http://schemas.openxmlformats.org/officeDocument/2006/relationships/hyperlink" Target="https://mindtension.com/" TargetMode="External"/><Relationship Id="rId460" Type="http://schemas.openxmlformats.org/officeDocument/2006/relationships/hyperlink" Target="https://finder.startupnationcentral.org/company_page/mindset-mobile" TargetMode="External"/><Relationship Id="rId224" Type="http://schemas.openxmlformats.org/officeDocument/2006/relationships/hyperlink" Target="https://finder.startupnationcentral.org/company_page/ctx-platforms" TargetMode="External"/><Relationship Id="rId466" Type="http://schemas.openxmlformats.org/officeDocument/2006/relationships/hyperlink" Target="https://www.mon4t.com/" TargetMode="External"/><Relationship Id="rId223" Type="http://schemas.openxmlformats.org/officeDocument/2006/relationships/hyperlink" Target="http://www.ctx-platforms.com/" TargetMode="External"/><Relationship Id="rId465" Type="http://schemas.openxmlformats.org/officeDocument/2006/relationships/hyperlink" Target="https://finder.startupnationcentral.org/company_page/modulight-bio" TargetMode="External"/><Relationship Id="rId222" Type="http://schemas.openxmlformats.org/officeDocument/2006/relationships/hyperlink" Target="https://finder.startupnationcentral.org/company_page/corractions" TargetMode="External"/><Relationship Id="rId464" Type="http://schemas.openxmlformats.org/officeDocument/2006/relationships/hyperlink" Target="https://www.modulight.bio/" TargetMode="External"/><Relationship Id="rId221" Type="http://schemas.openxmlformats.org/officeDocument/2006/relationships/hyperlink" Target="https://www.corractions.com/" TargetMode="External"/><Relationship Id="rId463" Type="http://schemas.openxmlformats.org/officeDocument/2006/relationships/hyperlink" Target="https://www.linkedin.com/company/mindtension/" TargetMode="External"/><Relationship Id="rId217" Type="http://schemas.openxmlformats.org/officeDocument/2006/relationships/hyperlink" Target="https://finder.startupnationcentral.org/company_page/conflu3nce" TargetMode="External"/><Relationship Id="rId459" Type="http://schemas.openxmlformats.org/officeDocument/2006/relationships/hyperlink" Target="https://mind-s.biz/our-team" TargetMode="External"/><Relationship Id="rId216" Type="http://schemas.openxmlformats.org/officeDocument/2006/relationships/hyperlink" Target="http://www.conflu3nce.com/" TargetMode="External"/><Relationship Id="rId458" Type="http://schemas.openxmlformats.org/officeDocument/2006/relationships/hyperlink" Target="mailto:Dannapnt1@gmail.com" TargetMode="External"/><Relationship Id="rId215" Type="http://schemas.openxmlformats.org/officeDocument/2006/relationships/hyperlink" Target="http://cognyxx.com/" TargetMode="External"/><Relationship Id="rId457" Type="http://schemas.openxmlformats.org/officeDocument/2006/relationships/hyperlink" Target="https://finder.startupnationcentral.org/company_page/mindsense" TargetMode="External"/><Relationship Id="rId699" Type="http://schemas.openxmlformats.org/officeDocument/2006/relationships/hyperlink" Target="https://finder.startupnationcentral.org/company_page/salute-rehab-ltd" TargetMode="External"/><Relationship Id="rId214" Type="http://schemas.openxmlformats.org/officeDocument/2006/relationships/hyperlink" Target="https://finder.startupnationcentral.org/company_page/cognitiv" TargetMode="External"/><Relationship Id="rId456" Type="http://schemas.openxmlformats.org/officeDocument/2006/relationships/hyperlink" Target="http://mindsense.ai/" TargetMode="External"/><Relationship Id="rId698" Type="http://schemas.openxmlformats.org/officeDocument/2006/relationships/hyperlink" Target="http://www.salute.technology/" TargetMode="External"/><Relationship Id="rId219" Type="http://schemas.openxmlformats.org/officeDocument/2006/relationships/hyperlink" Target="https://finder.startupnationcentral.org/company_page/coronis-neurosciences" TargetMode="External"/><Relationship Id="rId218" Type="http://schemas.openxmlformats.org/officeDocument/2006/relationships/hyperlink" Target="https://www.linkedin.com/in/conflu3nce-71471619/?originalSubdomain=il" TargetMode="External"/><Relationship Id="rId451" Type="http://schemas.openxmlformats.org/officeDocument/2006/relationships/hyperlink" Target="https://www.linkedin.com/in/anatoly-gershov-172579173/?miniProfileUrn=urn%3Ali%3Afs_miniProfile%3AACoAACkyYKYBJMpBb1p3KWA6mISQUX9vGGkiIcY" TargetMode="External"/><Relationship Id="rId693" Type="http://schemas.openxmlformats.org/officeDocument/2006/relationships/hyperlink" Target="https://www.rimindgroup.com/" TargetMode="External"/><Relationship Id="rId450" Type="http://schemas.openxmlformats.org/officeDocument/2006/relationships/hyperlink" Target="https://finder.startupnationcentral.org/company_page/micure-therapeutics" TargetMode="External"/><Relationship Id="rId692" Type="http://schemas.openxmlformats.org/officeDocument/2006/relationships/hyperlink" Target="https://finder.startupnationcentral.org/company_page/revium-recovery" TargetMode="External"/><Relationship Id="rId691" Type="http://schemas.openxmlformats.org/officeDocument/2006/relationships/hyperlink" Target="https://www.linkedin.com/company/revitalvision/?originalSubdomain=il" TargetMode="External"/><Relationship Id="rId690" Type="http://schemas.openxmlformats.org/officeDocument/2006/relationships/hyperlink" Target="https://finder.startupnationcentral.org/company_page/revitalvision" TargetMode="External"/><Relationship Id="rId213" Type="http://schemas.openxmlformats.org/officeDocument/2006/relationships/hyperlink" Target="https://cogntiv.com/" TargetMode="External"/><Relationship Id="rId455" Type="http://schemas.openxmlformats.org/officeDocument/2006/relationships/hyperlink" Target="https://finder.startupnationcentral.org/company_page/feelbeat" TargetMode="External"/><Relationship Id="rId697" Type="http://schemas.openxmlformats.org/officeDocument/2006/relationships/hyperlink" Target="https://finder.startupnationcentral.org/company_page/rise1" TargetMode="External"/><Relationship Id="rId212" Type="http://schemas.openxmlformats.org/officeDocument/2006/relationships/hyperlink" Target="https://finder.startupnationcentral.org/company_page/cognishine-therapy-and-education" TargetMode="External"/><Relationship Id="rId454" Type="http://schemas.openxmlformats.org/officeDocument/2006/relationships/hyperlink" Target="https://finder.startupnationcentral.org/company_page/mind-guard" TargetMode="External"/><Relationship Id="rId696" Type="http://schemas.openxmlformats.org/officeDocument/2006/relationships/hyperlink" Target="https://www.linkedin.com/company/2083406" TargetMode="External"/><Relationship Id="rId211" Type="http://schemas.openxmlformats.org/officeDocument/2006/relationships/hyperlink" Target="https://cognishine.com/en-us/" TargetMode="External"/><Relationship Id="rId453" Type="http://schemas.openxmlformats.org/officeDocument/2006/relationships/hyperlink" Target="https://www.getmindguard.com/" TargetMode="External"/><Relationship Id="rId695" Type="http://schemas.openxmlformats.org/officeDocument/2006/relationships/hyperlink" Target="https://finder.startupnationcentral.org/company_page/rimed" TargetMode="External"/><Relationship Id="rId210" Type="http://schemas.openxmlformats.org/officeDocument/2006/relationships/hyperlink" Target="https://finder.startupnationcentral.org/company_page/cognizance" TargetMode="External"/><Relationship Id="rId452" Type="http://schemas.openxmlformats.org/officeDocument/2006/relationships/hyperlink" Target="https://www.crunchbase.com/organization/mindguard" TargetMode="External"/><Relationship Id="rId694" Type="http://schemas.openxmlformats.org/officeDocument/2006/relationships/hyperlink" Target="http://www.rimed.com/" TargetMode="External"/><Relationship Id="rId491" Type="http://schemas.openxmlformats.org/officeDocument/2006/relationships/hyperlink" Target="https://www.linkedin.com/company/nanocarry-therapeutics/" TargetMode="External"/><Relationship Id="rId490" Type="http://schemas.openxmlformats.org/officeDocument/2006/relationships/hyperlink" Target="https://www.crunchbase.com/organization/nano-carry" TargetMode="External"/><Relationship Id="rId249" Type="http://schemas.openxmlformats.org/officeDocument/2006/relationships/hyperlink" Target="https://finder.startupnationcentral.org/company_page/elda-braintech" TargetMode="External"/><Relationship Id="rId248" Type="http://schemas.openxmlformats.org/officeDocument/2006/relationships/hyperlink" Target="https://elda-ai.com/" TargetMode="External"/><Relationship Id="rId247" Type="http://schemas.openxmlformats.org/officeDocument/2006/relationships/hyperlink" Target="http://info@actiview.io/" TargetMode="External"/><Relationship Id="rId489" Type="http://schemas.openxmlformats.org/officeDocument/2006/relationships/hyperlink" Target="https://finder.startupnationcentral.org/company_page/nanocarry-therapeutics" TargetMode="External"/><Relationship Id="rId242" Type="http://schemas.openxmlformats.org/officeDocument/2006/relationships/hyperlink" Target="https://finder.startupnationcentral.org/company_page/eco-fusion" TargetMode="External"/><Relationship Id="rId484" Type="http://schemas.openxmlformats.org/officeDocument/2006/relationships/hyperlink" Target="https://finder.startupnationcentral.org/company_page/myndyou" TargetMode="External"/><Relationship Id="rId241" Type="http://schemas.openxmlformats.org/officeDocument/2006/relationships/hyperlink" Target="http://www.eco-fusion.com/" TargetMode="External"/><Relationship Id="rId483" Type="http://schemas.openxmlformats.org/officeDocument/2006/relationships/hyperlink" Target="http://www.myndyou.com/" TargetMode="External"/><Relationship Id="rId240" Type="http://schemas.openxmlformats.org/officeDocument/2006/relationships/hyperlink" Target="https://finder.startupnationcentral.org/company_page/do4brain" TargetMode="External"/><Relationship Id="rId482" Type="http://schemas.openxmlformats.org/officeDocument/2006/relationships/hyperlink" Target="https://www.linkedin.com/company/5233342" TargetMode="External"/><Relationship Id="rId481" Type="http://schemas.openxmlformats.org/officeDocument/2006/relationships/hyperlink" Target="https://finder.startupnationcentral.org/company_page/myndlift" TargetMode="External"/><Relationship Id="rId246" Type="http://schemas.openxmlformats.org/officeDocument/2006/relationships/hyperlink" Target="https://www.linkedin.com/company/actiview-io/" TargetMode="External"/><Relationship Id="rId488" Type="http://schemas.openxmlformats.org/officeDocument/2006/relationships/hyperlink" Target="https://nanocarry.com/" TargetMode="External"/><Relationship Id="rId245" Type="http://schemas.openxmlformats.org/officeDocument/2006/relationships/hyperlink" Target="https://finder.startupnationcentral.org/company_page/effectivate" TargetMode="External"/><Relationship Id="rId487" Type="http://schemas.openxmlformats.org/officeDocument/2006/relationships/hyperlink" Target="http://naninstruments.com/" TargetMode="External"/><Relationship Id="rId244" Type="http://schemas.openxmlformats.org/officeDocument/2006/relationships/hyperlink" Target="https://www.effectivate.org/" TargetMode="External"/><Relationship Id="rId486" Type="http://schemas.openxmlformats.org/officeDocument/2006/relationships/hyperlink" Target="https://finder.startupnationcentral.org/company_page/n-t-w-power-boost" TargetMode="External"/><Relationship Id="rId243" Type="http://schemas.openxmlformats.org/officeDocument/2006/relationships/hyperlink" Target="https://www.linkedin.com/company/5048077" TargetMode="External"/><Relationship Id="rId485" Type="http://schemas.openxmlformats.org/officeDocument/2006/relationships/hyperlink" Target="https://www.linkedin.com/company/17916347/" TargetMode="External"/><Relationship Id="rId480" Type="http://schemas.openxmlformats.org/officeDocument/2006/relationships/hyperlink" Target="http://www.myndlift.com/" TargetMode="External"/><Relationship Id="rId239" Type="http://schemas.openxmlformats.org/officeDocument/2006/relationships/hyperlink" Target="https://finder.startupnationcentral.org/company_page/dive-health" TargetMode="External"/><Relationship Id="rId238" Type="http://schemas.openxmlformats.org/officeDocument/2006/relationships/hyperlink" Target="https://www.divehealth.co/" TargetMode="External"/><Relationship Id="rId237" Type="http://schemas.openxmlformats.org/officeDocument/2006/relationships/hyperlink" Target="https://www.linkedin.com/company/davinci-neuroscience/" TargetMode="External"/><Relationship Id="rId479" Type="http://schemas.openxmlformats.org/officeDocument/2006/relationships/hyperlink" Target="https://www.crunchbase.com/organization/muula" TargetMode="External"/><Relationship Id="rId236" Type="http://schemas.openxmlformats.org/officeDocument/2006/relationships/hyperlink" Target="https://finder.startupnationcentral.org/company_page/davinci-neuroscience" TargetMode="External"/><Relationship Id="rId478" Type="http://schemas.openxmlformats.org/officeDocument/2006/relationships/hyperlink" Target="https://finder.startupnationcentral.org/company_page/muuula-games" TargetMode="External"/><Relationship Id="rId231" Type="http://schemas.openxmlformats.org/officeDocument/2006/relationships/hyperlink" Target="https://www.danceforlives.com/" TargetMode="External"/><Relationship Id="rId473" Type="http://schemas.openxmlformats.org/officeDocument/2006/relationships/hyperlink" Target="https://www.motiv8ai.com/" TargetMode="External"/><Relationship Id="rId230" Type="http://schemas.openxmlformats.org/officeDocument/2006/relationships/hyperlink" Target="https://finder.startupnationcentral.org/company_page/cybernite" TargetMode="External"/><Relationship Id="rId472" Type="http://schemas.openxmlformats.org/officeDocument/2006/relationships/hyperlink" Target="https://www.crunchbase.com/search/organization.companies/field/organizations/rank_org_company/44770" TargetMode="External"/><Relationship Id="rId471" Type="http://schemas.openxmlformats.org/officeDocument/2006/relationships/hyperlink" Target="https://finder.startupnationcentral.org/company_page/moodify" TargetMode="External"/><Relationship Id="rId470" Type="http://schemas.openxmlformats.org/officeDocument/2006/relationships/hyperlink" Target="https://www.moodify.ai/" TargetMode="External"/><Relationship Id="rId235" Type="http://schemas.openxmlformats.org/officeDocument/2006/relationships/hyperlink" Target="https://davineuro.com/" TargetMode="External"/><Relationship Id="rId477" Type="http://schemas.openxmlformats.org/officeDocument/2006/relationships/hyperlink" Target="https://www.muuula.com/" TargetMode="External"/><Relationship Id="rId234" Type="http://schemas.openxmlformats.org/officeDocument/2006/relationships/hyperlink" Target="https://www.linkedin.com/company/dase-future-data-acquisition/?originalSubdomain=il" TargetMode="External"/><Relationship Id="rId476" Type="http://schemas.openxmlformats.org/officeDocument/2006/relationships/hyperlink" Target="http://www.musli.co.il/" TargetMode="External"/><Relationship Id="rId233" Type="http://schemas.openxmlformats.org/officeDocument/2006/relationships/hyperlink" Target="https://finder.startupnationcentral.org/company_page/dase-high-speed-learning-technology-ltd" TargetMode="External"/><Relationship Id="rId475" Type="http://schemas.openxmlformats.org/officeDocument/2006/relationships/hyperlink" Target="http://mtre.com/" TargetMode="External"/><Relationship Id="rId232" Type="http://schemas.openxmlformats.org/officeDocument/2006/relationships/hyperlink" Target="https://finder.startupnationcentral.org/company_page/dance4life" TargetMode="External"/><Relationship Id="rId474" Type="http://schemas.openxmlformats.org/officeDocument/2006/relationships/hyperlink" Target="https://finder.startupnationcentral.org/company_page/motiv8-technologies" TargetMode="External"/><Relationship Id="rId426" Type="http://schemas.openxmlformats.org/officeDocument/2006/relationships/hyperlink" Target="https://medicane.net/" TargetMode="External"/><Relationship Id="rId668" Type="http://schemas.openxmlformats.org/officeDocument/2006/relationships/hyperlink" Target="https://finder.startupnationcentral.org/company_page/recallcue" TargetMode="External"/><Relationship Id="rId425" Type="http://schemas.openxmlformats.org/officeDocument/2006/relationships/hyperlink" Target="https://www.linkedin.com/in/shlomo-mendlovic-133b60159/" TargetMode="External"/><Relationship Id="rId667" Type="http://schemas.openxmlformats.org/officeDocument/2006/relationships/hyperlink" Target="https://www.recallcue.com/" TargetMode="External"/><Relationship Id="rId424" Type="http://schemas.openxmlformats.org/officeDocument/2006/relationships/hyperlink" Target="http://www.maindo.io/" TargetMode="External"/><Relationship Id="rId666" Type="http://schemas.openxmlformats.org/officeDocument/2006/relationships/hyperlink" Target="https://www.crunchbase.com/search/organizations/field/organizations/categories/3d-technology" TargetMode="External"/><Relationship Id="rId423" Type="http://schemas.openxmlformats.org/officeDocument/2006/relationships/hyperlink" Target="https://finder.startupnationcentral.org/company_page/magen-orthomed" TargetMode="External"/><Relationship Id="rId665" Type="http://schemas.openxmlformats.org/officeDocument/2006/relationships/hyperlink" Target="https://www.crunchbase.com/organization/reability-online" TargetMode="External"/><Relationship Id="rId429" Type="http://schemas.openxmlformats.org/officeDocument/2006/relationships/hyperlink" Target="http://www.meditouch.co.il/" TargetMode="External"/><Relationship Id="rId428" Type="http://schemas.openxmlformats.org/officeDocument/2006/relationships/hyperlink" Target="http://medigait.com/main/" TargetMode="External"/><Relationship Id="rId427" Type="http://schemas.openxmlformats.org/officeDocument/2006/relationships/hyperlink" Target="https://finder.startupnationcentral.org/company_page/medicane-health" TargetMode="External"/><Relationship Id="rId669" Type="http://schemas.openxmlformats.org/officeDocument/2006/relationships/hyperlink" Target="https://www.crunchbase.com/organization/recallcue" TargetMode="External"/><Relationship Id="rId660" Type="http://schemas.openxmlformats.org/officeDocument/2006/relationships/hyperlink" Target="https://finder.startupnationcentral.org/company_page/rapid-medical" TargetMode="External"/><Relationship Id="rId422" Type="http://schemas.openxmlformats.org/officeDocument/2006/relationships/hyperlink" Target="https://www.linkedin.com/company/madrigal-mental-care/" TargetMode="External"/><Relationship Id="rId664" Type="http://schemas.openxmlformats.org/officeDocument/2006/relationships/hyperlink" Target="https://finder.startupnationcentral.org/company_page/reability-online" TargetMode="External"/><Relationship Id="rId421" Type="http://schemas.openxmlformats.org/officeDocument/2006/relationships/hyperlink" Target="https://finder.startupnationcentral.org/company_page/madrigal-mental-care" TargetMode="External"/><Relationship Id="rId663" Type="http://schemas.openxmlformats.org/officeDocument/2006/relationships/hyperlink" Target="https://www.reabilityonline.com/" TargetMode="External"/><Relationship Id="rId420" Type="http://schemas.openxmlformats.org/officeDocument/2006/relationships/hyperlink" Target="https://www.madrigal-psy.com/" TargetMode="External"/><Relationship Id="rId662" Type="http://schemas.openxmlformats.org/officeDocument/2006/relationships/hyperlink" Target="http://www.repair.site/" TargetMode="External"/><Relationship Id="rId661" Type="http://schemas.openxmlformats.org/officeDocument/2006/relationships/hyperlink" Target="https://www.linkedin.com/company/rapid-medical/" TargetMode="External"/><Relationship Id="rId415" Type="http://schemas.openxmlformats.org/officeDocument/2006/relationships/hyperlink" Target="http://ludeo.com/" TargetMode="External"/><Relationship Id="rId657" Type="http://schemas.openxmlformats.org/officeDocument/2006/relationships/hyperlink" Target="https://finder.startupnationcentral.org/company_page/nibs-neuroscience-technologies" TargetMode="External"/><Relationship Id="rId414" Type="http://schemas.openxmlformats.org/officeDocument/2006/relationships/hyperlink" Target="https://www.crunchbase.com/organization/logical-commander-software-ltd" TargetMode="External"/><Relationship Id="rId656" Type="http://schemas.openxmlformats.org/officeDocument/2006/relationships/hyperlink" Target="https://www.quantalx.com/" TargetMode="External"/><Relationship Id="rId413" Type="http://schemas.openxmlformats.org/officeDocument/2006/relationships/hyperlink" Target="https://finder.startupnationcentral.org/company_page/logical-commander-software-ltd" TargetMode="External"/><Relationship Id="rId655" Type="http://schemas.openxmlformats.org/officeDocument/2006/relationships/hyperlink" Target="http://crunchbase.com/organization/qualitalk" TargetMode="External"/><Relationship Id="rId412" Type="http://schemas.openxmlformats.org/officeDocument/2006/relationships/hyperlink" Target="https://www.logicalcommander.com/" TargetMode="External"/><Relationship Id="rId654" Type="http://schemas.openxmlformats.org/officeDocument/2006/relationships/hyperlink" Target="https://finder.startupnationcentral.org/company_page/mindecipher" TargetMode="External"/><Relationship Id="rId419" Type="http://schemas.openxmlformats.org/officeDocument/2006/relationships/hyperlink" Target="https://finder.startupnationcentral.org/company_page/mad-brain-games" TargetMode="External"/><Relationship Id="rId418" Type="http://schemas.openxmlformats.org/officeDocument/2006/relationships/hyperlink" Target="https://www.linkedin.com/company/lunamind/" TargetMode="External"/><Relationship Id="rId417" Type="http://schemas.openxmlformats.org/officeDocument/2006/relationships/hyperlink" Target="http://lunamind.co.il/" TargetMode="External"/><Relationship Id="rId659" Type="http://schemas.openxmlformats.org/officeDocument/2006/relationships/hyperlink" Target="http://www.rapid-medical.com/" TargetMode="External"/><Relationship Id="rId416" Type="http://schemas.openxmlformats.org/officeDocument/2006/relationships/hyperlink" Target="https://finder.startupnationcentral.org/company_page/edge-academy" TargetMode="External"/><Relationship Id="rId658" Type="http://schemas.openxmlformats.org/officeDocument/2006/relationships/hyperlink" Target="https://www.linkedin.com/company/quantalx-neuroscience-ltd/?originalSubdomain=il" TargetMode="External"/><Relationship Id="rId411" Type="http://schemas.openxmlformats.org/officeDocument/2006/relationships/hyperlink" Target="https://finder.startupnationcentral.org/company_page/linkcaring" TargetMode="External"/><Relationship Id="rId653" Type="http://schemas.openxmlformats.org/officeDocument/2006/relationships/hyperlink" Target="https://qualitalk.co/" TargetMode="External"/><Relationship Id="rId410" Type="http://schemas.openxmlformats.org/officeDocument/2006/relationships/hyperlink" Target="https://www.eng.linkcaring.com/" TargetMode="External"/><Relationship Id="rId652" Type="http://schemas.openxmlformats.org/officeDocument/2006/relationships/hyperlink" Target="https://www.linkedin.com/in/drorgronich?miniProfileUrn=urn%3Ali%3Afs_miniProfile%3AACoAAALS52cBtk29rEhi4aOg1b--mdAm4zXjCxk" TargetMode="External"/><Relationship Id="rId651" Type="http://schemas.openxmlformats.org/officeDocument/2006/relationships/hyperlink" Target="https://www.psysession.com/" TargetMode="External"/><Relationship Id="rId650" Type="http://schemas.openxmlformats.org/officeDocument/2006/relationships/hyperlink" Target="https://www.linkedin.com/company/psyrx-ltd/" TargetMode="External"/><Relationship Id="rId206" Type="http://schemas.openxmlformats.org/officeDocument/2006/relationships/hyperlink" Target="http://www.cognifit.com/" TargetMode="External"/><Relationship Id="rId448" Type="http://schemas.openxmlformats.org/officeDocument/2006/relationships/hyperlink" Target="https://finder.startupnationcentral.org/company_page/microbot-medical" TargetMode="External"/><Relationship Id="rId205" Type="http://schemas.openxmlformats.org/officeDocument/2006/relationships/hyperlink" Target="https://www.linkedin.com/company/cogme/" TargetMode="External"/><Relationship Id="rId447" Type="http://schemas.openxmlformats.org/officeDocument/2006/relationships/hyperlink" Target="http://www.microbotmedical.com/" TargetMode="External"/><Relationship Id="rId689" Type="http://schemas.openxmlformats.org/officeDocument/2006/relationships/hyperlink" Target="https://www.revitalvision.com/" TargetMode="External"/><Relationship Id="rId204" Type="http://schemas.openxmlformats.org/officeDocument/2006/relationships/hyperlink" Target="https://finder.startupnationcentral.org/company_page/cogme" TargetMode="External"/><Relationship Id="rId446" Type="http://schemas.openxmlformats.org/officeDocument/2006/relationships/hyperlink" Target="mailto:Dannapnt1@gmail.com" TargetMode="External"/><Relationship Id="rId688" Type="http://schemas.openxmlformats.org/officeDocument/2006/relationships/hyperlink" Target="https://www.linkedin.com/company/17875841/" TargetMode="External"/><Relationship Id="rId203" Type="http://schemas.openxmlformats.org/officeDocument/2006/relationships/hyperlink" Target="https://www.linkedin.com/company/18252518/" TargetMode="External"/><Relationship Id="rId445" Type="http://schemas.openxmlformats.org/officeDocument/2006/relationships/hyperlink" Target="https://www.crunchbase.com/organization/metapsy" TargetMode="External"/><Relationship Id="rId687" Type="http://schemas.openxmlformats.org/officeDocument/2006/relationships/hyperlink" Target="https://finder.startupnationcentral.org/company_page/retispec1" TargetMode="External"/><Relationship Id="rId209" Type="http://schemas.openxmlformats.org/officeDocument/2006/relationships/hyperlink" Target="https://www.cognishape.com/" TargetMode="External"/><Relationship Id="rId208" Type="http://schemas.openxmlformats.org/officeDocument/2006/relationships/hyperlink" Target="https://www.linkedin.com/company/113177" TargetMode="External"/><Relationship Id="rId207" Type="http://schemas.openxmlformats.org/officeDocument/2006/relationships/hyperlink" Target="https://finder.startupnationcentral.org/company_page/cognifit" TargetMode="External"/><Relationship Id="rId449" Type="http://schemas.openxmlformats.org/officeDocument/2006/relationships/hyperlink" Target="http://www.micurerx.com/" TargetMode="External"/><Relationship Id="rId440" Type="http://schemas.openxmlformats.org/officeDocument/2006/relationships/hyperlink" Target="https://www.crunchbase.com/organization/memoapp" TargetMode="External"/><Relationship Id="rId682" Type="http://schemas.openxmlformats.org/officeDocument/2006/relationships/hyperlink" Target="https://www.crunchbase.com/organization/remepy-healthcare" TargetMode="External"/><Relationship Id="rId681" Type="http://schemas.openxmlformats.org/officeDocument/2006/relationships/hyperlink" Target="https://finder.startupnationcentral.org/company_page/remepy" TargetMode="External"/><Relationship Id="rId680" Type="http://schemas.openxmlformats.org/officeDocument/2006/relationships/hyperlink" Target="https://www.remepy.com/" TargetMode="External"/><Relationship Id="rId202" Type="http://schemas.openxmlformats.org/officeDocument/2006/relationships/hyperlink" Target="https://finder.startupnationcentral.org/company_page/cogaid" TargetMode="External"/><Relationship Id="rId444" Type="http://schemas.openxmlformats.org/officeDocument/2006/relationships/hyperlink" Target="https://www.metapsy.org/" TargetMode="External"/><Relationship Id="rId686" Type="http://schemas.openxmlformats.org/officeDocument/2006/relationships/hyperlink" Target="https://retispec.com/" TargetMode="External"/><Relationship Id="rId201" Type="http://schemas.openxmlformats.org/officeDocument/2006/relationships/hyperlink" Target="http://cogaid.com/" TargetMode="External"/><Relationship Id="rId443" Type="http://schemas.openxmlformats.org/officeDocument/2006/relationships/hyperlink" Target="http://www.mental-heal.com/" TargetMode="External"/><Relationship Id="rId685" Type="http://schemas.openxmlformats.org/officeDocument/2006/relationships/hyperlink" Target="https://finder.startupnationcentral.org/company_page/renewsenses" TargetMode="External"/><Relationship Id="rId200" Type="http://schemas.openxmlformats.org/officeDocument/2006/relationships/hyperlink" Target="https://www.linkedin.com/company/clexio/" TargetMode="External"/><Relationship Id="rId442" Type="http://schemas.openxmlformats.org/officeDocument/2006/relationships/hyperlink" Target="https://www.linkedin.com/company/13225177/" TargetMode="External"/><Relationship Id="rId684" Type="http://schemas.openxmlformats.org/officeDocument/2006/relationships/hyperlink" Target="http://www.renewsenses.com/" TargetMode="External"/><Relationship Id="rId441" Type="http://schemas.openxmlformats.org/officeDocument/2006/relationships/hyperlink" Target="https://finder.startupnationcentral.org/company_page/memoria" TargetMode="External"/><Relationship Id="rId683" Type="http://schemas.openxmlformats.org/officeDocument/2006/relationships/hyperlink" Target="https://www.linkedin.com/company/remepy/" TargetMode="External"/><Relationship Id="rId437" Type="http://schemas.openxmlformats.org/officeDocument/2006/relationships/hyperlink" Target="https://finder.startupnationcentral.org/mnc_page/medtronic" TargetMode="External"/><Relationship Id="rId679" Type="http://schemas.openxmlformats.org/officeDocument/2006/relationships/hyperlink" Target="https://www.linkedin.com/company/11692471/about/" TargetMode="External"/><Relationship Id="rId436" Type="http://schemas.openxmlformats.org/officeDocument/2006/relationships/hyperlink" Target="https://www.medtronic.com/il-he/index.html" TargetMode="External"/><Relationship Id="rId678" Type="http://schemas.openxmlformats.org/officeDocument/2006/relationships/hyperlink" Target="https://finder.startupnationcentral.org/company_page/neurolief" TargetMode="External"/><Relationship Id="rId435" Type="http://schemas.openxmlformats.org/officeDocument/2006/relationships/hyperlink" Target="mailto:info@medoc-web.com" TargetMode="External"/><Relationship Id="rId677" Type="http://schemas.openxmlformats.org/officeDocument/2006/relationships/hyperlink" Target="https://www.relivion.com/" TargetMode="External"/><Relationship Id="rId434" Type="http://schemas.openxmlformats.org/officeDocument/2006/relationships/hyperlink" Target="https://www.linkedin.com/company/132371" TargetMode="External"/><Relationship Id="rId676" Type="http://schemas.openxmlformats.org/officeDocument/2006/relationships/hyperlink" Target="https://www.linkedin.com/company/28148822/" TargetMode="External"/><Relationship Id="rId439" Type="http://schemas.openxmlformats.org/officeDocument/2006/relationships/hyperlink" Target="https://finder.startupnationcentral.org/company_page/memoapp" TargetMode="External"/><Relationship Id="rId438" Type="http://schemas.openxmlformats.org/officeDocument/2006/relationships/hyperlink" Target="https://www.memoapp.co.il/" TargetMode="External"/><Relationship Id="rId671" Type="http://schemas.openxmlformats.org/officeDocument/2006/relationships/hyperlink" Target="https://reflectinnovation.com/" TargetMode="External"/><Relationship Id="rId670" Type="http://schemas.openxmlformats.org/officeDocument/2006/relationships/hyperlink" Target="https://www.linkedin.com/company/recallcue/" TargetMode="External"/><Relationship Id="rId433" Type="http://schemas.openxmlformats.org/officeDocument/2006/relationships/hyperlink" Target="https://finder.startupnationcentral.org/company_page/medoc" TargetMode="External"/><Relationship Id="rId675" Type="http://schemas.openxmlformats.org/officeDocument/2006/relationships/hyperlink" Target="https://finder.startupnationcentral.org/company_page/regenera-pharma" TargetMode="External"/><Relationship Id="rId432" Type="http://schemas.openxmlformats.org/officeDocument/2006/relationships/hyperlink" Target="http://www.medoc-web.com/" TargetMode="External"/><Relationship Id="rId674" Type="http://schemas.openxmlformats.org/officeDocument/2006/relationships/hyperlink" Target="http://www.regenerapharma.com/" TargetMode="External"/><Relationship Id="rId431" Type="http://schemas.openxmlformats.org/officeDocument/2006/relationships/hyperlink" Target="https://www.linkedin.com/company/1715028" TargetMode="External"/><Relationship Id="rId673" Type="http://schemas.openxmlformats.org/officeDocument/2006/relationships/hyperlink" Target="https://www.linkedin.com/company/reflect-innovation/" TargetMode="External"/><Relationship Id="rId430" Type="http://schemas.openxmlformats.org/officeDocument/2006/relationships/hyperlink" Target="https://finder.startupnationcentral.org/company_page/meditouch" TargetMode="External"/><Relationship Id="rId672" Type="http://schemas.openxmlformats.org/officeDocument/2006/relationships/hyperlink" Target="https://finder.startupnationcentral.org/company_page/reflect-innov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echstars.com/" TargetMode="External"/><Relationship Id="rId2" Type="http://schemas.openxmlformats.org/officeDocument/2006/relationships/hyperlink" Target="https://www.crunchbase.com/organization/techstars" TargetMode="External"/><Relationship Id="rId3" Type="http://schemas.openxmlformats.org/officeDocument/2006/relationships/hyperlink" Target="https://www.linkedin.com/company/techstars/" TargetMode="External"/><Relationship Id="rId4" Type="http://schemas.openxmlformats.org/officeDocument/2006/relationships/hyperlink" Target="https://www.crunchbase.com/organization/agate-medical-investments" TargetMode="External"/><Relationship Id="rId9" Type="http://schemas.openxmlformats.org/officeDocument/2006/relationships/hyperlink" Target="http://israelbrain.org/braingels-brings-braintech-to-investors/" TargetMode="External"/><Relationship Id="rId5" Type="http://schemas.openxmlformats.org/officeDocument/2006/relationships/hyperlink" Target="https://www.joyventures.com/" TargetMode="External"/><Relationship Id="rId6" Type="http://schemas.openxmlformats.org/officeDocument/2006/relationships/hyperlink" Target="https://www.amoon.fund/team/" TargetMode="External"/><Relationship Id="rId7" Type="http://schemas.openxmlformats.org/officeDocument/2006/relationships/hyperlink" Target="https://pitango-inv.com/" TargetMode="External"/><Relationship Id="rId8" Type="http://schemas.openxmlformats.org/officeDocument/2006/relationships/hyperlink" Target="https://www.mindup.co.il/about-us/" TargetMode="External"/><Relationship Id="rId20" Type="http://schemas.openxmlformats.org/officeDocument/2006/relationships/hyperlink" Target="https://www.futurx.co.il/" TargetMode="External"/><Relationship Id="rId22" Type="http://schemas.openxmlformats.org/officeDocument/2006/relationships/hyperlink" Target="http://takwinlabs.com/" TargetMode="External"/><Relationship Id="rId21" Type="http://schemas.openxmlformats.org/officeDocument/2006/relationships/hyperlink" Target="https://www.futurx.co.il/" TargetMode="External"/><Relationship Id="rId24" Type="http://schemas.openxmlformats.org/officeDocument/2006/relationships/hyperlink" Target="https://dghealth.org.il/" TargetMode="External"/><Relationship Id="rId23" Type="http://schemas.openxmlformats.org/officeDocument/2006/relationships/hyperlink" Target="http://www.bsmt.org.il/" TargetMode="External"/><Relationship Id="rId26" Type="http://schemas.openxmlformats.org/officeDocument/2006/relationships/hyperlink" Target="https://israelbrain.org/" TargetMode="External"/><Relationship Id="rId25" Type="http://schemas.openxmlformats.org/officeDocument/2006/relationships/hyperlink" Target="https://www.haifaup.co.il/startups/" TargetMode="External"/><Relationship Id="rId28" Type="http://schemas.openxmlformats.org/officeDocument/2006/relationships/hyperlink" Target="https://www.qureventures.com/" TargetMode="External"/><Relationship Id="rId27" Type="http://schemas.openxmlformats.org/officeDocument/2006/relationships/hyperlink" Target="https://www.ourcrowd.com/funded-portfolio" TargetMode="External"/><Relationship Id="rId29" Type="http://schemas.openxmlformats.org/officeDocument/2006/relationships/drawing" Target="../drawings/drawing3.xml"/><Relationship Id="rId11" Type="http://schemas.openxmlformats.org/officeDocument/2006/relationships/hyperlink" Target="https://pitchbook.com/profiles/investor/159993-82" TargetMode="External"/><Relationship Id="rId10" Type="http://schemas.openxmlformats.org/officeDocument/2006/relationships/hyperlink" Target="https://www.techstars.com/" TargetMode="External"/><Relationship Id="rId13" Type="http://schemas.openxmlformats.org/officeDocument/2006/relationships/hyperlink" Target="https://alon-medtech.com/" TargetMode="External"/><Relationship Id="rId12" Type="http://schemas.openxmlformats.org/officeDocument/2006/relationships/hyperlink" Target="http://www.hbl.co.il/?fbclid=IwAR0MXldxu4XkimFCh0QZshFV7A1TXabIaTsZfsirC1leq7xSn-WJUtYWlC8" TargetMode="External"/><Relationship Id="rId15" Type="http://schemas.openxmlformats.org/officeDocument/2006/relationships/hyperlink" Target="http://www.ehealthventures.com/" TargetMode="External"/><Relationship Id="rId14" Type="http://schemas.openxmlformats.org/officeDocument/2006/relationships/hyperlink" Target="https://medxhealth.com/" TargetMode="External"/><Relationship Id="rId17" Type="http://schemas.openxmlformats.org/officeDocument/2006/relationships/hyperlink" Target="https://www.sanaraventures.com/" TargetMode="External"/><Relationship Id="rId16" Type="http://schemas.openxmlformats.org/officeDocument/2006/relationships/hyperlink" Target="https://aleph.vc/about" TargetMode="External"/><Relationship Id="rId19" Type="http://schemas.openxmlformats.org/officeDocument/2006/relationships/hyperlink" Target="http://www.triventures.net/" TargetMode="External"/><Relationship Id="rId18" Type="http://schemas.openxmlformats.org/officeDocument/2006/relationships/hyperlink" Target="http://alivevc.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finder.startupnationcentral.org/company_page/optical-imaging" TargetMode="External"/><Relationship Id="rId194" Type="http://schemas.openxmlformats.org/officeDocument/2006/relationships/hyperlink" Target="https://www.prilenia.com/" TargetMode="External"/><Relationship Id="rId193" Type="http://schemas.openxmlformats.org/officeDocument/2006/relationships/hyperlink" Target="https://finder.startupnationcentral.org/company_page/prilenia-neurotherapeutics" TargetMode="External"/><Relationship Id="rId192" Type="http://schemas.openxmlformats.org/officeDocument/2006/relationships/hyperlink" Target="https://www.linkedin.com/company/1331315" TargetMode="External"/><Relationship Id="rId191" Type="http://schemas.openxmlformats.org/officeDocument/2006/relationships/hyperlink" Target="https://opt-imaging.com/" TargetMode="External"/><Relationship Id="rId187" Type="http://schemas.openxmlformats.org/officeDocument/2006/relationships/hyperlink" Target="https://finder.startupnationcentral.org/company_page/nyx-technologies" TargetMode="External"/><Relationship Id="rId186" Type="http://schemas.openxmlformats.org/officeDocument/2006/relationships/hyperlink" Target="https://www.linkedin.com/company/5222266" TargetMode="External"/><Relationship Id="rId185" Type="http://schemas.openxmlformats.org/officeDocument/2006/relationships/hyperlink" Target="http://www.nurami-medical.com/" TargetMode="External"/><Relationship Id="rId184" Type="http://schemas.openxmlformats.org/officeDocument/2006/relationships/hyperlink" Target="https://finder.startupnationcentral.org/company_page/nurami-medical" TargetMode="External"/><Relationship Id="rId189" Type="http://schemas.openxmlformats.org/officeDocument/2006/relationships/hyperlink" Target="https://www.linkedin.com/company/18130015/" TargetMode="External"/><Relationship Id="rId188" Type="http://schemas.openxmlformats.org/officeDocument/2006/relationships/hyperlink" Target="http://www.nyx-tech.com/" TargetMode="External"/><Relationship Id="rId183" Type="http://schemas.openxmlformats.org/officeDocument/2006/relationships/hyperlink" Target="mailto:generalinfo@novocure.com" TargetMode="External"/><Relationship Id="rId182" Type="http://schemas.openxmlformats.org/officeDocument/2006/relationships/hyperlink" Target="https://www.linkedin.com/in/nibs-neuroscience-technologies-123b5096/?originalSubdomain=il" TargetMode="External"/><Relationship Id="rId181" Type="http://schemas.openxmlformats.org/officeDocument/2006/relationships/hyperlink" Target="https://www.novocure.com/" TargetMode="External"/><Relationship Id="rId180" Type="http://schemas.openxmlformats.org/officeDocument/2006/relationships/hyperlink" Target="https://finder.startupnationcentral.org/company_page/novocure" TargetMode="External"/><Relationship Id="rId176" Type="http://schemas.openxmlformats.org/officeDocument/2006/relationships/hyperlink" Target="https://finder.startupnationcentral.org/company_page/neurotech-solutions" TargetMode="External"/><Relationship Id="rId175" Type="http://schemas.openxmlformats.org/officeDocument/2006/relationships/hyperlink" Target="https://www.linkedin.com/company/18138139/" TargetMode="External"/><Relationship Id="rId174" Type="http://schemas.openxmlformats.org/officeDocument/2006/relationships/hyperlink" Target="https://neurosteer.com/" TargetMode="External"/><Relationship Id="rId173" Type="http://schemas.openxmlformats.org/officeDocument/2006/relationships/hyperlink" Target="https://finder.startupnationcentral.org/company_page/neurosteer" TargetMode="External"/><Relationship Id="rId179" Type="http://schemas.openxmlformats.org/officeDocument/2006/relationships/hyperlink" Target="https://www.linkedin.com/in/nibs-neuroscience-technologies-123b5096/" TargetMode="External"/><Relationship Id="rId178" Type="http://schemas.openxmlformats.org/officeDocument/2006/relationships/hyperlink" Target="https://www.cbinsights.com/company/nibs-neuroscience-technologies" TargetMode="External"/><Relationship Id="rId177" Type="http://schemas.openxmlformats.org/officeDocument/2006/relationships/hyperlink" Target="https://www.neurotech-solutions.com/he/%d7%90%d7%95%d7%93%d7%95%d7%aa%d7%99%d7%a0%d7%95/%d7%93%d7%a8%d7%99%d7%a7%d7%98%d7%95%d7%a8%d7%99%d7%95%d7%9f-%d7%9e%d7%99%d7%a7%d7%a6%d7%95%d7%a2%d7%99/" TargetMode="External"/><Relationship Id="rId198" Type="http://schemas.openxmlformats.org/officeDocument/2006/relationships/hyperlink" Target="https://finder.startupnationcentral.org/company_page/memofit" TargetMode="External"/><Relationship Id="rId197" Type="http://schemas.openxmlformats.org/officeDocument/2006/relationships/hyperlink" Target="http://www.prospecbio.com/" TargetMode="External"/><Relationship Id="rId196" Type="http://schemas.openxmlformats.org/officeDocument/2006/relationships/hyperlink" Target="https://finder.startupnationcentral.org/company_page/prospec" TargetMode="External"/><Relationship Id="rId195" Type="http://schemas.openxmlformats.org/officeDocument/2006/relationships/hyperlink" Target="https://www.linkedin.com/company/26568559" TargetMode="External"/><Relationship Id="rId199" Type="http://schemas.openxmlformats.org/officeDocument/2006/relationships/hyperlink" Target="https://www.protektx.com/" TargetMode="External"/><Relationship Id="rId150" Type="http://schemas.openxmlformats.org/officeDocument/2006/relationships/hyperlink" Target="mailto:info@neurim.com" TargetMode="External"/><Relationship Id="rId392" Type="http://schemas.openxmlformats.org/officeDocument/2006/relationships/hyperlink" Target="http://www.genegrafts.com/" TargetMode="External"/><Relationship Id="rId391" Type="http://schemas.openxmlformats.org/officeDocument/2006/relationships/hyperlink" Target="https://finder.startupnationcentral.org/company_page/genegrafts" TargetMode="External"/><Relationship Id="rId390" Type="http://schemas.openxmlformats.org/officeDocument/2006/relationships/hyperlink" Target="https://www.linkedin.com/company/10013266" TargetMode="External"/><Relationship Id="rId1" Type="http://schemas.openxmlformats.org/officeDocument/2006/relationships/hyperlink" Target="https://finder.startupnationcentral.org/company_page/2gether-music" TargetMode="External"/><Relationship Id="rId2" Type="http://schemas.openxmlformats.org/officeDocument/2006/relationships/hyperlink" Target="https://www.2gether.fun/?v=88588bacf0da" TargetMode="External"/><Relationship Id="rId3" Type="http://schemas.openxmlformats.org/officeDocument/2006/relationships/hyperlink" Target="https://www.linkedin.com/company/20489071" TargetMode="External"/><Relationship Id="rId149" Type="http://schemas.openxmlformats.org/officeDocument/2006/relationships/hyperlink" Target="https://www.linkedin.com/company/1268772" TargetMode="External"/><Relationship Id="rId4" Type="http://schemas.openxmlformats.org/officeDocument/2006/relationships/hyperlink" Target="http://www.actiview.io/" TargetMode="External"/><Relationship Id="rId148" Type="http://schemas.openxmlformats.org/officeDocument/2006/relationships/hyperlink" Target="http://www.neurim.com/" TargetMode="External"/><Relationship Id="rId9" Type="http://schemas.openxmlformats.org/officeDocument/2006/relationships/hyperlink" Target="http://adam-cogtec.com/" TargetMode="External"/><Relationship Id="rId143" Type="http://schemas.openxmlformats.org/officeDocument/2006/relationships/hyperlink" Target="http://www.myndyou.com/" TargetMode="External"/><Relationship Id="rId385" Type="http://schemas.openxmlformats.org/officeDocument/2006/relationships/hyperlink" Target="https://finder.startupnationcentral.org/company_page/brainvu" TargetMode="External"/><Relationship Id="rId142" Type="http://schemas.openxmlformats.org/officeDocument/2006/relationships/hyperlink" Target="https://finder.startupnationcentral.org/company_page/myndyou" TargetMode="External"/><Relationship Id="rId384" Type="http://schemas.openxmlformats.org/officeDocument/2006/relationships/hyperlink" Target="https://www.brainlabworks.com/" TargetMode="External"/><Relationship Id="rId141" Type="http://schemas.openxmlformats.org/officeDocument/2006/relationships/hyperlink" Target="https://www.linkedin.com/company/5233342" TargetMode="External"/><Relationship Id="rId383" Type="http://schemas.openxmlformats.org/officeDocument/2006/relationships/hyperlink" Target="https://www.linkedin.com/company/12958721/" TargetMode="External"/><Relationship Id="rId140" Type="http://schemas.openxmlformats.org/officeDocument/2006/relationships/hyperlink" Target="http://www.myndlift.com/" TargetMode="External"/><Relationship Id="rId382" Type="http://schemas.openxmlformats.org/officeDocument/2006/relationships/hyperlink" Target="http://www.brain1.biz/" TargetMode="External"/><Relationship Id="rId5" Type="http://schemas.openxmlformats.org/officeDocument/2006/relationships/hyperlink" Target="https://www.linkedin.com/company/actiview-io" TargetMode="External"/><Relationship Id="rId147" Type="http://schemas.openxmlformats.org/officeDocument/2006/relationships/hyperlink" Target="https://finder.startupnationcentral.org/company_page/neurim-pharmaceuticals" TargetMode="External"/><Relationship Id="rId389" Type="http://schemas.openxmlformats.org/officeDocument/2006/relationships/hyperlink" Target="https://finder.startupnationcentral.org/company_page/flybrain" TargetMode="External"/><Relationship Id="rId6" Type="http://schemas.openxmlformats.org/officeDocument/2006/relationships/hyperlink" Target="https://www.actiview.io/contact/" TargetMode="External"/><Relationship Id="rId146" Type="http://schemas.openxmlformats.org/officeDocument/2006/relationships/hyperlink" Target="https://www.linkedin.com/company/minerva-neuroscience-technologies/" TargetMode="External"/><Relationship Id="rId388" Type="http://schemas.openxmlformats.org/officeDocument/2006/relationships/hyperlink" Target="mailto:info@brainvu.com" TargetMode="External"/><Relationship Id="rId7" Type="http://schemas.openxmlformats.org/officeDocument/2006/relationships/hyperlink" Target="https://www.crunchbase.com/person/gil-asher" TargetMode="External"/><Relationship Id="rId145" Type="http://schemas.openxmlformats.org/officeDocument/2006/relationships/hyperlink" Target="http://naninstruments.com/" TargetMode="External"/><Relationship Id="rId387" Type="http://schemas.openxmlformats.org/officeDocument/2006/relationships/hyperlink" Target="https://www.linkedin.com/company/brainvu/" TargetMode="External"/><Relationship Id="rId8" Type="http://schemas.openxmlformats.org/officeDocument/2006/relationships/hyperlink" Target="https://www.crunchbase.com/person/tal-koelewyn" TargetMode="External"/><Relationship Id="rId144" Type="http://schemas.openxmlformats.org/officeDocument/2006/relationships/hyperlink" Target="https://www.linkedin.com/company/17916347/" TargetMode="External"/><Relationship Id="rId386" Type="http://schemas.openxmlformats.org/officeDocument/2006/relationships/hyperlink" Target="https://www.brainvu.com/" TargetMode="External"/><Relationship Id="rId381" Type="http://schemas.openxmlformats.org/officeDocument/2006/relationships/hyperlink" Target="https://finder.startupnationcentral.org/company_page/brain1" TargetMode="External"/><Relationship Id="rId380" Type="http://schemas.openxmlformats.org/officeDocument/2006/relationships/hyperlink" Target="https://finder.startupnationcentral.org/company_page/biomas" TargetMode="External"/><Relationship Id="rId139" Type="http://schemas.openxmlformats.org/officeDocument/2006/relationships/hyperlink" Target="https://finder.startupnationcentral.org/company_page/myndlift" TargetMode="External"/><Relationship Id="rId138" Type="http://schemas.openxmlformats.org/officeDocument/2006/relationships/hyperlink" Target="https://www.moodify.today/" TargetMode="External"/><Relationship Id="rId137" Type="http://schemas.openxmlformats.org/officeDocument/2006/relationships/hyperlink" Target="https://finder.startupnationcentral.org/company_page/moodify" TargetMode="External"/><Relationship Id="rId379" Type="http://schemas.openxmlformats.org/officeDocument/2006/relationships/hyperlink" Target="https://www.linkedin.com/company/17905046/" TargetMode="External"/><Relationship Id="rId132" Type="http://schemas.openxmlformats.org/officeDocument/2006/relationships/hyperlink" Target="http://www.microbotmedical.com/" TargetMode="External"/><Relationship Id="rId374" Type="http://schemas.openxmlformats.org/officeDocument/2006/relationships/hyperlink" Target="https://www.linkedin.com/company/8740289" TargetMode="External"/><Relationship Id="rId131" Type="http://schemas.openxmlformats.org/officeDocument/2006/relationships/hyperlink" Target="https://finder.startupnationcentral.org/company_page/microbot-medical" TargetMode="External"/><Relationship Id="rId373" Type="http://schemas.openxmlformats.org/officeDocument/2006/relationships/hyperlink" Target="https://finder.startupnationcentral.org/company_page/bioblast-pharma" TargetMode="External"/><Relationship Id="rId130" Type="http://schemas.openxmlformats.org/officeDocument/2006/relationships/hyperlink" Target="https://finder.startupnationcentral.org/mnc_page/medtronic" TargetMode="External"/><Relationship Id="rId372" Type="http://schemas.openxmlformats.org/officeDocument/2006/relationships/hyperlink" Target="https://www.linkedin.com/company/5960707" TargetMode="External"/><Relationship Id="rId371" Type="http://schemas.openxmlformats.org/officeDocument/2006/relationships/hyperlink" Target="https://finder.startupnationcentral.org/company_page/avraham-pharmaceuticals" TargetMode="External"/><Relationship Id="rId136" Type="http://schemas.openxmlformats.org/officeDocument/2006/relationships/hyperlink" Target="https://www.mon4t.com/" TargetMode="External"/><Relationship Id="rId378" Type="http://schemas.openxmlformats.org/officeDocument/2006/relationships/hyperlink" Target="https://bio-lert.com/" TargetMode="External"/><Relationship Id="rId135" Type="http://schemas.openxmlformats.org/officeDocument/2006/relationships/hyperlink" Target="https://finder.startupnationcentral.org/company_page/montfort-brain-monitor" TargetMode="External"/><Relationship Id="rId377" Type="http://schemas.openxmlformats.org/officeDocument/2006/relationships/hyperlink" Target="https://finder.startupnationcentral.org/company_page/biolert" TargetMode="External"/><Relationship Id="rId134" Type="http://schemas.openxmlformats.org/officeDocument/2006/relationships/hyperlink" Target="http://www.micurerx.com/" TargetMode="External"/><Relationship Id="rId376" Type="http://schemas.openxmlformats.org/officeDocument/2006/relationships/hyperlink" Target="https://www.linkedin.com/company/88538" TargetMode="External"/><Relationship Id="rId133" Type="http://schemas.openxmlformats.org/officeDocument/2006/relationships/hyperlink" Target="https://finder.startupnationcentral.org/company_page/micure-therapeutics" TargetMode="External"/><Relationship Id="rId375" Type="http://schemas.openxmlformats.org/officeDocument/2006/relationships/hyperlink" Target="https://finder.startupnationcentral.org/company_page/biocontrol-medical" TargetMode="External"/><Relationship Id="rId172" Type="http://schemas.openxmlformats.org/officeDocument/2006/relationships/hyperlink" Target="https://finder.startupnationcentral.org/company_page/neuroquest" TargetMode="External"/><Relationship Id="rId171" Type="http://schemas.openxmlformats.org/officeDocument/2006/relationships/hyperlink" Target="https://www.linkedin.com/company/42932711" TargetMode="External"/><Relationship Id="rId170" Type="http://schemas.openxmlformats.org/officeDocument/2006/relationships/hyperlink" Target="https://neuro-pet.com/" TargetMode="External"/><Relationship Id="rId165" Type="http://schemas.openxmlformats.org/officeDocument/2006/relationships/hyperlink" Target="https://finder.startupnationcentral.org/company_page/neurolief" TargetMode="External"/><Relationship Id="rId164" Type="http://schemas.openxmlformats.org/officeDocument/2006/relationships/hyperlink" Target="https://www.linkedin.com/company/66264136" TargetMode="External"/><Relationship Id="rId163" Type="http://schemas.openxmlformats.org/officeDocument/2006/relationships/hyperlink" Target="https://www.linkedin.com/company/neuroindex" TargetMode="External"/><Relationship Id="rId162" Type="http://schemas.openxmlformats.org/officeDocument/2006/relationships/hyperlink" Target="https://finder.startupnationcentral.org/company_page/neuroindex" TargetMode="External"/><Relationship Id="rId169" Type="http://schemas.openxmlformats.org/officeDocument/2006/relationships/hyperlink" Target="https://finder.startupnationcentral.org/company_page/neuropet" TargetMode="External"/><Relationship Id="rId168" Type="http://schemas.openxmlformats.org/officeDocument/2006/relationships/hyperlink" Target="https://www.neurolighttech.com/" TargetMode="External"/><Relationship Id="rId167" Type="http://schemas.openxmlformats.org/officeDocument/2006/relationships/hyperlink" Target="https://www.linkedin.com/company/11692471/about/" TargetMode="External"/><Relationship Id="rId166" Type="http://schemas.openxmlformats.org/officeDocument/2006/relationships/hyperlink" Target="http://www.neurolief.com/" TargetMode="External"/><Relationship Id="rId161" Type="http://schemas.openxmlformats.org/officeDocument/2006/relationships/hyperlink" Target="mailto:tzvika@neurogenic.co.il" TargetMode="External"/><Relationship Id="rId160" Type="http://schemas.openxmlformats.org/officeDocument/2006/relationships/hyperlink" Target="http://www.neurogenic.co.il/" TargetMode="External"/><Relationship Id="rId159" Type="http://schemas.openxmlformats.org/officeDocument/2006/relationships/hyperlink" Target="https://www.neurogenesis-cell.com/" TargetMode="External"/><Relationship Id="rId154" Type="http://schemas.openxmlformats.org/officeDocument/2006/relationships/hyperlink" Target="http://www.neuroclinic.co.il/" TargetMode="External"/><Relationship Id="rId396" Type="http://schemas.openxmlformats.org/officeDocument/2006/relationships/hyperlink" Target="http://www.infibond.com/" TargetMode="External"/><Relationship Id="rId153" Type="http://schemas.openxmlformats.org/officeDocument/2006/relationships/hyperlink" Target="https://www.linkedin.com/company/33251912/" TargetMode="External"/><Relationship Id="rId395" Type="http://schemas.openxmlformats.org/officeDocument/2006/relationships/hyperlink" Target="https://sifted.eu/articles/infibond-investigation-israeli-startup/" TargetMode="External"/><Relationship Id="rId152" Type="http://schemas.openxmlformats.org/officeDocument/2006/relationships/hyperlink" Target="https://www.neurocan.co.il/en/" TargetMode="External"/><Relationship Id="rId394" Type="http://schemas.openxmlformats.org/officeDocument/2006/relationships/hyperlink" Target="https://finder.startupnationcentral.org/company_page/headsense" TargetMode="External"/><Relationship Id="rId151" Type="http://schemas.openxmlformats.org/officeDocument/2006/relationships/hyperlink" Target="https://finder.startupnationcentral.org/company_page/neuro-can" TargetMode="External"/><Relationship Id="rId393" Type="http://schemas.openxmlformats.org/officeDocument/2006/relationships/hyperlink" Target="https://www.linkedin.com/company/genegrafts-ltd" TargetMode="External"/><Relationship Id="rId158" Type="http://schemas.openxmlformats.org/officeDocument/2006/relationships/hyperlink" Target="mailto:info@neuroderm.com" TargetMode="External"/><Relationship Id="rId157" Type="http://schemas.openxmlformats.org/officeDocument/2006/relationships/hyperlink" Target="https://www.linkedin.com/company/9873432" TargetMode="External"/><Relationship Id="rId399" Type="http://schemas.openxmlformats.org/officeDocument/2006/relationships/hyperlink" Target="http://www.jung.de/" TargetMode="External"/><Relationship Id="rId156" Type="http://schemas.openxmlformats.org/officeDocument/2006/relationships/hyperlink" Target="https://neuroderm.com/" TargetMode="External"/><Relationship Id="rId398" Type="http://schemas.openxmlformats.org/officeDocument/2006/relationships/hyperlink" Target="https://finder.startupnationcentral.org/company_page/jetguide" TargetMode="External"/><Relationship Id="rId155" Type="http://schemas.openxmlformats.org/officeDocument/2006/relationships/hyperlink" Target="https://finder.startupnationcentral.org/company_page/neuroderm" TargetMode="External"/><Relationship Id="rId397" Type="http://schemas.openxmlformats.org/officeDocument/2006/relationships/hyperlink" Target="https://www.linkedin.com/company/infibond/" TargetMode="External"/><Relationship Id="rId40" Type="http://schemas.openxmlformats.org/officeDocument/2006/relationships/hyperlink" Target="https://finder.startupnationcentral.org/company_page/brainose" TargetMode="External"/><Relationship Id="rId42" Type="http://schemas.openxmlformats.org/officeDocument/2006/relationships/hyperlink" Target="https://finder.startupnationcentral.org/company_page/brainq-technologies" TargetMode="External"/><Relationship Id="rId41" Type="http://schemas.openxmlformats.org/officeDocument/2006/relationships/hyperlink" Target="http://brainose.com/" TargetMode="External"/><Relationship Id="rId44" Type="http://schemas.openxmlformats.org/officeDocument/2006/relationships/hyperlink" Target="https://www.linkedin.com/company/5549321" TargetMode="External"/><Relationship Id="rId43" Type="http://schemas.openxmlformats.org/officeDocument/2006/relationships/hyperlink" Target="http://brainqtech.com/" TargetMode="External"/><Relationship Id="rId46" Type="http://schemas.openxmlformats.org/officeDocument/2006/relationships/hyperlink" Target="http://www.brainsgate.com/eng/" TargetMode="External"/><Relationship Id="rId45" Type="http://schemas.openxmlformats.org/officeDocument/2006/relationships/hyperlink" Target="https://finder.startupnationcentral.org/company_page/brainsgate" TargetMode="External"/><Relationship Id="rId509" Type="http://schemas.openxmlformats.org/officeDocument/2006/relationships/hyperlink" Target="mailto:sari@btstroke.com" TargetMode="External"/><Relationship Id="rId508" Type="http://schemas.openxmlformats.org/officeDocument/2006/relationships/hyperlink" Target="https://www.braintalkpro.com/" TargetMode="External"/><Relationship Id="rId503" Type="http://schemas.openxmlformats.org/officeDocument/2006/relationships/hyperlink" Target="mailto:contact@balanseat.com" TargetMode="External"/><Relationship Id="rId502" Type="http://schemas.openxmlformats.org/officeDocument/2006/relationships/hyperlink" Target="https://www.linkedin.com/company/mopair-technologies-ltd/" TargetMode="External"/><Relationship Id="rId501" Type="http://schemas.openxmlformats.org/officeDocument/2006/relationships/hyperlink" Target="https://balanseat.com/" TargetMode="External"/><Relationship Id="rId500" Type="http://schemas.openxmlformats.org/officeDocument/2006/relationships/hyperlink" Target="http://www.axilion.com/" TargetMode="External"/><Relationship Id="rId507" Type="http://schemas.openxmlformats.org/officeDocument/2006/relationships/hyperlink" Target="https://finder.startupnationcentral.org/company_page/braintalk" TargetMode="External"/><Relationship Id="rId506" Type="http://schemas.openxmlformats.org/officeDocument/2006/relationships/hyperlink" Target="https://www.brainkos.com/" TargetMode="External"/><Relationship Id="rId505" Type="http://schemas.openxmlformats.org/officeDocument/2006/relationships/hyperlink" Target="https://finder.startupnationcentral.org/company_page/braincast" TargetMode="External"/><Relationship Id="rId504" Type="http://schemas.openxmlformats.org/officeDocument/2006/relationships/hyperlink" Target="http://www.bioimmunate.com/" TargetMode="External"/><Relationship Id="rId48" Type="http://schemas.openxmlformats.org/officeDocument/2006/relationships/hyperlink" Target="http://www.brainsgate.com/eng/contact.php" TargetMode="External"/><Relationship Id="rId47" Type="http://schemas.openxmlformats.org/officeDocument/2006/relationships/hyperlink" Target="https://www.linkedin.com/company/140283" TargetMode="External"/><Relationship Id="rId49" Type="http://schemas.openxmlformats.org/officeDocument/2006/relationships/hyperlink" Target="https://finder.startupnationcentral.org/company_page/bsense-bio-therapeutics" TargetMode="External"/><Relationship Id="rId31" Type="http://schemas.openxmlformats.org/officeDocument/2006/relationships/hyperlink" Target="https://finder.startupnationcentral.org/company_page/bluewind-medical" TargetMode="External"/><Relationship Id="rId30" Type="http://schemas.openxmlformats.org/officeDocument/2006/relationships/hyperlink" Target="https://www.linkedin.com/company/3138999/" TargetMode="External"/><Relationship Id="rId33" Type="http://schemas.openxmlformats.org/officeDocument/2006/relationships/hyperlink" Target="https://www.linkedin.com/company/2243132" TargetMode="External"/><Relationship Id="rId32" Type="http://schemas.openxmlformats.org/officeDocument/2006/relationships/hyperlink" Target="http://www.bluewindmedical.com/" TargetMode="External"/><Relationship Id="rId35" Type="http://schemas.openxmlformats.org/officeDocument/2006/relationships/hyperlink" Target="https://finder.startupnationcentral.org/company_page/brain-profiler" TargetMode="External"/><Relationship Id="rId34" Type="http://schemas.openxmlformats.org/officeDocument/2006/relationships/hyperlink" Target="https://www.iati.co.il/company/3982/-brain-profiler" TargetMode="External"/><Relationship Id="rId37" Type="http://schemas.openxmlformats.org/officeDocument/2006/relationships/hyperlink" Target="https://finder.startupnationcentral.org/company_page/brainmarc" TargetMode="External"/><Relationship Id="rId36" Type="http://schemas.openxmlformats.org/officeDocument/2006/relationships/hyperlink" Target="http://www.brainprofiler.com/en/" TargetMode="External"/><Relationship Id="rId39" Type="http://schemas.openxmlformats.org/officeDocument/2006/relationships/hyperlink" Target="https://www.linkedin.com/company/18077863/" TargetMode="External"/><Relationship Id="rId38" Type="http://schemas.openxmlformats.org/officeDocument/2006/relationships/hyperlink" Target="http://www.brainmarc.com/" TargetMode="External"/><Relationship Id="rId20" Type="http://schemas.openxmlformats.org/officeDocument/2006/relationships/hyperlink" Target="https://www.linkedin.com/company/ampliospeech/" TargetMode="External"/><Relationship Id="rId22" Type="http://schemas.openxmlformats.org/officeDocument/2006/relationships/hyperlink" Target="https://www.arctop.com/" TargetMode="External"/><Relationship Id="rId21" Type="http://schemas.openxmlformats.org/officeDocument/2006/relationships/hyperlink" Target="https://finder.startupnationcentral.org/company_page/arctop" TargetMode="External"/><Relationship Id="rId24" Type="http://schemas.openxmlformats.org/officeDocument/2006/relationships/hyperlink" Target="https://www.linkedin.com/company/beyond-verbal-communication/people/" TargetMode="External"/><Relationship Id="rId23" Type="http://schemas.openxmlformats.org/officeDocument/2006/relationships/hyperlink" Target="http://beyondverbal.com/" TargetMode="External"/><Relationship Id="rId525" Type="http://schemas.openxmlformats.org/officeDocument/2006/relationships/hyperlink" Target="http://www.eyeway-vision.com/" TargetMode="External"/><Relationship Id="rId524" Type="http://schemas.openxmlformats.org/officeDocument/2006/relationships/hyperlink" Target="http://evature.com/" TargetMode="External"/><Relationship Id="rId523" Type="http://schemas.openxmlformats.org/officeDocument/2006/relationships/hyperlink" Target="http://www.esistence.com/" TargetMode="External"/><Relationship Id="rId522" Type="http://schemas.openxmlformats.org/officeDocument/2006/relationships/hyperlink" Target="https://www.epitechmag.com/" TargetMode="External"/><Relationship Id="rId529" Type="http://schemas.openxmlformats.org/officeDocument/2006/relationships/hyperlink" Target="http://www.fits.com.br/" TargetMode="External"/><Relationship Id="rId528" Type="http://schemas.openxmlformats.org/officeDocument/2006/relationships/hyperlink" Target="https://www.youtube.com/watch?v=Wx04wBgrYVI&amp;feature=youtu.be" TargetMode="External"/><Relationship Id="rId527" Type="http://schemas.openxmlformats.org/officeDocument/2006/relationships/hyperlink" Target="https://www.crunchbase.com/person/boris-greenberg" TargetMode="External"/><Relationship Id="rId526" Type="http://schemas.openxmlformats.org/officeDocument/2006/relationships/hyperlink" Target="https://www.linkedin.com/search/results/all/?keywords=Eyeway%20Vision%20Ltd." TargetMode="External"/><Relationship Id="rId26" Type="http://schemas.openxmlformats.org/officeDocument/2006/relationships/hyperlink" Target="http://www.bioeye.com/" TargetMode="External"/><Relationship Id="rId25" Type="http://schemas.openxmlformats.org/officeDocument/2006/relationships/hyperlink" Target="https://finder.startupnationcentral.org/company_page/bioeye" TargetMode="External"/><Relationship Id="rId28" Type="http://schemas.openxmlformats.org/officeDocument/2006/relationships/hyperlink" Target="https://finder.startupnationcentral.org/company_page/bioxtreme" TargetMode="External"/><Relationship Id="rId27" Type="http://schemas.openxmlformats.org/officeDocument/2006/relationships/hyperlink" Target="https://www.linkedin.com/company/18384052/" TargetMode="External"/><Relationship Id="rId521" Type="http://schemas.openxmlformats.org/officeDocument/2006/relationships/hyperlink" Target="http://www.emelai.io/" TargetMode="External"/><Relationship Id="rId29" Type="http://schemas.openxmlformats.org/officeDocument/2006/relationships/hyperlink" Target="http://bio-xtreme.com/" TargetMode="External"/><Relationship Id="rId520" Type="http://schemas.openxmlformats.org/officeDocument/2006/relationships/hyperlink" Target="https://www.elapharma.com/" TargetMode="External"/><Relationship Id="rId11" Type="http://schemas.openxmlformats.org/officeDocument/2006/relationships/hyperlink" Target="https://www.crunchbase.com/person/erez-aluf" TargetMode="External"/><Relationship Id="rId10" Type="http://schemas.openxmlformats.org/officeDocument/2006/relationships/hyperlink" Target="https://www.linkedin.com/company/adam-cogtec/about/" TargetMode="External"/><Relationship Id="rId13" Type="http://schemas.openxmlformats.org/officeDocument/2006/relationships/hyperlink" Target="mailto:info@alfarhythm.com" TargetMode="External"/><Relationship Id="rId12" Type="http://schemas.openxmlformats.org/officeDocument/2006/relationships/hyperlink" Target="http://www.alfarhythm.com/" TargetMode="External"/><Relationship Id="rId519" Type="http://schemas.openxmlformats.org/officeDocument/2006/relationships/hyperlink" Target="http://www.dpemed.com/" TargetMode="External"/><Relationship Id="rId514" Type="http://schemas.openxmlformats.org/officeDocument/2006/relationships/hyperlink" Target="https://www.cognit.co.il/" TargetMode="External"/><Relationship Id="rId513" Type="http://schemas.openxmlformats.org/officeDocument/2006/relationships/hyperlink" Target="http://www.mindup.co.il/" TargetMode="External"/><Relationship Id="rId512" Type="http://schemas.openxmlformats.org/officeDocument/2006/relationships/hyperlink" Target="https://www.clicktale.com/" TargetMode="External"/><Relationship Id="rId511" Type="http://schemas.openxmlformats.org/officeDocument/2006/relationships/hyperlink" Target="http://www.clearforest.com/" TargetMode="External"/><Relationship Id="rId518" Type="http://schemas.openxmlformats.org/officeDocument/2006/relationships/hyperlink" Target="https://www.linkedin.com/company/digital-trowel/about/" TargetMode="External"/><Relationship Id="rId517" Type="http://schemas.openxmlformats.org/officeDocument/2006/relationships/hyperlink" Target="http://www.digitaltrowel.com/" TargetMode="External"/><Relationship Id="rId516" Type="http://schemas.openxmlformats.org/officeDocument/2006/relationships/hyperlink" Target="https://www.corsight.ai/" TargetMode="External"/><Relationship Id="rId515" Type="http://schemas.openxmlformats.org/officeDocument/2006/relationships/hyperlink" Target="http://www.cognizance-daily.com/" TargetMode="External"/><Relationship Id="rId15" Type="http://schemas.openxmlformats.org/officeDocument/2006/relationships/hyperlink" Target="http://www.alphaomega-eng.com/" TargetMode="External"/><Relationship Id="rId14" Type="http://schemas.openxmlformats.org/officeDocument/2006/relationships/hyperlink" Target="https://finder.startupnationcentral.org/company_page/alpha-omega" TargetMode="External"/><Relationship Id="rId17" Type="http://schemas.openxmlformats.org/officeDocument/2006/relationships/hyperlink" Target="https://www.linkedin.com/company/alpha-omega/" TargetMode="External"/><Relationship Id="rId16" Type="http://schemas.openxmlformats.org/officeDocument/2006/relationships/hyperlink" Target="https://www.linkedin.com/company/54004" TargetMode="External"/><Relationship Id="rId19" Type="http://schemas.openxmlformats.org/officeDocument/2006/relationships/hyperlink" Target="https://www.ampliospeech.com/" TargetMode="External"/><Relationship Id="rId510" Type="http://schemas.openxmlformats.org/officeDocument/2006/relationships/hyperlink" Target="http://brainwatch.tech/" TargetMode="External"/><Relationship Id="rId18" Type="http://schemas.openxmlformats.org/officeDocument/2006/relationships/hyperlink" Target="https://finder.startupnationcentral.org/company_page/ninispeech" TargetMode="External"/><Relationship Id="rId84" Type="http://schemas.openxmlformats.org/officeDocument/2006/relationships/hyperlink" Target="https://finder.startupnationcentral.org/company_page/eyecontrol" TargetMode="External"/><Relationship Id="rId83" Type="http://schemas.openxmlformats.org/officeDocument/2006/relationships/hyperlink" Target="https://www.linkedin.com/company/emotiplay/" TargetMode="External"/><Relationship Id="rId86" Type="http://schemas.openxmlformats.org/officeDocument/2006/relationships/hyperlink" Target="https://www.linkedin.com/company/18089088" TargetMode="External"/><Relationship Id="rId85" Type="http://schemas.openxmlformats.org/officeDocument/2006/relationships/hyperlink" Target="http://www.eyecontrol.co.il/" TargetMode="External"/><Relationship Id="rId88" Type="http://schemas.openxmlformats.org/officeDocument/2006/relationships/hyperlink" Target="https://www.genetikaplus.com/" TargetMode="External"/><Relationship Id="rId87" Type="http://schemas.openxmlformats.org/officeDocument/2006/relationships/hyperlink" Target="https://finder.startupnationcentral.org/company_page/genetika" TargetMode="External"/><Relationship Id="rId89" Type="http://schemas.openxmlformats.org/officeDocument/2006/relationships/hyperlink" Target="https://www.linkedin.com/company/genetika/?originalSubdomain=il" TargetMode="External"/><Relationship Id="rId80" Type="http://schemas.openxmlformats.org/officeDocument/2006/relationships/hyperlink" Target="http://www.elminda.com/" TargetMode="External"/><Relationship Id="rId82" Type="http://schemas.openxmlformats.org/officeDocument/2006/relationships/hyperlink" Target="https://emotiplay.com/" TargetMode="External"/><Relationship Id="rId81" Type="http://schemas.openxmlformats.org/officeDocument/2006/relationships/hyperlink" Target="https://www.linkedin.com/company/2531441" TargetMode="External"/><Relationship Id="rId73" Type="http://schemas.openxmlformats.org/officeDocument/2006/relationships/hyperlink" Target="https://finder.startupnationcentral.org/company_page/eeg-sense" TargetMode="External"/><Relationship Id="rId72" Type="http://schemas.openxmlformats.org/officeDocument/2006/relationships/hyperlink" Target="https://www.linkedin.com/company/5048077" TargetMode="External"/><Relationship Id="rId75" Type="http://schemas.openxmlformats.org/officeDocument/2006/relationships/hyperlink" Target="https://finder.startupnationcentral.org/company_page/effectivate" TargetMode="External"/><Relationship Id="rId74" Type="http://schemas.openxmlformats.org/officeDocument/2006/relationships/hyperlink" Target="https://www.linkedin.com/company/67347972/" TargetMode="External"/><Relationship Id="rId77" Type="http://schemas.openxmlformats.org/officeDocument/2006/relationships/hyperlink" Target="https://www.linkedin.com/company/actiview-io/" TargetMode="External"/><Relationship Id="rId76" Type="http://schemas.openxmlformats.org/officeDocument/2006/relationships/hyperlink" Target="https://www.effectivate.org/" TargetMode="External"/><Relationship Id="rId79" Type="http://schemas.openxmlformats.org/officeDocument/2006/relationships/hyperlink" Target="https://finder.startupnationcentral.org/company_page/elminda" TargetMode="External"/><Relationship Id="rId78" Type="http://schemas.openxmlformats.org/officeDocument/2006/relationships/hyperlink" Target="http://info@actiview.io/" TargetMode="External"/><Relationship Id="rId71" Type="http://schemas.openxmlformats.org/officeDocument/2006/relationships/hyperlink" Target="http://www.eco-fusion.com/" TargetMode="External"/><Relationship Id="rId70" Type="http://schemas.openxmlformats.org/officeDocument/2006/relationships/hyperlink" Target="https://finder.startupnationcentral.org/company_page/eco-fusion" TargetMode="External"/><Relationship Id="rId62" Type="http://schemas.openxmlformats.org/officeDocument/2006/relationships/hyperlink" Target="http://www.coronisns.com/" TargetMode="External"/><Relationship Id="rId61" Type="http://schemas.openxmlformats.org/officeDocument/2006/relationships/hyperlink" Target="https://finder.startupnationcentral.org/company_page/coronis-neurosciences" TargetMode="External"/><Relationship Id="rId64" Type="http://schemas.openxmlformats.org/officeDocument/2006/relationships/hyperlink" Target="https://finder.startupnationcentral.org/company_page/corractions" TargetMode="External"/><Relationship Id="rId63" Type="http://schemas.openxmlformats.org/officeDocument/2006/relationships/hyperlink" Target="https://www.linkedin.com/company/12902749" TargetMode="External"/><Relationship Id="rId66" Type="http://schemas.openxmlformats.org/officeDocument/2006/relationships/hyperlink" Target="http://www.cortica.com/" TargetMode="External"/><Relationship Id="rId65" Type="http://schemas.openxmlformats.org/officeDocument/2006/relationships/hyperlink" Target="https://www.corractions.com/" TargetMode="External"/><Relationship Id="rId68" Type="http://schemas.openxmlformats.org/officeDocument/2006/relationships/hyperlink" Target="https://finder.startupnationcentral.org/company_page/do4brain" TargetMode="External"/><Relationship Id="rId67" Type="http://schemas.openxmlformats.org/officeDocument/2006/relationships/hyperlink" Target="https://www.linkedin.com/company/cortica/" TargetMode="External"/><Relationship Id="rId60" Type="http://schemas.openxmlformats.org/officeDocument/2006/relationships/hyperlink" Target="https://www.linkedin.com/in/conflu3nce-71471619/?originalSubdomain=il" TargetMode="External"/><Relationship Id="rId69" Type="http://schemas.openxmlformats.org/officeDocument/2006/relationships/hyperlink" Target="http://www.do4brain.com/" TargetMode="External"/><Relationship Id="rId51" Type="http://schemas.openxmlformats.org/officeDocument/2006/relationships/hyperlink" Target="https://finder.startupnationcentral.org/company_page/cell-cure-neurosciences" TargetMode="External"/><Relationship Id="rId50" Type="http://schemas.openxmlformats.org/officeDocument/2006/relationships/hyperlink" Target="http://www.futurx.co.il/portfolio/bsense-bio-therapeutics/" TargetMode="External"/><Relationship Id="rId53" Type="http://schemas.openxmlformats.org/officeDocument/2006/relationships/hyperlink" Target="https://www.crunchbase.com/search/organization.companies/field/organizations/rank_org_company/55890" TargetMode="External"/><Relationship Id="rId52" Type="http://schemas.openxmlformats.org/officeDocument/2006/relationships/hyperlink" Target="http://cellcureneurosciences.com/" TargetMode="External"/><Relationship Id="rId55" Type="http://schemas.openxmlformats.org/officeDocument/2006/relationships/hyperlink" Target="mailto:info@cellcure.co.il" TargetMode="External"/><Relationship Id="rId54" Type="http://schemas.openxmlformats.org/officeDocument/2006/relationships/hyperlink" Target="https://www.linkedin.com/company/10231887" TargetMode="External"/><Relationship Id="rId57" Type="http://schemas.openxmlformats.org/officeDocument/2006/relationships/hyperlink" Target="https://www.linkedin.com/company/cogme/" TargetMode="External"/><Relationship Id="rId56" Type="http://schemas.openxmlformats.org/officeDocument/2006/relationships/hyperlink" Target="https://finder.startupnationcentral.org/company_page/cogme" TargetMode="External"/><Relationship Id="rId59" Type="http://schemas.openxmlformats.org/officeDocument/2006/relationships/hyperlink" Target="http://www.conflu3nce.com/" TargetMode="External"/><Relationship Id="rId58" Type="http://schemas.openxmlformats.org/officeDocument/2006/relationships/hyperlink" Target="https://finder.startupnationcentral.org/company_page/conflu3nce" TargetMode="External"/><Relationship Id="rId107" Type="http://schemas.openxmlformats.org/officeDocument/2006/relationships/hyperlink" Target="https://finder.startupnationcentral.org/company_page/insightec" TargetMode="External"/><Relationship Id="rId349" Type="http://schemas.openxmlformats.org/officeDocument/2006/relationships/hyperlink" Target="https://www.futurx.co.il/portfolio/epeius-pharma/" TargetMode="External"/><Relationship Id="rId106" Type="http://schemas.openxmlformats.org/officeDocument/2006/relationships/hyperlink" Target="http://www.glassesoff.com/" TargetMode="External"/><Relationship Id="rId348" Type="http://schemas.openxmlformats.org/officeDocument/2006/relationships/hyperlink" Target="http://brainscreening.com/" TargetMode="External"/><Relationship Id="rId105" Type="http://schemas.openxmlformats.org/officeDocument/2006/relationships/hyperlink" Target="https://finder.startupnationcentral.org/company_page/glassesoff" TargetMode="External"/><Relationship Id="rId347" Type="http://schemas.openxmlformats.org/officeDocument/2006/relationships/hyperlink" Target="https://finder.startupnationcentral.org/company_page/brainscreening" TargetMode="External"/><Relationship Id="rId104" Type="http://schemas.openxmlformats.org/officeDocument/2006/relationships/hyperlink" Target="https://www.linkedin.com/company/13194209" TargetMode="External"/><Relationship Id="rId346" Type="http://schemas.openxmlformats.org/officeDocument/2006/relationships/hyperlink" Target="http://www.artbioscience.com/" TargetMode="External"/><Relationship Id="rId109" Type="http://schemas.openxmlformats.org/officeDocument/2006/relationships/hyperlink" Target="https://www.linkedin.com/company/39152" TargetMode="External"/><Relationship Id="rId108" Type="http://schemas.openxmlformats.org/officeDocument/2006/relationships/hyperlink" Target="http://www.insightec.com/" TargetMode="External"/><Relationship Id="rId341" Type="http://schemas.openxmlformats.org/officeDocument/2006/relationships/hyperlink" Target="http://www.acousticview.com/" TargetMode="External"/><Relationship Id="rId340" Type="http://schemas.openxmlformats.org/officeDocument/2006/relationships/hyperlink" Target="https://finder.startupnationcentral.org/company_page/acousticview" TargetMode="External"/><Relationship Id="rId103" Type="http://schemas.openxmlformats.org/officeDocument/2006/relationships/hyperlink" Target="https://www.inno-sphere.com/" TargetMode="External"/><Relationship Id="rId345" Type="http://schemas.openxmlformats.org/officeDocument/2006/relationships/hyperlink" Target="https://finder.startupnationcentral.org/company_page/art-bioscience" TargetMode="External"/><Relationship Id="rId102" Type="http://schemas.openxmlformats.org/officeDocument/2006/relationships/hyperlink" Target="https://finder.startupnationcentral.org/company_page/innosphere" TargetMode="External"/><Relationship Id="rId344" Type="http://schemas.openxmlformats.org/officeDocument/2006/relationships/hyperlink" Target="https://www.linkedin.com/company/5385114" TargetMode="External"/><Relationship Id="rId101" Type="http://schemas.openxmlformats.org/officeDocument/2006/relationships/hyperlink" Target="http://www.innereye.ai/" TargetMode="External"/><Relationship Id="rId343" Type="http://schemas.openxmlformats.org/officeDocument/2006/relationships/hyperlink" Target="http://www.animabiotech.com/" TargetMode="External"/><Relationship Id="rId100" Type="http://schemas.openxmlformats.org/officeDocument/2006/relationships/hyperlink" Target="https://finder.startupnationcentral.org/company_page/innereye" TargetMode="External"/><Relationship Id="rId342" Type="http://schemas.openxmlformats.org/officeDocument/2006/relationships/hyperlink" Target="https://finder.startupnationcentral.org/company_page/anima-biotech" TargetMode="External"/><Relationship Id="rId338" Type="http://schemas.openxmlformats.org/officeDocument/2006/relationships/hyperlink" Target="https://www.linkedin.com/company/12646159/" TargetMode="External"/><Relationship Id="rId337" Type="http://schemas.openxmlformats.org/officeDocument/2006/relationships/hyperlink" Target="https://wecareapps.io/" TargetMode="External"/><Relationship Id="rId336" Type="http://schemas.openxmlformats.org/officeDocument/2006/relationships/hyperlink" Target="https://finder.startupnationcentral.org/company_page/wecare-apps" TargetMode="External"/><Relationship Id="rId335" Type="http://schemas.openxmlformats.org/officeDocument/2006/relationships/hyperlink" Target="https://www.virtuoptica.com/" TargetMode="External"/><Relationship Id="rId339" Type="http://schemas.openxmlformats.org/officeDocument/2006/relationships/hyperlink" Target="https://www.youdim.com/" TargetMode="External"/><Relationship Id="rId330" Type="http://schemas.openxmlformats.org/officeDocument/2006/relationships/hyperlink" Target="http://unipharm.co.il/?lang=en" TargetMode="External"/><Relationship Id="rId334" Type="http://schemas.openxmlformats.org/officeDocument/2006/relationships/hyperlink" Target="https://www.linkedin.com/company/12614994/" TargetMode="External"/><Relationship Id="rId333" Type="http://schemas.openxmlformats.org/officeDocument/2006/relationships/hyperlink" Target="https://univopharma.com/" TargetMode="External"/><Relationship Id="rId332" Type="http://schemas.openxmlformats.org/officeDocument/2006/relationships/hyperlink" Target="https://finder.startupnationcentral.org/company_page/d-pharm" TargetMode="External"/><Relationship Id="rId331" Type="http://schemas.openxmlformats.org/officeDocument/2006/relationships/hyperlink" Target="https://www.linkedin.com/company/34220436" TargetMode="External"/><Relationship Id="rId370" Type="http://schemas.openxmlformats.org/officeDocument/2006/relationships/hyperlink" Target="https://www.linkedin.com/company/1369855/" TargetMode="External"/><Relationship Id="rId129" Type="http://schemas.openxmlformats.org/officeDocument/2006/relationships/hyperlink" Target="mailto:info@medoc-web.com" TargetMode="External"/><Relationship Id="rId128" Type="http://schemas.openxmlformats.org/officeDocument/2006/relationships/hyperlink" Target="https://www.linkedin.com/company/132371" TargetMode="External"/><Relationship Id="rId127" Type="http://schemas.openxmlformats.org/officeDocument/2006/relationships/hyperlink" Target="http://www.medoc-web.com/" TargetMode="External"/><Relationship Id="rId369" Type="http://schemas.openxmlformats.org/officeDocument/2006/relationships/hyperlink" Target="http://www.attengo.com/" TargetMode="External"/><Relationship Id="rId126" Type="http://schemas.openxmlformats.org/officeDocument/2006/relationships/hyperlink" Target="https://finder.startupnationcentral.org/company_page/medoc" TargetMode="External"/><Relationship Id="rId368" Type="http://schemas.openxmlformats.org/officeDocument/2006/relationships/hyperlink" Target="https://finder.startupnationcentral.org/company_page/attengo" TargetMode="External"/><Relationship Id="rId121" Type="http://schemas.openxmlformats.org/officeDocument/2006/relationships/hyperlink" Target="https://finder.startupnationcentral.org/company_page/keystone-heart" TargetMode="External"/><Relationship Id="rId363" Type="http://schemas.openxmlformats.org/officeDocument/2006/relationships/hyperlink" Target="https://finder.startupnationcentral.org/company_page/itgi-medical" TargetMode="External"/><Relationship Id="rId120" Type="http://schemas.openxmlformats.org/officeDocument/2006/relationships/hyperlink" Target="https://www.linkedin.com/company/1515403" TargetMode="External"/><Relationship Id="rId362" Type="http://schemas.openxmlformats.org/officeDocument/2006/relationships/hyperlink" Target="https://www.linkedin.com/company/5219796" TargetMode="External"/><Relationship Id="rId361" Type="http://schemas.openxmlformats.org/officeDocument/2006/relationships/hyperlink" Target="https://finder.startupnationcentral.org/company_page/alcobra-pharmaceuticals" TargetMode="External"/><Relationship Id="rId360" Type="http://schemas.openxmlformats.org/officeDocument/2006/relationships/hyperlink" Target="https://www.linkedin.com/company/17885371/" TargetMode="External"/><Relationship Id="rId125" Type="http://schemas.openxmlformats.org/officeDocument/2006/relationships/hyperlink" Target="https://www.linkedin.com/company/1715028" TargetMode="External"/><Relationship Id="rId367" Type="http://schemas.openxmlformats.org/officeDocument/2006/relationships/hyperlink" Target="https://aneustart.com/" TargetMode="External"/><Relationship Id="rId124" Type="http://schemas.openxmlformats.org/officeDocument/2006/relationships/hyperlink" Target="http://www.meditouch.co.il/" TargetMode="External"/><Relationship Id="rId366" Type="http://schemas.openxmlformats.org/officeDocument/2006/relationships/hyperlink" Target="https://finder.startupnationcentral.org/company_page/aneustart" TargetMode="External"/><Relationship Id="rId123" Type="http://schemas.openxmlformats.org/officeDocument/2006/relationships/hyperlink" Target="https://finder.startupnationcentral.org/company_page/meditouch" TargetMode="External"/><Relationship Id="rId365" Type="http://schemas.openxmlformats.org/officeDocument/2006/relationships/hyperlink" Target="https://www.linkedin.com/company/10584405/" TargetMode="External"/><Relationship Id="rId122" Type="http://schemas.openxmlformats.org/officeDocument/2006/relationships/hyperlink" Target="http://keystoneheart.com/" TargetMode="External"/><Relationship Id="rId364" Type="http://schemas.openxmlformats.org/officeDocument/2006/relationships/hyperlink" Target="http://amnis.life/" TargetMode="External"/><Relationship Id="rId95" Type="http://schemas.openxmlformats.org/officeDocument/2006/relationships/hyperlink" Target="https://immunitypharma.com/" TargetMode="External"/><Relationship Id="rId94" Type="http://schemas.openxmlformats.org/officeDocument/2006/relationships/hyperlink" Target="https://finder.startupnationcentral.org/company_page/immunity-pharma" TargetMode="External"/><Relationship Id="rId97" Type="http://schemas.openxmlformats.org/officeDocument/2006/relationships/hyperlink" Target="https://finder.startupnationcentral.org/company_page/immunobrain-checkpoint" TargetMode="External"/><Relationship Id="rId96" Type="http://schemas.openxmlformats.org/officeDocument/2006/relationships/hyperlink" Target="https://immunitypharma.com/" TargetMode="External"/><Relationship Id="rId99" Type="http://schemas.openxmlformats.org/officeDocument/2006/relationships/hyperlink" Target="https://www.linkedin.com/company/10319109/" TargetMode="External"/><Relationship Id="rId98" Type="http://schemas.openxmlformats.org/officeDocument/2006/relationships/hyperlink" Target="https://www.ibcheckpoint.com/" TargetMode="External"/><Relationship Id="rId91" Type="http://schemas.openxmlformats.org/officeDocument/2006/relationships/hyperlink" Target="https://www.graymatters.health/" TargetMode="External"/><Relationship Id="rId90" Type="http://schemas.openxmlformats.org/officeDocument/2006/relationships/hyperlink" Target="https://finder.startupnationcentral.org/company_page/graymatters-health" TargetMode="External"/><Relationship Id="rId93" Type="http://schemas.openxmlformats.org/officeDocument/2006/relationships/hyperlink" Target="http://gskure.com/" TargetMode="External"/><Relationship Id="rId92" Type="http://schemas.openxmlformats.org/officeDocument/2006/relationships/hyperlink" Target="https://www.linkedin.com/company/64704759" TargetMode="External"/><Relationship Id="rId118" Type="http://schemas.openxmlformats.org/officeDocument/2006/relationships/hyperlink" Target="https://finder.startupnationcentral.org/company_page/kadimastem" TargetMode="External"/><Relationship Id="rId117" Type="http://schemas.openxmlformats.org/officeDocument/2006/relationships/hyperlink" Target="http://www.joytunes.com/" TargetMode="External"/><Relationship Id="rId359" Type="http://schemas.openxmlformats.org/officeDocument/2006/relationships/hyperlink" Target="http://aidoc.com/" TargetMode="External"/><Relationship Id="rId116" Type="http://schemas.openxmlformats.org/officeDocument/2006/relationships/hyperlink" Target="https://finder.startupnationcentral.org/company_page/joytunes" TargetMode="External"/><Relationship Id="rId358" Type="http://schemas.openxmlformats.org/officeDocument/2006/relationships/hyperlink" Target="https://finder.startupnationcentral.org/company_page/tailormed" TargetMode="External"/><Relationship Id="rId115" Type="http://schemas.openxmlformats.org/officeDocument/2006/relationships/hyperlink" Target="https://www.linkedin.com/company/8473397/" TargetMode="External"/><Relationship Id="rId357" Type="http://schemas.openxmlformats.org/officeDocument/2006/relationships/hyperlink" Target="https://finder.startupnationcentral.org/company_page/aic-advanced-interventional-catheters" TargetMode="External"/><Relationship Id="rId119" Type="http://schemas.openxmlformats.org/officeDocument/2006/relationships/hyperlink" Target="http://www.kadimastem.com/" TargetMode="External"/><Relationship Id="rId110" Type="http://schemas.openxmlformats.org/officeDocument/2006/relationships/hyperlink" Target="https://finder.startupnationcentral.org/company_page/intendu" TargetMode="External"/><Relationship Id="rId352" Type="http://schemas.openxmlformats.org/officeDocument/2006/relationships/hyperlink" Target="https://finder.startupnationcentral.org/company_page/linkcaring" TargetMode="External"/><Relationship Id="rId351" Type="http://schemas.openxmlformats.org/officeDocument/2006/relationships/hyperlink" Target="http://www.epeius-pharma.com/" TargetMode="External"/><Relationship Id="rId350" Type="http://schemas.openxmlformats.org/officeDocument/2006/relationships/hyperlink" Target="https://finder.startupnationcentral.org/company_page/epeius-pharma" TargetMode="External"/><Relationship Id="rId114" Type="http://schemas.openxmlformats.org/officeDocument/2006/relationships/hyperlink" Target="https://www.javelinmed.com/" TargetMode="External"/><Relationship Id="rId356" Type="http://schemas.openxmlformats.org/officeDocument/2006/relationships/hyperlink" Target="https://www.linkedin.com/company/5896874/" TargetMode="External"/><Relationship Id="rId113" Type="http://schemas.openxmlformats.org/officeDocument/2006/relationships/hyperlink" Target="https://finder.startupnationcentral.org/company_page/javelin-medical" TargetMode="External"/><Relationship Id="rId355" Type="http://schemas.openxmlformats.org/officeDocument/2006/relationships/hyperlink" Target="http://www.medibrane.com/" TargetMode="External"/><Relationship Id="rId112" Type="http://schemas.openxmlformats.org/officeDocument/2006/relationships/hyperlink" Target="https://www.linkedin.com/company/9458663" TargetMode="External"/><Relationship Id="rId354" Type="http://schemas.openxmlformats.org/officeDocument/2006/relationships/hyperlink" Target="https://finder.startupnationcentral.org/company_page/medibrane" TargetMode="External"/><Relationship Id="rId111" Type="http://schemas.openxmlformats.org/officeDocument/2006/relationships/hyperlink" Target="http://www.intendu.com/" TargetMode="External"/><Relationship Id="rId353" Type="http://schemas.openxmlformats.org/officeDocument/2006/relationships/hyperlink" Target="https://www.eng.linkcaring.com/" TargetMode="External"/><Relationship Id="rId305" Type="http://schemas.openxmlformats.org/officeDocument/2006/relationships/hyperlink" Target="http://www.omegalifescience.com/" TargetMode="External"/><Relationship Id="rId547" Type="http://schemas.openxmlformats.org/officeDocument/2006/relationships/hyperlink" Target="http://omegamore.vp4.me/home" TargetMode="External"/><Relationship Id="rId304" Type="http://schemas.openxmlformats.org/officeDocument/2006/relationships/hyperlink" Target="https://finder.startupnationcentral.org/company_page/omega-life-science" TargetMode="External"/><Relationship Id="rId546" Type="http://schemas.openxmlformats.org/officeDocument/2006/relationships/hyperlink" Target="https://www.nyxoah.com/" TargetMode="External"/><Relationship Id="rId303" Type="http://schemas.openxmlformats.org/officeDocument/2006/relationships/hyperlink" Target="http://neglecthealth.io/" TargetMode="External"/><Relationship Id="rId545" Type="http://schemas.openxmlformats.org/officeDocument/2006/relationships/hyperlink" Target="http://www.neurosonix.co.il/" TargetMode="External"/><Relationship Id="rId302" Type="http://schemas.openxmlformats.org/officeDocument/2006/relationships/hyperlink" Target="https://www.oculeft.com/" TargetMode="External"/><Relationship Id="rId544" Type="http://schemas.openxmlformats.org/officeDocument/2006/relationships/hyperlink" Target="https://www.neurorxpharma.com/" TargetMode="External"/><Relationship Id="rId309" Type="http://schemas.openxmlformats.org/officeDocument/2006/relationships/hyperlink" Target="https://finder.startupnationcentral.org/company_page/ornim-medical" TargetMode="External"/><Relationship Id="rId308" Type="http://schemas.openxmlformats.org/officeDocument/2006/relationships/hyperlink" Target="https://www.linkedin.com/company/2719842" TargetMode="External"/><Relationship Id="rId307" Type="http://schemas.openxmlformats.org/officeDocument/2006/relationships/hyperlink" Target="http://www.trendlines.com/company/omeq-medical/" TargetMode="External"/><Relationship Id="rId549" Type="http://schemas.openxmlformats.org/officeDocument/2006/relationships/hyperlink" Target="http://www.procore.com/" TargetMode="External"/><Relationship Id="rId306" Type="http://schemas.openxmlformats.org/officeDocument/2006/relationships/hyperlink" Target="https://finder.startupnationcentral.org/company_page/omeq-medical" TargetMode="External"/><Relationship Id="rId548" Type="http://schemas.openxmlformats.org/officeDocument/2006/relationships/hyperlink" Target="http://poa-media.com/" TargetMode="External"/><Relationship Id="rId301" Type="http://schemas.openxmlformats.org/officeDocument/2006/relationships/hyperlink" Target="https://www.linkedin.com/company/120360" TargetMode="External"/><Relationship Id="rId543" Type="http://schemas.openxmlformats.org/officeDocument/2006/relationships/hyperlink" Target="https://www.linkedin.com/in/anatoly-gershov-172579173/?miniProfileUrn=urn%3Ali%3Afs_miniProfile%3AACoAACkyYKYBJMpBb1p3KWA6mISQUX9vGGkiIcY" TargetMode="External"/><Relationship Id="rId300" Type="http://schemas.openxmlformats.org/officeDocument/2006/relationships/hyperlink" Target="http://www.neurotrax.com/" TargetMode="External"/><Relationship Id="rId542" Type="http://schemas.openxmlformats.org/officeDocument/2006/relationships/hyperlink" Target="http://www.mental-heal.com/" TargetMode="External"/><Relationship Id="rId541" Type="http://schemas.openxmlformats.org/officeDocument/2006/relationships/hyperlink" Target="http://medigait.com/main/" TargetMode="External"/><Relationship Id="rId540" Type="http://schemas.openxmlformats.org/officeDocument/2006/relationships/hyperlink" Target="https://medicvision.com/en/" TargetMode="External"/><Relationship Id="rId536" Type="http://schemas.openxmlformats.org/officeDocument/2006/relationships/hyperlink" Target="http://www.linguisticagents.com/" TargetMode="External"/><Relationship Id="rId535" Type="http://schemas.openxmlformats.org/officeDocument/2006/relationships/hyperlink" Target="http://www.idd-therapeutics.com/" TargetMode="External"/><Relationship Id="rId534" Type="http://schemas.openxmlformats.org/officeDocument/2006/relationships/hyperlink" Target="http://www.gigantt.com/" TargetMode="External"/><Relationship Id="rId533" Type="http://schemas.openxmlformats.org/officeDocument/2006/relationships/hyperlink" Target="https://ggtude.com/" TargetMode="External"/><Relationship Id="rId539" Type="http://schemas.openxmlformats.org/officeDocument/2006/relationships/hyperlink" Target="http://www.maindo.io/" TargetMode="External"/><Relationship Id="rId538" Type="http://schemas.openxmlformats.org/officeDocument/2006/relationships/hyperlink" Target="http://www.magnabsp.com/" TargetMode="External"/><Relationship Id="rId537" Type="http://schemas.openxmlformats.org/officeDocument/2006/relationships/hyperlink" Target="http://www.lumusvision.com/" TargetMode="External"/><Relationship Id="rId532" Type="http://schemas.openxmlformats.org/officeDocument/2006/relationships/hyperlink" Target="https://www.iati.co.il/company/4662/ggtude" TargetMode="External"/><Relationship Id="rId531" Type="http://schemas.openxmlformats.org/officeDocument/2006/relationships/hyperlink" Target="https://www.gehealthcare.com/" TargetMode="External"/><Relationship Id="rId530" Type="http://schemas.openxmlformats.org/officeDocument/2006/relationships/hyperlink" Target="http://fullest.me/" TargetMode="External"/><Relationship Id="rId327" Type="http://schemas.openxmlformats.org/officeDocument/2006/relationships/hyperlink" Target="http://www.tevapharm.com/" TargetMode="External"/><Relationship Id="rId569" Type="http://schemas.openxmlformats.org/officeDocument/2006/relationships/drawing" Target="../drawings/drawing4.xml"/><Relationship Id="rId326" Type="http://schemas.openxmlformats.org/officeDocument/2006/relationships/hyperlink" Target="https://finder.startupnationcentral.org/company_page/teva" TargetMode="External"/><Relationship Id="rId568" Type="http://schemas.openxmlformats.org/officeDocument/2006/relationships/hyperlink" Target="http://lunamind.co.il/" TargetMode="External"/><Relationship Id="rId325" Type="http://schemas.openxmlformats.org/officeDocument/2006/relationships/hyperlink" Target="https://www.linkedin.com/company/1445497" TargetMode="External"/><Relationship Id="rId567" Type="http://schemas.openxmlformats.org/officeDocument/2006/relationships/hyperlink" Target="https://www.linkedin.com/company/neuromagen-pharma/" TargetMode="External"/><Relationship Id="rId324" Type="http://schemas.openxmlformats.org/officeDocument/2006/relationships/hyperlink" Target="http://www.stepofmind.com/" TargetMode="External"/><Relationship Id="rId566" Type="http://schemas.openxmlformats.org/officeDocument/2006/relationships/hyperlink" Target="https://www.linkedin.com/company/hedoniahealth/about/" TargetMode="External"/><Relationship Id="rId329" Type="http://schemas.openxmlformats.org/officeDocument/2006/relationships/hyperlink" Target="https://finder.startupnationcentral.org/company_page/unipharm" TargetMode="External"/><Relationship Id="rId328" Type="http://schemas.openxmlformats.org/officeDocument/2006/relationships/hyperlink" Target="https://www.linkedin.com/company/5239" TargetMode="External"/><Relationship Id="rId561" Type="http://schemas.openxmlformats.org/officeDocument/2006/relationships/hyperlink" Target="https://www.moodify.today/" TargetMode="External"/><Relationship Id="rId560" Type="http://schemas.openxmlformats.org/officeDocument/2006/relationships/hyperlink" Target="http://www.tretone.com/media-eng/" TargetMode="External"/><Relationship Id="rId323" Type="http://schemas.openxmlformats.org/officeDocument/2006/relationships/hyperlink" Target="https://finder.startupnationcentral.org/company_page/step-of-mind" TargetMode="External"/><Relationship Id="rId565" Type="http://schemas.openxmlformats.org/officeDocument/2006/relationships/hyperlink" Target="https://www.linkedin.com/company/brainwavesai/people/" TargetMode="External"/><Relationship Id="rId322" Type="http://schemas.openxmlformats.org/officeDocument/2006/relationships/hyperlink" Target="http://silenseed.com/" TargetMode="External"/><Relationship Id="rId564" Type="http://schemas.openxmlformats.org/officeDocument/2006/relationships/hyperlink" Target="https://www.prnewswire.com/news-releases/alpha-tau-receives-fdas-breakthrough-device-designation-for-the-treatment-of-recurrent-gbm-301396127.html?tc=eml_cleartime" TargetMode="External"/><Relationship Id="rId321" Type="http://schemas.openxmlformats.org/officeDocument/2006/relationships/hyperlink" Target="http://www.serenusai.com/" TargetMode="External"/><Relationship Id="rId563" Type="http://schemas.openxmlformats.org/officeDocument/2006/relationships/hyperlink" Target="https://www.1etx.com/" TargetMode="External"/><Relationship Id="rId320" Type="http://schemas.openxmlformats.org/officeDocument/2006/relationships/hyperlink" Target="http://serenus.ai/" TargetMode="External"/><Relationship Id="rId562" Type="http://schemas.openxmlformats.org/officeDocument/2006/relationships/hyperlink" Target="http://www.info-clipper.com/en/company/israel/scientific-enterprise-ltd.ild8mnkqc.html" TargetMode="External"/><Relationship Id="rId316" Type="http://schemas.openxmlformats.org/officeDocument/2006/relationships/hyperlink" Target="https://www.re-mind.co.il/" TargetMode="External"/><Relationship Id="rId558" Type="http://schemas.openxmlformats.org/officeDocument/2006/relationships/hyperlink" Target="https://www.linkedin.com/company/thewhollysee/about/" TargetMode="External"/><Relationship Id="rId315" Type="http://schemas.openxmlformats.org/officeDocument/2006/relationships/hyperlink" Target="https://finder.startupnationcentral.org/company_page/re-mind" TargetMode="External"/><Relationship Id="rId557" Type="http://schemas.openxmlformats.org/officeDocument/2006/relationships/hyperlink" Target="http://tws.ai/" TargetMode="External"/><Relationship Id="rId314" Type="http://schemas.openxmlformats.org/officeDocument/2006/relationships/hyperlink" Target="https://finder.startupnationcentral.org/company_page/papayona" TargetMode="External"/><Relationship Id="rId556" Type="http://schemas.openxmlformats.org/officeDocument/2006/relationships/hyperlink" Target="http://www.thelearningworks.org/" TargetMode="External"/><Relationship Id="rId313" Type="http://schemas.openxmlformats.org/officeDocument/2006/relationships/hyperlink" Target="https://www.linkedin.com/company/1303027" TargetMode="External"/><Relationship Id="rId555" Type="http://schemas.openxmlformats.org/officeDocument/2006/relationships/hyperlink" Target="http://www.surpassmedical.com/" TargetMode="External"/><Relationship Id="rId319" Type="http://schemas.openxmlformats.org/officeDocument/2006/relationships/hyperlink" Target="https://www.linkedin.com/company/17875841/" TargetMode="External"/><Relationship Id="rId318" Type="http://schemas.openxmlformats.org/officeDocument/2006/relationships/hyperlink" Target="https://retispec.com/" TargetMode="External"/><Relationship Id="rId317" Type="http://schemas.openxmlformats.org/officeDocument/2006/relationships/hyperlink" Target="https://finder.startupnationcentral.org/company_page/retispec1" TargetMode="External"/><Relationship Id="rId559" Type="http://schemas.openxmlformats.org/officeDocument/2006/relationships/hyperlink" Target="http://treato.com/" TargetMode="External"/><Relationship Id="rId550" Type="http://schemas.openxmlformats.org/officeDocument/2006/relationships/hyperlink" Target="http://inventive-ip.com/" TargetMode="External"/><Relationship Id="rId312" Type="http://schemas.openxmlformats.org/officeDocument/2006/relationships/hyperlink" Target="https://finder.startupnationcentral.org/company_page/orsan" TargetMode="External"/><Relationship Id="rId554" Type="http://schemas.openxmlformats.org/officeDocument/2006/relationships/hyperlink" Target="https://www.step-hear.com/" TargetMode="External"/><Relationship Id="rId311" Type="http://schemas.openxmlformats.org/officeDocument/2006/relationships/hyperlink" Target="https://www.linkedin.com/company/931510" TargetMode="External"/><Relationship Id="rId553" Type="http://schemas.openxmlformats.org/officeDocument/2006/relationships/hyperlink" Target="https://www.iati.co.il/company/3738/sidis-labs" TargetMode="External"/><Relationship Id="rId310" Type="http://schemas.openxmlformats.org/officeDocument/2006/relationships/hyperlink" Target="http://www.ornim.com/" TargetMode="External"/><Relationship Id="rId552" Type="http://schemas.openxmlformats.org/officeDocument/2006/relationships/hyperlink" Target="https://scicann.net/" TargetMode="External"/><Relationship Id="rId551" Type="http://schemas.openxmlformats.org/officeDocument/2006/relationships/hyperlink" Target="http://www.repair.site/" TargetMode="External"/><Relationship Id="rId297" Type="http://schemas.openxmlformats.org/officeDocument/2006/relationships/hyperlink" Target="https://finder.startupnationcentral.org/company_page/neuronix" TargetMode="External"/><Relationship Id="rId296" Type="http://schemas.openxmlformats.org/officeDocument/2006/relationships/hyperlink" Target="https://www.linkedin.com/company-beta/8666871/" TargetMode="External"/><Relationship Id="rId295" Type="http://schemas.openxmlformats.org/officeDocument/2006/relationships/hyperlink" Target="https://finder.startupnationcentral.org/company_page/neuromed" TargetMode="External"/><Relationship Id="rId294" Type="http://schemas.openxmlformats.org/officeDocument/2006/relationships/hyperlink" Target="https://neurobrave.com/" TargetMode="External"/><Relationship Id="rId299" Type="http://schemas.openxmlformats.org/officeDocument/2006/relationships/hyperlink" Target="https://finder.startupnationcentral.org/company_page/neurotrax" TargetMode="External"/><Relationship Id="rId298" Type="http://schemas.openxmlformats.org/officeDocument/2006/relationships/hyperlink" Target="http://www.neuronixmedical.com/" TargetMode="External"/><Relationship Id="rId271" Type="http://schemas.openxmlformats.org/officeDocument/2006/relationships/hyperlink" Target="https://finder.startupnationcentral.org/company_page/dance4life" TargetMode="External"/><Relationship Id="rId270" Type="http://schemas.openxmlformats.org/officeDocument/2006/relationships/hyperlink" Target="https://www.zebra-med.com/" TargetMode="External"/><Relationship Id="rId269" Type="http://schemas.openxmlformats.org/officeDocument/2006/relationships/hyperlink" Target="https://finder.startupnationcentral.org/company_page/zebra-medical-vision" TargetMode="External"/><Relationship Id="rId264" Type="http://schemas.openxmlformats.org/officeDocument/2006/relationships/hyperlink" Target="https://xtrodes.com/" TargetMode="External"/><Relationship Id="rId263" Type="http://schemas.openxmlformats.org/officeDocument/2006/relationships/hyperlink" Target="https://finder.startupnationcentral.org/company_page/x-trodes1" TargetMode="External"/><Relationship Id="rId262" Type="http://schemas.openxmlformats.org/officeDocument/2006/relationships/hyperlink" Target="http://www.wearabledevices.co.il/" TargetMode="External"/><Relationship Id="rId261" Type="http://schemas.openxmlformats.org/officeDocument/2006/relationships/hyperlink" Target="https://finder.startupnationcentral.org/company_page/wearable-devices" TargetMode="External"/><Relationship Id="rId268" Type="http://schemas.openxmlformats.org/officeDocument/2006/relationships/hyperlink" Target="https://www.linkedin.com/company/xrhealth/" TargetMode="External"/><Relationship Id="rId267" Type="http://schemas.openxmlformats.org/officeDocument/2006/relationships/hyperlink" Target="https://www.xr.health/" TargetMode="External"/><Relationship Id="rId266" Type="http://schemas.openxmlformats.org/officeDocument/2006/relationships/hyperlink" Target="https://finder.startupnationcentral.org/company_page/vrphysio" TargetMode="External"/><Relationship Id="rId265" Type="http://schemas.openxmlformats.org/officeDocument/2006/relationships/hyperlink" Target="https://www.linkedin.com/company/x-trodes/" TargetMode="External"/><Relationship Id="rId260" Type="http://schemas.openxmlformats.org/officeDocument/2006/relationships/hyperlink" Target="https://www.linkedin.com/company/17897131/" TargetMode="External"/><Relationship Id="rId259" Type="http://schemas.openxmlformats.org/officeDocument/2006/relationships/hyperlink" Target="http://www.viz.ai/" TargetMode="External"/><Relationship Id="rId258" Type="http://schemas.openxmlformats.org/officeDocument/2006/relationships/hyperlink" Target="https://finder.startupnationcentral.org/company_page/viz" TargetMode="External"/><Relationship Id="rId253" Type="http://schemas.openxmlformats.org/officeDocument/2006/relationships/hyperlink" Target="https://www.linkedin.com/company/2476752" TargetMode="External"/><Relationship Id="rId495" Type="http://schemas.openxmlformats.org/officeDocument/2006/relationships/hyperlink" Target="https://www.linkedin.com/company/advanced-bionics" TargetMode="External"/><Relationship Id="rId252" Type="http://schemas.openxmlformats.org/officeDocument/2006/relationships/hyperlink" Target="http://www.umoove.me/" TargetMode="External"/><Relationship Id="rId494" Type="http://schemas.openxmlformats.org/officeDocument/2006/relationships/hyperlink" Target="https://advancedbionics.com/" TargetMode="External"/><Relationship Id="rId251" Type="http://schemas.openxmlformats.org/officeDocument/2006/relationships/hyperlink" Target="https://finder.startupnationcentral.org/company_page/umoove" TargetMode="External"/><Relationship Id="rId493" Type="http://schemas.openxmlformats.org/officeDocument/2006/relationships/hyperlink" Target="http://www.adasky.com/" TargetMode="External"/><Relationship Id="rId250" Type="http://schemas.openxmlformats.org/officeDocument/2006/relationships/hyperlink" Target="http://triticum-medical.com/" TargetMode="External"/><Relationship Id="rId492" Type="http://schemas.openxmlformats.org/officeDocument/2006/relationships/hyperlink" Target="http://2breathe.com/about-us/" TargetMode="External"/><Relationship Id="rId257" Type="http://schemas.openxmlformats.org/officeDocument/2006/relationships/hyperlink" Target="http://viz.ai/" TargetMode="External"/><Relationship Id="rId499" Type="http://schemas.openxmlformats.org/officeDocument/2006/relationships/hyperlink" Target="http://www.arberobotics.com/" TargetMode="External"/><Relationship Id="rId256" Type="http://schemas.openxmlformats.org/officeDocument/2006/relationships/hyperlink" Target="https://www.linkedin.com/company/5022335" TargetMode="External"/><Relationship Id="rId498" Type="http://schemas.openxmlformats.org/officeDocument/2006/relationships/hyperlink" Target="https://www.alomone.com/" TargetMode="External"/><Relationship Id="rId255" Type="http://schemas.openxmlformats.org/officeDocument/2006/relationships/hyperlink" Target="http://www.visiortech.com/" TargetMode="External"/><Relationship Id="rId497" Type="http://schemas.openxmlformats.org/officeDocument/2006/relationships/hyperlink" Target="https://www.crunchbase.com/person/alfred-e-mann" TargetMode="External"/><Relationship Id="rId254" Type="http://schemas.openxmlformats.org/officeDocument/2006/relationships/hyperlink" Target="https://finder.startupnationcentral.org/company_page/visior-technologies" TargetMode="External"/><Relationship Id="rId496" Type="http://schemas.openxmlformats.org/officeDocument/2006/relationships/hyperlink" Target="https://www.crunchbase.com/person/alfred-e-mann" TargetMode="External"/><Relationship Id="rId293" Type="http://schemas.openxmlformats.org/officeDocument/2006/relationships/hyperlink" Target="https://www.nano-retina.com/" TargetMode="External"/><Relationship Id="rId292" Type="http://schemas.openxmlformats.org/officeDocument/2006/relationships/hyperlink" Target="http://www.musli.co.il/" TargetMode="External"/><Relationship Id="rId291" Type="http://schemas.openxmlformats.org/officeDocument/2006/relationships/hyperlink" Target="http://mtre.com/" TargetMode="External"/><Relationship Id="rId290" Type="http://schemas.openxmlformats.org/officeDocument/2006/relationships/hyperlink" Target="https://www.linkedin.com/company/132167" TargetMode="External"/><Relationship Id="rId286" Type="http://schemas.openxmlformats.org/officeDocument/2006/relationships/hyperlink" Target="https://balanseat.com/" TargetMode="External"/><Relationship Id="rId285" Type="http://schemas.openxmlformats.org/officeDocument/2006/relationships/hyperlink" Target="https://finder.startupnationcentral.org/company_page/torsostreppers" TargetMode="External"/><Relationship Id="rId284" Type="http://schemas.openxmlformats.org/officeDocument/2006/relationships/hyperlink" Target="https://www.linkedin.com/in/shlomo-mendlovic-133b60159/" TargetMode="External"/><Relationship Id="rId283" Type="http://schemas.openxmlformats.org/officeDocument/2006/relationships/hyperlink" Target="https://www.linkedin.com/company/11742485/" TargetMode="External"/><Relationship Id="rId289" Type="http://schemas.openxmlformats.org/officeDocument/2006/relationships/hyperlink" Target="http://www.motorika.com/" TargetMode="External"/><Relationship Id="rId288" Type="http://schemas.openxmlformats.org/officeDocument/2006/relationships/hyperlink" Target="https://finder.startupnationcentral.org/company_page/motorika" TargetMode="External"/><Relationship Id="rId287" Type="http://schemas.openxmlformats.org/officeDocument/2006/relationships/hyperlink" Target="https://www.linkedin.com/company/31585079/" TargetMode="External"/><Relationship Id="rId282" Type="http://schemas.openxmlformats.org/officeDocument/2006/relationships/hyperlink" Target="https://www.kanabogroup.com/" TargetMode="External"/><Relationship Id="rId281" Type="http://schemas.openxmlformats.org/officeDocument/2006/relationships/hyperlink" Target="https://finder.startupnationcentral.org/company_page/kanabo-research" TargetMode="External"/><Relationship Id="rId280" Type="http://schemas.openxmlformats.org/officeDocument/2006/relationships/hyperlink" Target="https://www.linkedin.com/company/mylivia/" TargetMode="External"/><Relationship Id="rId275" Type="http://schemas.openxmlformats.org/officeDocument/2006/relationships/hyperlink" Target="https://finder.startupnationcentral.org/company_page/imexco" TargetMode="External"/><Relationship Id="rId274" Type="http://schemas.openxmlformats.org/officeDocument/2006/relationships/hyperlink" Target="http://www.dentaray-systems.com/" TargetMode="External"/><Relationship Id="rId273" Type="http://schemas.openxmlformats.org/officeDocument/2006/relationships/hyperlink" Target="https://finder.startupnationcentral.org/company_page/dentaray" TargetMode="External"/><Relationship Id="rId272" Type="http://schemas.openxmlformats.org/officeDocument/2006/relationships/hyperlink" Target="https://www.danceforlives.com/" TargetMode="External"/><Relationship Id="rId279" Type="http://schemas.openxmlformats.org/officeDocument/2006/relationships/hyperlink" Target="http://mylivia.com/" TargetMode="External"/><Relationship Id="rId278" Type="http://schemas.openxmlformats.org/officeDocument/2006/relationships/hyperlink" Target="https://www.linkedin.com/company/intuition-robotics/" TargetMode="External"/><Relationship Id="rId277" Type="http://schemas.openxmlformats.org/officeDocument/2006/relationships/hyperlink" Target="https://intuitionrobotics.com/" TargetMode="External"/><Relationship Id="rId276" Type="http://schemas.openxmlformats.org/officeDocument/2006/relationships/hyperlink" Target="http://www.imexco.com/" TargetMode="External"/><Relationship Id="rId409" Type="http://schemas.openxmlformats.org/officeDocument/2006/relationships/hyperlink" Target="https://www.neurodex.co/" TargetMode="External"/><Relationship Id="rId404" Type="http://schemas.openxmlformats.org/officeDocument/2006/relationships/hyperlink" Target="https://mind-s.biz/our-team" TargetMode="External"/><Relationship Id="rId403" Type="http://schemas.openxmlformats.org/officeDocument/2006/relationships/hyperlink" Target="https://finder.startupnationcentral.org/company_page/mindset-mobile" TargetMode="External"/><Relationship Id="rId402" Type="http://schemas.openxmlformats.org/officeDocument/2006/relationships/hyperlink" Target="https://www.linkedin.com/company/13225177/" TargetMode="External"/><Relationship Id="rId401" Type="http://schemas.openxmlformats.org/officeDocument/2006/relationships/hyperlink" Target="https://finder.startupnationcentral.org/company_page/memoria" TargetMode="External"/><Relationship Id="rId408" Type="http://schemas.openxmlformats.org/officeDocument/2006/relationships/hyperlink" Target="http://www.hoshen-eliav.co.il/" TargetMode="External"/><Relationship Id="rId407" Type="http://schemas.openxmlformats.org/officeDocument/2006/relationships/hyperlink" Target="http://www.neuroapplied.com/" TargetMode="External"/><Relationship Id="rId406" Type="http://schemas.openxmlformats.org/officeDocument/2006/relationships/hyperlink" Target="https://finder.startupnationcentral.org/company_page/ness" TargetMode="External"/><Relationship Id="rId405" Type="http://schemas.openxmlformats.org/officeDocument/2006/relationships/hyperlink" Target="https://finder.startupnationcentral.org/company_page/n2b" TargetMode="External"/><Relationship Id="rId400" Type="http://schemas.openxmlformats.org/officeDocument/2006/relationships/hyperlink" Target="https://finder.startupnationcentral.org/company_page/magen-orthomed" TargetMode="External"/><Relationship Id="rId228" Type="http://schemas.openxmlformats.org/officeDocument/2006/relationships/hyperlink" Target="https://finder.startupnationcentral.org/company_page/spero-biopharma" TargetMode="External"/><Relationship Id="rId227" Type="http://schemas.openxmlformats.org/officeDocument/2006/relationships/hyperlink" Target="https://smelltracker.org/" TargetMode="External"/><Relationship Id="rId469" Type="http://schemas.openxmlformats.org/officeDocument/2006/relationships/hyperlink" Target="https://i-brain.tech/en/" TargetMode="External"/><Relationship Id="rId226" Type="http://schemas.openxmlformats.org/officeDocument/2006/relationships/hyperlink" Target="https://finder.startupnationcentral.org/company_page/smelltracker" TargetMode="External"/><Relationship Id="rId468" Type="http://schemas.openxmlformats.org/officeDocument/2006/relationships/hyperlink" Target="https://finder.startupnationcentral.org/company_page/i-braintech" TargetMode="External"/><Relationship Id="rId225" Type="http://schemas.openxmlformats.org/officeDocument/2006/relationships/hyperlink" Target="https://www.sleeprate.com/" TargetMode="External"/><Relationship Id="rId467" Type="http://schemas.openxmlformats.org/officeDocument/2006/relationships/hyperlink" Target="https://www.linkedin.com/company/excellent-brain/" TargetMode="External"/><Relationship Id="rId229" Type="http://schemas.openxmlformats.org/officeDocument/2006/relationships/hyperlink" Target="https://www.sperobio.com/" TargetMode="External"/><Relationship Id="rId220" Type="http://schemas.openxmlformats.org/officeDocument/2006/relationships/hyperlink" Target="http://www.sensority.net/" TargetMode="External"/><Relationship Id="rId462" Type="http://schemas.openxmlformats.org/officeDocument/2006/relationships/hyperlink" Target="http://www.ctx-platforms.com/" TargetMode="External"/><Relationship Id="rId461" Type="http://schemas.openxmlformats.org/officeDocument/2006/relationships/hyperlink" Target="https://finder.startupnationcentral.org/company_page/ctx-platforms" TargetMode="External"/><Relationship Id="rId460" Type="http://schemas.openxmlformats.org/officeDocument/2006/relationships/hyperlink" Target="https://www.cognishape.com/" TargetMode="External"/><Relationship Id="rId224" Type="http://schemas.openxmlformats.org/officeDocument/2006/relationships/hyperlink" Target="https://finder.startupnationcentral.org/company_page/sleeprate" TargetMode="External"/><Relationship Id="rId466" Type="http://schemas.openxmlformats.org/officeDocument/2006/relationships/hyperlink" Target="http://excellent-brain.com/" TargetMode="External"/><Relationship Id="rId223" Type="http://schemas.openxmlformats.org/officeDocument/2006/relationships/hyperlink" Target="https://www.linkedin.com/company/10000055" TargetMode="External"/><Relationship Id="rId465" Type="http://schemas.openxmlformats.org/officeDocument/2006/relationships/hyperlink" Target="https://finder.startupnationcentral.org/company_page/excellent-brain" TargetMode="External"/><Relationship Id="rId222" Type="http://schemas.openxmlformats.org/officeDocument/2006/relationships/hyperlink" Target="http://www.sensorytreat.com/" TargetMode="External"/><Relationship Id="rId464" Type="http://schemas.openxmlformats.org/officeDocument/2006/relationships/hyperlink" Target="https://www.linkedin.com/company/drill-digital-marketing-strategies/" TargetMode="External"/><Relationship Id="rId221" Type="http://schemas.openxmlformats.org/officeDocument/2006/relationships/hyperlink" Target="https://finder.startupnationcentral.org/company_page/sensorytreat" TargetMode="External"/><Relationship Id="rId463" Type="http://schemas.openxmlformats.org/officeDocument/2006/relationships/hyperlink" Target="https://drill-d.co.il/" TargetMode="External"/><Relationship Id="rId217" Type="http://schemas.openxmlformats.org/officeDocument/2006/relationships/hyperlink" Target="https://www.selfitmedical.com/" TargetMode="External"/><Relationship Id="rId459" Type="http://schemas.openxmlformats.org/officeDocument/2006/relationships/hyperlink" Target="https://finder.startupnationcentral.org/company_page/cognizance" TargetMode="External"/><Relationship Id="rId216" Type="http://schemas.openxmlformats.org/officeDocument/2006/relationships/hyperlink" Target="https://finder.startupnationcentral.org/company_page/selfit-medical" TargetMode="External"/><Relationship Id="rId458" Type="http://schemas.openxmlformats.org/officeDocument/2006/relationships/hyperlink" Target="https://www.linkedin.com/company/113177" TargetMode="External"/><Relationship Id="rId215" Type="http://schemas.openxmlformats.org/officeDocument/2006/relationships/hyperlink" Target="https://www.linkedin.com/company/28654818/" TargetMode="External"/><Relationship Id="rId457" Type="http://schemas.openxmlformats.org/officeDocument/2006/relationships/hyperlink" Target="http://www.cognifit.com/" TargetMode="External"/><Relationship Id="rId214" Type="http://schemas.openxmlformats.org/officeDocument/2006/relationships/hyperlink" Target="http://www.salute.technology/" TargetMode="External"/><Relationship Id="rId456" Type="http://schemas.openxmlformats.org/officeDocument/2006/relationships/hyperlink" Target="https://finder.startupnationcentral.org/company_page/cognifit" TargetMode="External"/><Relationship Id="rId219" Type="http://schemas.openxmlformats.org/officeDocument/2006/relationships/hyperlink" Target="https://finder.startupnationcentral.org/company_page/sensority1" TargetMode="External"/><Relationship Id="rId218" Type="http://schemas.openxmlformats.org/officeDocument/2006/relationships/hyperlink" Target="http://www.sensomedical.com/" TargetMode="External"/><Relationship Id="rId451" Type="http://schemas.openxmlformats.org/officeDocument/2006/relationships/hyperlink" Target="http://www.ceretrieve.com/" TargetMode="External"/><Relationship Id="rId450" Type="http://schemas.openxmlformats.org/officeDocument/2006/relationships/hyperlink" Target="https://finder.startupnationcentral.org/company_page/ceretrieve" TargetMode="External"/><Relationship Id="rId213" Type="http://schemas.openxmlformats.org/officeDocument/2006/relationships/hyperlink" Target="https://finder.startupnationcentral.org/company_page/salute-rehab-ltd" TargetMode="External"/><Relationship Id="rId455" Type="http://schemas.openxmlformats.org/officeDocument/2006/relationships/hyperlink" Target="https://www.linkedin.com/company/18252518/" TargetMode="External"/><Relationship Id="rId212" Type="http://schemas.openxmlformats.org/officeDocument/2006/relationships/hyperlink" Target="https://www.linkedin.com/company/2083406" TargetMode="External"/><Relationship Id="rId454" Type="http://schemas.openxmlformats.org/officeDocument/2006/relationships/hyperlink" Target="http://cogaid.com/" TargetMode="External"/><Relationship Id="rId211" Type="http://schemas.openxmlformats.org/officeDocument/2006/relationships/hyperlink" Target="http://www.rimed.com/" TargetMode="External"/><Relationship Id="rId453" Type="http://schemas.openxmlformats.org/officeDocument/2006/relationships/hyperlink" Target="https://finder.startupnationcentral.org/company_page/cogaid" TargetMode="External"/><Relationship Id="rId210" Type="http://schemas.openxmlformats.org/officeDocument/2006/relationships/hyperlink" Target="https://finder.startupnationcentral.org/company_page/rimed" TargetMode="External"/><Relationship Id="rId452" Type="http://schemas.openxmlformats.org/officeDocument/2006/relationships/hyperlink" Target="https://www.linkedin.com/company/ceretrieve/about/" TargetMode="External"/><Relationship Id="rId491" Type="http://schemas.openxmlformats.org/officeDocument/2006/relationships/hyperlink" Target="http://www.renewsenses.com/" TargetMode="External"/><Relationship Id="rId490" Type="http://schemas.openxmlformats.org/officeDocument/2006/relationships/hyperlink" Target="https://finder.startupnationcentral.org/company_page/renewsenses" TargetMode="External"/><Relationship Id="rId249" Type="http://schemas.openxmlformats.org/officeDocument/2006/relationships/hyperlink" Target="https://finder.startupnationcentral.org/company_page/triticum-ltd" TargetMode="External"/><Relationship Id="rId248" Type="http://schemas.openxmlformats.org/officeDocument/2006/relationships/hyperlink" Target="https://www.trainpain.com/" TargetMode="External"/><Relationship Id="rId247" Type="http://schemas.openxmlformats.org/officeDocument/2006/relationships/hyperlink" Target="https://finder.startupnationcentral.org/company_page/games-for-pain" TargetMode="External"/><Relationship Id="rId489" Type="http://schemas.openxmlformats.org/officeDocument/2006/relationships/hyperlink" Target="https://www.reabilityonline.com/" TargetMode="External"/><Relationship Id="rId242" Type="http://schemas.openxmlformats.org/officeDocument/2006/relationships/hyperlink" Target="https://finder.startupnationcentral.org/company_page/theranica-bio-electronics" TargetMode="External"/><Relationship Id="rId484" Type="http://schemas.openxmlformats.org/officeDocument/2006/relationships/hyperlink" Target="http://www.pharmaseedltd.com/" TargetMode="External"/><Relationship Id="rId241" Type="http://schemas.openxmlformats.org/officeDocument/2006/relationships/hyperlink" Target="http://tetraxbalance.com/" TargetMode="External"/><Relationship Id="rId483" Type="http://schemas.openxmlformats.org/officeDocument/2006/relationships/hyperlink" Target="https://perflow.com/" TargetMode="External"/><Relationship Id="rId240" Type="http://schemas.openxmlformats.org/officeDocument/2006/relationships/hyperlink" Target="http://www.taliazhealth.com/" TargetMode="External"/><Relationship Id="rId482" Type="http://schemas.openxmlformats.org/officeDocument/2006/relationships/hyperlink" Target="https://odinmedicaltechnology.com/home-page/" TargetMode="External"/><Relationship Id="rId481" Type="http://schemas.openxmlformats.org/officeDocument/2006/relationships/hyperlink" Target="http://www.novotalk.com/" TargetMode="External"/><Relationship Id="rId246" Type="http://schemas.openxmlformats.org/officeDocument/2006/relationships/hyperlink" Target="http://therapixbio.com/" TargetMode="External"/><Relationship Id="rId488" Type="http://schemas.openxmlformats.org/officeDocument/2006/relationships/hyperlink" Target="https://finder.startupnationcentral.org/company_page/reability-online" TargetMode="External"/><Relationship Id="rId245" Type="http://schemas.openxmlformats.org/officeDocument/2006/relationships/hyperlink" Target="https://finder.startupnationcentral.org/company_page/therapix-biosciences" TargetMode="External"/><Relationship Id="rId487" Type="http://schemas.openxmlformats.org/officeDocument/2006/relationships/hyperlink" Target="http://www.rapid-medical.com/" TargetMode="External"/><Relationship Id="rId244" Type="http://schemas.openxmlformats.org/officeDocument/2006/relationships/hyperlink" Target="https://www.linkedin.com/company/17881715" TargetMode="External"/><Relationship Id="rId486" Type="http://schemas.openxmlformats.org/officeDocument/2006/relationships/hyperlink" Target="https://www.algotec.com/" TargetMode="External"/><Relationship Id="rId243" Type="http://schemas.openxmlformats.org/officeDocument/2006/relationships/hyperlink" Target="https://theranica.com/" TargetMode="External"/><Relationship Id="rId485" Type="http://schemas.openxmlformats.org/officeDocument/2006/relationships/hyperlink" Target="https://finder.startupnationcentral.org/mnc_page/philips-health" TargetMode="External"/><Relationship Id="rId480" Type="http://schemas.openxmlformats.org/officeDocument/2006/relationships/hyperlink" Target="https://finder.startupnationcentral.org/company_page/novotalk" TargetMode="External"/><Relationship Id="rId239" Type="http://schemas.openxmlformats.org/officeDocument/2006/relationships/hyperlink" Target="https://finder.startupnationcentral.org/company_page/taliaz-diagnostics" TargetMode="External"/><Relationship Id="rId238" Type="http://schemas.openxmlformats.org/officeDocument/2006/relationships/hyperlink" Target="https://www.linkedin.com/company/3828230" TargetMode="External"/><Relationship Id="rId237" Type="http://schemas.openxmlformats.org/officeDocument/2006/relationships/hyperlink" Target="https://www.surgicaltheater.net/" TargetMode="External"/><Relationship Id="rId479" Type="http://schemas.openxmlformats.org/officeDocument/2006/relationships/hyperlink" Target="http://www.neurosense-tx.com/" TargetMode="External"/><Relationship Id="rId236" Type="http://schemas.openxmlformats.org/officeDocument/2006/relationships/hyperlink" Target="https://finder.startupnationcentral.org/company_page/surgical-theater" TargetMode="External"/><Relationship Id="rId478" Type="http://schemas.openxmlformats.org/officeDocument/2006/relationships/hyperlink" Target="https://www.linkedin.com/posts/yazamut360_siliconegev-matafoundation-neurohelp-activity-6704643784283590656-RaoS" TargetMode="External"/><Relationship Id="rId231" Type="http://schemas.openxmlformats.org/officeDocument/2006/relationships/hyperlink" Target="http://spotonbalance.com/" TargetMode="External"/><Relationship Id="rId473" Type="http://schemas.openxmlformats.org/officeDocument/2006/relationships/hyperlink" Target="https://finder.startupnationcentral.org/company_page/libra-home" TargetMode="External"/><Relationship Id="rId230" Type="http://schemas.openxmlformats.org/officeDocument/2006/relationships/hyperlink" Target="https://finder.startupnationcentral.org/company_page/spoton-therapeutics" TargetMode="External"/><Relationship Id="rId472" Type="http://schemas.openxmlformats.org/officeDocument/2006/relationships/hyperlink" Target="http://www.kmoeye.com/" TargetMode="External"/><Relationship Id="rId471" Type="http://schemas.openxmlformats.org/officeDocument/2006/relationships/hyperlink" Target="https://finder.startupnationcentral.org/company_page/kmoeye" TargetMode="External"/><Relationship Id="rId470" Type="http://schemas.openxmlformats.org/officeDocument/2006/relationships/hyperlink" Target="https://www.linkedin.com/company/i-braintech/people/" TargetMode="External"/><Relationship Id="rId235" Type="http://schemas.openxmlformats.org/officeDocument/2006/relationships/hyperlink" Target="https://www.linkedin.com/company/5224442" TargetMode="External"/><Relationship Id="rId477" Type="http://schemas.openxmlformats.org/officeDocument/2006/relationships/hyperlink" Target="https://www.neuroaudit.ltd/home" TargetMode="External"/><Relationship Id="rId234" Type="http://schemas.openxmlformats.org/officeDocument/2006/relationships/hyperlink" Target="http://www.stemcell-medicine.com/" TargetMode="External"/><Relationship Id="rId476" Type="http://schemas.openxmlformats.org/officeDocument/2006/relationships/hyperlink" Target="https://www.neurovision.co.il/about.html" TargetMode="External"/><Relationship Id="rId233" Type="http://schemas.openxmlformats.org/officeDocument/2006/relationships/hyperlink" Target="https://finder.startupnationcentral.org/company_page/stem-cell-medicine" TargetMode="External"/><Relationship Id="rId475" Type="http://schemas.openxmlformats.org/officeDocument/2006/relationships/hyperlink" Target="http://nbtltd.com/" TargetMode="External"/><Relationship Id="rId232" Type="http://schemas.openxmlformats.org/officeDocument/2006/relationships/hyperlink" Target="https://www.linkedin.com/company/33265022/" TargetMode="External"/><Relationship Id="rId474" Type="http://schemas.openxmlformats.org/officeDocument/2006/relationships/hyperlink" Target="http://librahome.com/" TargetMode="External"/><Relationship Id="rId426" Type="http://schemas.openxmlformats.org/officeDocument/2006/relationships/hyperlink" Target="https://finder.startupnationcentral.org/company_page/visuo-motor-test-vmt" TargetMode="External"/><Relationship Id="rId425" Type="http://schemas.openxmlformats.org/officeDocument/2006/relationships/hyperlink" Target="http://www.visionsense.com/" TargetMode="External"/><Relationship Id="rId424" Type="http://schemas.openxmlformats.org/officeDocument/2006/relationships/hyperlink" Target="https://finder.startupnationcentral.org/company_page/visionsense" TargetMode="External"/><Relationship Id="rId423" Type="http://schemas.openxmlformats.org/officeDocument/2006/relationships/hyperlink" Target="https://www.iati.co.il/company/1365/tulip-medical-ltd" TargetMode="External"/><Relationship Id="rId429" Type="http://schemas.openxmlformats.org/officeDocument/2006/relationships/hyperlink" Target="https://www.intelligym.com/" TargetMode="External"/><Relationship Id="rId428" Type="http://schemas.openxmlformats.org/officeDocument/2006/relationships/hyperlink" Target="https://www.linkedin.com/company/10270585" TargetMode="External"/><Relationship Id="rId427" Type="http://schemas.openxmlformats.org/officeDocument/2006/relationships/hyperlink" Target="https://finder.startupnationcentral.org/company_page/xonovo" TargetMode="External"/><Relationship Id="rId422" Type="http://schemas.openxmlformats.org/officeDocument/2006/relationships/hyperlink" Target="https://www.iati.co.il/company/226/thrombotech-ltd" TargetMode="External"/><Relationship Id="rId421" Type="http://schemas.openxmlformats.org/officeDocument/2006/relationships/hyperlink" Target="http://www.tmstbrain.com/" TargetMode="External"/><Relationship Id="rId420" Type="http://schemas.openxmlformats.org/officeDocument/2006/relationships/hyperlink" Target="https://www.linkedin.com/company/66605840/" TargetMode="External"/><Relationship Id="rId415" Type="http://schemas.openxmlformats.org/officeDocument/2006/relationships/hyperlink" Target="http://www.mybrainx.com/" TargetMode="External"/><Relationship Id="rId414" Type="http://schemas.openxmlformats.org/officeDocument/2006/relationships/hyperlink" Target="http://www.nexsigdb.com/" TargetMode="External"/><Relationship Id="rId413" Type="http://schemas.openxmlformats.org/officeDocument/2006/relationships/hyperlink" Target="http://www.neuro-vision.com/" TargetMode="External"/><Relationship Id="rId412" Type="http://schemas.openxmlformats.org/officeDocument/2006/relationships/hyperlink" Target="https://www.linkedin.com/company/3070353" TargetMode="External"/><Relationship Id="rId419" Type="http://schemas.openxmlformats.org/officeDocument/2006/relationships/hyperlink" Target="http://www.sipnose.com/" TargetMode="External"/><Relationship Id="rId418" Type="http://schemas.openxmlformats.org/officeDocument/2006/relationships/hyperlink" Target="https://finder.startupnationcentral.org/company_page/sipnose" TargetMode="External"/><Relationship Id="rId417" Type="http://schemas.openxmlformats.org/officeDocument/2006/relationships/hyperlink" Target="https://www.rimindgroup.com/" TargetMode="External"/><Relationship Id="rId416" Type="http://schemas.openxmlformats.org/officeDocument/2006/relationships/hyperlink" Target="http://primesense.com/" TargetMode="External"/><Relationship Id="rId411" Type="http://schemas.openxmlformats.org/officeDocument/2006/relationships/hyperlink" Target="https://www.trendlines.com/company/neuroquest/" TargetMode="External"/><Relationship Id="rId410" Type="http://schemas.openxmlformats.org/officeDocument/2006/relationships/hyperlink" Target="https://finder.startupnationcentral.org/company_page/neuroquest" TargetMode="External"/><Relationship Id="rId206" Type="http://schemas.openxmlformats.org/officeDocument/2006/relationships/hyperlink" Target="http://www.regenerapharma.com/" TargetMode="External"/><Relationship Id="rId448" Type="http://schemas.openxmlformats.org/officeDocument/2006/relationships/hyperlink" Target="https://www.brainvivo.com/" TargetMode="External"/><Relationship Id="rId205" Type="http://schemas.openxmlformats.org/officeDocument/2006/relationships/hyperlink" Target="https://finder.startupnationcentral.org/company_page/regenera-pharma" TargetMode="External"/><Relationship Id="rId447" Type="http://schemas.openxmlformats.org/officeDocument/2006/relationships/hyperlink" Target="https://finder.startupnationcentral.org/company_page/brainvivo" TargetMode="External"/><Relationship Id="rId204" Type="http://schemas.openxmlformats.org/officeDocument/2006/relationships/hyperlink" Target="https://www.linkedin.com/company/reflect-innovation/" TargetMode="External"/><Relationship Id="rId446" Type="http://schemas.openxmlformats.org/officeDocument/2006/relationships/hyperlink" Target="https://www.linkedin.com/company/3253269" TargetMode="External"/><Relationship Id="rId203" Type="http://schemas.openxmlformats.org/officeDocument/2006/relationships/hyperlink" Target="https://reflectinnovation.com/" TargetMode="External"/><Relationship Id="rId445" Type="http://schemas.openxmlformats.org/officeDocument/2006/relationships/hyperlink" Target="http://www.brainsway.com/" TargetMode="External"/><Relationship Id="rId209" Type="http://schemas.openxmlformats.org/officeDocument/2006/relationships/hyperlink" Target="https://www.revitalvision.com/" TargetMode="External"/><Relationship Id="rId208" Type="http://schemas.openxmlformats.org/officeDocument/2006/relationships/hyperlink" Target="https://finder.startupnationcentral.org/company_page/revitalvision" TargetMode="External"/><Relationship Id="rId207" Type="http://schemas.openxmlformats.org/officeDocument/2006/relationships/hyperlink" Target="https://www.linkedin.com/company/28148822/" TargetMode="External"/><Relationship Id="rId449" Type="http://schemas.openxmlformats.org/officeDocument/2006/relationships/hyperlink" Target="https://www.linkedin.com/company/brainvivo/" TargetMode="External"/><Relationship Id="rId440" Type="http://schemas.openxmlformats.org/officeDocument/2006/relationships/hyperlink" Target="https://www.braingames-israel.com/" TargetMode="External"/><Relationship Id="rId202" Type="http://schemas.openxmlformats.org/officeDocument/2006/relationships/hyperlink" Target="https://finder.startupnationcentral.org/company_page/reflect-innovation" TargetMode="External"/><Relationship Id="rId444" Type="http://schemas.openxmlformats.org/officeDocument/2006/relationships/hyperlink" Target="https://finder.startupnationcentral.org/company_page/brainsway" TargetMode="External"/><Relationship Id="rId201" Type="http://schemas.openxmlformats.org/officeDocument/2006/relationships/hyperlink" Target="https://www.quantalx.com/" TargetMode="External"/><Relationship Id="rId443" Type="http://schemas.openxmlformats.org/officeDocument/2006/relationships/hyperlink" Target="https://www.linkedin.com/company/brainstorm-cell-therapeutics/" TargetMode="External"/><Relationship Id="rId200" Type="http://schemas.openxmlformats.org/officeDocument/2006/relationships/hyperlink" Target="https://finder.startupnationcentral.org/company_page/nibs-neuroscience-technologies" TargetMode="External"/><Relationship Id="rId442" Type="http://schemas.openxmlformats.org/officeDocument/2006/relationships/hyperlink" Target="http://www.brainstorm-cell.com/" TargetMode="External"/><Relationship Id="rId441" Type="http://schemas.openxmlformats.org/officeDocument/2006/relationships/hyperlink" Target="https://finder.startupnationcentral.org/company_page/brainstorm" TargetMode="External"/><Relationship Id="rId437" Type="http://schemas.openxmlformats.org/officeDocument/2006/relationships/hyperlink" Target="https://www.rainbowmd.com/" TargetMode="External"/><Relationship Id="rId436" Type="http://schemas.openxmlformats.org/officeDocument/2006/relationships/hyperlink" Target="https://finder.startupnationcentral.org/company_page/brainbalance" TargetMode="External"/><Relationship Id="rId435" Type="http://schemas.openxmlformats.org/officeDocument/2006/relationships/hyperlink" Target="https://brain-train.co.il/" TargetMode="External"/><Relationship Id="rId434" Type="http://schemas.openxmlformats.org/officeDocument/2006/relationships/hyperlink" Target="https://www.linkedin.com/company/bioness-inc./" TargetMode="External"/><Relationship Id="rId439" Type="http://schemas.openxmlformats.org/officeDocument/2006/relationships/hyperlink" Target="https://www.linkedin.com/company/brainfulness/about/" TargetMode="External"/><Relationship Id="rId438" Type="http://schemas.openxmlformats.org/officeDocument/2006/relationships/hyperlink" Target="https://www.brain-ful-ness.com/" TargetMode="External"/><Relationship Id="rId433" Type="http://schemas.openxmlformats.org/officeDocument/2006/relationships/hyperlink" Target="http://www.bioness.com/Home.php" TargetMode="External"/><Relationship Id="rId432" Type="http://schemas.openxmlformats.org/officeDocument/2006/relationships/hyperlink" Target="https://www.linkedin.com/company/bestbrain-ltd/about/" TargetMode="External"/><Relationship Id="rId431" Type="http://schemas.openxmlformats.org/officeDocument/2006/relationships/hyperlink" Target="https://www.bestbrain.org/" TargetMode="External"/><Relationship Id="rId430" Type="http://schemas.openxmlformats.org/officeDocument/2006/relationships/hyperlink" Target="https://www.linkedin.com/company/ace-applied-cognitive-engineering-/abou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raingames-israel.com/" TargetMode="External"/><Relationship Id="rId2" Type="http://schemas.openxmlformats.org/officeDocument/2006/relationships/hyperlink" Target="https://www.ampliospeech.com/" TargetMode="External"/><Relationship Id="rId3" Type="http://schemas.openxmlformats.org/officeDocument/2006/relationships/hyperlink" Target="https://www.linkedin.com/company/ampliospeech/" TargetMode="External"/><Relationship Id="rId4" Type="http://schemas.openxmlformats.org/officeDocument/2006/relationships/hyperlink" Target="https://brain-train.co.il/" TargetMode="External"/><Relationship Id="rId9" Type="http://schemas.openxmlformats.org/officeDocument/2006/relationships/hyperlink" Target="https://www.iati.co.il/company/4192/javelin-medical" TargetMode="External"/><Relationship Id="rId5" Type="http://schemas.openxmlformats.org/officeDocument/2006/relationships/hyperlink" Target="https://www.futurx.co.il/portfolio/bsense-bio-therapeutics/" TargetMode="External"/><Relationship Id="rId6" Type="http://schemas.openxmlformats.org/officeDocument/2006/relationships/hyperlink" Target="http://www.glassesoff.com/" TargetMode="External"/><Relationship Id="rId7" Type="http://schemas.openxmlformats.org/officeDocument/2006/relationships/hyperlink" Target="https://intuitionrobotics.com/" TargetMode="External"/><Relationship Id="rId8" Type="http://schemas.openxmlformats.org/officeDocument/2006/relationships/hyperlink" Target="https://www.linkedin.com/company/intuition-robotics/" TargetMode="External"/><Relationship Id="rId31" Type="http://schemas.openxmlformats.org/officeDocument/2006/relationships/hyperlink" Target="http://www.serenusai.com/" TargetMode="External"/><Relationship Id="rId30" Type="http://schemas.openxmlformats.org/officeDocument/2006/relationships/hyperlink" Target="http://serenus.ai/" TargetMode="External"/><Relationship Id="rId33" Type="http://schemas.openxmlformats.org/officeDocument/2006/relationships/hyperlink" Target="https://www.linkedin.com/in/anatoly-gershov-172579173/?miniProfileUrn=urn%3Ali%3Afs_miniProfile%3AACoAACkyYKYBJMpBb1p3KWA6mISQUX9vGGkiIcY" TargetMode="External"/><Relationship Id="rId32" Type="http://schemas.openxmlformats.org/officeDocument/2006/relationships/hyperlink" Target="https://www.youdim.com/" TargetMode="External"/><Relationship Id="rId35" Type="http://schemas.openxmlformats.org/officeDocument/2006/relationships/hyperlink" Target="http://mylivia.com/" TargetMode="External"/><Relationship Id="rId34" Type="http://schemas.openxmlformats.org/officeDocument/2006/relationships/hyperlink" Target="https://www.virtuoptica.com/" TargetMode="External"/><Relationship Id="rId37" Type="http://schemas.openxmlformats.org/officeDocument/2006/relationships/hyperlink" Target="http://www.musli.co.il/" TargetMode="External"/><Relationship Id="rId36" Type="http://schemas.openxmlformats.org/officeDocument/2006/relationships/hyperlink" Target="https://www.linkedin.com/company/mylivia/" TargetMode="External"/><Relationship Id="rId38" Type="http://schemas.openxmlformats.org/officeDocument/2006/relationships/drawing" Target="../drawings/drawing6.xml"/><Relationship Id="rId20" Type="http://schemas.openxmlformats.org/officeDocument/2006/relationships/hyperlink" Target="http://spotonbalance.com/" TargetMode="External"/><Relationship Id="rId22" Type="http://schemas.openxmlformats.org/officeDocument/2006/relationships/hyperlink" Target="https://www.neurotech-solutions.com/he/%d7%90%d7%95%d7%93%d7%95%d7%aa%d7%99%d7%a0%d7%95/%d7%93%d7%a8%d7%99%d7%a7%d7%98%d7%95%d7%a8%d7%99%d7%95%d7%9f-%d7%9e%d7%99%d7%a7%d7%a6%d7%95%d7%a2%d7%99/" TargetMode="External"/><Relationship Id="rId21" Type="http://schemas.openxmlformats.org/officeDocument/2006/relationships/hyperlink" Target="http://www.stemcell-medicine.com/" TargetMode="External"/><Relationship Id="rId24" Type="http://schemas.openxmlformats.org/officeDocument/2006/relationships/hyperlink" Target="https://www.linkedin.com/company/reflect-innovation/" TargetMode="External"/><Relationship Id="rId23" Type="http://schemas.openxmlformats.org/officeDocument/2006/relationships/hyperlink" Target="https://reflectinnovation.com/" TargetMode="External"/><Relationship Id="rId26" Type="http://schemas.openxmlformats.org/officeDocument/2006/relationships/hyperlink" Target="http://matrix-analytics.com/" TargetMode="External"/><Relationship Id="rId25" Type="http://schemas.openxmlformats.org/officeDocument/2006/relationships/hyperlink" Target="https://www.revitalvision.com/" TargetMode="External"/><Relationship Id="rId28" Type="http://schemas.openxmlformats.org/officeDocument/2006/relationships/hyperlink" Target="https://neurobrave.com/" TargetMode="External"/><Relationship Id="rId27" Type="http://schemas.openxmlformats.org/officeDocument/2006/relationships/hyperlink" Target="http://mtre.com/" TargetMode="External"/><Relationship Id="rId29" Type="http://schemas.openxmlformats.org/officeDocument/2006/relationships/hyperlink" Target="http://www.info-clipper.com/en/company/israel/scientific-enterprise-ltd.ild8mnkqc.html" TargetMode="External"/><Relationship Id="rId11" Type="http://schemas.openxmlformats.org/officeDocument/2006/relationships/hyperlink" Target="https://www.kadimastem.com/" TargetMode="External"/><Relationship Id="rId10" Type="http://schemas.openxmlformats.org/officeDocument/2006/relationships/hyperlink" Target="https://www.javelinmed.com/" TargetMode="External"/><Relationship Id="rId13" Type="http://schemas.openxmlformats.org/officeDocument/2006/relationships/hyperlink" Target="http://www.kmoeye.com/" TargetMode="External"/><Relationship Id="rId12" Type="http://schemas.openxmlformats.org/officeDocument/2006/relationships/hyperlink" Target="http://keystoneheart.com/" TargetMode="External"/><Relationship Id="rId15" Type="http://schemas.openxmlformats.org/officeDocument/2006/relationships/hyperlink" Target="https://www.linkedin.com/posts/yazamut360_siliconegev-matafoundation-neurohelp-activity-6704643784283590656-RaoS" TargetMode="External"/><Relationship Id="rId14" Type="http://schemas.openxmlformats.org/officeDocument/2006/relationships/hyperlink" Target="http://naninstruments.com/" TargetMode="External"/><Relationship Id="rId17" Type="http://schemas.openxmlformats.org/officeDocument/2006/relationships/hyperlink" Target="https://www.linkedin.com/company/neuroindex" TargetMode="External"/><Relationship Id="rId16" Type="http://schemas.openxmlformats.org/officeDocument/2006/relationships/hyperlink" Target="https://www.linkedin.com/company/neuroindex" TargetMode="External"/><Relationship Id="rId19" Type="http://schemas.openxmlformats.org/officeDocument/2006/relationships/hyperlink" Target="http://www.rimed.com/" TargetMode="External"/><Relationship Id="rId18" Type="http://schemas.openxmlformats.org/officeDocument/2006/relationships/hyperlink" Target="https://www.algotec.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finder.startupnationcentral.org/company_page/meditouch" TargetMode="External"/><Relationship Id="rId194" Type="http://schemas.openxmlformats.org/officeDocument/2006/relationships/hyperlink" Target="http://www.neurolief.com/" TargetMode="External"/><Relationship Id="rId193" Type="http://schemas.openxmlformats.org/officeDocument/2006/relationships/hyperlink" Target="https://finder.startupnationcentral.org/company_page/neurolief" TargetMode="External"/><Relationship Id="rId192" Type="http://schemas.openxmlformats.org/officeDocument/2006/relationships/hyperlink" Target="https://www.linkedin.com/company/1715028" TargetMode="External"/><Relationship Id="rId191" Type="http://schemas.openxmlformats.org/officeDocument/2006/relationships/hyperlink" Target="http://www.meditouch.co.il/" TargetMode="External"/><Relationship Id="rId187" Type="http://schemas.openxmlformats.org/officeDocument/2006/relationships/hyperlink" Target="https://finder.startupnationcentral.org/company_page/neuroderm" TargetMode="External"/><Relationship Id="rId186" Type="http://schemas.openxmlformats.org/officeDocument/2006/relationships/hyperlink" Target="https://www.neuroaudit.ltd/home" TargetMode="External"/><Relationship Id="rId185" Type="http://schemas.openxmlformats.org/officeDocument/2006/relationships/hyperlink" Target="https://www.linkedin.com/company/33251912/" TargetMode="External"/><Relationship Id="rId184" Type="http://schemas.openxmlformats.org/officeDocument/2006/relationships/hyperlink" Target="https://www.neurocan.co.il/en/" TargetMode="External"/><Relationship Id="rId189" Type="http://schemas.openxmlformats.org/officeDocument/2006/relationships/hyperlink" Target="https://www.linkedin.com/company/9873432" TargetMode="External"/><Relationship Id="rId188" Type="http://schemas.openxmlformats.org/officeDocument/2006/relationships/hyperlink" Target="http://neuroderm.com/" TargetMode="External"/><Relationship Id="rId183" Type="http://schemas.openxmlformats.org/officeDocument/2006/relationships/hyperlink" Target="https://finder.startupnationcentral.org/company_page/neuro-can" TargetMode="External"/><Relationship Id="rId182" Type="http://schemas.openxmlformats.org/officeDocument/2006/relationships/hyperlink" Target="http://www.kmoeye.com/" TargetMode="External"/><Relationship Id="rId181" Type="http://schemas.openxmlformats.org/officeDocument/2006/relationships/hyperlink" Target="https://www.neurovision.co.il/about.html" TargetMode="External"/><Relationship Id="rId180" Type="http://schemas.openxmlformats.org/officeDocument/2006/relationships/hyperlink" Target="https://www.linkedin.com/company/1268772" TargetMode="External"/><Relationship Id="rId176" Type="http://schemas.openxmlformats.org/officeDocument/2006/relationships/hyperlink" Target="http://naninstruments.com/" TargetMode="External"/><Relationship Id="rId175" Type="http://schemas.openxmlformats.org/officeDocument/2006/relationships/hyperlink" Target="https://www.linkedin.com/company/17916347/" TargetMode="External"/><Relationship Id="rId174" Type="http://schemas.openxmlformats.org/officeDocument/2006/relationships/hyperlink" Target="http://www.myndyou.com/" TargetMode="External"/><Relationship Id="rId173" Type="http://schemas.openxmlformats.org/officeDocument/2006/relationships/hyperlink" Target="https://finder.startupnationcentral.org/company_page/myndyou" TargetMode="External"/><Relationship Id="rId179" Type="http://schemas.openxmlformats.org/officeDocument/2006/relationships/hyperlink" Target="http://www.neurim.com/" TargetMode="External"/><Relationship Id="rId178" Type="http://schemas.openxmlformats.org/officeDocument/2006/relationships/hyperlink" Target="https://finder.startupnationcentral.org/company_page/neurim-pharmaceuticals" TargetMode="External"/><Relationship Id="rId177" Type="http://schemas.openxmlformats.org/officeDocument/2006/relationships/hyperlink" Target="http://nbtltd.com/" TargetMode="External"/><Relationship Id="rId198" Type="http://schemas.openxmlformats.org/officeDocument/2006/relationships/hyperlink" Target="https://www.linkedin.com/company/42932711" TargetMode="External"/><Relationship Id="rId197" Type="http://schemas.openxmlformats.org/officeDocument/2006/relationships/hyperlink" Target="https://neuro-pet.com/" TargetMode="External"/><Relationship Id="rId196" Type="http://schemas.openxmlformats.org/officeDocument/2006/relationships/hyperlink" Target="https://finder.startupnationcentral.org/company_page/neuropet" TargetMode="External"/><Relationship Id="rId195" Type="http://schemas.openxmlformats.org/officeDocument/2006/relationships/hyperlink" Target="https://www.linkedin.com/company/11692471/about/" TargetMode="External"/><Relationship Id="rId199" Type="http://schemas.openxmlformats.org/officeDocument/2006/relationships/hyperlink" Target="https://finder.startupnationcentral.org/company_page/neuroquest" TargetMode="External"/><Relationship Id="rId150" Type="http://schemas.openxmlformats.org/officeDocument/2006/relationships/hyperlink" Target="http://www.microbotmedical.com/" TargetMode="External"/><Relationship Id="rId1" Type="http://schemas.openxmlformats.org/officeDocument/2006/relationships/hyperlink" Target="https://finder.startupnationcentral.org/company_page/2gether-music" TargetMode="External"/><Relationship Id="rId2" Type="http://schemas.openxmlformats.org/officeDocument/2006/relationships/hyperlink" Target="https://www.2gether.fun/?v=88588bacf0da" TargetMode="External"/><Relationship Id="rId3" Type="http://schemas.openxmlformats.org/officeDocument/2006/relationships/hyperlink" Target="https://www.linkedin.com/company/20489071" TargetMode="External"/><Relationship Id="rId149" Type="http://schemas.openxmlformats.org/officeDocument/2006/relationships/hyperlink" Target="https://www.linkedin.com/company/132371" TargetMode="External"/><Relationship Id="rId4" Type="http://schemas.openxmlformats.org/officeDocument/2006/relationships/hyperlink" Target="https://finder.startupnationcentral.org/company_page/acousticview" TargetMode="External"/><Relationship Id="rId148" Type="http://schemas.openxmlformats.org/officeDocument/2006/relationships/hyperlink" Target="http://www.medoc-web.com/" TargetMode="External"/><Relationship Id="rId9" Type="http://schemas.openxmlformats.org/officeDocument/2006/relationships/hyperlink" Target="http://www.alfarhythm.com/" TargetMode="External"/><Relationship Id="rId143" Type="http://schemas.openxmlformats.org/officeDocument/2006/relationships/hyperlink" Target="https://www.eng.linkcaring.com/" TargetMode="External"/><Relationship Id="rId142" Type="http://schemas.openxmlformats.org/officeDocument/2006/relationships/hyperlink" Target="https://finder.startupnationcentral.org/company_page/linkcaring" TargetMode="External"/><Relationship Id="rId141" Type="http://schemas.openxmlformats.org/officeDocument/2006/relationships/hyperlink" Target="http://librahome.com/" TargetMode="External"/><Relationship Id="rId140" Type="http://schemas.openxmlformats.org/officeDocument/2006/relationships/hyperlink" Target="http://keystoneheart.com/" TargetMode="External"/><Relationship Id="rId5" Type="http://schemas.openxmlformats.org/officeDocument/2006/relationships/hyperlink" Target="http://www.acousticview.com/" TargetMode="External"/><Relationship Id="rId147" Type="http://schemas.openxmlformats.org/officeDocument/2006/relationships/hyperlink" Target="https://finder.startupnationcentral.org/company_page/medoc" TargetMode="External"/><Relationship Id="rId6" Type="http://schemas.openxmlformats.org/officeDocument/2006/relationships/hyperlink" Target="https://finder.startupnationcentral.org/company_page/tailormed" TargetMode="External"/><Relationship Id="rId146" Type="http://schemas.openxmlformats.org/officeDocument/2006/relationships/hyperlink" Target="https://www.linkedin.com/company/5896874/" TargetMode="External"/><Relationship Id="rId7" Type="http://schemas.openxmlformats.org/officeDocument/2006/relationships/hyperlink" Target="http://aidoc.com/" TargetMode="External"/><Relationship Id="rId145" Type="http://schemas.openxmlformats.org/officeDocument/2006/relationships/hyperlink" Target="http://www.medibrane.com/" TargetMode="External"/><Relationship Id="rId8" Type="http://schemas.openxmlformats.org/officeDocument/2006/relationships/hyperlink" Target="https://www.linkedin.com/company/17885371/" TargetMode="External"/><Relationship Id="rId144" Type="http://schemas.openxmlformats.org/officeDocument/2006/relationships/hyperlink" Target="https://finder.startupnationcentral.org/company_page/medibrane" TargetMode="External"/><Relationship Id="rId139" Type="http://schemas.openxmlformats.org/officeDocument/2006/relationships/hyperlink" Target="https://www.linkedin.com/company/11742485/" TargetMode="External"/><Relationship Id="rId138" Type="http://schemas.openxmlformats.org/officeDocument/2006/relationships/hyperlink" Target="https://www.kanabogroup.com/" TargetMode="External"/><Relationship Id="rId137" Type="http://schemas.openxmlformats.org/officeDocument/2006/relationships/hyperlink" Target="https://finder.startupnationcentral.org/company_page/kanabo-research" TargetMode="External"/><Relationship Id="rId132" Type="http://schemas.openxmlformats.org/officeDocument/2006/relationships/hyperlink" Target="https://intuitionrobotics.com/" TargetMode="External"/><Relationship Id="rId131" Type="http://schemas.openxmlformats.org/officeDocument/2006/relationships/hyperlink" Target="https://www.linkedin.com/company/9458663" TargetMode="External"/><Relationship Id="rId130" Type="http://schemas.openxmlformats.org/officeDocument/2006/relationships/hyperlink" Target="http://www.intendu.com/" TargetMode="External"/><Relationship Id="rId136" Type="http://schemas.openxmlformats.org/officeDocument/2006/relationships/hyperlink" Target="https://www.linkedin.com/company/1515403" TargetMode="External"/><Relationship Id="rId135" Type="http://schemas.openxmlformats.org/officeDocument/2006/relationships/hyperlink" Target="http://www.kadimastem.com/" TargetMode="External"/><Relationship Id="rId134" Type="http://schemas.openxmlformats.org/officeDocument/2006/relationships/hyperlink" Target="https://finder.startupnationcentral.org/company_page/kadimastem" TargetMode="External"/><Relationship Id="rId133" Type="http://schemas.openxmlformats.org/officeDocument/2006/relationships/hyperlink" Target="https://www.linkedin.com/company/intuition-robotics/" TargetMode="External"/><Relationship Id="rId172" Type="http://schemas.openxmlformats.org/officeDocument/2006/relationships/hyperlink" Target="https://www.linkedin.com/company/8473397/" TargetMode="External"/><Relationship Id="rId171" Type="http://schemas.openxmlformats.org/officeDocument/2006/relationships/hyperlink" Target="http://www.javelinmed.com/" TargetMode="External"/><Relationship Id="rId170" Type="http://schemas.openxmlformats.org/officeDocument/2006/relationships/hyperlink" Target="https://finder.startupnationcentral.org/company_page/javelin-medical" TargetMode="External"/><Relationship Id="rId165" Type="http://schemas.openxmlformats.org/officeDocument/2006/relationships/hyperlink" Target="http://www.motorika.com/" TargetMode="External"/><Relationship Id="rId164" Type="http://schemas.openxmlformats.org/officeDocument/2006/relationships/hyperlink" Target="https://finder.startupnationcentral.org/company_page/motorika" TargetMode="External"/><Relationship Id="rId163" Type="http://schemas.openxmlformats.org/officeDocument/2006/relationships/hyperlink" Target="https://www.linkedin.com/company/39152" TargetMode="External"/><Relationship Id="rId162" Type="http://schemas.openxmlformats.org/officeDocument/2006/relationships/hyperlink" Target="http://www.insightec.com/" TargetMode="External"/><Relationship Id="rId169" Type="http://schemas.openxmlformats.org/officeDocument/2006/relationships/hyperlink" Target="https://www.linkedin.com/company/5233342" TargetMode="External"/><Relationship Id="rId168" Type="http://schemas.openxmlformats.org/officeDocument/2006/relationships/hyperlink" Target="http://www.myndlift.com/" TargetMode="External"/><Relationship Id="rId167" Type="http://schemas.openxmlformats.org/officeDocument/2006/relationships/hyperlink" Target="https://finder.startupnationcentral.org/company_page/myndlift" TargetMode="External"/><Relationship Id="rId166" Type="http://schemas.openxmlformats.org/officeDocument/2006/relationships/hyperlink" Target="https://www.linkedin.com/company/132167" TargetMode="External"/><Relationship Id="rId161" Type="http://schemas.openxmlformats.org/officeDocument/2006/relationships/hyperlink" Target="https://finder.startupnationcentral.org/company_page/insightec" TargetMode="External"/><Relationship Id="rId160" Type="http://schemas.openxmlformats.org/officeDocument/2006/relationships/hyperlink" Target="https://www.linkedin.com/company/31585079/" TargetMode="External"/><Relationship Id="rId159" Type="http://schemas.openxmlformats.org/officeDocument/2006/relationships/hyperlink" Target="https://balanseat.com/" TargetMode="External"/><Relationship Id="rId154" Type="http://schemas.openxmlformats.org/officeDocument/2006/relationships/hyperlink" Target="https://www.linkedin.com/company/10319109/" TargetMode="External"/><Relationship Id="rId153" Type="http://schemas.openxmlformats.org/officeDocument/2006/relationships/hyperlink" Target="https://www.ibcheckpoint.com/" TargetMode="External"/><Relationship Id="rId152" Type="http://schemas.openxmlformats.org/officeDocument/2006/relationships/hyperlink" Target="https://finder.startupnationcentral.org/company_page/immunobrain-checkpoint" TargetMode="External"/><Relationship Id="rId151" Type="http://schemas.openxmlformats.org/officeDocument/2006/relationships/hyperlink" Target="https://immunitypharma.com/" TargetMode="External"/><Relationship Id="rId158" Type="http://schemas.openxmlformats.org/officeDocument/2006/relationships/hyperlink" Target="https://finder.startupnationcentral.org/company_page/torsostreppers" TargetMode="External"/><Relationship Id="rId157" Type="http://schemas.openxmlformats.org/officeDocument/2006/relationships/hyperlink" Target="http://www.mon4t.com/" TargetMode="External"/><Relationship Id="rId156" Type="http://schemas.openxmlformats.org/officeDocument/2006/relationships/hyperlink" Target="https://www.linkedin.com/company/montfort-brain-monitor/" TargetMode="External"/><Relationship Id="rId155" Type="http://schemas.openxmlformats.org/officeDocument/2006/relationships/hyperlink" Target="https://www.mon4t.com/" TargetMode="External"/><Relationship Id="rId40" Type="http://schemas.openxmlformats.org/officeDocument/2006/relationships/hyperlink" Target="https://www.linkedin.com/company/bioness-inc./" TargetMode="External"/><Relationship Id="rId42" Type="http://schemas.openxmlformats.org/officeDocument/2006/relationships/hyperlink" Target="http://bio-xtreme.com/" TargetMode="External"/><Relationship Id="rId41" Type="http://schemas.openxmlformats.org/officeDocument/2006/relationships/hyperlink" Target="https://finder.startupnationcentral.org/company_page/bioxtreme" TargetMode="External"/><Relationship Id="rId44" Type="http://schemas.openxmlformats.org/officeDocument/2006/relationships/hyperlink" Target="https://finder.startupnationcentral.org/company_page/bluewind-medical" TargetMode="External"/><Relationship Id="rId43" Type="http://schemas.openxmlformats.org/officeDocument/2006/relationships/hyperlink" Target="https://www.linkedin.com/company/3138999/" TargetMode="External"/><Relationship Id="rId46" Type="http://schemas.openxmlformats.org/officeDocument/2006/relationships/hyperlink" Target="https://www.linkedin.com/company/2243132" TargetMode="External"/><Relationship Id="rId45" Type="http://schemas.openxmlformats.org/officeDocument/2006/relationships/hyperlink" Target="http://www.bluewindmedical.com/" TargetMode="External"/><Relationship Id="rId48" Type="http://schemas.openxmlformats.org/officeDocument/2006/relationships/hyperlink" Target="https://www.brain-ful-ness.com/" TargetMode="External"/><Relationship Id="rId47" Type="http://schemas.openxmlformats.org/officeDocument/2006/relationships/hyperlink" Target="https://brain-train.co.il/" TargetMode="External"/><Relationship Id="rId49" Type="http://schemas.openxmlformats.org/officeDocument/2006/relationships/hyperlink" Target="https://www.linkedin.com/company/brainfulness/about/" TargetMode="External"/><Relationship Id="rId31" Type="http://schemas.openxmlformats.org/officeDocument/2006/relationships/hyperlink" Target="https://www.bestbrain.org/" TargetMode="External"/><Relationship Id="rId30" Type="http://schemas.openxmlformats.org/officeDocument/2006/relationships/hyperlink" Target="https://www.linkedin.com/company/1369855/" TargetMode="External"/><Relationship Id="rId33" Type="http://schemas.openxmlformats.org/officeDocument/2006/relationships/hyperlink" Target="https://finder.startupnationcentral.org/company_page/bioeye" TargetMode="External"/><Relationship Id="rId32" Type="http://schemas.openxmlformats.org/officeDocument/2006/relationships/hyperlink" Target="https://www.linkedin.com/company/bestbrain-ltd/about/" TargetMode="External"/><Relationship Id="rId35" Type="http://schemas.openxmlformats.org/officeDocument/2006/relationships/hyperlink" Target="https://www.linkedin.com/company/18384052/" TargetMode="External"/><Relationship Id="rId34" Type="http://schemas.openxmlformats.org/officeDocument/2006/relationships/hyperlink" Target="http://www.bioeye.com/" TargetMode="External"/><Relationship Id="rId37" Type="http://schemas.openxmlformats.org/officeDocument/2006/relationships/hyperlink" Target="https://bio-lert.com/" TargetMode="External"/><Relationship Id="rId36" Type="http://schemas.openxmlformats.org/officeDocument/2006/relationships/hyperlink" Target="https://finder.startupnationcentral.org/company_page/biolert" TargetMode="External"/><Relationship Id="rId39" Type="http://schemas.openxmlformats.org/officeDocument/2006/relationships/hyperlink" Target="http://www.bioness.com/Home.php" TargetMode="External"/><Relationship Id="rId38" Type="http://schemas.openxmlformats.org/officeDocument/2006/relationships/hyperlink" Target="https://www.linkedin.com/company/17905046/" TargetMode="External"/><Relationship Id="rId20" Type="http://schemas.openxmlformats.org/officeDocument/2006/relationships/hyperlink" Target="https://aneustart.com/" TargetMode="External"/><Relationship Id="rId22" Type="http://schemas.openxmlformats.org/officeDocument/2006/relationships/hyperlink" Target="http://www.animabiotech.com/" TargetMode="External"/><Relationship Id="rId21" Type="http://schemas.openxmlformats.org/officeDocument/2006/relationships/hyperlink" Target="https://finder.startupnationcentral.org/company_page/anima-biotech" TargetMode="External"/><Relationship Id="rId24" Type="http://schemas.openxmlformats.org/officeDocument/2006/relationships/hyperlink" Target="https://www.intelligym.com/" TargetMode="External"/><Relationship Id="rId23" Type="http://schemas.openxmlformats.org/officeDocument/2006/relationships/hyperlink" Target="https://www.linkedin.com/company/5385114" TargetMode="External"/><Relationship Id="rId26" Type="http://schemas.openxmlformats.org/officeDocument/2006/relationships/hyperlink" Target="https://finder.startupnationcentral.org/company_page/art-bioscience" TargetMode="External"/><Relationship Id="rId25" Type="http://schemas.openxmlformats.org/officeDocument/2006/relationships/hyperlink" Target="https://www.linkedin.com/company/ace-applied-cognitive-engineering-/about/" TargetMode="External"/><Relationship Id="rId28" Type="http://schemas.openxmlformats.org/officeDocument/2006/relationships/hyperlink" Target="https://finder.startupnationcentral.org/company_page/attengo" TargetMode="External"/><Relationship Id="rId27" Type="http://schemas.openxmlformats.org/officeDocument/2006/relationships/hyperlink" Target="http://www.artbioscience.com/" TargetMode="External"/><Relationship Id="rId29" Type="http://schemas.openxmlformats.org/officeDocument/2006/relationships/hyperlink" Target="http://www.attengo.com/" TargetMode="External"/><Relationship Id="rId11" Type="http://schemas.openxmlformats.org/officeDocument/2006/relationships/hyperlink" Target="http://amnis.life/" TargetMode="External"/><Relationship Id="rId10" Type="http://schemas.openxmlformats.org/officeDocument/2006/relationships/hyperlink" Target="https://finder.startupnationcentral.org/company_page/itgi-medical" TargetMode="External"/><Relationship Id="rId13" Type="http://schemas.openxmlformats.org/officeDocument/2006/relationships/hyperlink" Target="https://www.ampliospeech.com/" TargetMode="External"/><Relationship Id="rId12" Type="http://schemas.openxmlformats.org/officeDocument/2006/relationships/hyperlink" Target="https://www.linkedin.com/company/10584405/" TargetMode="External"/><Relationship Id="rId15" Type="http://schemas.openxmlformats.org/officeDocument/2006/relationships/hyperlink" Target="https://finder.startupnationcentral.org/company_page/alpha-omega" TargetMode="External"/><Relationship Id="rId14" Type="http://schemas.openxmlformats.org/officeDocument/2006/relationships/hyperlink" Target="https://www.linkedin.com/company/ampliospeech/" TargetMode="External"/><Relationship Id="rId17" Type="http://schemas.openxmlformats.org/officeDocument/2006/relationships/hyperlink" Target="https://www.linkedin.com/company/54004" TargetMode="External"/><Relationship Id="rId16" Type="http://schemas.openxmlformats.org/officeDocument/2006/relationships/hyperlink" Target="http://www.alphaomega-eng.com/" TargetMode="External"/><Relationship Id="rId19" Type="http://schemas.openxmlformats.org/officeDocument/2006/relationships/hyperlink" Target="https://finder.startupnationcentral.org/company_page/aneustart" TargetMode="External"/><Relationship Id="rId18" Type="http://schemas.openxmlformats.org/officeDocument/2006/relationships/hyperlink" Target="https://www.linkedin.com/company/alpha-omega/" TargetMode="External"/><Relationship Id="rId84" Type="http://schemas.openxmlformats.org/officeDocument/2006/relationships/hyperlink" Target="https://finder.startupnationcentral.org/company_page/coronis-neurosciences" TargetMode="External"/><Relationship Id="rId83" Type="http://schemas.openxmlformats.org/officeDocument/2006/relationships/hyperlink" Target="https://www.corsight.ai/" TargetMode="External"/><Relationship Id="rId86" Type="http://schemas.openxmlformats.org/officeDocument/2006/relationships/hyperlink" Target="https://www.linkedin.com/company/12902749" TargetMode="External"/><Relationship Id="rId85" Type="http://schemas.openxmlformats.org/officeDocument/2006/relationships/hyperlink" Target="http://www.coronisns.com/" TargetMode="External"/><Relationship Id="rId88" Type="http://schemas.openxmlformats.org/officeDocument/2006/relationships/hyperlink" Target="https://www.linkedin.com/company/cortica/" TargetMode="External"/><Relationship Id="rId87" Type="http://schemas.openxmlformats.org/officeDocument/2006/relationships/hyperlink" Target="http://www.cortica.com/" TargetMode="External"/><Relationship Id="rId89" Type="http://schemas.openxmlformats.org/officeDocument/2006/relationships/hyperlink" Target="http://www.ctx-platforms.com/" TargetMode="External"/><Relationship Id="rId80" Type="http://schemas.openxmlformats.org/officeDocument/2006/relationships/hyperlink" Target="https://www.linkedin.com/company/113177" TargetMode="External"/><Relationship Id="rId82" Type="http://schemas.openxmlformats.org/officeDocument/2006/relationships/hyperlink" Target="http://www.conflu3nce.com/" TargetMode="External"/><Relationship Id="rId81" Type="http://schemas.openxmlformats.org/officeDocument/2006/relationships/hyperlink" Target="https://finder.startupnationcentral.org/company_page/conflu3nce" TargetMode="External"/><Relationship Id="rId73" Type="http://schemas.openxmlformats.org/officeDocument/2006/relationships/hyperlink" Target="http://cellcureneurosciences.com/" TargetMode="External"/><Relationship Id="rId72" Type="http://schemas.openxmlformats.org/officeDocument/2006/relationships/hyperlink" Target="https://finder.startupnationcentral.org/company_page/cell-cure-neurosciences" TargetMode="External"/><Relationship Id="rId75" Type="http://schemas.openxmlformats.org/officeDocument/2006/relationships/hyperlink" Target="https://finder.startupnationcentral.org/company_page/cogaid" TargetMode="External"/><Relationship Id="rId74" Type="http://schemas.openxmlformats.org/officeDocument/2006/relationships/hyperlink" Target="https://www.linkedin.com/company/10231887" TargetMode="External"/><Relationship Id="rId77" Type="http://schemas.openxmlformats.org/officeDocument/2006/relationships/hyperlink" Target="https://www.linkedin.com/company/18252518/" TargetMode="External"/><Relationship Id="rId76" Type="http://schemas.openxmlformats.org/officeDocument/2006/relationships/hyperlink" Target="http://cogaid.com/" TargetMode="External"/><Relationship Id="rId79" Type="http://schemas.openxmlformats.org/officeDocument/2006/relationships/hyperlink" Target="http://www.cognifit.com/" TargetMode="External"/><Relationship Id="rId78" Type="http://schemas.openxmlformats.org/officeDocument/2006/relationships/hyperlink" Target="https://finder.startupnationcentral.org/company_page/cognifit" TargetMode="External"/><Relationship Id="rId71" Type="http://schemas.openxmlformats.org/officeDocument/2006/relationships/hyperlink" Target="https://www.linkedin.com/company/brainvivo/" TargetMode="External"/><Relationship Id="rId70" Type="http://schemas.openxmlformats.org/officeDocument/2006/relationships/hyperlink" Target="https://www.brainvivo.com/" TargetMode="External"/><Relationship Id="rId62" Type="http://schemas.openxmlformats.org/officeDocument/2006/relationships/hyperlink" Target="http://www.brainsgate.com/eng/" TargetMode="External"/><Relationship Id="rId61" Type="http://schemas.openxmlformats.org/officeDocument/2006/relationships/hyperlink" Target="https://finder.startupnationcentral.org/company_page/brainsgate" TargetMode="External"/><Relationship Id="rId64" Type="http://schemas.openxmlformats.org/officeDocument/2006/relationships/hyperlink" Target="https://finder.startupnationcentral.org/company_page/brainstorm" TargetMode="External"/><Relationship Id="rId63" Type="http://schemas.openxmlformats.org/officeDocument/2006/relationships/hyperlink" Target="https://www.linkedin.com/company/140283" TargetMode="External"/><Relationship Id="rId66" Type="http://schemas.openxmlformats.org/officeDocument/2006/relationships/hyperlink" Target="https://www.linkedin.com/company/2665125" TargetMode="External"/><Relationship Id="rId65" Type="http://schemas.openxmlformats.org/officeDocument/2006/relationships/hyperlink" Target="http://www.brainstorm-cell.com/" TargetMode="External"/><Relationship Id="rId68" Type="http://schemas.openxmlformats.org/officeDocument/2006/relationships/hyperlink" Target="http://www.brainsway.com/" TargetMode="External"/><Relationship Id="rId67" Type="http://schemas.openxmlformats.org/officeDocument/2006/relationships/hyperlink" Target="https://finder.startupnationcentral.org/company_page/brainsway" TargetMode="External"/><Relationship Id="rId60" Type="http://schemas.openxmlformats.org/officeDocument/2006/relationships/hyperlink" Target="http://brainscreening.com/" TargetMode="External"/><Relationship Id="rId69" Type="http://schemas.openxmlformats.org/officeDocument/2006/relationships/hyperlink" Target="https://www.linkedin.com/company/3253269" TargetMode="External"/><Relationship Id="rId51" Type="http://schemas.openxmlformats.org/officeDocument/2006/relationships/hyperlink" Target="https://finder.startupnationcentral.org/company_page/brainmarc" TargetMode="External"/><Relationship Id="rId50" Type="http://schemas.openxmlformats.org/officeDocument/2006/relationships/hyperlink" Target="https://www.braingames-israel.com/" TargetMode="External"/><Relationship Id="rId53" Type="http://schemas.openxmlformats.org/officeDocument/2006/relationships/hyperlink" Target="https://www.linkedin.com/company/18077863/" TargetMode="External"/><Relationship Id="rId52" Type="http://schemas.openxmlformats.org/officeDocument/2006/relationships/hyperlink" Target="http://www.brainmarc.com/" TargetMode="External"/><Relationship Id="rId55" Type="http://schemas.openxmlformats.org/officeDocument/2006/relationships/hyperlink" Target="https://brainose.com/" TargetMode="External"/><Relationship Id="rId54" Type="http://schemas.openxmlformats.org/officeDocument/2006/relationships/hyperlink" Target="https://finder.startupnationcentral.org/company_page/brainose" TargetMode="External"/><Relationship Id="rId57" Type="http://schemas.openxmlformats.org/officeDocument/2006/relationships/hyperlink" Target="http://brainqtech.com/" TargetMode="External"/><Relationship Id="rId56" Type="http://schemas.openxmlformats.org/officeDocument/2006/relationships/hyperlink" Target="https://finder.startupnationcentral.org/company_page/brainq-technologies" TargetMode="External"/><Relationship Id="rId59" Type="http://schemas.openxmlformats.org/officeDocument/2006/relationships/hyperlink" Target="https://finder.startupnationcentral.org/company_page/brainscreening" TargetMode="External"/><Relationship Id="rId58" Type="http://schemas.openxmlformats.org/officeDocument/2006/relationships/hyperlink" Target="https://www.linkedin.com/company/5549321" TargetMode="External"/><Relationship Id="rId107" Type="http://schemas.openxmlformats.org/officeDocument/2006/relationships/hyperlink" Target="https://finder.startupnationcentral.org/company_page/elminda" TargetMode="External"/><Relationship Id="rId349" Type="http://schemas.openxmlformats.org/officeDocument/2006/relationships/hyperlink" Target="https://finder.startupnationcentral.org/company_page/step-of-mind" TargetMode="External"/><Relationship Id="rId106" Type="http://schemas.openxmlformats.org/officeDocument/2006/relationships/hyperlink" Target="https://www.linkedin.com/company/67347972/" TargetMode="External"/><Relationship Id="rId348" Type="http://schemas.openxmlformats.org/officeDocument/2006/relationships/hyperlink" Target="https://finder.startupnationcentral.org/company_page/re-mind" TargetMode="External"/><Relationship Id="rId105" Type="http://schemas.openxmlformats.org/officeDocument/2006/relationships/hyperlink" Target="https://finder.startupnationcentral.org/company_page/eeg-sense" TargetMode="External"/><Relationship Id="rId347" Type="http://schemas.openxmlformats.org/officeDocument/2006/relationships/hyperlink" Target="https://www.linkedin.com/company/1303027" TargetMode="External"/><Relationship Id="rId104" Type="http://schemas.openxmlformats.org/officeDocument/2006/relationships/hyperlink" Target="https://www.linkedin.com/company/5048077" TargetMode="External"/><Relationship Id="rId346" Type="http://schemas.openxmlformats.org/officeDocument/2006/relationships/hyperlink" Target="https://finder.startupnationcentral.org/company_page/orsan" TargetMode="External"/><Relationship Id="rId109" Type="http://schemas.openxmlformats.org/officeDocument/2006/relationships/hyperlink" Target="https://www.linkedin.com/company/2531441" TargetMode="External"/><Relationship Id="rId108" Type="http://schemas.openxmlformats.org/officeDocument/2006/relationships/hyperlink" Target="http://www.elminda.com/" TargetMode="External"/><Relationship Id="rId341" Type="http://schemas.openxmlformats.org/officeDocument/2006/relationships/hyperlink" Target="https://finder.startupnationcentral.org/company_page/ness" TargetMode="External"/><Relationship Id="rId340" Type="http://schemas.openxmlformats.org/officeDocument/2006/relationships/hyperlink" Target="https://www.linkedin.com/company/5224442" TargetMode="External"/><Relationship Id="rId103" Type="http://schemas.openxmlformats.org/officeDocument/2006/relationships/hyperlink" Target="http://www.eco-fusion.com/" TargetMode="External"/><Relationship Id="rId345" Type="http://schemas.openxmlformats.org/officeDocument/2006/relationships/hyperlink" Target="https://www.nyxoah.com/" TargetMode="External"/><Relationship Id="rId102" Type="http://schemas.openxmlformats.org/officeDocument/2006/relationships/hyperlink" Target="https://finder.startupnationcentral.org/company_page/eco-fusion" TargetMode="External"/><Relationship Id="rId344" Type="http://schemas.openxmlformats.org/officeDocument/2006/relationships/hyperlink" Target="https://finder.startupnationcentral.org/company_page/neuronix" TargetMode="External"/><Relationship Id="rId101" Type="http://schemas.openxmlformats.org/officeDocument/2006/relationships/hyperlink" Target="https://www.linkedin.com/company/drill-digital-marketing-strategies/" TargetMode="External"/><Relationship Id="rId343" Type="http://schemas.openxmlformats.org/officeDocument/2006/relationships/hyperlink" Target="https://www.linkedin.com/company-beta/8666871/" TargetMode="External"/><Relationship Id="rId100" Type="http://schemas.openxmlformats.org/officeDocument/2006/relationships/hyperlink" Target="https://drill-d.co.il/" TargetMode="External"/><Relationship Id="rId342" Type="http://schemas.openxmlformats.org/officeDocument/2006/relationships/hyperlink" Target="https://finder.startupnationcentral.org/company_page/neuromed" TargetMode="External"/><Relationship Id="rId338" Type="http://schemas.openxmlformats.org/officeDocument/2006/relationships/hyperlink" Target="https://finder.startupnationcentral.org/company_page/stem-cell-medicine" TargetMode="External"/><Relationship Id="rId337" Type="http://schemas.openxmlformats.org/officeDocument/2006/relationships/hyperlink" Target="https://finder.startupnationcentral.org/company_page/n2b" TargetMode="External"/><Relationship Id="rId336" Type="http://schemas.openxmlformats.org/officeDocument/2006/relationships/hyperlink" Target="https://www.linkedin.com/company/13225177/" TargetMode="External"/><Relationship Id="rId335" Type="http://schemas.openxmlformats.org/officeDocument/2006/relationships/hyperlink" Target="https://finder.startupnationcentral.org/company_page/memoria" TargetMode="External"/><Relationship Id="rId339" Type="http://schemas.openxmlformats.org/officeDocument/2006/relationships/hyperlink" Target="http://www.stemcell-medicine.com/" TargetMode="External"/><Relationship Id="rId330" Type="http://schemas.openxmlformats.org/officeDocument/2006/relationships/hyperlink" Target="https://finder.startupnationcentral.org/company_page/headsense" TargetMode="External"/><Relationship Id="rId334" Type="http://schemas.openxmlformats.org/officeDocument/2006/relationships/hyperlink" Target="https://finder.startupnationcentral.org/company_page/magen-orthomed" TargetMode="External"/><Relationship Id="rId333" Type="http://schemas.openxmlformats.org/officeDocument/2006/relationships/hyperlink" Target="https://finder.startupnationcentral.org/company_page/jetguide" TargetMode="External"/><Relationship Id="rId332" Type="http://schemas.openxmlformats.org/officeDocument/2006/relationships/hyperlink" Target="http://www.imexco.com/" TargetMode="External"/><Relationship Id="rId331" Type="http://schemas.openxmlformats.org/officeDocument/2006/relationships/hyperlink" Target="https://finder.startupnationcentral.org/company_page/imexco" TargetMode="External"/><Relationship Id="rId129" Type="http://schemas.openxmlformats.org/officeDocument/2006/relationships/hyperlink" Target="https://finder.startupnationcentral.org/company_page/intendu" TargetMode="External"/><Relationship Id="rId128" Type="http://schemas.openxmlformats.org/officeDocument/2006/relationships/hyperlink" Target="http://www.glassesoff.com/" TargetMode="External"/><Relationship Id="rId127" Type="http://schemas.openxmlformats.org/officeDocument/2006/relationships/hyperlink" Target="https://www.linkedin.com/company/13194209" TargetMode="External"/><Relationship Id="rId126" Type="http://schemas.openxmlformats.org/officeDocument/2006/relationships/hyperlink" Target="https://www.inno-sphere.com/" TargetMode="External"/><Relationship Id="rId121" Type="http://schemas.openxmlformats.org/officeDocument/2006/relationships/hyperlink" Target="https://www.linkedin.com/company/64704759" TargetMode="External"/><Relationship Id="rId120" Type="http://schemas.openxmlformats.org/officeDocument/2006/relationships/hyperlink" Target="http://www.graymatters.health/" TargetMode="External"/><Relationship Id="rId125" Type="http://schemas.openxmlformats.org/officeDocument/2006/relationships/hyperlink" Target="https://finder.startupnationcentral.org/company_page/innosphere" TargetMode="External"/><Relationship Id="rId124" Type="http://schemas.openxmlformats.org/officeDocument/2006/relationships/hyperlink" Target="http://www.innereye.ai/" TargetMode="External"/><Relationship Id="rId123" Type="http://schemas.openxmlformats.org/officeDocument/2006/relationships/hyperlink" Target="https://www.linkedin.com/company/i-braintech/people/" TargetMode="External"/><Relationship Id="rId122" Type="http://schemas.openxmlformats.org/officeDocument/2006/relationships/hyperlink" Target="https://i-brain.tech/en/" TargetMode="External"/><Relationship Id="rId95" Type="http://schemas.openxmlformats.org/officeDocument/2006/relationships/hyperlink" Target="https://www.linkedin.com/company/ceretrieve/about/" TargetMode="External"/><Relationship Id="rId94" Type="http://schemas.openxmlformats.org/officeDocument/2006/relationships/hyperlink" Target="http://www.ceretrieve.com/" TargetMode="External"/><Relationship Id="rId97" Type="http://schemas.openxmlformats.org/officeDocument/2006/relationships/hyperlink" Target="http://www.dentaray-systems.com/" TargetMode="External"/><Relationship Id="rId96" Type="http://schemas.openxmlformats.org/officeDocument/2006/relationships/hyperlink" Target="https://finder.startupnationcentral.org/company_page/dentaray" TargetMode="External"/><Relationship Id="rId99" Type="http://schemas.openxmlformats.org/officeDocument/2006/relationships/hyperlink" Target="https://www.do4brain.com/eng" TargetMode="External"/><Relationship Id="rId98" Type="http://schemas.openxmlformats.org/officeDocument/2006/relationships/hyperlink" Target="https://finder.startupnationcentral.org/company_page/do4brain" TargetMode="External"/><Relationship Id="rId91" Type="http://schemas.openxmlformats.org/officeDocument/2006/relationships/hyperlink" Target="http://www.futurx.co.il/portfolio/bsense-bio-therapeutics/" TargetMode="External"/><Relationship Id="rId90" Type="http://schemas.openxmlformats.org/officeDocument/2006/relationships/hyperlink" Target="https://finder.startupnationcentral.org/company_page/bsense-bio-therapeutics" TargetMode="External"/><Relationship Id="rId93" Type="http://schemas.openxmlformats.org/officeDocument/2006/relationships/hyperlink" Target="https://www.danceforlives.com/" TargetMode="External"/><Relationship Id="rId92" Type="http://schemas.openxmlformats.org/officeDocument/2006/relationships/hyperlink" Target="https://finder.startupnationcentral.org/company_page/dance4life" TargetMode="External"/><Relationship Id="rId118" Type="http://schemas.openxmlformats.org/officeDocument/2006/relationships/hyperlink" Target="http://glassesoff.com/" TargetMode="External"/><Relationship Id="rId117" Type="http://schemas.openxmlformats.org/officeDocument/2006/relationships/hyperlink" Target="https://www.linkedin.com/company/18089088" TargetMode="External"/><Relationship Id="rId116" Type="http://schemas.openxmlformats.org/officeDocument/2006/relationships/hyperlink" Target="http://www.eyecontrol.co.il/" TargetMode="External"/><Relationship Id="rId358" Type="http://schemas.openxmlformats.org/officeDocument/2006/relationships/drawing" Target="../drawings/drawing8.xml"/><Relationship Id="rId115" Type="http://schemas.openxmlformats.org/officeDocument/2006/relationships/hyperlink" Target="https://finder.startupnationcentral.org/company_page/eyecontrol" TargetMode="External"/><Relationship Id="rId357" Type="http://schemas.openxmlformats.org/officeDocument/2006/relationships/hyperlink" Target="https://mind-s.biz/our-team" TargetMode="External"/><Relationship Id="rId119" Type="http://schemas.openxmlformats.org/officeDocument/2006/relationships/hyperlink" Target="https://finder.startupnationcentral.org/company_page/graymatters-health" TargetMode="External"/><Relationship Id="rId110" Type="http://schemas.openxmlformats.org/officeDocument/2006/relationships/hyperlink" Target="https://emotiplay.com/" TargetMode="External"/><Relationship Id="rId352" Type="http://schemas.openxmlformats.org/officeDocument/2006/relationships/hyperlink" Target="http://www.visionsense.com/" TargetMode="External"/><Relationship Id="rId351" Type="http://schemas.openxmlformats.org/officeDocument/2006/relationships/hyperlink" Target="https://finder.startupnationcentral.org/company_page/visionsense" TargetMode="External"/><Relationship Id="rId350" Type="http://schemas.openxmlformats.org/officeDocument/2006/relationships/hyperlink" Target="https://www.linkedin.com/company/1445497" TargetMode="External"/><Relationship Id="rId114" Type="http://schemas.openxmlformats.org/officeDocument/2006/relationships/hyperlink" Target="https://www.linkedin.com/company/excellent-brain/" TargetMode="External"/><Relationship Id="rId356" Type="http://schemas.openxmlformats.org/officeDocument/2006/relationships/hyperlink" Target="http://www.joytunes.com/" TargetMode="External"/><Relationship Id="rId113" Type="http://schemas.openxmlformats.org/officeDocument/2006/relationships/hyperlink" Target="http://excellent-brain.com/" TargetMode="External"/><Relationship Id="rId355" Type="http://schemas.openxmlformats.org/officeDocument/2006/relationships/hyperlink" Target="https://www.linkedin.com/company/10270585" TargetMode="External"/><Relationship Id="rId112" Type="http://schemas.openxmlformats.org/officeDocument/2006/relationships/hyperlink" Target="http://www.epeius-pharma.com/" TargetMode="External"/><Relationship Id="rId354" Type="http://schemas.openxmlformats.org/officeDocument/2006/relationships/hyperlink" Target="https://finder.startupnationcentral.org/company_page/xonovo" TargetMode="External"/><Relationship Id="rId111" Type="http://schemas.openxmlformats.org/officeDocument/2006/relationships/hyperlink" Target="https://finder.startupnationcentral.org/company_page/epeius-pharma" TargetMode="External"/><Relationship Id="rId353" Type="http://schemas.openxmlformats.org/officeDocument/2006/relationships/hyperlink" Target="https://finder.startupnationcentral.org/company_page/visuo-motor-test-vmt" TargetMode="External"/><Relationship Id="rId305" Type="http://schemas.openxmlformats.org/officeDocument/2006/relationships/hyperlink" Target="https://finder.startupnationcentral.org/company_page/viz" TargetMode="External"/><Relationship Id="rId304" Type="http://schemas.openxmlformats.org/officeDocument/2006/relationships/hyperlink" Target="http://viz.ai/" TargetMode="External"/><Relationship Id="rId303" Type="http://schemas.openxmlformats.org/officeDocument/2006/relationships/hyperlink" Target="https://www.linkedin.com/company/5022335" TargetMode="External"/><Relationship Id="rId302" Type="http://schemas.openxmlformats.org/officeDocument/2006/relationships/hyperlink" Target="http://www.visiortech.com/" TargetMode="External"/><Relationship Id="rId309" Type="http://schemas.openxmlformats.org/officeDocument/2006/relationships/hyperlink" Target="https://finder.startupnationcentral.org/company_page/wecare-apps" TargetMode="External"/><Relationship Id="rId308" Type="http://schemas.openxmlformats.org/officeDocument/2006/relationships/hyperlink" Target="http://www.rapid-medical.com/" TargetMode="External"/><Relationship Id="rId307" Type="http://schemas.openxmlformats.org/officeDocument/2006/relationships/hyperlink" Target="https://www.linkedin.com/company/17897131/" TargetMode="External"/><Relationship Id="rId306" Type="http://schemas.openxmlformats.org/officeDocument/2006/relationships/hyperlink" Target="http://www.viz.ai/" TargetMode="External"/><Relationship Id="rId301" Type="http://schemas.openxmlformats.org/officeDocument/2006/relationships/hyperlink" Target="https://finder.startupnationcentral.org/company_page/visior-technologies" TargetMode="External"/><Relationship Id="rId300" Type="http://schemas.openxmlformats.org/officeDocument/2006/relationships/hyperlink" Target="https://www.linkedin.com/company/12614994/" TargetMode="External"/><Relationship Id="rId327" Type="http://schemas.openxmlformats.org/officeDocument/2006/relationships/hyperlink" Target="https://www.linkedin.com/company/10013266" TargetMode="External"/><Relationship Id="rId326" Type="http://schemas.openxmlformats.org/officeDocument/2006/relationships/hyperlink" Target="https://finder.startupnationcentral.org/company_page/flybrain" TargetMode="External"/><Relationship Id="rId325" Type="http://schemas.openxmlformats.org/officeDocument/2006/relationships/hyperlink" Target="https://finder.startupnationcentral.org/company_page/braintalk" TargetMode="External"/><Relationship Id="rId324" Type="http://schemas.openxmlformats.org/officeDocument/2006/relationships/hyperlink" Target="https://www.linkedin.com/company/12958721/" TargetMode="External"/><Relationship Id="rId329" Type="http://schemas.openxmlformats.org/officeDocument/2006/relationships/hyperlink" Target="https://www.linkedin.com/company/genegrafts-ltd" TargetMode="External"/><Relationship Id="rId328" Type="http://schemas.openxmlformats.org/officeDocument/2006/relationships/hyperlink" Target="https://finder.startupnationcentral.org/company_page/genegrafts" TargetMode="External"/><Relationship Id="rId323" Type="http://schemas.openxmlformats.org/officeDocument/2006/relationships/hyperlink" Target="https://finder.startupnationcentral.org/company_page/brain1" TargetMode="External"/><Relationship Id="rId322" Type="http://schemas.openxmlformats.org/officeDocument/2006/relationships/hyperlink" Target="https://finder.startupnationcentral.org/company_page/biomas" TargetMode="External"/><Relationship Id="rId321" Type="http://schemas.openxmlformats.org/officeDocument/2006/relationships/hyperlink" Target="https://www.linkedin.com/company/88538" TargetMode="External"/><Relationship Id="rId320" Type="http://schemas.openxmlformats.org/officeDocument/2006/relationships/hyperlink" Target="https://finder.startupnationcentral.org/company_page/biocontrol-medical" TargetMode="External"/><Relationship Id="rId316" Type="http://schemas.openxmlformats.org/officeDocument/2006/relationships/hyperlink" Target="https://finder.startupnationcentral.org/company_page/avraham-pharmaceuticals" TargetMode="External"/><Relationship Id="rId315" Type="http://schemas.openxmlformats.org/officeDocument/2006/relationships/hyperlink" Target="https://www.linkedin.com/company/5219796" TargetMode="External"/><Relationship Id="rId314" Type="http://schemas.openxmlformats.org/officeDocument/2006/relationships/hyperlink" Target="https://finder.startupnationcentral.org/company_page/alcobra-pharmaceuticals" TargetMode="External"/><Relationship Id="rId313" Type="http://schemas.openxmlformats.org/officeDocument/2006/relationships/hyperlink" Target="https://finder.startupnationcentral.org/company_page/aic-advanced-interventional-catheters" TargetMode="External"/><Relationship Id="rId319" Type="http://schemas.openxmlformats.org/officeDocument/2006/relationships/hyperlink" Target="https://www.linkedin.com/company/8740289" TargetMode="External"/><Relationship Id="rId318" Type="http://schemas.openxmlformats.org/officeDocument/2006/relationships/hyperlink" Target="https://finder.startupnationcentral.org/company_page/bioblast-pharma" TargetMode="External"/><Relationship Id="rId317" Type="http://schemas.openxmlformats.org/officeDocument/2006/relationships/hyperlink" Target="https://www.linkedin.com/company/5960707" TargetMode="External"/><Relationship Id="rId312" Type="http://schemas.openxmlformats.org/officeDocument/2006/relationships/hyperlink" Target="https://www.zebra-med.com/" TargetMode="External"/><Relationship Id="rId311" Type="http://schemas.openxmlformats.org/officeDocument/2006/relationships/hyperlink" Target="https://www.linkedin.com/company/12646159/" TargetMode="External"/><Relationship Id="rId310" Type="http://schemas.openxmlformats.org/officeDocument/2006/relationships/hyperlink" Target="https://wecareapps.io/" TargetMode="External"/><Relationship Id="rId297" Type="http://schemas.openxmlformats.org/officeDocument/2006/relationships/hyperlink" Target="https://www.linkedin.com/company/34220436" TargetMode="External"/><Relationship Id="rId296" Type="http://schemas.openxmlformats.org/officeDocument/2006/relationships/hyperlink" Target="http://unipharm.co.il/?lang=en" TargetMode="External"/><Relationship Id="rId295" Type="http://schemas.openxmlformats.org/officeDocument/2006/relationships/hyperlink" Target="https://finder.startupnationcentral.org/company_page/unipharm" TargetMode="External"/><Relationship Id="rId294" Type="http://schemas.openxmlformats.org/officeDocument/2006/relationships/hyperlink" Target="http://www.pharmaseedltd.com/" TargetMode="External"/><Relationship Id="rId299" Type="http://schemas.openxmlformats.org/officeDocument/2006/relationships/hyperlink" Target="https://univopharma.com/" TargetMode="External"/><Relationship Id="rId298" Type="http://schemas.openxmlformats.org/officeDocument/2006/relationships/hyperlink" Target="https://finder.startupnationcentral.org/company_page/d-pharm" TargetMode="External"/><Relationship Id="rId271" Type="http://schemas.openxmlformats.org/officeDocument/2006/relationships/hyperlink" Target="https://www.sperobio.com/" TargetMode="External"/><Relationship Id="rId270" Type="http://schemas.openxmlformats.org/officeDocument/2006/relationships/hyperlink" Target="https://finder.startupnationcentral.org/company_page/spero-biopharma" TargetMode="External"/><Relationship Id="rId269" Type="http://schemas.openxmlformats.org/officeDocument/2006/relationships/hyperlink" Target="https://smelltracker.org/" TargetMode="External"/><Relationship Id="rId264" Type="http://schemas.openxmlformats.org/officeDocument/2006/relationships/hyperlink" Target="https://finder.startupnationcentral.org/company_page/sipnose" TargetMode="External"/><Relationship Id="rId263" Type="http://schemas.openxmlformats.org/officeDocument/2006/relationships/hyperlink" Target="https://www.linkedin.com/company/10000055" TargetMode="External"/><Relationship Id="rId262" Type="http://schemas.openxmlformats.org/officeDocument/2006/relationships/hyperlink" Target="http://www.sensorytreat.com/" TargetMode="External"/><Relationship Id="rId261" Type="http://schemas.openxmlformats.org/officeDocument/2006/relationships/hyperlink" Target="https://finder.startupnationcentral.org/company_page/sensorytreat" TargetMode="External"/><Relationship Id="rId268" Type="http://schemas.openxmlformats.org/officeDocument/2006/relationships/hyperlink" Target="https://finder.startupnationcentral.org/company_page/smelltracker" TargetMode="External"/><Relationship Id="rId267" Type="http://schemas.openxmlformats.org/officeDocument/2006/relationships/hyperlink" Target="https://www.sleeprate.com/" TargetMode="External"/><Relationship Id="rId266" Type="http://schemas.openxmlformats.org/officeDocument/2006/relationships/hyperlink" Target="https://www.linkedin.com/company/66605840/" TargetMode="External"/><Relationship Id="rId265" Type="http://schemas.openxmlformats.org/officeDocument/2006/relationships/hyperlink" Target="http://www.sipnose.com/" TargetMode="External"/><Relationship Id="rId260" Type="http://schemas.openxmlformats.org/officeDocument/2006/relationships/hyperlink" Target="http://www.sensority.net/" TargetMode="External"/><Relationship Id="rId259" Type="http://schemas.openxmlformats.org/officeDocument/2006/relationships/hyperlink" Target="http://www.sensomedical.com/" TargetMode="External"/><Relationship Id="rId258" Type="http://schemas.openxmlformats.org/officeDocument/2006/relationships/hyperlink" Target="https://www.selfitmedical.com/" TargetMode="External"/><Relationship Id="rId253" Type="http://schemas.openxmlformats.org/officeDocument/2006/relationships/hyperlink" Target="http://www.rimed.com/" TargetMode="External"/><Relationship Id="rId252" Type="http://schemas.openxmlformats.org/officeDocument/2006/relationships/hyperlink" Target="https://finder.startupnationcentral.org/company_page/rimed" TargetMode="External"/><Relationship Id="rId251" Type="http://schemas.openxmlformats.org/officeDocument/2006/relationships/hyperlink" Target="https://www.revitalvision.com/" TargetMode="External"/><Relationship Id="rId250" Type="http://schemas.openxmlformats.org/officeDocument/2006/relationships/hyperlink" Target="https://www.linkedin.com/company/17875841/" TargetMode="External"/><Relationship Id="rId257" Type="http://schemas.openxmlformats.org/officeDocument/2006/relationships/hyperlink" Target="https://www.linkedin.com/company/28654818/" TargetMode="External"/><Relationship Id="rId256" Type="http://schemas.openxmlformats.org/officeDocument/2006/relationships/hyperlink" Target="http://salute.technology/" TargetMode="External"/><Relationship Id="rId255" Type="http://schemas.openxmlformats.org/officeDocument/2006/relationships/hyperlink" Target="https://finder.startupnationcentral.org/company_page/salute-rehab-ltd" TargetMode="External"/><Relationship Id="rId254" Type="http://schemas.openxmlformats.org/officeDocument/2006/relationships/hyperlink" Target="https://www.linkedin.com/company/2083406" TargetMode="External"/><Relationship Id="rId293" Type="http://schemas.openxmlformats.org/officeDocument/2006/relationships/hyperlink" Target="https://perflow.com/" TargetMode="External"/><Relationship Id="rId292" Type="http://schemas.openxmlformats.org/officeDocument/2006/relationships/hyperlink" Target="https://www.linkedin.com/company/2476752" TargetMode="External"/><Relationship Id="rId291" Type="http://schemas.openxmlformats.org/officeDocument/2006/relationships/hyperlink" Target="http://www.umoove.me/" TargetMode="External"/><Relationship Id="rId290" Type="http://schemas.openxmlformats.org/officeDocument/2006/relationships/hyperlink" Target="https://finder.startupnationcentral.org/company_page/umoove" TargetMode="External"/><Relationship Id="rId286" Type="http://schemas.openxmlformats.org/officeDocument/2006/relationships/hyperlink" Target="http://theranica.com/" TargetMode="External"/><Relationship Id="rId285" Type="http://schemas.openxmlformats.org/officeDocument/2006/relationships/hyperlink" Target="https://finder.startupnationcentral.org/company_page/theranica-bio-electronics" TargetMode="External"/><Relationship Id="rId284" Type="http://schemas.openxmlformats.org/officeDocument/2006/relationships/hyperlink" Target="https://www.linkedin.com/company/5239" TargetMode="External"/><Relationship Id="rId283" Type="http://schemas.openxmlformats.org/officeDocument/2006/relationships/hyperlink" Target="http://www.tevapharm.com/" TargetMode="External"/><Relationship Id="rId289" Type="http://schemas.openxmlformats.org/officeDocument/2006/relationships/hyperlink" Target="https://www.trainpain.com/" TargetMode="External"/><Relationship Id="rId288" Type="http://schemas.openxmlformats.org/officeDocument/2006/relationships/hyperlink" Target="https://finder.startupnationcentral.org/company_page/games-for-pain" TargetMode="External"/><Relationship Id="rId287" Type="http://schemas.openxmlformats.org/officeDocument/2006/relationships/hyperlink" Target="https://www.linkedin.com/company/17881715" TargetMode="External"/><Relationship Id="rId282" Type="http://schemas.openxmlformats.org/officeDocument/2006/relationships/hyperlink" Target="https://finder.startupnationcentral.org/company_page/teva" TargetMode="External"/><Relationship Id="rId281" Type="http://schemas.openxmlformats.org/officeDocument/2006/relationships/hyperlink" Target="http://tetraxbalance.com/" TargetMode="External"/><Relationship Id="rId280" Type="http://schemas.openxmlformats.org/officeDocument/2006/relationships/hyperlink" Target="http://www.taliazhealth.com/" TargetMode="External"/><Relationship Id="rId275" Type="http://schemas.openxmlformats.org/officeDocument/2006/relationships/hyperlink" Target="http://spotonbalance.com/" TargetMode="External"/><Relationship Id="rId274" Type="http://schemas.openxmlformats.org/officeDocument/2006/relationships/hyperlink" Target="https://www.linkedin.com/company/33265022/" TargetMode="External"/><Relationship Id="rId273" Type="http://schemas.openxmlformats.org/officeDocument/2006/relationships/hyperlink" Target="http://www.spoton.co.il/" TargetMode="External"/><Relationship Id="rId272" Type="http://schemas.openxmlformats.org/officeDocument/2006/relationships/hyperlink" Target="https://finder.startupnationcentral.org/company_page/spoton-therapeutics" TargetMode="External"/><Relationship Id="rId279" Type="http://schemas.openxmlformats.org/officeDocument/2006/relationships/hyperlink" Target="https://www.linkedin.com/company/3828230" TargetMode="External"/><Relationship Id="rId278" Type="http://schemas.openxmlformats.org/officeDocument/2006/relationships/hyperlink" Target="https://www.surgicaltheater.net/" TargetMode="External"/><Relationship Id="rId277" Type="http://schemas.openxmlformats.org/officeDocument/2006/relationships/hyperlink" Target="https://finder.startupnationcentral.org/company_page/surgical-theater" TargetMode="External"/><Relationship Id="rId276" Type="http://schemas.openxmlformats.org/officeDocument/2006/relationships/hyperlink" Target="https://www.linkedin.com/company/spotontherapeutics/about/" TargetMode="External"/><Relationship Id="rId228" Type="http://schemas.openxmlformats.org/officeDocument/2006/relationships/hyperlink" Target="http://www.ornim.com/" TargetMode="External"/><Relationship Id="rId227" Type="http://schemas.openxmlformats.org/officeDocument/2006/relationships/hyperlink" Target="https://finder.startupnationcentral.org/company_page/ornim-medical" TargetMode="External"/><Relationship Id="rId226" Type="http://schemas.openxmlformats.org/officeDocument/2006/relationships/hyperlink" Target="https://www.linkedin.com/company/1331315" TargetMode="External"/><Relationship Id="rId225" Type="http://schemas.openxmlformats.org/officeDocument/2006/relationships/hyperlink" Target="http://www.opt-imaging.com/" TargetMode="External"/><Relationship Id="rId229" Type="http://schemas.openxmlformats.org/officeDocument/2006/relationships/hyperlink" Target="https://www.linkedin.com/company/931510" TargetMode="External"/><Relationship Id="rId220" Type="http://schemas.openxmlformats.org/officeDocument/2006/relationships/hyperlink" Target="http://www.omegalifescience.com/" TargetMode="External"/><Relationship Id="rId224" Type="http://schemas.openxmlformats.org/officeDocument/2006/relationships/hyperlink" Target="https://finder.startupnationcentral.org/company_page/optical-imaging" TargetMode="External"/><Relationship Id="rId223" Type="http://schemas.openxmlformats.org/officeDocument/2006/relationships/hyperlink" Target="https://www.linkedin.com/company/2719842" TargetMode="External"/><Relationship Id="rId222" Type="http://schemas.openxmlformats.org/officeDocument/2006/relationships/hyperlink" Target="http://www.trendlines.com/company/omeq-medical/" TargetMode="External"/><Relationship Id="rId221" Type="http://schemas.openxmlformats.org/officeDocument/2006/relationships/hyperlink" Target="https://finder.startupnationcentral.org/company_page/omeq-medical" TargetMode="External"/><Relationship Id="rId217" Type="http://schemas.openxmlformats.org/officeDocument/2006/relationships/hyperlink" Target="https://www.linkedin.com/company/18130015/" TargetMode="External"/><Relationship Id="rId216" Type="http://schemas.openxmlformats.org/officeDocument/2006/relationships/hyperlink" Target="http://www.nyx-tech.com/" TargetMode="External"/><Relationship Id="rId215" Type="http://schemas.openxmlformats.org/officeDocument/2006/relationships/hyperlink" Target="https://finder.startupnationcentral.org/company_page/nyx-technologies" TargetMode="External"/><Relationship Id="rId214" Type="http://schemas.openxmlformats.org/officeDocument/2006/relationships/hyperlink" Target="https://www.linkedin.com/company/5222266" TargetMode="External"/><Relationship Id="rId219" Type="http://schemas.openxmlformats.org/officeDocument/2006/relationships/hyperlink" Target="https://finder.startupnationcentral.org/company_page/omega-life-science" TargetMode="External"/><Relationship Id="rId218" Type="http://schemas.openxmlformats.org/officeDocument/2006/relationships/hyperlink" Target="https://odinmedicaltechnology.com/home-page/" TargetMode="External"/><Relationship Id="rId213" Type="http://schemas.openxmlformats.org/officeDocument/2006/relationships/hyperlink" Target="http://www.nurami-medical.com/" TargetMode="External"/><Relationship Id="rId212" Type="http://schemas.openxmlformats.org/officeDocument/2006/relationships/hyperlink" Target="https://finder.startupnationcentral.org/company_page/nurami-medical" TargetMode="External"/><Relationship Id="rId211" Type="http://schemas.openxmlformats.org/officeDocument/2006/relationships/hyperlink" Target="http://www.novotalk.com/" TargetMode="External"/><Relationship Id="rId210" Type="http://schemas.openxmlformats.org/officeDocument/2006/relationships/hyperlink" Target="https://www.linkedin.com/company/120360" TargetMode="External"/><Relationship Id="rId249" Type="http://schemas.openxmlformats.org/officeDocument/2006/relationships/hyperlink" Target="https://retispec.com/" TargetMode="External"/><Relationship Id="rId248" Type="http://schemas.openxmlformats.org/officeDocument/2006/relationships/hyperlink" Target="https://finder.startupnationcentral.org/company_page/retispec1" TargetMode="External"/><Relationship Id="rId247" Type="http://schemas.openxmlformats.org/officeDocument/2006/relationships/hyperlink" Target="http://www.renewsenses.com/" TargetMode="External"/><Relationship Id="rId242" Type="http://schemas.openxmlformats.org/officeDocument/2006/relationships/hyperlink" Target="http://www.regenerapharma.com/" TargetMode="External"/><Relationship Id="rId241" Type="http://schemas.openxmlformats.org/officeDocument/2006/relationships/hyperlink" Target="https://finder.startupnationcentral.org/company_page/regenera-pharma" TargetMode="External"/><Relationship Id="rId240" Type="http://schemas.openxmlformats.org/officeDocument/2006/relationships/hyperlink" Target="https://www.reabilityonline.com/" TargetMode="External"/><Relationship Id="rId246" Type="http://schemas.openxmlformats.org/officeDocument/2006/relationships/hyperlink" Target="https://www.linkedin.com/company/66264136" TargetMode="External"/><Relationship Id="rId245" Type="http://schemas.openxmlformats.org/officeDocument/2006/relationships/hyperlink" Target="http://neuroindex.com/" TargetMode="External"/><Relationship Id="rId244" Type="http://schemas.openxmlformats.org/officeDocument/2006/relationships/hyperlink" Target="https://finder.startupnationcentral.org/company_page/neuroindex" TargetMode="External"/><Relationship Id="rId243" Type="http://schemas.openxmlformats.org/officeDocument/2006/relationships/hyperlink" Target="https://www.linkedin.com/company/28148822/" TargetMode="External"/><Relationship Id="rId239" Type="http://schemas.openxmlformats.org/officeDocument/2006/relationships/hyperlink" Target="https://www.quantalx.com/" TargetMode="External"/><Relationship Id="rId238" Type="http://schemas.openxmlformats.org/officeDocument/2006/relationships/hyperlink" Target="https://finder.startupnationcentral.org/company_page/nibs-neuroscience-technologies" TargetMode="External"/><Relationship Id="rId237" Type="http://schemas.openxmlformats.org/officeDocument/2006/relationships/hyperlink" Target="http://www.futurx.co.il/portfolio/protekt-therapeutics/" TargetMode="External"/><Relationship Id="rId236" Type="http://schemas.openxmlformats.org/officeDocument/2006/relationships/hyperlink" Target="https://finder.startupnationcentral.org/company_page/memofit" TargetMode="External"/><Relationship Id="rId231" Type="http://schemas.openxmlformats.org/officeDocument/2006/relationships/hyperlink" Target="https://www.linkedin.com/company/minerva-neuroscience-technologies/" TargetMode="External"/><Relationship Id="rId230" Type="http://schemas.openxmlformats.org/officeDocument/2006/relationships/hyperlink" Target="https://finder.startupnationcentral.org/company_page/papayona" TargetMode="External"/><Relationship Id="rId235" Type="http://schemas.openxmlformats.org/officeDocument/2006/relationships/hyperlink" Target="https://www.linkedin.com/company/26568559" TargetMode="External"/><Relationship Id="rId234" Type="http://schemas.openxmlformats.org/officeDocument/2006/relationships/hyperlink" Target="https://www.prilenia.com/" TargetMode="External"/><Relationship Id="rId233" Type="http://schemas.openxmlformats.org/officeDocument/2006/relationships/hyperlink" Target="https://finder.startupnationcentral.org/company_page/prilenia-neurotherapeutics" TargetMode="External"/><Relationship Id="rId232" Type="http://schemas.openxmlformats.org/officeDocument/2006/relationships/hyperlink" Target="https://www.algotec.com/" TargetMode="External"/><Relationship Id="rId206" Type="http://schemas.openxmlformats.org/officeDocument/2006/relationships/hyperlink" Target="https://finder.startupnationcentral.org/company_page/neurotech-solutions" TargetMode="External"/><Relationship Id="rId205" Type="http://schemas.openxmlformats.org/officeDocument/2006/relationships/hyperlink" Target="http://www.micurerx.com/" TargetMode="External"/><Relationship Id="rId204" Type="http://schemas.openxmlformats.org/officeDocument/2006/relationships/hyperlink" Target="https://www.linkedin.com/company/18138139/" TargetMode="External"/><Relationship Id="rId203" Type="http://schemas.openxmlformats.org/officeDocument/2006/relationships/hyperlink" Target="http://neurosteer.com/" TargetMode="External"/><Relationship Id="rId209" Type="http://schemas.openxmlformats.org/officeDocument/2006/relationships/hyperlink" Target="http://www.neurotrax.com/" TargetMode="External"/><Relationship Id="rId208" Type="http://schemas.openxmlformats.org/officeDocument/2006/relationships/hyperlink" Target="https://finder.startupnationcentral.org/company_page/neurotrax" TargetMode="External"/><Relationship Id="rId207" Type="http://schemas.openxmlformats.org/officeDocument/2006/relationships/hyperlink" Target="http://www.neurotech-solutions.com/" TargetMode="External"/><Relationship Id="rId202" Type="http://schemas.openxmlformats.org/officeDocument/2006/relationships/hyperlink" Target="https://finder.startupnationcentral.org/company_page/neurosteer" TargetMode="External"/><Relationship Id="rId201" Type="http://schemas.openxmlformats.org/officeDocument/2006/relationships/hyperlink" Target="https://www.linkedin.com/company/3070353" TargetMode="External"/><Relationship Id="rId200" Type="http://schemas.openxmlformats.org/officeDocument/2006/relationships/hyperlink" Target="https://www.trendlines.com/company/neuroques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iati.co.il/company/1770/bluewind-medical-ltd" TargetMode="External"/><Relationship Id="rId2" Type="http://schemas.openxmlformats.org/officeDocument/2006/relationships/hyperlink" Target="https://www.iati.co.il/company/3324/brainmarc-ltd" TargetMode="External"/><Relationship Id="rId3" Type="http://schemas.openxmlformats.org/officeDocument/2006/relationships/hyperlink" Target="https://www.iati.co.il/company/4511/brainq-technologies" TargetMode="External"/><Relationship Id="rId4" Type="http://schemas.openxmlformats.org/officeDocument/2006/relationships/hyperlink" Target="https://www.iati.co.il/company/1018/brainstorm-cell-therapeutics" TargetMode="External"/><Relationship Id="rId9" Type="http://schemas.openxmlformats.org/officeDocument/2006/relationships/hyperlink" Target="https://www.iati.co.il/company/3980/eco-fusion-limited" TargetMode="External"/><Relationship Id="rId5" Type="http://schemas.openxmlformats.org/officeDocument/2006/relationships/hyperlink" Target="https://www.iati.co.il/company/1019/brainsway" TargetMode="External"/><Relationship Id="rId6" Type="http://schemas.openxmlformats.org/officeDocument/2006/relationships/hyperlink" Target="https://www.iati.co.il/company/4427/bsense-bio-therapeutics-ltd" TargetMode="External"/><Relationship Id="rId7" Type="http://schemas.openxmlformats.org/officeDocument/2006/relationships/hyperlink" Target="https://www.iati.co.il/company/2977/carevature-medical-ltd" TargetMode="External"/><Relationship Id="rId8" Type="http://schemas.openxmlformats.org/officeDocument/2006/relationships/hyperlink" Target="https://www.iati.co.il/company/702/chiasma" TargetMode="External"/><Relationship Id="rId40" Type="http://schemas.openxmlformats.org/officeDocument/2006/relationships/hyperlink" Target="https://www.iati.co.il/company/4117/brainq-technologies" TargetMode="External"/><Relationship Id="rId42" Type="http://schemas.openxmlformats.org/officeDocument/2006/relationships/hyperlink" Target="https://www.iati.co.il/company/1179/cellcure-neurosciences-ltd" TargetMode="External"/><Relationship Id="rId41" Type="http://schemas.openxmlformats.org/officeDocument/2006/relationships/hyperlink" Target="https://www.iati.co.il/company/3737/brainvivo" TargetMode="External"/><Relationship Id="rId44" Type="http://schemas.openxmlformats.org/officeDocument/2006/relationships/hyperlink" Target="https://www.iati.co.il/company/14/curatronic-ltd" TargetMode="External"/><Relationship Id="rId43" Type="http://schemas.openxmlformats.org/officeDocument/2006/relationships/hyperlink" Target="https://www.iati.co.il/company/4139/coronis-neurosciences" TargetMode="External"/><Relationship Id="rId46" Type="http://schemas.openxmlformats.org/officeDocument/2006/relationships/hyperlink" Target="https://www.iati.co.il/company/3798/excellent-brain-ltd" TargetMode="External"/><Relationship Id="rId45" Type="http://schemas.openxmlformats.org/officeDocument/2006/relationships/hyperlink" Target="https://www.iati.co.il/company/1514/elminda" TargetMode="External"/><Relationship Id="rId48" Type="http://schemas.openxmlformats.org/officeDocument/2006/relationships/hyperlink" Target="https://www.iati.co.il/company/165/ge-healthcare" TargetMode="External"/><Relationship Id="rId47" Type="http://schemas.openxmlformats.org/officeDocument/2006/relationships/hyperlink" Target="https://www.iati.co.il/company/4577/games-for-pain" TargetMode="External"/><Relationship Id="rId49" Type="http://schemas.openxmlformats.org/officeDocument/2006/relationships/hyperlink" Target="https://www.iati.co.il/company/3345/glassesoff" TargetMode="External"/><Relationship Id="rId31" Type="http://schemas.openxmlformats.org/officeDocument/2006/relationships/hyperlink" Target="https://www.iati.co.il/company/353/alpha-omega-engineering-ltd" TargetMode="External"/><Relationship Id="rId30" Type="http://schemas.openxmlformats.org/officeDocument/2006/relationships/hyperlink" Target="https://www.iati.co.il/company/3117/alomone-labs-ltd" TargetMode="External"/><Relationship Id="rId33" Type="http://schemas.openxmlformats.org/officeDocument/2006/relationships/hyperlink" Target="https://www.iati.co.il/company/542/aposense-ltd" TargetMode="External"/><Relationship Id="rId32" Type="http://schemas.openxmlformats.org/officeDocument/2006/relationships/hyperlink" Target="https://www.iati.co.il/company/4099/amnis-therapeutics" TargetMode="External"/><Relationship Id="rId35" Type="http://schemas.openxmlformats.org/officeDocument/2006/relationships/hyperlink" Target="https://www.iati.co.il/company/3162/attengo-ltd" TargetMode="External"/><Relationship Id="rId34" Type="http://schemas.openxmlformats.org/officeDocument/2006/relationships/hyperlink" Target="https://www.iati.co.il/company/871/athena-cardionet-ltd" TargetMode="External"/><Relationship Id="rId37" Type="http://schemas.openxmlformats.org/officeDocument/2006/relationships/hyperlink" Target="https://www.iati.co.il/company/1264/biolert" TargetMode="External"/><Relationship Id="rId36" Type="http://schemas.openxmlformats.org/officeDocument/2006/relationships/hyperlink" Target="https://www.iati.co.il/company/3331/biobeat-medical" TargetMode="External"/><Relationship Id="rId39" Type="http://schemas.openxmlformats.org/officeDocument/2006/relationships/hyperlink" Target="https://www.iati.co.il/company/4116/brain1" TargetMode="External"/><Relationship Id="rId38" Type="http://schemas.openxmlformats.org/officeDocument/2006/relationships/hyperlink" Target="https://www.iati.co.il/company/1714/bioxtreme" TargetMode="External"/><Relationship Id="rId20" Type="http://schemas.openxmlformats.org/officeDocument/2006/relationships/hyperlink" Target="https://www.iati.co.il/company/3203/nurami-medical-ltd" TargetMode="External"/><Relationship Id="rId22" Type="http://schemas.openxmlformats.org/officeDocument/2006/relationships/hyperlink" Target="https://www.iati.co.il/company/3752/protekt-therapeutics" TargetMode="External"/><Relationship Id="rId21" Type="http://schemas.openxmlformats.org/officeDocument/2006/relationships/hyperlink" Target="https://www.iati.co.il/company/4346/prilenia-therapeutics" TargetMode="External"/><Relationship Id="rId24" Type="http://schemas.openxmlformats.org/officeDocument/2006/relationships/hyperlink" Target="https://www.iati.co.il/company/4033/selfit-medical" TargetMode="External"/><Relationship Id="rId23" Type="http://schemas.openxmlformats.org/officeDocument/2006/relationships/hyperlink" Target="https://www.iati.co.il/company/1792/regenera-pharma-ltd" TargetMode="External"/><Relationship Id="rId26" Type="http://schemas.openxmlformats.org/officeDocument/2006/relationships/hyperlink" Target="https://www.iati.co.il/company/4472/the-national-institute-for-biotechnology-in-negev" TargetMode="External"/><Relationship Id="rId25" Type="http://schemas.openxmlformats.org/officeDocument/2006/relationships/hyperlink" Target="https://www.iati.co.il/company/1874/sheltagen-medical-ltd" TargetMode="External"/><Relationship Id="rId28" Type="http://schemas.openxmlformats.org/officeDocument/2006/relationships/hyperlink" Target="https://www.iati.co.il/company/4507/virilitymedical" TargetMode="External"/><Relationship Id="rId27" Type="http://schemas.openxmlformats.org/officeDocument/2006/relationships/hyperlink" Target="https://www.iati.co.il/company/3068/therapix-biosciences-ltd" TargetMode="External"/><Relationship Id="rId29" Type="http://schemas.openxmlformats.org/officeDocument/2006/relationships/hyperlink" Target="https://www.iati.co.il/company/3821/youdim-pharmaceuticals" TargetMode="External"/><Relationship Id="rId11" Type="http://schemas.openxmlformats.org/officeDocument/2006/relationships/hyperlink" Target="https://www.iati.co.il/company/1459/enopace-biomedical" TargetMode="External"/><Relationship Id="rId10" Type="http://schemas.openxmlformats.org/officeDocument/2006/relationships/hyperlink" Target="https://www.iati.co.il/company/3594/ela-pharma" TargetMode="External"/><Relationship Id="rId13" Type="http://schemas.openxmlformats.org/officeDocument/2006/relationships/hyperlink" Target="https://www.iati.co.il/company/1618/kadimastem-ltd" TargetMode="External"/><Relationship Id="rId12" Type="http://schemas.openxmlformats.org/officeDocument/2006/relationships/hyperlink" Target="https://www.iati.co.il/company/4159/epitech-mag" TargetMode="External"/><Relationship Id="rId15" Type="http://schemas.openxmlformats.org/officeDocument/2006/relationships/hyperlink" Target="https://www.iati.co.il/company/1090/neurogenic-ltd" TargetMode="External"/><Relationship Id="rId14" Type="http://schemas.openxmlformats.org/officeDocument/2006/relationships/hyperlink" Target="https://www.iati.co.il/company/908/neuroderm-ltd" TargetMode="External"/><Relationship Id="rId17" Type="http://schemas.openxmlformats.org/officeDocument/2006/relationships/hyperlink" Target="https://www.iati.co.il/company/2249/neuroquest-ltd" TargetMode="External"/><Relationship Id="rId16" Type="http://schemas.openxmlformats.org/officeDocument/2006/relationships/hyperlink" Target="https://www.iati.co.il/company/4062/neuron-guard" TargetMode="External"/><Relationship Id="rId19" Type="http://schemas.openxmlformats.org/officeDocument/2006/relationships/hyperlink" Target="https://www.iati.co.il/company/3523/novaremed-ltd" TargetMode="External"/><Relationship Id="rId18" Type="http://schemas.openxmlformats.org/officeDocument/2006/relationships/hyperlink" Target="https://www.iati.co.il/company/3774/neurosense-therapeutics" TargetMode="External"/><Relationship Id="rId84" Type="http://schemas.openxmlformats.org/officeDocument/2006/relationships/hyperlink" Target="https://www.iati.co.il/company/491/quark-pharmaceutical-inc" TargetMode="External"/><Relationship Id="rId83" Type="http://schemas.openxmlformats.org/officeDocument/2006/relationships/hyperlink" Target="https://www.iati.co.il/company/3519/ptm-biosciences-ltd" TargetMode="External"/><Relationship Id="rId86" Type="http://schemas.openxmlformats.org/officeDocument/2006/relationships/hyperlink" Target="https://www.iati.co.il/company/4265/salute-rehab" TargetMode="External"/><Relationship Id="rId85" Type="http://schemas.openxmlformats.org/officeDocument/2006/relationships/hyperlink" Target="https://www.iati.co.il/company/3352/recovrio" TargetMode="External"/><Relationship Id="rId88" Type="http://schemas.openxmlformats.org/officeDocument/2006/relationships/hyperlink" Target="https://www.iati.co.il/company/3502/sensogo" TargetMode="External"/><Relationship Id="rId87" Type="http://schemas.openxmlformats.org/officeDocument/2006/relationships/hyperlink" Target="https://www.iati.co.il/company/4315/scicann-therapeutics" TargetMode="External"/><Relationship Id="rId89" Type="http://schemas.openxmlformats.org/officeDocument/2006/relationships/hyperlink" Target="https://www.iati.co.il/company/3477/sensorytreat" TargetMode="External"/><Relationship Id="rId80" Type="http://schemas.openxmlformats.org/officeDocument/2006/relationships/hyperlink" Target="https://www.iati.co.il/company/2252/novosurge-technological-ltd" TargetMode="External"/><Relationship Id="rId82" Type="http://schemas.openxmlformats.org/officeDocument/2006/relationships/hyperlink" Target="https://www.iati.co.il/company/2923/promining-therapeutics" TargetMode="External"/><Relationship Id="rId81" Type="http://schemas.openxmlformats.org/officeDocument/2006/relationships/hyperlink" Target="https://www.iati.co.il/company/4234/nyxoah" TargetMode="External"/><Relationship Id="rId73" Type="http://schemas.openxmlformats.org/officeDocument/2006/relationships/hyperlink" Target="https://www.iati.co.il/company/2957/neuronix-ltd" TargetMode="External"/><Relationship Id="rId72" Type="http://schemas.openxmlformats.org/officeDocument/2006/relationships/hyperlink" Target="https://www.iati.co.il/company/4224/neuromed" TargetMode="External"/><Relationship Id="rId75" Type="http://schemas.openxmlformats.org/officeDocument/2006/relationships/hyperlink" Target="https://www.iati.co.il/company/3534/neurorx" TargetMode="External"/><Relationship Id="rId74" Type="http://schemas.openxmlformats.org/officeDocument/2006/relationships/hyperlink" Target="https://www.iati.co.il/company/4397/neuroptic" TargetMode="External"/><Relationship Id="rId77" Type="http://schemas.openxmlformats.org/officeDocument/2006/relationships/hyperlink" Target="https://www.iati.co.il/company/4225/neurotech-solutions" TargetMode="External"/><Relationship Id="rId76" Type="http://schemas.openxmlformats.org/officeDocument/2006/relationships/hyperlink" Target="https://www.iati.co.il/company/3397/neurosteer" TargetMode="External"/><Relationship Id="rId79" Type="http://schemas.openxmlformats.org/officeDocument/2006/relationships/hyperlink" Target="https://www.iati.co.il/company/3440/nibs-neuroscience-technologies" TargetMode="External"/><Relationship Id="rId78" Type="http://schemas.openxmlformats.org/officeDocument/2006/relationships/hyperlink" Target="https://www.iati.co.il/company/46/neurotrax-israel-ltd" TargetMode="External"/><Relationship Id="rId71" Type="http://schemas.openxmlformats.org/officeDocument/2006/relationships/hyperlink" Target="https://www.iati.co.il/company/3386/neurolief" TargetMode="External"/><Relationship Id="rId70" Type="http://schemas.openxmlformats.org/officeDocument/2006/relationships/hyperlink" Target="https://www.iati.co.il/company/2305/neurokeeper-technologies" TargetMode="External"/><Relationship Id="rId62" Type="http://schemas.openxmlformats.org/officeDocument/2006/relationships/hyperlink" Target="https://www.iati.co.il/company/1133/medoc-advanced-medical-systems" TargetMode="External"/><Relationship Id="rId61" Type="http://schemas.openxmlformats.org/officeDocument/2006/relationships/hyperlink" Target="https://www.iati.co.il/company/1077/meditouch-ltd" TargetMode="External"/><Relationship Id="rId64" Type="http://schemas.openxmlformats.org/officeDocument/2006/relationships/hyperlink" Target="https://www.iati.co.il/company/3066/micure-therapeutics" TargetMode="External"/><Relationship Id="rId63" Type="http://schemas.openxmlformats.org/officeDocument/2006/relationships/hyperlink" Target="https://www.iati.co.il/company/4618/memoboost" TargetMode="External"/><Relationship Id="rId66" Type="http://schemas.openxmlformats.org/officeDocument/2006/relationships/hyperlink" Target="https://www.iati.co.il/company/654/mtre-advanced-technologies" TargetMode="External"/><Relationship Id="rId65" Type="http://schemas.openxmlformats.org/officeDocument/2006/relationships/hyperlink" Target="https://www.iati.co.il/company/1281/motorika-medical" TargetMode="External"/><Relationship Id="rId68" Type="http://schemas.openxmlformats.org/officeDocument/2006/relationships/hyperlink" Target="https://www.iati.co.il/company/4578/nervio" TargetMode="External"/><Relationship Id="rId67" Type="http://schemas.openxmlformats.org/officeDocument/2006/relationships/hyperlink" Target="https://www.iati.co.il/company/3446/myndlift" TargetMode="External"/><Relationship Id="rId60" Type="http://schemas.openxmlformats.org/officeDocument/2006/relationships/hyperlink" Target="https://www.iati.co.il/company/1312/mediseb-ltd" TargetMode="External"/><Relationship Id="rId69" Type="http://schemas.openxmlformats.org/officeDocument/2006/relationships/hyperlink" Target="https://www.iati.co.il/company/4586/neurodex" TargetMode="External"/><Relationship Id="rId51" Type="http://schemas.openxmlformats.org/officeDocument/2006/relationships/hyperlink" Target="https://www.iati.co.il/company/56/imexco-general-ltd" TargetMode="External"/><Relationship Id="rId50" Type="http://schemas.openxmlformats.org/officeDocument/2006/relationships/hyperlink" Target="https://www.iati.co.il/company/2290/headsense-medical-ltd" TargetMode="External"/><Relationship Id="rId53" Type="http://schemas.openxmlformats.org/officeDocument/2006/relationships/hyperlink" Target="https://www.iati.co.il/company/4388/immunobrain-checkpoint" TargetMode="External"/><Relationship Id="rId52" Type="http://schemas.openxmlformats.org/officeDocument/2006/relationships/hyperlink" Target="https://www.iati.co.il/company/1804/immunity-pharma" TargetMode="External"/><Relationship Id="rId55" Type="http://schemas.openxmlformats.org/officeDocument/2006/relationships/hyperlink" Target="https://www.iati.co.il/company/1440/itgi-medical-ltd" TargetMode="External"/><Relationship Id="rId54" Type="http://schemas.openxmlformats.org/officeDocument/2006/relationships/hyperlink" Target="https://www.iati.co.il/company/3837/innosphere" TargetMode="External"/><Relationship Id="rId57" Type="http://schemas.openxmlformats.org/officeDocument/2006/relationships/hyperlink" Target="https://www.iati.co.il/company/3913/laser-beam-therapeutics" TargetMode="External"/><Relationship Id="rId56" Type="http://schemas.openxmlformats.org/officeDocument/2006/relationships/hyperlink" Target="https://www.iati.co.il/company/1147/jetguide-ltd" TargetMode="External"/><Relationship Id="rId59" Type="http://schemas.openxmlformats.org/officeDocument/2006/relationships/hyperlink" Target="https://www.iati.co.il/company/3927/medibrane" TargetMode="External"/><Relationship Id="rId58" Type="http://schemas.openxmlformats.org/officeDocument/2006/relationships/hyperlink" Target="https://www.iati.co.il/company/303/lumenis-ltd" TargetMode="External"/><Relationship Id="rId95" Type="http://schemas.openxmlformats.org/officeDocument/2006/relationships/hyperlink" Target="https://www.iati.co.il/company/347/visionsense-ltd" TargetMode="External"/><Relationship Id="rId94" Type="http://schemas.openxmlformats.org/officeDocument/2006/relationships/hyperlink" Target="https://www.iati.co.il/company/47/trima-ltd" TargetMode="External"/><Relationship Id="rId96" Type="http://schemas.openxmlformats.org/officeDocument/2006/relationships/drawing" Target="../drawings/drawing9.xml"/><Relationship Id="rId91" Type="http://schemas.openxmlformats.org/officeDocument/2006/relationships/hyperlink" Target="https://www.iati.co.il/company/1710/talshir-medical-technologies-ltd-neurovision" TargetMode="External"/><Relationship Id="rId90" Type="http://schemas.openxmlformats.org/officeDocument/2006/relationships/hyperlink" Target="https://www.iati.co.il/company/1138/surpass-medical-ltd" TargetMode="External"/><Relationship Id="rId93" Type="http://schemas.openxmlformats.org/officeDocument/2006/relationships/hyperlink" Target="https://www.iati.co.il/company/3164/tkb-corporation" TargetMode="External"/><Relationship Id="rId92" Type="http://schemas.openxmlformats.org/officeDocument/2006/relationships/hyperlink" Target="https://www.iati.co.il/company/1573/targia-pharmaceuticals-lt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5"/>
    <col customWidth="1" min="2" max="2" width="16.63"/>
    <col customWidth="1" min="3" max="3" width="11.13"/>
    <col customWidth="1" min="4" max="4" width="15.88"/>
    <col customWidth="1" min="5" max="5" width="14.0"/>
    <col customWidth="1" min="6" max="6" width="24.75"/>
    <col customWidth="1" min="7" max="7" width="32.13"/>
    <col customWidth="1" min="8" max="8" width="37.88"/>
    <col customWidth="1" min="9" max="9" width="45.0"/>
    <col customWidth="1" min="10" max="10" width="21.13"/>
    <col customWidth="1" min="11" max="11" width="29.0"/>
    <col customWidth="1" min="12" max="14" width="37.75"/>
    <col customWidth="1" min="15" max="15" width="78.13"/>
    <col customWidth="1" min="16" max="16" width="62.63"/>
    <col customWidth="1" min="17" max="17" width="63.0"/>
    <col customWidth="1" min="18" max="18" width="41.88"/>
    <col customWidth="1" min="19" max="19" width="56.25"/>
    <col customWidth="1" min="20" max="20" width="20.0"/>
    <col customWidth="1" min="21" max="21" width="11.13"/>
    <col customWidth="1" min="22" max="22" width="18.25"/>
    <col customWidth="1" min="23" max="23" width="11.63"/>
    <col customWidth="1" min="24" max="24" width="26.63"/>
    <col customWidth="1" min="25" max="25" width="22.25"/>
    <col customWidth="1" min="26" max="26" width="15.25"/>
    <col customWidth="1" min="27" max="27" width="13.63"/>
    <col customWidth="1" min="28" max="28" width="13.38"/>
    <col customWidth="1" min="29" max="29" width="14.88"/>
    <col customWidth="1" min="30" max="30" width="10.38"/>
    <col customWidth="1" min="31" max="31" width="11.38"/>
    <col customWidth="1" min="32" max="32" width="10.75"/>
    <col customWidth="1" min="33" max="33" width="13.75"/>
    <col customWidth="1" min="34" max="34" width="33.25"/>
    <col customWidth="1" min="35" max="35" width="14.38"/>
    <col customWidth="1" min="36" max="36" width="39.0"/>
    <col customWidth="1" min="37" max="37" width="21.63"/>
    <col customWidth="1" min="38" max="38" width="24.88"/>
    <col customWidth="1" min="39" max="39" width="13.25"/>
    <col customWidth="1" min="47" max="47" width="44.63"/>
    <col customWidth="1" min="52" max="53" width="28.75"/>
    <col hidden="1" min="54" max="54" width="12.63"/>
    <col customWidth="1" hidden="1" min="55" max="57" width="17.38"/>
  </cols>
  <sheetData>
    <row r="1" ht="54.75" customHeight="1">
      <c r="A1" s="1" t="s">
        <v>0</v>
      </c>
      <c r="B1" s="2" t="s">
        <v>1</v>
      </c>
      <c r="C1" s="3" t="s">
        <v>2</v>
      </c>
      <c r="D1" s="4" t="s">
        <v>3</v>
      </c>
      <c r="E1" s="5" t="s">
        <v>4</v>
      </c>
      <c r="F1" s="6" t="s">
        <v>5</v>
      </c>
      <c r="G1" s="7" t="s">
        <v>6</v>
      </c>
      <c r="H1" s="8" t="s">
        <v>7</v>
      </c>
      <c r="I1" s="9" t="s">
        <v>8</v>
      </c>
      <c r="J1" s="9" t="s">
        <v>9</v>
      </c>
      <c r="K1" s="10" t="s">
        <v>10</v>
      </c>
      <c r="L1" s="11" t="s">
        <v>11</v>
      </c>
      <c r="M1" s="11" t="s">
        <v>12</v>
      </c>
      <c r="N1" s="12" t="s">
        <v>13</v>
      </c>
      <c r="O1" s="13" t="s">
        <v>14</v>
      </c>
      <c r="P1" s="14" t="s">
        <v>15</v>
      </c>
      <c r="Q1" s="6" t="s">
        <v>16</v>
      </c>
      <c r="R1" s="15" t="s">
        <v>17</v>
      </c>
      <c r="S1" s="6" t="s">
        <v>18</v>
      </c>
      <c r="T1" s="16" t="s">
        <v>19</v>
      </c>
      <c r="U1" s="17" t="s">
        <v>20</v>
      </c>
      <c r="V1" s="18" t="s">
        <v>21</v>
      </c>
      <c r="W1" s="19" t="s">
        <v>22</v>
      </c>
      <c r="X1" s="19" t="s">
        <v>23</v>
      </c>
      <c r="Y1" s="19" t="s">
        <v>24</v>
      </c>
      <c r="Z1" s="20" t="s">
        <v>25</v>
      </c>
      <c r="AA1" s="21" t="s">
        <v>26</v>
      </c>
      <c r="AB1" s="20" t="s">
        <v>27</v>
      </c>
      <c r="AC1" s="18" t="s">
        <v>28</v>
      </c>
      <c r="AD1" s="22" t="s">
        <v>29</v>
      </c>
      <c r="AE1" s="19" t="s">
        <v>30</v>
      </c>
      <c r="AF1" s="23" t="s">
        <v>31</v>
      </c>
      <c r="AG1" s="24" t="s">
        <v>32</v>
      </c>
      <c r="AH1" s="25" t="s">
        <v>33</v>
      </c>
      <c r="AI1" s="26" t="s">
        <v>34</v>
      </c>
      <c r="AJ1" s="25" t="s">
        <v>35</v>
      </c>
      <c r="AK1" s="27" t="s">
        <v>36</v>
      </c>
      <c r="AL1" s="27" t="s">
        <v>37</v>
      </c>
      <c r="AM1" s="28" t="s">
        <v>38</v>
      </c>
      <c r="AN1" s="28" t="s">
        <v>39</v>
      </c>
      <c r="AO1" s="28" t="s">
        <v>40</v>
      </c>
      <c r="AP1" s="28" t="s">
        <v>41</v>
      </c>
      <c r="AQ1" s="28" t="s">
        <v>42</v>
      </c>
      <c r="AR1" s="28" t="s">
        <v>43</v>
      </c>
      <c r="AS1" s="28" t="s">
        <v>44</v>
      </c>
      <c r="AT1" s="28" t="s">
        <v>45</v>
      </c>
      <c r="AU1" s="29" t="s">
        <v>46</v>
      </c>
      <c r="AV1" s="28" t="s">
        <v>47</v>
      </c>
      <c r="AW1" s="28" t="s">
        <v>48</v>
      </c>
      <c r="AX1" s="30" t="s">
        <v>49</v>
      </c>
      <c r="AY1" s="28" t="s">
        <v>50</v>
      </c>
      <c r="AZ1" s="28" t="s">
        <v>51</v>
      </c>
      <c r="BA1" s="28"/>
      <c r="BB1" s="31" t="s">
        <v>52</v>
      </c>
      <c r="BC1" s="31" t="s">
        <v>53</v>
      </c>
      <c r="BD1" s="32" t="s">
        <v>54</v>
      </c>
      <c r="BE1" s="31" t="s">
        <v>55</v>
      </c>
      <c r="BF1" s="33"/>
      <c r="BG1" s="33"/>
      <c r="BH1" s="33"/>
      <c r="BI1" s="33"/>
      <c r="BJ1" s="33"/>
      <c r="BK1" s="33"/>
      <c r="BL1" s="33"/>
      <c r="BM1" s="33"/>
      <c r="BN1" s="33"/>
      <c r="BO1" s="33"/>
      <c r="BP1" s="33"/>
      <c r="BQ1" s="33"/>
      <c r="BR1" s="33"/>
      <c r="BS1" s="33"/>
      <c r="BT1" s="33"/>
      <c r="BU1" s="33"/>
    </row>
    <row r="2" ht="15.75" customHeight="1">
      <c r="A2" s="34" t="s">
        <v>56</v>
      </c>
      <c r="B2" s="35">
        <v>45336.0</v>
      </c>
      <c r="C2" s="36" t="s">
        <v>57</v>
      </c>
      <c r="D2" s="37" t="b">
        <v>1</v>
      </c>
      <c r="E2" s="37" t="b">
        <v>1</v>
      </c>
      <c r="F2" s="38" t="s">
        <v>58</v>
      </c>
      <c r="G2" s="39" t="s">
        <v>59</v>
      </c>
      <c r="H2" s="40" t="s">
        <v>60</v>
      </c>
      <c r="I2" s="41" t="s">
        <v>61</v>
      </c>
      <c r="J2" s="42" t="s">
        <v>62</v>
      </c>
      <c r="K2" s="42" t="s">
        <v>63</v>
      </c>
      <c r="L2" s="43" t="s">
        <v>64</v>
      </c>
      <c r="M2" s="44" t="s">
        <v>65</v>
      </c>
      <c r="N2" s="42"/>
      <c r="O2" s="45" t="s">
        <v>66</v>
      </c>
      <c r="P2" s="46" t="s">
        <v>67</v>
      </c>
      <c r="Q2" s="47" t="s">
        <v>68</v>
      </c>
      <c r="R2" s="39" t="s">
        <v>69</v>
      </c>
      <c r="S2" s="42" t="s">
        <v>70</v>
      </c>
      <c r="T2" s="48" t="s">
        <v>71</v>
      </c>
      <c r="U2" s="49" t="s">
        <v>72</v>
      </c>
      <c r="V2" s="37" t="s">
        <v>73</v>
      </c>
      <c r="W2" s="50">
        <v>23123.0</v>
      </c>
      <c r="X2" s="42" t="s">
        <v>74</v>
      </c>
      <c r="Y2" s="42"/>
      <c r="Z2" s="51">
        <v>44538.0</v>
      </c>
      <c r="AA2" s="52" t="s">
        <v>75</v>
      </c>
      <c r="AB2" s="53">
        <v>1.2E8</v>
      </c>
      <c r="AC2" s="54">
        <v>120.0</v>
      </c>
      <c r="AD2" s="37">
        <v>1.0</v>
      </c>
      <c r="AE2" s="55"/>
      <c r="AF2" s="56"/>
      <c r="AG2" s="55"/>
      <c r="AH2" s="28"/>
      <c r="AI2" s="56"/>
      <c r="AJ2" s="42"/>
      <c r="AK2" s="42"/>
      <c r="AL2" s="47"/>
      <c r="AM2" s="42"/>
      <c r="AN2" s="42"/>
      <c r="AO2" s="42"/>
      <c r="AP2" s="42"/>
      <c r="AQ2" s="42"/>
      <c r="AR2" s="42"/>
      <c r="AS2" s="42"/>
      <c r="AT2" s="42"/>
      <c r="AU2" s="42"/>
      <c r="AV2" s="42"/>
      <c r="AW2" s="42"/>
      <c r="AX2" s="42"/>
      <c r="AY2" s="42"/>
      <c r="AZ2" s="42"/>
      <c r="BA2" s="42"/>
      <c r="BB2" s="57"/>
      <c r="BC2" s="57"/>
      <c r="BD2" s="57"/>
      <c r="BE2" s="57"/>
      <c r="BF2" s="57"/>
      <c r="BG2" s="57"/>
      <c r="BH2" s="57"/>
      <c r="BI2" s="57"/>
      <c r="BJ2" s="57"/>
      <c r="BK2" s="57"/>
      <c r="BL2" s="57"/>
      <c r="BM2" s="57"/>
      <c r="BN2" s="57"/>
      <c r="BO2" s="57"/>
      <c r="BP2" s="57"/>
      <c r="BQ2" s="57"/>
      <c r="BR2" s="57"/>
      <c r="BS2" s="57"/>
      <c r="BT2" s="57"/>
      <c r="BU2" s="57"/>
    </row>
    <row r="3" ht="15.75" customHeight="1">
      <c r="A3" s="58" t="s">
        <v>76</v>
      </c>
      <c r="B3" s="35">
        <v>45336.0</v>
      </c>
      <c r="C3" s="36" t="s">
        <v>57</v>
      </c>
      <c r="D3" s="37" t="b">
        <v>1</v>
      </c>
      <c r="E3" s="59" t="b">
        <v>1</v>
      </c>
      <c r="F3" s="38"/>
      <c r="G3" s="39" t="s">
        <v>77</v>
      </c>
      <c r="H3" s="39" t="s">
        <v>78</v>
      </c>
      <c r="I3" s="55" t="s">
        <v>79</v>
      </c>
      <c r="J3" s="42" t="s">
        <v>80</v>
      </c>
      <c r="K3" s="42" t="s">
        <v>81</v>
      </c>
      <c r="L3" s="60" t="s">
        <v>82</v>
      </c>
      <c r="M3" s="44" t="s">
        <v>65</v>
      </c>
      <c r="N3" s="48" t="s">
        <v>83</v>
      </c>
      <c r="O3" s="61" t="s">
        <v>84</v>
      </c>
      <c r="P3" s="62" t="s">
        <v>85</v>
      </c>
      <c r="Q3" s="47" t="s">
        <v>86</v>
      </c>
      <c r="R3" s="39" t="s">
        <v>87</v>
      </c>
      <c r="S3" s="42" t="s">
        <v>88</v>
      </c>
      <c r="T3" s="48" t="s">
        <v>89</v>
      </c>
      <c r="U3" s="49" t="s">
        <v>90</v>
      </c>
      <c r="V3" s="37" t="s">
        <v>91</v>
      </c>
      <c r="W3" s="42"/>
      <c r="X3" s="42" t="s">
        <v>92</v>
      </c>
      <c r="Y3" s="42"/>
      <c r="Z3" s="51"/>
      <c r="AA3" s="63"/>
      <c r="AB3" s="63"/>
      <c r="AC3" s="54"/>
      <c r="AD3" s="37"/>
      <c r="AE3" s="42"/>
      <c r="AF3" s="37"/>
      <c r="AG3" s="42"/>
      <c r="AH3" s="47"/>
      <c r="AI3" s="37"/>
      <c r="AJ3" s="42"/>
      <c r="AK3" s="42"/>
      <c r="AL3" s="47" t="s">
        <v>93</v>
      </c>
      <c r="AM3" s="42"/>
      <c r="AN3" s="42"/>
      <c r="AO3" s="42"/>
      <c r="AP3" s="42"/>
      <c r="AQ3" s="42"/>
      <c r="AR3" s="42"/>
      <c r="AS3" s="42"/>
      <c r="AT3" s="42" t="s">
        <v>93</v>
      </c>
      <c r="AU3" s="42" t="s">
        <v>94</v>
      </c>
      <c r="AV3" s="42"/>
      <c r="AW3" s="42" t="b">
        <v>0</v>
      </c>
      <c r="AX3" s="42" t="s">
        <v>95</v>
      </c>
      <c r="AY3" s="42"/>
      <c r="AZ3" s="42"/>
      <c r="BA3" s="42"/>
      <c r="BB3" s="57"/>
      <c r="BC3" s="57"/>
      <c r="BD3" s="57"/>
      <c r="BE3" s="57"/>
      <c r="BF3" s="57"/>
      <c r="BG3" s="57"/>
      <c r="BH3" s="57"/>
      <c r="BI3" s="57"/>
      <c r="BJ3" s="57"/>
      <c r="BK3" s="57"/>
      <c r="BL3" s="57"/>
      <c r="BM3" s="57"/>
      <c r="BN3" s="57"/>
      <c r="BO3" s="57"/>
      <c r="BP3" s="57"/>
      <c r="BQ3" s="57"/>
      <c r="BR3" s="57"/>
      <c r="BS3" s="57"/>
      <c r="BT3" s="57"/>
      <c r="BU3" s="57"/>
    </row>
    <row r="4" ht="15.75" customHeight="1">
      <c r="A4" s="64" t="s">
        <v>96</v>
      </c>
      <c r="B4" s="65">
        <v>44898.0</v>
      </c>
      <c r="C4" s="36" t="s">
        <v>97</v>
      </c>
      <c r="D4" s="31" t="b">
        <v>0</v>
      </c>
      <c r="E4" s="66" t="b">
        <f>IF(D4=TRUE,TRUE,FALSE)</f>
        <v>0</v>
      </c>
      <c r="F4" s="67" t="s">
        <v>98</v>
      </c>
      <c r="G4" s="39" t="s">
        <v>99</v>
      </c>
      <c r="H4" s="68"/>
      <c r="I4" s="55" t="s">
        <v>100</v>
      </c>
      <c r="J4" s="55" t="s">
        <v>101</v>
      </c>
      <c r="K4" s="55" t="s">
        <v>102</v>
      </c>
      <c r="L4" s="64" t="s">
        <v>103</v>
      </c>
      <c r="M4" s="64"/>
      <c r="N4" s="69"/>
      <c r="O4" s="69"/>
      <c r="P4" s="70" t="s">
        <v>104</v>
      </c>
      <c r="Q4" s="70" t="s">
        <v>105</v>
      </c>
      <c r="R4" s="71"/>
      <c r="S4" s="41" t="s">
        <v>106</v>
      </c>
      <c r="T4" s="72" t="s">
        <v>107</v>
      </c>
      <c r="U4" s="73" t="s">
        <v>108</v>
      </c>
      <c r="V4" s="37" t="s">
        <v>109</v>
      </c>
      <c r="W4" s="74">
        <v>10662.0</v>
      </c>
      <c r="X4" s="48" t="s">
        <v>110</v>
      </c>
      <c r="Y4" s="72" t="s">
        <v>110</v>
      </c>
      <c r="Z4" s="75">
        <v>43882.0</v>
      </c>
      <c r="AA4" s="76">
        <v>1.0E7</v>
      </c>
      <c r="AB4" s="76">
        <v>1.65E7</v>
      </c>
      <c r="AC4" s="77">
        <v>16.5</v>
      </c>
      <c r="AD4" s="78">
        <v>2.0</v>
      </c>
      <c r="AE4" s="41" t="s">
        <v>111</v>
      </c>
      <c r="AF4" s="78">
        <v>2.0</v>
      </c>
      <c r="AG4" s="56">
        <v>2.0</v>
      </c>
      <c r="AH4" s="79" t="s">
        <v>112</v>
      </c>
      <c r="AI4" s="56">
        <v>587.0</v>
      </c>
      <c r="AJ4" s="80" t="s">
        <v>113</v>
      </c>
      <c r="AK4" s="78"/>
      <c r="AL4" s="70" t="s">
        <v>114</v>
      </c>
      <c r="AM4" s="42"/>
      <c r="AN4" s="80" t="s">
        <v>115</v>
      </c>
      <c r="AO4" s="55" t="s">
        <v>116</v>
      </c>
      <c r="AP4" s="80" t="s">
        <v>117</v>
      </c>
      <c r="AQ4" s="78"/>
      <c r="AR4" s="78"/>
      <c r="AS4" s="78"/>
      <c r="AT4" s="78"/>
      <c r="AU4" s="78"/>
      <c r="AV4" s="78"/>
      <c r="AW4" s="78"/>
      <c r="AX4" s="78"/>
      <c r="AY4" s="78"/>
      <c r="AZ4" s="78"/>
      <c r="BA4" s="78"/>
      <c r="BB4" s="78"/>
      <c r="BC4" s="78"/>
      <c r="BD4" s="78"/>
      <c r="BE4" s="78"/>
      <c r="BF4" s="78"/>
      <c r="BG4" s="78"/>
      <c r="BH4" s="78"/>
      <c r="BI4" s="78"/>
      <c r="BJ4" s="57"/>
      <c r="BK4" s="57"/>
      <c r="BL4" s="57"/>
      <c r="BM4" s="57"/>
      <c r="BN4" s="57"/>
      <c r="BO4" s="57"/>
      <c r="BP4" s="57"/>
      <c r="BQ4" s="57"/>
      <c r="BR4" s="57"/>
      <c r="BS4" s="57"/>
      <c r="BT4" s="57"/>
      <c r="BU4" s="57"/>
    </row>
    <row r="5" ht="15.75" customHeight="1">
      <c r="A5" s="81" t="s">
        <v>118</v>
      </c>
      <c r="B5" s="82">
        <v>45487.0</v>
      </c>
      <c r="C5" s="83" t="s">
        <v>119</v>
      </c>
      <c r="D5" s="84" t="b">
        <v>1</v>
      </c>
      <c r="E5" s="85" t="b">
        <v>1</v>
      </c>
      <c r="F5" s="86"/>
      <c r="G5" s="87" t="s">
        <v>120</v>
      </c>
      <c r="H5" s="88" t="s">
        <v>121</v>
      </c>
      <c r="I5" s="89" t="s">
        <v>122</v>
      </c>
      <c r="J5" s="89" t="s">
        <v>123</v>
      </c>
      <c r="K5" s="89" t="s">
        <v>124</v>
      </c>
      <c r="L5" s="60" t="s">
        <v>65</v>
      </c>
      <c r="M5" s="60" t="s">
        <v>125</v>
      </c>
      <c r="N5" s="69"/>
      <c r="O5" s="45" t="s">
        <v>126</v>
      </c>
      <c r="P5" s="90" t="s">
        <v>127</v>
      </c>
      <c r="Q5" s="90" t="s">
        <v>128</v>
      </c>
      <c r="R5" s="71"/>
      <c r="S5" s="41"/>
      <c r="T5" s="72" t="s">
        <v>129</v>
      </c>
      <c r="U5" s="91" t="s">
        <v>130</v>
      </c>
      <c r="V5" s="92" t="s">
        <v>91</v>
      </c>
      <c r="W5" s="74"/>
      <c r="X5" s="48" t="s">
        <v>131</v>
      </c>
      <c r="Y5" s="72"/>
      <c r="Z5" s="75"/>
      <c r="AA5" s="76"/>
      <c r="AB5" s="76"/>
      <c r="AC5" s="77"/>
      <c r="AD5" s="78"/>
      <c r="AE5" s="41"/>
      <c r="AF5" s="78"/>
      <c r="AG5" s="56"/>
      <c r="AH5" s="93" t="s">
        <v>132</v>
      </c>
      <c r="AI5" s="94">
        <v>165.0</v>
      </c>
      <c r="AJ5" s="42"/>
      <c r="AK5" s="78"/>
      <c r="AL5" s="70"/>
      <c r="AM5" s="42"/>
      <c r="AN5" s="42"/>
      <c r="AO5" s="55"/>
      <c r="AP5" s="42"/>
      <c r="AQ5" s="78"/>
      <c r="AR5" s="78"/>
      <c r="AS5" s="78"/>
      <c r="AT5" s="78"/>
      <c r="AU5" s="78"/>
      <c r="AV5" s="78"/>
      <c r="AW5" s="78"/>
      <c r="AX5" s="78"/>
      <c r="AY5" s="78"/>
      <c r="AZ5" s="78"/>
      <c r="BA5" s="78"/>
      <c r="BB5" s="78"/>
      <c r="BC5" s="78"/>
      <c r="BD5" s="78"/>
      <c r="BE5" s="78"/>
      <c r="BF5" s="78"/>
      <c r="BG5" s="78"/>
      <c r="BH5" s="78"/>
      <c r="BI5" s="78"/>
      <c r="BJ5" s="57"/>
      <c r="BK5" s="57"/>
      <c r="BL5" s="57"/>
      <c r="BM5" s="57"/>
      <c r="BN5" s="57"/>
      <c r="BO5" s="57"/>
      <c r="BP5" s="57"/>
      <c r="BQ5" s="57"/>
      <c r="BR5" s="57"/>
      <c r="BS5" s="57"/>
      <c r="BT5" s="57"/>
      <c r="BU5" s="57"/>
    </row>
    <row r="6" ht="16.5" customHeight="1">
      <c r="A6" s="64" t="s">
        <v>133</v>
      </c>
      <c r="B6" s="35">
        <v>45336.0</v>
      </c>
      <c r="C6" s="36" t="s">
        <v>57</v>
      </c>
      <c r="D6" s="31" t="b">
        <v>1</v>
      </c>
      <c r="E6" s="66" t="b">
        <f>IF(D6=TRUE,TRUE,FALSE)</f>
        <v>1</v>
      </c>
      <c r="F6" s="14"/>
      <c r="G6" s="95" t="s">
        <v>134</v>
      </c>
      <c r="H6" s="96" t="s">
        <v>135</v>
      </c>
      <c r="I6" s="55" t="s">
        <v>100</v>
      </c>
      <c r="J6" s="55" t="s">
        <v>101</v>
      </c>
      <c r="K6" s="55" t="s">
        <v>102</v>
      </c>
      <c r="L6" s="60" t="s">
        <v>82</v>
      </c>
      <c r="M6" s="43" t="s">
        <v>65</v>
      </c>
      <c r="N6" s="69" t="s">
        <v>136</v>
      </c>
      <c r="O6" s="45" t="s">
        <v>137</v>
      </c>
      <c r="P6" s="97" t="s">
        <v>138</v>
      </c>
      <c r="Q6" s="28" t="s">
        <v>139</v>
      </c>
      <c r="R6" s="98" t="s">
        <v>140</v>
      </c>
      <c r="S6" s="55" t="s">
        <v>141</v>
      </c>
      <c r="T6" s="55" t="s">
        <v>142</v>
      </c>
      <c r="U6" s="99" t="s">
        <v>143</v>
      </c>
      <c r="V6" s="37" t="s">
        <v>91</v>
      </c>
      <c r="W6" s="100">
        <v>266709.0</v>
      </c>
      <c r="X6" s="42" t="s">
        <v>74</v>
      </c>
      <c r="Y6" s="55"/>
      <c r="Z6" s="101">
        <v>43997.0</v>
      </c>
      <c r="AA6" s="76">
        <v>2000000.0</v>
      </c>
      <c r="AB6" s="76">
        <v>2000000.0</v>
      </c>
      <c r="AC6" s="102">
        <v>2.0</v>
      </c>
      <c r="AD6" s="56">
        <v>1.0</v>
      </c>
      <c r="AE6" s="41" t="s">
        <v>111</v>
      </c>
      <c r="AF6" s="56">
        <v>3.0</v>
      </c>
      <c r="AG6" s="55"/>
      <c r="AH6" s="86" t="s">
        <v>144</v>
      </c>
      <c r="AI6" s="56"/>
      <c r="AJ6" s="55"/>
      <c r="AK6" s="55"/>
      <c r="AL6" s="28" t="s">
        <v>145</v>
      </c>
      <c r="AM6" s="55" t="s">
        <v>146</v>
      </c>
      <c r="AN6" s="55"/>
      <c r="AO6" s="80" t="s">
        <v>147</v>
      </c>
      <c r="AP6" s="42"/>
      <c r="AQ6" s="42"/>
      <c r="AR6" s="42"/>
      <c r="AS6" s="42"/>
      <c r="AT6" s="42"/>
      <c r="AU6" s="42"/>
      <c r="AV6" s="42"/>
      <c r="AW6" s="42"/>
      <c r="AX6" s="42"/>
      <c r="AY6" s="42"/>
      <c r="AZ6" s="42"/>
      <c r="BA6" s="42"/>
      <c r="BB6" s="57"/>
      <c r="BC6" s="57"/>
      <c r="BD6" s="57"/>
      <c r="BE6" s="103" t="s">
        <v>148</v>
      </c>
      <c r="BF6" s="78"/>
      <c r="BG6" s="78"/>
      <c r="BH6" s="78"/>
      <c r="BI6" s="78"/>
      <c r="BJ6" s="57"/>
      <c r="BK6" s="57"/>
      <c r="BL6" s="57"/>
      <c r="BM6" s="57"/>
      <c r="BN6" s="57"/>
      <c r="BO6" s="57"/>
      <c r="BP6" s="57"/>
      <c r="BQ6" s="57"/>
      <c r="BR6" s="57"/>
      <c r="BS6" s="57"/>
      <c r="BT6" s="57"/>
      <c r="BU6" s="57"/>
    </row>
    <row r="7" ht="15.75" customHeight="1">
      <c r="A7" s="104" t="s">
        <v>149</v>
      </c>
      <c r="B7" s="105"/>
      <c r="C7" s="36" t="s">
        <v>150</v>
      </c>
      <c r="D7" s="37" t="b">
        <v>0</v>
      </c>
      <c r="E7" s="37" t="b">
        <v>0</v>
      </c>
      <c r="F7" s="67" t="s">
        <v>98</v>
      </c>
      <c r="G7" s="106"/>
      <c r="H7" s="39" t="s">
        <v>151</v>
      </c>
      <c r="I7" s="57"/>
      <c r="J7" s="55" t="s">
        <v>123</v>
      </c>
      <c r="K7" s="55"/>
      <c r="L7" s="57"/>
      <c r="M7" s="57"/>
      <c r="N7" s="57"/>
      <c r="O7" s="57"/>
      <c r="P7" s="107" t="s">
        <v>152</v>
      </c>
      <c r="Q7" s="107" t="s">
        <v>153</v>
      </c>
      <c r="R7" s="108"/>
      <c r="S7" s="57" t="s">
        <v>154</v>
      </c>
      <c r="T7" s="109" t="s">
        <v>155</v>
      </c>
      <c r="U7" s="49" t="s">
        <v>90</v>
      </c>
      <c r="V7" s="92" t="s">
        <v>91</v>
      </c>
      <c r="W7" s="57"/>
      <c r="X7" s="57" t="s">
        <v>74</v>
      </c>
      <c r="Y7" s="57"/>
      <c r="Z7" s="51"/>
      <c r="AA7" s="63"/>
      <c r="AB7" s="63"/>
      <c r="AC7" s="54"/>
      <c r="AD7" s="57"/>
      <c r="AE7" s="57"/>
      <c r="AF7" s="57"/>
      <c r="AG7" s="57"/>
      <c r="AH7" s="107"/>
      <c r="AI7" s="37"/>
      <c r="AJ7" s="57"/>
      <c r="AK7" s="57"/>
      <c r="AL7" s="107"/>
      <c r="AM7" s="57"/>
      <c r="AN7" s="57"/>
      <c r="AO7" s="57" t="s">
        <v>156</v>
      </c>
      <c r="AP7" s="57"/>
      <c r="AQ7" s="57"/>
      <c r="AR7" s="57"/>
      <c r="AS7" s="57"/>
      <c r="AT7" s="57" t="s">
        <v>156</v>
      </c>
      <c r="AU7" s="57"/>
      <c r="AV7" s="57"/>
      <c r="AW7" s="37" t="b">
        <v>0</v>
      </c>
      <c r="AX7" s="57"/>
      <c r="AY7" s="57"/>
      <c r="AZ7" s="57"/>
      <c r="BA7" s="57"/>
      <c r="BB7" s="57"/>
      <c r="BC7" s="57"/>
      <c r="BD7" s="57"/>
      <c r="BE7" s="57"/>
      <c r="BF7" s="57"/>
      <c r="BG7" s="57"/>
      <c r="BH7" s="57"/>
      <c r="BI7" s="57"/>
      <c r="BJ7" s="57"/>
      <c r="BK7" s="57"/>
      <c r="BL7" s="57"/>
      <c r="BM7" s="57"/>
      <c r="BN7" s="57"/>
      <c r="BO7" s="57"/>
      <c r="BP7" s="57"/>
      <c r="BQ7" s="57"/>
      <c r="BR7" s="57"/>
      <c r="BS7" s="57"/>
      <c r="BT7" s="57"/>
      <c r="BU7" s="57"/>
    </row>
    <row r="8" ht="16.5" customHeight="1">
      <c r="A8" s="58" t="s">
        <v>157</v>
      </c>
      <c r="B8" s="110"/>
      <c r="C8" s="36" t="s">
        <v>150</v>
      </c>
      <c r="D8" s="37" t="b">
        <v>0</v>
      </c>
      <c r="E8" s="37" t="b">
        <v>0</v>
      </c>
      <c r="F8" s="67" t="s">
        <v>98</v>
      </c>
      <c r="G8" s="39" t="s">
        <v>158</v>
      </c>
      <c r="H8" s="39" t="s">
        <v>159</v>
      </c>
      <c r="I8" s="57"/>
      <c r="J8" s="55" t="s">
        <v>123</v>
      </c>
      <c r="K8" s="55"/>
      <c r="L8" s="57"/>
      <c r="M8" s="57"/>
      <c r="N8" s="57"/>
      <c r="O8" s="57"/>
      <c r="P8" s="107" t="s">
        <v>160</v>
      </c>
      <c r="Q8" s="107" t="s">
        <v>161</v>
      </c>
      <c r="R8" s="108"/>
      <c r="S8" s="57" t="s">
        <v>162</v>
      </c>
      <c r="T8" s="109" t="s">
        <v>89</v>
      </c>
      <c r="U8" s="49" t="s">
        <v>108</v>
      </c>
      <c r="V8" s="92" t="s">
        <v>73</v>
      </c>
      <c r="W8" s="74">
        <v>1683.0</v>
      </c>
      <c r="X8" s="57" t="s">
        <v>163</v>
      </c>
      <c r="Y8" s="41"/>
      <c r="Z8" s="51">
        <v>44459.0</v>
      </c>
      <c r="AA8" s="53">
        <v>2.0E7</v>
      </c>
      <c r="AB8" s="53">
        <v>5.7E7</v>
      </c>
      <c r="AC8" s="54">
        <v>57.5</v>
      </c>
      <c r="AD8" s="111">
        <v>6.0</v>
      </c>
      <c r="AE8" s="78" t="s">
        <v>164</v>
      </c>
      <c r="AF8" s="111">
        <v>6.0</v>
      </c>
      <c r="AG8" s="57"/>
      <c r="AH8" s="112" t="s">
        <v>165</v>
      </c>
      <c r="AI8" s="74">
        <v>6017.0</v>
      </c>
      <c r="AJ8" s="78" t="s">
        <v>166</v>
      </c>
      <c r="AK8" s="57"/>
      <c r="AL8" s="107" t="s">
        <v>167</v>
      </c>
      <c r="AM8" s="57"/>
      <c r="AN8" s="57" t="s">
        <v>168</v>
      </c>
      <c r="AO8" s="57" t="s">
        <v>169</v>
      </c>
      <c r="AP8" s="57"/>
      <c r="AQ8" s="57"/>
      <c r="AR8" s="57" t="s">
        <v>167</v>
      </c>
      <c r="AS8" s="57"/>
      <c r="AT8" s="57" t="s">
        <v>170</v>
      </c>
      <c r="AU8" s="57" t="s">
        <v>171</v>
      </c>
      <c r="AV8" s="57" t="s">
        <v>172</v>
      </c>
      <c r="AW8" s="37" t="b">
        <v>0</v>
      </c>
      <c r="AX8" s="57" t="s">
        <v>95</v>
      </c>
      <c r="AY8" s="57"/>
      <c r="AZ8" s="57"/>
      <c r="BA8" s="57"/>
      <c r="BB8" s="57"/>
      <c r="BC8" s="57"/>
      <c r="BD8" s="57"/>
      <c r="BE8" s="57"/>
      <c r="BF8" s="57"/>
      <c r="BG8" s="57"/>
      <c r="BH8" s="57"/>
      <c r="BI8" s="57"/>
      <c r="BJ8" s="57"/>
      <c r="BK8" s="57"/>
      <c r="BL8" s="57"/>
      <c r="BM8" s="57"/>
      <c r="BN8" s="57"/>
      <c r="BO8" s="57"/>
      <c r="BP8" s="57"/>
      <c r="BQ8" s="57"/>
      <c r="BR8" s="57"/>
      <c r="BS8" s="57"/>
      <c r="BT8" s="57"/>
      <c r="BU8" s="57"/>
    </row>
    <row r="9" ht="15.75" customHeight="1">
      <c r="A9" s="58" t="s">
        <v>173</v>
      </c>
      <c r="B9" s="110"/>
      <c r="C9" s="36" t="s">
        <v>150</v>
      </c>
      <c r="D9" s="37" t="b">
        <v>0</v>
      </c>
      <c r="E9" s="37" t="b">
        <v>0</v>
      </c>
      <c r="F9" s="67" t="s">
        <v>98</v>
      </c>
      <c r="G9" s="106"/>
      <c r="H9" s="39" t="s">
        <v>174</v>
      </c>
      <c r="I9" s="57"/>
      <c r="J9" s="57" t="s">
        <v>62</v>
      </c>
      <c r="K9" s="55"/>
      <c r="L9" s="57"/>
      <c r="M9" s="57"/>
      <c r="N9" s="57"/>
      <c r="O9" s="57"/>
      <c r="P9" s="107" t="s">
        <v>175</v>
      </c>
      <c r="Q9" s="107" t="s">
        <v>176</v>
      </c>
      <c r="R9" s="108"/>
      <c r="S9" s="57" t="s">
        <v>177</v>
      </c>
      <c r="T9" s="109" t="s">
        <v>89</v>
      </c>
      <c r="U9" s="49" t="s">
        <v>90</v>
      </c>
      <c r="V9" s="37" t="s">
        <v>109</v>
      </c>
      <c r="W9" s="57"/>
      <c r="X9" s="109" t="s">
        <v>178</v>
      </c>
      <c r="Y9" s="57"/>
      <c r="Z9" s="51"/>
      <c r="AA9" s="63"/>
      <c r="AB9" s="63"/>
      <c r="AC9" s="54"/>
      <c r="AD9" s="57"/>
      <c r="AE9" s="57"/>
      <c r="AF9" s="57"/>
      <c r="AG9" s="57"/>
      <c r="AH9" s="112" t="s">
        <v>179</v>
      </c>
      <c r="AI9" s="37">
        <v>927.0</v>
      </c>
      <c r="AJ9" s="57"/>
      <c r="AK9" s="57"/>
      <c r="AL9" s="107"/>
      <c r="AM9" s="57"/>
      <c r="AN9" s="57"/>
      <c r="AO9" s="57"/>
      <c r="AP9" s="57"/>
      <c r="AQ9" s="57"/>
      <c r="AR9" s="57"/>
      <c r="AS9" s="57"/>
      <c r="AT9" s="57" t="s">
        <v>180</v>
      </c>
      <c r="AU9" s="113" t="s">
        <v>181</v>
      </c>
      <c r="AV9" s="114"/>
      <c r="AW9" s="37" t="b">
        <v>1</v>
      </c>
      <c r="AX9" s="113" t="s">
        <v>182</v>
      </c>
      <c r="AY9" s="115"/>
      <c r="AZ9" s="114"/>
      <c r="BA9" s="57"/>
      <c r="BB9" s="57"/>
      <c r="BC9" s="57"/>
      <c r="BD9" s="57"/>
      <c r="BE9" s="57"/>
      <c r="BF9" s="57"/>
      <c r="BG9" s="57"/>
      <c r="BH9" s="57"/>
      <c r="BI9" s="57"/>
      <c r="BJ9" s="57"/>
      <c r="BK9" s="57"/>
      <c r="BL9" s="57"/>
      <c r="BM9" s="57"/>
      <c r="BN9" s="57"/>
      <c r="BO9" s="57"/>
      <c r="BP9" s="57"/>
      <c r="BQ9" s="57"/>
      <c r="BR9" s="57"/>
      <c r="BS9" s="57"/>
      <c r="BT9" s="57"/>
      <c r="BU9" s="57"/>
    </row>
    <row r="10" ht="15.75" customHeight="1">
      <c r="A10" s="116" t="s">
        <v>183</v>
      </c>
      <c r="B10" s="117">
        <v>44715.0</v>
      </c>
      <c r="C10" s="118" t="s">
        <v>97</v>
      </c>
      <c r="D10" s="119" t="b">
        <v>1</v>
      </c>
      <c r="E10" s="120" t="b">
        <v>0</v>
      </c>
      <c r="F10" s="121" t="s">
        <v>184</v>
      </c>
      <c r="G10" s="122" t="s">
        <v>185</v>
      </c>
      <c r="H10" s="123"/>
      <c r="I10" s="124" t="s">
        <v>186</v>
      </c>
      <c r="J10" s="125" t="s">
        <v>80</v>
      </c>
      <c r="K10" s="124" t="s">
        <v>124</v>
      </c>
      <c r="L10" s="126" t="s">
        <v>187</v>
      </c>
      <c r="M10" s="126"/>
      <c r="N10" s="127"/>
      <c r="O10" s="127"/>
      <c r="P10" s="128" t="s">
        <v>188</v>
      </c>
      <c r="Q10" s="128" t="s">
        <v>189</v>
      </c>
      <c r="R10" s="129"/>
      <c r="S10" s="130" t="s">
        <v>190</v>
      </c>
      <c r="T10" s="125" t="s">
        <v>191</v>
      </c>
      <c r="U10" s="131" t="s">
        <v>192</v>
      </c>
      <c r="V10" s="132" t="s">
        <v>91</v>
      </c>
      <c r="W10" s="133">
        <v>234594.0</v>
      </c>
      <c r="X10" s="134" t="s">
        <v>193</v>
      </c>
      <c r="Y10" s="130"/>
      <c r="Z10" s="135"/>
      <c r="AA10" s="136"/>
      <c r="AB10" s="136"/>
      <c r="AC10" s="137"/>
      <c r="AD10" s="138"/>
      <c r="AE10" s="130"/>
      <c r="AF10" s="138"/>
      <c r="AG10" s="139"/>
      <c r="AH10" s="140"/>
      <c r="AI10" s="139"/>
      <c r="AJ10" s="141" t="s">
        <v>194</v>
      </c>
      <c r="AK10" s="138" t="s">
        <v>195</v>
      </c>
      <c r="AL10" s="140"/>
      <c r="AM10" s="124"/>
      <c r="AN10" s="124"/>
      <c r="AO10" s="124"/>
      <c r="AP10" s="142"/>
      <c r="AQ10" s="125"/>
      <c r="AR10" s="125"/>
      <c r="AS10" s="125"/>
      <c r="AT10" s="125"/>
      <c r="AU10" s="125"/>
      <c r="AV10" s="125"/>
      <c r="AW10" s="125" t="b">
        <v>1</v>
      </c>
      <c r="AX10" s="125"/>
      <c r="AY10" s="125"/>
      <c r="AZ10" s="125" t="s">
        <v>196</v>
      </c>
      <c r="BA10" s="125"/>
      <c r="BB10" s="125"/>
      <c r="BC10" s="125"/>
      <c r="BD10" s="125"/>
      <c r="BE10" s="125"/>
      <c r="BF10" s="125"/>
      <c r="BG10" s="125"/>
      <c r="BH10" s="125"/>
      <c r="BI10" s="125"/>
      <c r="BJ10" s="125"/>
      <c r="BK10" s="125"/>
      <c r="BL10" s="125"/>
      <c r="BM10" s="125"/>
      <c r="BN10" s="125"/>
      <c r="BO10" s="125"/>
      <c r="BP10" s="125"/>
      <c r="BQ10" s="125"/>
      <c r="BR10" s="125"/>
      <c r="BS10" s="125"/>
      <c r="BT10" s="125"/>
      <c r="BU10" s="125"/>
    </row>
    <row r="11" ht="15.75" customHeight="1">
      <c r="A11" s="143" t="s">
        <v>197</v>
      </c>
      <c r="B11" s="144">
        <v>45269.0</v>
      </c>
      <c r="C11" s="145"/>
      <c r="D11" s="59" t="b">
        <v>1</v>
      </c>
      <c r="E11" s="59" t="b">
        <v>0</v>
      </c>
      <c r="F11" s="146" t="s">
        <v>198</v>
      </c>
      <c r="G11" s="147"/>
      <c r="H11" s="148"/>
      <c r="I11" s="149"/>
      <c r="J11" s="150"/>
      <c r="K11" s="149"/>
      <c r="L11" s="151"/>
      <c r="M11" s="151"/>
      <c r="N11" s="151"/>
      <c r="O11" s="151"/>
      <c r="P11" s="152"/>
      <c r="Q11" s="152"/>
      <c r="R11" s="108"/>
      <c r="S11" s="57"/>
      <c r="T11" s="153" t="s">
        <v>71</v>
      </c>
      <c r="U11" s="154" t="s">
        <v>108</v>
      </c>
      <c r="V11" s="145"/>
      <c r="W11" s="155"/>
      <c r="X11" s="151"/>
      <c r="Y11" s="151"/>
      <c r="Z11" s="156"/>
      <c r="AA11" s="52"/>
      <c r="AB11" s="52"/>
      <c r="AC11" s="157"/>
      <c r="AD11" s="151"/>
      <c r="AE11" s="151"/>
      <c r="AF11" s="151"/>
      <c r="AG11" s="151"/>
      <c r="AH11" s="158" t="s">
        <v>199</v>
      </c>
      <c r="AI11" s="145"/>
      <c r="AJ11" s="151"/>
      <c r="AK11" s="151"/>
      <c r="AL11" s="152"/>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row>
    <row r="12" ht="15.75" customHeight="1">
      <c r="A12" s="159" t="s">
        <v>200</v>
      </c>
      <c r="B12" s="35">
        <v>45336.0</v>
      </c>
      <c r="C12" s="36" t="s">
        <v>57</v>
      </c>
      <c r="D12" s="59" t="b">
        <v>1</v>
      </c>
      <c r="E12" s="59" t="b">
        <v>1</v>
      </c>
      <c r="F12" s="160" t="s">
        <v>201</v>
      </c>
      <c r="G12" s="95" t="s">
        <v>202</v>
      </c>
      <c r="H12" s="161" t="s">
        <v>203</v>
      </c>
      <c r="I12" s="162" t="s">
        <v>100</v>
      </c>
      <c r="J12" s="38" t="s">
        <v>80</v>
      </c>
      <c r="K12" s="163" t="s">
        <v>124</v>
      </c>
      <c r="L12" s="164" t="s">
        <v>65</v>
      </c>
      <c r="M12" s="164"/>
      <c r="N12" s="162"/>
      <c r="O12" s="45" t="s">
        <v>204</v>
      </c>
      <c r="P12" s="62" t="s">
        <v>205</v>
      </c>
      <c r="Q12" s="38" t="s">
        <v>206</v>
      </c>
      <c r="R12" s="106"/>
      <c r="S12" s="42"/>
      <c r="T12" s="162" t="s">
        <v>207</v>
      </c>
      <c r="U12" s="165" t="s">
        <v>208</v>
      </c>
      <c r="V12" s="37" t="s">
        <v>91</v>
      </c>
      <c r="W12" s="166"/>
      <c r="X12" s="167" t="s">
        <v>131</v>
      </c>
      <c r="Y12" s="162"/>
      <c r="Z12" s="156"/>
      <c r="AA12" s="52"/>
      <c r="AB12" s="52"/>
      <c r="AC12" s="168"/>
      <c r="AD12" s="59"/>
      <c r="AE12" s="162"/>
      <c r="AF12" s="59"/>
      <c r="AG12" s="162"/>
      <c r="AH12" s="169" t="s">
        <v>209</v>
      </c>
      <c r="AI12" s="59">
        <v>9.0</v>
      </c>
      <c r="AJ12" s="162" t="s">
        <v>210</v>
      </c>
      <c r="AK12" s="162" t="s">
        <v>211</v>
      </c>
      <c r="AL12" s="38"/>
      <c r="AM12" s="162"/>
      <c r="AN12" s="162"/>
      <c r="AO12" s="162" t="s">
        <v>212</v>
      </c>
      <c r="AP12" s="162"/>
      <c r="AQ12" s="162" t="s">
        <v>213</v>
      </c>
      <c r="AR12" s="162"/>
      <c r="AS12" s="162"/>
      <c r="AT12" s="162"/>
      <c r="AU12" s="162"/>
      <c r="AV12" s="162"/>
      <c r="AW12" s="162"/>
      <c r="AX12" s="162" t="s">
        <v>214</v>
      </c>
      <c r="AY12" s="162"/>
      <c r="AZ12" s="162"/>
      <c r="BA12" s="162"/>
      <c r="BB12" s="162"/>
      <c r="BC12" s="162"/>
      <c r="BD12" s="162"/>
      <c r="BE12" s="162"/>
      <c r="BF12" s="162"/>
      <c r="BG12" s="162"/>
      <c r="BH12" s="162"/>
      <c r="BI12" s="162"/>
      <c r="BJ12" s="162"/>
      <c r="BK12" s="162"/>
      <c r="BL12" s="162"/>
      <c r="BM12" s="162"/>
      <c r="BN12" s="162"/>
      <c r="BO12" s="162"/>
      <c r="BP12" s="162"/>
      <c r="BQ12" s="162"/>
      <c r="BR12" s="162"/>
      <c r="BS12" s="57"/>
      <c r="BT12" s="57"/>
      <c r="BU12" s="57"/>
    </row>
    <row r="13" ht="12.75" customHeight="1">
      <c r="A13" s="58" t="s">
        <v>215</v>
      </c>
      <c r="B13" s="82">
        <v>45154.0</v>
      </c>
      <c r="C13" s="36"/>
      <c r="D13" s="31" t="b">
        <v>1</v>
      </c>
      <c r="E13" s="37" t="b">
        <v>0</v>
      </c>
      <c r="F13" s="170" t="s">
        <v>216</v>
      </c>
      <c r="G13" s="106"/>
      <c r="H13" s="39" t="s">
        <v>217</v>
      </c>
      <c r="I13" s="150" t="s">
        <v>79</v>
      </c>
      <c r="J13" s="57" t="s">
        <v>80</v>
      </c>
      <c r="K13" s="57" t="s">
        <v>63</v>
      </c>
      <c r="L13" s="57" t="s">
        <v>218</v>
      </c>
      <c r="M13" s="57"/>
      <c r="N13" s="57"/>
      <c r="O13" s="57"/>
      <c r="P13" s="107" t="s">
        <v>219</v>
      </c>
      <c r="Q13" s="171"/>
      <c r="R13" s="172"/>
      <c r="S13" s="57"/>
      <c r="T13" s="109" t="s">
        <v>220</v>
      </c>
      <c r="U13" s="49" t="s">
        <v>221</v>
      </c>
      <c r="V13" s="37" t="s">
        <v>73</v>
      </c>
      <c r="W13" s="57"/>
      <c r="X13" s="109" t="s">
        <v>222</v>
      </c>
      <c r="Y13" s="57"/>
      <c r="Z13" s="51"/>
      <c r="AA13" s="63"/>
      <c r="AB13" s="63"/>
      <c r="AC13" s="54"/>
      <c r="AD13" s="57"/>
      <c r="AE13" s="57"/>
      <c r="AF13" s="57"/>
      <c r="AG13" s="57"/>
      <c r="AH13" s="112" t="s">
        <v>223</v>
      </c>
      <c r="AI13" s="37">
        <v>2240.0</v>
      </c>
      <c r="AJ13" s="57"/>
      <c r="AK13" s="57"/>
      <c r="AL13" s="107"/>
      <c r="AM13" s="57"/>
      <c r="AN13" s="57"/>
      <c r="AO13" s="57"/>
      <c r="AP13" s="57"/>
      <c r="AQ13" s="57"/>
      <c r="AR13" s="57"/>
      <c r="AS13" s="57"/>
      <c r="AT13" s="57"/>
      <c r="AU13" s="57" t="s">
        <v>224</v>
      </c>
      <c r="AV13" s="57" t="s">
        <v>225</v>
      </c>
      <c r="AW13" s="173" t="s">
        <v>226</v>
      </c>
      <c r="AX13" s="57" t="s">
        <v>95</v>
      </c>
      <c r="AY13" s="57"/>
      <c r="AZ13" s="57" t="s">
        <v>227</v>
      </c>
      <c r="BA13" s="57"/>
      <c r="BB13" s="56"/>
      <c r="BC13" s="56"/>
      <c r="BD13" s="174" t="s">
        <v>228</v>
      </c>
      <c r="BE13" s="174" t="s">
        <v>229</v>
      </c>
      <c r="BF13" s="56"/>
      <c r="BG13" s="56"/>
      <c r="BH13" s="56"/>
      <c r="BI13" s="56"/>
      <c r="BJ13" s="56"/>
      <c r="BK13" s="56"/>
      <c r="BL13" s="56"/>
      <c r="BM13" s="56"/>
      <c r="BN13" s="56"/>
      <c r="BO13" s="56"/>
      <c r="BP13" s="56"/>
      <c r="BQ13" s="56"/>
      <c r="BR13" s="56"/>
      <c r="BS13" s="56"/>
      <c r="BT13" s="56"/>
      <c r="BU13" s="56"/>
    </row>
    <row r="14" ht="17.25" customHeight="1">
      <c r="A14" s="64" t="s">
        <v>230</v>
      </c>
      <c r="B14" s="35">
        <v>45336.0</v>
      </c>
      <c r="C14" s="36" t="s">
        <v>57</v>
      </c>
      <c r="D14" s="56" t="b">
        <v>1</v>
      </c>
      <c r="E14" s="66" t="b">
        <v>1</v>
      </c>
      <c r="F14" s="28"/>
      <c r="G14" s="98" t="s">
        <v>231</v>
      </c>
      <c r="H14" s="98" t="s">
        <v>232</v>
      </c>
      <c r="I14" s="55" t="s">
        <v>233</v>
      </c>
      <c r="J14" s="55" t="s">
        <v>80</v>
      </c>
      <c r="K14" s="55" t="s">
        <v>63</v>
      </c>
      <c r="L14" s="43" t="s">
        <v>234</v>
      </c>
      <c r="M14" s="43" t="s">
        <v>235</v>
      </c>
      <c r="N14" s="55"/>
      <c r="O14" s="45" t="s">
        <v>236</v>
      </c>
      <c r="P14" s="175" t="s">
        <v>237</v>
      </c>
      <c r="Q14" s="28"/>
      <c r="R14" s="176" t="s">
        <v>238</v>
      </c>
      <c r="S14" s="55" t="s">
        <v>239</v>
      </c>
      <c r="T14" s="89" t="s">
        <v>240</v>
      </c>
      <c r="U14" s="99" t="s">
        <v>241</v>
      </c>
      <c r="V14" s="56" t="s">
        <v>73</v>
      </c>
      <c r="W14" s="55">
        <v>31667.0</v>
      </c>
      <c r="X14" s="55" t="s">
        <v>74</v>
      </c>
      <c r="Y14" s="55" t="s">
        <v>242</v>
      </c>
      <c r="Z14" s="101">
        <v>43444.0</v>
      </c>
      <c r="AA14" s="177">
        <v>7000000.0</v>
      </c>
      <c r="AB14" s="177">
        <v>7000000.0</v>
      </c>
      <c r="AC14" s="102">
        <v>7.0</v>
      </c>
      <c r="AD14" s="56">
        <v>1.0</v>
      </c>
      <c r="AE14" s="55" t="s">
        <v>111</v>
      </c>
      <c r="AF14" s="56">
        <v>1.0</v>
      </c>
      <c r="AG14" s="55">
        <v>1.0</v>
      </c>
      <c r="AH14" s="86" t="s">
        <v>243</v>
      </c>
      <c r="AI14" s="56">
        <v>4673.0</v>
      </c>
      <c r="AJ14" s="178" t="s">
        <v>244</v>
      </c>
      <c r="AK14" s="55" t="s">
        <v>245</v>
      </c>
      <c r="AL14" s="28" t="s">
        <v>246</v>
      </c>
      <c r="AM14" s="55"/>
      <c r="AN14" s="55"/>
      <c r="AO14" s="55" t="s">
        <v>247</v>
      </c>
      <c r="AP14" s="55"/>
      <c r="AQ14" s="55" t="s">
        <v>248</v>
      </c>
      <c r="AR14" s="55" t="s">
        <v>246</v>
      </c>
      <c r="AS14" s="55" t="s">
        <v>247</v>
      </c>
      <c r="AT14" s="55" t="s">
        <v>249</v>
      </c>
      <c r="AU14" s="55" t="s">
        <v>250</v>
      </c>
      <c r="AV14" s="55"/>
      <c r="AW14" s="55" t="b">
        <v>0</v>
      </c>
      <c r="AX14" s="55" t="s">
        <v>95</v>
      </c>
      <c r="AY14" s="55">
        <v>13.0</v>
      </c>
      <c r="AZ14" s="57"/>
      <c r="BA14" s="57"/>
      <c r="BB14" s="57"/>
      <c r="BC14" s="57"/>
      <c r="BD14" s="57"/>
      <c r="BE14" s="57"/>
      <c r="BF14" s="57"/>
      <c r="BG14" s="57"/>
      <c r="BH14" s="57"/>
      <c r="BI14" s="57"/>
      <c r="BJ14" s="57"/>
      <c r="BK14" s="57"/>
      <c r="BL14" s="57"/>
      <c r="BM14" s="57"/>
      <c r="BN14" s="57"/>
      <c r="BO14" s="57"/>
      <c r="BP14" s="57"/>
      <c r="BQ14" s="57"/>
      <c r="BR14" s="57"/>
      <c r="BS14" s="57"/>
      <c r="BT14" s="57"/>
      <c r="BU14" s="57"/>
    </row>
    <row r="15" ht="15.75" customHeight="1">
      <c r="A15" s="58" t="s">
        <v>251</v>
      </c>
      <c r="B15" s="105"/>
      <c r="C15" s="36" t="s">
        <v>150</v>
      </c>
      <c r="D15" s="31" t="b">
        <v>0</v>
      </c>
      <c r="E15" s="31" t="b">
        <v>0</v>
      </c>
      <c r="F15" s="67" t="s">
        <v>98</v>
      </c>
      <c r="G15" s="39" t="s">
        <v>252</v>
      </c>
      <c r="H15" s="39" t="s">
        <v>253</v>
      </c>
      <c r="I15" s="57"/>
      <c r="J15" s="57" t="s">
        <v>101</v>
      </c>
      <c r="K15" s="57"/>
      <c r="L15" s="57"/>
      <c r="M15" s="57"/>
      <c r="N15" s="57"/>
      <c r="O15" s="57"/>
      <c r="P15" s="107" t="s">
        <v>254</v>
      </c>
      <c r="Q15" s="107" t="s">
        <v>255</v>
      </c>
      <c r="R15" s="108"/>
      <c r="S15" s="57" t="s">
        <v>256</v>
      </c>
      <c r="T15" s="57" t="s">
        <v>257</v>
      </c>
      <c r="U15" s="49" t="s">
        <v>258</v>
      </c>
      <c r="V15" s="37" t="s">
        <v>91</v>
      </c>
      <c r="W15" s="74">
        <v>119064.0</v>
      </c>
      <c r="X15" s="42" t="s">
        <v>193</v>
      </c>
      <c r="Y15" s="41" t="s">
        <v>259</v>
      </c>
      <c r="Z15" s="51">
        <v>44333.0</v>
      </c>
      <c r="AA15" s="63"/>
      <c r="AB15" s="53">
        <v>400000.0</v>
      </c>
      <c r="AC15" s="54">
        <v>0.4</v>
      </c>
      <c r="AD15" s="111">
        <v>2.0</v>
      </c>
      <c r="AE15" s="57"/>
      <c r="AF15" s="111">
        <v>1.0</v>
      </c>
      <c r="AG15" s="57"/>
      <c r="AH15" s="112" t="s">
        <v>260</v>
      </c>
      <c r="AI15" s="37">
        <v>114.0</v>
      </c>
      <c r="AJ15" s="78" t="s">
        <v>261</v>
      </c>
      <c r="AK15" s="78" t="s">
        <v>262</v>
      </c>
      <c r="AL15" s="107"/>
      <c r="AM15" s="57"/>
      <c r="AN15" s="57"/>
      <c r="AO15" s="57"/>
      <c r="AP15" s="57"/>
      <c r="AQ15" s="57"/>
      <c r="AR15" s="57"/>
      <c r="AS15" s="57"/>
      <c r="AT15" s="57" t="s">
        <v>263</v>
      </c>
      <c r="AU15" s="57" t="s">
        <v>264</v>
      </c>
      <c r="AV15" s="57" t="s">
        <v>265</v>
      </c>
      <c r="AW15" s="37" t="b">
        <v>0</v>
      </c>
      <c r="AX15" s="57" t="s">
        <v>95</v>
      </c>
      <c r="AY15" s="57"/>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9"/>
    </row>
    <row r="16" ht="15.75" customHeight="1">
      <c r="A16" s="179" t="s">
        <v>266</v>
      </c>
      <c r="B16" s="35">
        <v>45336.0</v>
      </c>
      <c r="C16" s="36" t="s">
        <v>57</v>
      </c>
      <c r="D16" s="59" t="b">
        <v>1</v>
      </c>
      <c r="E16" s="180" t="b">
        <v>1</v>
      </c>
      <c r="F16" s="38" t="s">
        <v>267</v>
      </c>
      <c r="G16" s="181" t="s">
        <v>268</v>
      </c>
      <c r="H16" s="106"/>
      <c r="I16" s="162" t="s">
        <v>269</v>
      </c>
      <c r="J16" s="162" t="s">
        <v>270</v>
      </c>
      <c r="K16" s="162" t="s">
        <v>124</v>
      </c>
      <c r="L16" s="164" t="s">
        <v>103</v>
      </c>
      <c r="M16" s="60" t="s">
        <v>82</v>
      </c>
      <c r="N16" s="159" t="s">
        <v>65</v>
      </c>
      <c r="O16" s="182" t="s">
        <v>271</v>
      </c>
      <c r="P16" s="62" t="s">
        <v>272</v>
      </c>
      <c r="Q16" s="62" t="s">
        <v>273</v>
      </c>
      <c r="R16" s="106" t="s">
        <v>274</v>
      </c>
      <c r="S16" s="42" t="s">
        <v>275</v>
      </c>
      <c r="T16" s="183" t="s">
        <v>89</v>
      </c>
      <c r="U16" s="184" t="s">
        <v>276</v>
      </c>
      <c r="V16" s="59" t="s">
        <v>91</v>
      </c>
      <c r="W16" s="185">
        <v>452886.0</v>
      </c>
      <c r="X16" s="162" t="s">
        <v>277</v>
      </c>
      <c r="Y16" s="159" t="s">
        <v>278</v>
      </c>
      <c r="Z16" s="156"/>
      <c r="AA16" s="186">
        <v>150000.0</v>
      </c>
      <c r="AB16" s="186">
        <v>150000.0</v>
      </c>
      <c r="AC16" s="187">
        <v>0.15</v>
      </c>
      <c r="AD16" s="188">
        <v>1.0</v>
      </c>
      <c r="AE16" s="159"/>
      <c r="AF16" s="188">
        <v>1.0</v>
      </c>
      <c r="AG16" s="159"/>
      <c r="AH16" s="189" t="s">
        <v>279</v>
      </c>
      <c r="AI16" s="188">
        <v>196.0</v>
      </c>
      <c r="AJ16" s="190" t="s">
        <v>280</v>
      </c>
      <c r="AK16" s="162"/>
      <c r="AL16" s="38"/>
      <c r="AM16" s="162"/>
      <c r="AN16" s="162"/>
      <c r="AO16" s="191" t="s">
        <v>281</v>
      </c>
      <c r="AP16" s="162"/>
      <c r="AQ16" s="162" t="s">
        <v>282</v>
      </c>
      <c r="AR16" s="192" t="s">
        <v>283</v>
      </c>
      <c r="AS16" s="162"/>
      <c r="AT16" s="192" t="s">
        <v>284</v>
      </c>
      <c r="AU16" s="193"/>
      <c r="AV16" s="162"/>
      <c r="AW16" s="162"/>
      <c r="AX16" s="162"/>
      <c r="AY16" s="162"/>
      <c r="AZ16" s="57"/>
      <c r="BA16" s="57"/>
      <c r="BB16" s="57"/>
      <c r="BC16" s="57"/>
      <c r="BD16" s="57"/>
      <c r="BE16" s="57"/>
      <c r="BF16" s="57"/>
      <c r="BG16" s="57"/>
      <c r="BH16" s="57"/>
      <c r="BI16" s="57"/>
      <c r="BJ16" s="57"/>
      <c r="BK16" s="57"/>
      <c r="BL16" s="57"/>
      <c r="BM16" s="57"/>
      <c r="BN16" s="57"/>
      <c r="BO16" s="57"/>
      <c r="BP16" s="57"/>
      <c r="BQ16" s="57"/>
      <c r="BR16" s="57"/>
      <c r="BS16" s="57"/>
      <c r="BT16" s="57"/>
      <c r="BU16" s="57"/>
    </row>
    <row r="17" ht="17.25" customHeight="1">
      <c r="A17" s="194" t="s">
        <v>285</v>
      </c>
      <c r="B17" s="35">
        <v>45336.0</v>
      </c>
      <c r="C17" s="36" t="s">
        <v>57</v>
      </c>
      <c r="D17" s="195" t="b">
        <v>1</v>
      </c>
      <c r="E17" s="195" t="b">
        <v>1</v>
      </c>
      <c r="F17" s="196"/>
      <c r="G17" s="197" t="s">
        <v>286</v>
      </c>
      <c r="H17" s="197" t="s">
        <v>287</v>
      </c>
      <c r="I17" s="198" t="s">
        <v>61</v>
      </c>
      <c r="J17" s="194" t="s">
        <v>288</v>
      </c>
      <c r="K17" s="194" t="s">
        <v>63</v>
      </c>
      <c r="L17" s="199" t="s">
        <v>65</v>
      </c>
      <c r="M17" s="200" t="s">
        <v>289</v>
      </c>
      <c r="N17" s="194"/>
      <c r="O17" s="45" t="s">
        <v>290</v>
      </c>
      <c r="P17" s="175" t="s">
        <v>291</v>
      </c>
      <c r="Q17" s="201" t="s">
        <v>292</v>
      </c>
      <c r="R17" s="108"/>
      <c r="S17" s="57"/>
      <c r="T17" s="150" t="s">
        <v>293</v>
      </c>
      <c r="U17" s="165" t="s">
        <v>294</v>
      </c>
      <c r="V17" s="59" t="s">
        <v>91</v>
      </c>
      <c r="W17" s="202"/>
      <c r="X17" s="162" t="s">
        <v>74</v>
      </c>
      <c r="Y17" s="150" t="s">
        <v>74</v>
      </c>
      <c r="Z17" s="156">
        <v>44044.0</v>
      </c>
      <c r="AA17" s="52">
        <v>1000000.0</v>
      </c>
      <c r="AB17" s="52">
        <v>1220000.0</v>
      </c>
      <c r="AC17" s="168">
        <v>1.22</v>
      </c>
      <c r="AD17" s="59">
        <v>2.0</v>
      </c>
      <c r="AE17" s="150"/>
      <c r="AF17" s="59">
        <v>2.0</v>
      </c>
      <c r="AG17" s="150"/>
      <c r="AH17" s="201"/>
      <c r="AI17" s="59"/>
      <c r="AJ17" s="150"/>
      <c r="AK17" s="150"/>
      <c r="AL17" s="201" t="s">
        <v>295</v>
      </c>
      <c r="AM17" s="150" t="s">
        <v>296</v>
      </c>
      <c r="AN17" s="150"/>
      <c r="AO17" s="150" t="s">
        <v>295</v>
      </c>
      <c r="AP17" s="150"/>
      <c r="AQ17" s="150"/>
      <c r="AR17" s="150" t="s">
        <v>296</v>
      </c>
      <c r="AS17" s="150"/>
      <c r="AT17" s="150"/>
      <c r="AU17" s="150" t="s">
        <v>297</v>
      </c>
      <c r="AV17" s="150"/>
      <c r="AW17" s="150"/>
      <c r="AX17" s="150" t="s">
        <v>214</v>
      </c>
      <c r="AY17" s="150"/>
      <c r="AZ17" s="57"/>
      <c r="BA17" s="57"/>
      <c r="BB17" s="57"/>
      <c r="BC17" s="57"/>
      <c r="BD17" s="57"/>
      <c r="BE17" s="57"/>
      <c r="BF17" s="57"/>
      <c r="BG17" s="57"/>
      <c r="BH17" s="57"/>
      <c r="BI17" s="57"/>
      <c r="BJ17" s="57"/>
      <c r="BK17" s="57"/>
      <c r="BL17" s="57"/>
      <c r="BM17" s="57"/>
      <c r="BN17" s="57"/>
      <c r="BO17" s="57"/>
      <c r="BP17" s="57"/>
      <c r="BQ17" s="57"/>
      <c r="BR17" s="57"/>
      <c r="BS17" s="57"/>
      <c r="BT17" s="57"/>
      <c r="BU17" s="57"/>
    </row>
    <row r="18" ht="15.75" customHeight="1">
      <c r="A18" s="58" t="s">
        <v>298</v>
      </c>
      <c r="B18" s="110"/>
      <c r="C18" s="36" t="s">
        <v>150</v>
      </c>
      <c r="D18" s="31" t="b">
        <v>0</v>
      </c>
      <c r="E18" s="31" t="b">
        <v>0</v>
      </c>
      <c r="F18" s="67" t="s">
        <v>98</v>
      </c>
      <c r="G18" s="39" t="s">
        <v>299</v>
      </c>
      <c r="H18" s="39" t="s">
        <v>300</v>
      </c>
      <c r="I18" s="57"/>
      <c r="J18" s="57" t="s">
        <v>80</v>
      </c>
      <c r="K18" s="57"/>
      <c r="L18" s="57"/>
      <c r="M18" s="57"/>
      <c r="N18" s="57"/>
      <c r="O18" s="57"/>
      <c r="P18" s="107" t="s">
        <v>301</v>
      </c>
      <c r="Q18" s="107" t="s">
        <v>302</v>
      </c>
      <c r="R18" s="108"/>
      <c r="S18" s="57" t="s">
        <v>303</v>
      </c>
      <c r="T18" s="109" t="s">
        <v>304</v>
      </c>
      <c r="U18" s="49" t="s">
        <v>305</v>
      </c>
      <c r="V18" s="37" t="s">
        <v>91</v>
      </c>
      <c r="W18" s="74">
        <v>254992.0</v>
      </c>
      <c r="X18" s="42" t="s">
        <v>306</v>
      </c>
      <c r="Y18" s="42"/>
      <c r="Z18" s="51"/>
      <c r="AA18" s="63"/>
      <c r="AB18" s="63"/>
      <c r="AC18" s="54"/>
      <c r="AD18" s="57"/>
      <c r="AE18" s="57"/>
      <c r="AF18" s="57"/>
      <c r="AG18" s="57"/>
      <c r="AH18" s="107"/>
      <c r="AI18" s="37"/>
      <c r="AJ18" s="41" t="s">
        <v>307</v>
      </c>
      <c r="AK18" s="78">
        <f>972545910181</f>
        <v>972545910181</v>
      </c>
      <c r="AL18" s="107" t="s">
        <v>308</v>
      </c>
      <c r="AM18" s="57"/>
      <c r="AN18" s="57"/>
      <c r="AO18" s="57"/>
      <c r="AP18" s="57"/>
      <c r="AQ18" s="57"/>
      <c r="AR18" s="57" t="s">
        <v>308</v>
      </c>
      <c r="AS18" s="57"/>
      <c r="AT18" s="57" t="s">
        <v>309</v>
      </c>
      <c r="AU18" s="113" t="s">
        <v>310</v>
      </c>
      <c r="AV18" s="114"/>
      <c r="AW18" s="37" t="b">
        <v>0</v>
      </c>
      <c r="AX18" s="57" t="s">
        <v>214</v>
      </c>
      <c r="AY18" s="57"/>
      <c r="AZ18" s="42"/>
      <c r="BA18" s="42"/>
      <c r="BB18" s="57"/>
      <c r="BC18" s="57"/>
      <c r="BD18" s="57"/>
      <c r="BE18" s="57"/>
      <c r="BF18" s="57"/>
      <c r="BG18" s="57"/>
      <c r="BH18" s="57"/>
      <c r="BI18" s="57"/>
      <c r="BJ18" s="57"/>
      <c r="BK18" s="57"/>
      <c r="BL18" s="57"/>
      <c r="BM18" s="57"/>
      <c r="BN18" s="57"/>
      <c r="BO18" s="57"/>
      <c r="BP18" s="57"/>
      <c r="BQ18" s="57"/>
      <c r="BR18" s="57"/>
      <c r="BS18" s="57"/>
      <c r="BT18" s="57"/>
      <c r="BU18" s="57"/>
    </row>
    <row r="19" ht="15.75" customHeight="1">
      <c r="A19" s="203" t="s">
        <v>311</v>
      </c>
      <c r="B19" s="35">
        <v>45336.0</v>
      </c>
      <c r="C19" s="36" t="s">
        <v>57</v>
      </c>
      <c r="D19" s="31" t="b">
        <v>1</v>
      </c>
      <c r="E19" s="37" t="b">
        <v>1</v>
      </c>
      <c r="F19" s="28"/>
      <c r="G19" s="181" t="s">
        <v>312</v>
      </c>
      <c r="H19" s="68" t="s">
        <v>313</v>
      </c>
      <c r="I19" s="55" t="s">
        <v>233</v>
      </c>
      <c r="J19" s="55" t="s">
        <v>123</v>
      </c>
      <c r="K19" s="55" t="s">
        <v>314</v>
      </c>
      <c r="L19" s="43" t="s">
        <v>315</v>
      </c>
      <c r="M19" s="43" t="s">
        <v>65</v>
      </c>
      <c r="N19" s="69"/>
      <c r="O19" s="45" t="s">
        <v>316</v>
      </c>
      <c r="P19" s="62" t="s">
        <v>317</v>
      </c>
      <c r="Q19" s="47"/>
      <c r="R19" s="106"/>
      <c r="S19" s="47"/>
      <c r="T19" s="48" t="s">
        <v>89</v>
      </c>
      <c r="U19" s="49" t="s">
        <v>72</v>
      </c>
      <c r="V19" s="37" t="s">
        <v>91</v>
      </c>
      <c r="W19" s="42"/>
      <c r="X19" s="42" t="s">
        <v>277</v>
      </c>
      <c r="Y19" s="42"/>
      <c r="Z19" s="51"/>
      <c r="AA19" s="63"/>
      <c r="AB19" s="63"/>
      <c r="AC19" s="54"/>
      <c r="AD19" s="37"/>
      <c r="AE19" s="42"/>
      <c r="AF19" s="37"/>
      <c r="AG19" s="42"/>
      <c r="AH19" s="47"/>
      <c r="AI19" s="37"/>
      <c r="AJ19" s="42"/>
      <c r="AK19" s="55"/>
      <c r="AL19" s="28"/>
      <c r="AM19" s="55"/>
      <c r="AN19" s="55"/>
      <c r="AO19" s="55"/>
      <c r="AP19" s="42"/>
      <c r="AQ19" s="42"/>
      <c r="AR19" s="42"/>
      <c r="AS19" s="42"/>
      <c r="AT19" s="42"/>
      <c r="AU19" s="42"/>
      <c r="AV19" s="42"/>
      <c r="AW19" s="42"/>
      <c r="AX19" s="42"/>
      <c r="AY19" s="42"/>
      <c r="AZ19" s="42"/>
      <c r="BA19" s="42"/>
      <c r="BB19" s="57"/>
      <c r="BC19" s="57"/>
      <c r="BD19" s="57"/>
      <c r="BE19" s="57"/>
      <c r="BF19" s="57"/>
      <c r="BG19" s="57"/>
      <c r="BH19" s="57"/>
      <c r="BI19" s="57"/>
      <c r="BJ19" s="57"/>
      <c r="BK19" s="57"/>
      <c r="BL19" s="57"/>
      <c r="BM19" s="57"/>
      <c r="BN19" s="57"/>
      <c r="BO19" s="57"/>
      <c r="BP19" s="57"/>
      <c r="BQ19" s="57"/>
      <c r="BR19" s="57"/>
      <c r="BS19" s="57"/>
      <c r="BT19" s="57"/>
      <c r="BU19" s="57"/>
    </row>
    <row r="20" ht="15.75" customHeight="1">
      <c r="A20" s="58" t="s">
        <v>318</v>
      </c>
      <c r="B20" s="35">
        <v>45336.0</v>
      </c>
      <c r="C20" s="36" t="s">
        <v>57</v>
      </c>
      <c r="D20" s="37" t="b">
        <v>1</v>
      </c>
      <c r="E20" s="59" t="b">
        <v>1</v>
      </c>
      <c r="F20" s="38"/>
      <c r="G20" s="39" t="s">
        <v>319</v>
      </c>
      <c r="H20" s="39" t="s">
        <v>320</v>
      </c>
      <c r="I20" s="55" t="s">
        <v>61</v>
      </c>
      <c r="J20" s="42" t="s">
        <v>62</v>
      </c>
      <c r="K20" s="42" t="s">
        <v>63</v>
      </c>
      <c r="L20" s="43" t="s">
        <v>321</v>
      </c>
      <c r="M20" s="44" t="s">
        <v>65</v>
      </c>
      <c r="N20" s="42"/>
      <c r="O20" s="45" t="s">
        <v>322</v>
      </c>
      <c r="P20" s="175"/>
      <c r="Q20" s="204" t="s">
        <v>323</v>
      </c>
      <c r="R20" s="39" t="s">
        <v>324</v>
      </c>
      <c r="S20" s="42" t="s">
        <v>325</v>
      </c>
      <c r="T20" s="48" t="s">
        <v>89</v>
      </c>
      <c r="U20" s="49" t="s">
        <v>192</v>
      </c>
      <c r="V20" s="37" t="s">
        <v>73</v>
      </c>
      <c r="W20" s="50">
        <v>136274.0</v>
      </c>
      <c r="X20" s="42" t="s">
        <v>163</v>
      </c>
      <c r="Y20" s="42"/>
      <c r="Z20" s="51">
        <v>44214.0</v>
      </c>
      <c r="AA20" s="53">
        <v>3.0E7</v>
      </c>
      <c r="AB20" s="53">
        <v>3.0E7</v>
      </c>
      <c r="AC20" s="54">
        <v>30.0</v>
      </c>
      <c r="AD20" s="37">
        <v>1.0</v>
      </c>
      <c r="AE20" s="42"/>
      <c r="AF20" s="37">
        <v>1.0</v>
      </c>
      <c r="AG20" s="42"/>
      <c r="AH20" s="79" t="s">
        <v>326</v>
      </c>
      <c r="AI20" s="37">
        <v>684.0</v>
      </c>
      <c r="AJ20" s="42"/>
      <c r="AK20" s="42"/>
      <c r="AL20" s="47" t="s">
        <v>327</v>
      </c>
      <c r="AM20" s="42" t="s">
        <v>328</v>
      </c>
      <c r="AN20" s="42"/>
      <c r="AO20" s="48" t="s">
        <v>329</v>
      </c>
      <c r="AP20" s="42" t="s">
        <v>330</v>
      </c>
      <c r="AQ20" s="42"/>
      <c r="AR20" s="42"/>
      <c r="AS20" s="42"/>
      <c r="AT20" s="42" t="s">
        <v>331</v>
      </c>
      <c r="AU20" s="42" t="s">
        <v>332</v>
      </c>
      <c r="AV20" s="42" t="s">
        <v>333</v>
      </c>
      <c r="AW20" s="42" t="b">
        <v>0</v>
      </c>
      <c r="AX20" s="42" t="s">
        <v>182</v>
      </c>
      <c r="AY20" s="42"/>
      <c r="AZ20" s="194"/>
      <c r="BA20" s="194"/>
      <c r="BB20" s="205"/>
      <c r="BC20" s="205"/>
      <c r="BD20" s="205"/>
      <c r="BE20" s="205"/>
      <c r="BF20" s="205"/>
      <c r="BG20" s="205"/>
      <c r="BH20" s="205"/>
      <c r="BI20" s="205"/>
      <c r="BJ20" s="205"/>
      <c r="BK20" s="205"/>
      <c r="BL20" s="205"/>
      <c r="BM20" s="205"/>
      <c r="BN20" s="205"/>
      <c r="BO20" s="205"/>
      <c r="BP20" s="205"/>
      <c r="BQ20" s="205"/>
      <c r="BR20" s="205"/>
      <c r="BS20" s="205"/>
      <c r="BT20" s="205"/>
      <c r="BU20" s="57"/>
    </row>
    <row r="21" ht="15.75" customHeight="1">
      <c r="A21" s="150" t="s">
        <v>334</v>
      </c>
      <c r="B21" s="35">
        <v>45336.0</v>
      </c>
      <c r="C21" s="36" t="s">
        <v>57</v>
      </c>
      <c r="D21" s="59" t="b">
        <v>1</v>
      </c>
      <c r="E21" s="59" t="b">
        <v>1</v>
      </c>
      <c r="F21" s="201" t="s">
        <v>335</v>
      </c>
      <c r="G21" s="39" t="s">
        <v>336</v>
      </c>
      <c r="H21" s="39" t="s">
        <v>337</v>
      </c>
      <c r="I21" s="150" t="s">
        <v>122</v>
      </c>
      <c r="J21" s="150" t="s">
        <v>338</v>
      </c>
      <c r="K21" s="150" t="s">
        <v>124</v>
      </c>
      <c r="L21" s="206" t="s">
        <v>125</v>
      </c>
      <c r="M21" s="206" t="s">
        <v>339</v>
      </c>
      <c r="N21" s="150" t="s">
        <v>340</v>
      </c>
      <c r="O21" s="45" t="s">
        <v>341</v>
      </c>
      <c r="P21" s="175" t="s">
        <v>342</v>
      </c>
      <c r="Q21" s="146" t="s">
        <v>343</v>
      </c>
      <c r="R21" s="108"/>
      <c r="S21" s="57"/>
      <c r="T21" s="207" t="s">
        <v>344</v>
      </c>
      <c r="U21" s="184" t="s">
        <v>208</v>
      </c>
      <c r="V21" s="59" t="s">
        <v>91</v>
      </c>
      <c r="W21" s="202"/>
      <c r="X21" s="207" t="s">
        <v>131</v>
      </c>
      <c r="Y21" s="150"/>
      <c r="Z21" s="156"/>
      <c r="AA21" s="52"/>
      <c r="AB21" s="52"/>
      <c r="AC21" s="168"/>
      <c r="AD21" s="59"/>
      <c r="AE21" s="150"/>
      <c r="AF21" s="59"/>
      <c r="AG21" s="150"/>
      <c r="AH21" s="201"/>
      <c r="AI21" s="59"/>
      <c r="AJ21" s="150"/>
      <c r="AK21" s="150"/>
      <c r="AL21" s="201" t="s">
        <v>345</v>
      </c>
      <c r="AM21" s="150"/>
      <c r="AN21" s="150"/>
      <c r="AO21" s="150"/>
      <c r="AP21" s="150"/>
      <c r="AQ21" s="150"/>
      <c r="AR21" s="150" t="s">
        <v>346</v>
      </c>
      <c r="AS21" s="150"/>
      <c r="AT21" s="150"/>
      <c r="AU21" s="150" t="s">
        <v>347</v>
      </c>
      <c r="AV21" s="150"/>
      <c r="AW21" s="150"/>
      <c r="AX21" s="150" t="s">
        <v>348</v>
      </c>
      <c r="AY21" s="150"/>
      <c r="AZ21" s="150"/>
      <c r="BA21" s="150"/>
      <c r="BB21" s="150"/>
      <c r="BC21" s="59" t="b">
        <v>1</v>
      </c>
      <c r="BD21" s="59" t="b">
        <v>1</v>
      </c>
      <c r="BE21" s="150"/>
      <c r="BF21" s="150"/>
      <c r="BG21" s="150"/>
      <c r="BH21" s="150"/>
      <c r="BI21" s="150"/>
      <c r="BJ21" s="150"/>
      <c r="BK21" s="150"/>
      <c r="BL21" s="150"/>
      <c r="BM21" s="150"/>
      <c r="BN21" s="150"/>
      <c r="BO21" s="150"/>
      <c r="BP21" s="150"/>
      <c r="BQ21" s="150"/>
      <c r="BR21" s="150"/>
      <c r="BS21" s="150"/>
      <c r="BT21" s="150"/>
      <c r="BU21" s="57"/>
    </row>
    <row r="22" ht="15.75" customHeight="1">
      <c r="A22" s="208" t="s">
        <v>349</v>
      </c>
      <c r="B22" s="209">
        <v>44994.0</v>
      </c>
      <c r="C22" s="210"/>
      <c r="D22" s="210" t="b">
        <v>1</v>
      </c>
      <c r="E22" s="210" t="b">
        <v>0</v>
      </c>
      <c r="F22" s="211" t="s">
        <v>350</v>
      </c>
      <c r="G22" s="212"/>
      <c r="H22" s="213" t="s">
        <v>351</v>
      </c>
      <c r="I22" s="214"/>
      <c r="J22" s="214"/>
      <c r="K22" s="214"/>
      <c r="L22" s="214"/>
      <c r="M22" s="214"/>
      <c r="N22" s="214"/>
      <c r="O22" s="214"/>
      <c r="P22" s="215" t="s">
        <v>352</v>
      </c>
      <c r="Q22" s="215" t="s">
        <v>353</v>
      </c>
      <c r="R22" s="216" t="s">
        <v>354</v>
      </c>
      <c r="S22" s="217"/>
      <c r="T22" s="208" t="s">
        <v>89</v>
      </c>
      <c r="U22" s="218" t="s">
        <v>208</v>
      </c>
      <c r="V22" s="219"/>
      <c r="W22" s="220" t="s">
        <v>355</v>
      </c>
      <c r="X22" s="214"/>
      <c r="Y22" s="214"/>
      <c r="Z22" s="221"/>
      <c r="AA22" s="222"/>
      <c r="AB22" s="222"/>
      <c r="AC22" s="223"/>
      <c r="AD22" s="214"/>
      <c r="AE22" s="214"/>
      <c r="AF22" s="214"/>
      <c r="AG22" s="214"/>
      <c r="AH22" s="215"/>
      <c r="AI22" s="210"/>
      <c r="AJ22" s="214"/>
      <c r="AK22" s="214"/>
      <c r="AL22" s="215"/>
      <c r="AM22" s="214"/>
      <c r="AN22" s="214"/>
      <c r="AO22" s="214"/>
      <c r="AP22" s="214"/>
      <c r="AQ22" s="214"/>
      <c r="AR22" s="214"/>
      <c r="AS22" s="214"/>
      <c r="AT22" s="214"/>
      <c r="AU22" s="214"/>
      <c r="AV22" s="214"/>
      <c r="AW22" s="214"/>
      <c r="AX22" s="214"/>
      <c r="AY22" s="214"/>
      <c r="AZ22" s="214"/>
      <c r="BA22" s="214"/>
      <c r="BB22" s="214"/>
      <c r="BC22" s="214"/>
      <c r="BD22" s="210" t="s">
        <v>356</v>
      </c>
      <c r="BE22" s="210" t="b">
        <v>0</v>
      </c>
      <c r="BF22" s="224" t="s">
        <v>357</v>
      </c>
      <c r="BG22" s="214" t="s">
        <v>358</v>
      </c>
      <c r="BH22" s="214"/>
      <c r="BI22" s="214"/>
      <c r="BJ22" s="214"/>
      <c r="BK22" s="214"/>
      <c r="BL22" s="214"/>
      <c r="BM22" s="214"/>
      <c r="BN22" s="214"/>
      <c r="BO22" s="214"/>
      <c r="BP22" s="214"/>
      <c r="BQ22" s="214"/>
      <c r="BR22" s="214"/>
      <c r="BS22" s="214"/>
      <c r="BT22" s="214"/>
      <c r="BU22" s="214"/>
    </row>
    <row r="23" ht="15.75" customHeight="1">
      <c r="A23" s="159" t="s">
        <v>359</v>
      </c>
      <c r="B23" s="144">
        <v>45412.0</v>
      </c>
      <c r="C23" s="59" t="s">
        <v>57</v>
      </c>
      <c r="D23" s="59" t="b">
        <v>1</v>
      </c>
      <c r="E23" s="59" t="b">
        <v>0</v>
      </c>
      <c r="F23" s="38" t="s">
        <v>360</v>
      </c>
      <c r="G23" s="106"/>
      <c r="H23" s="225" t="s">
        <v>361</v>
      </c>
      <c r="I23" s="162" t="s">
        <v>269</v>
      </c>
      <c r="J23" s="162" t="s">
        <v>288</v>
      </c>
      <c r="K23" s="162" t="s">
        <v>124</v>
      </c>
      <c r="L23" s="162" t="s">
        <v>125</v>
      </c>
      <c r="M23" s="162" t="s">
        <v>65</v>
      </c>
      <c r="N23" s="162"/>
      <c r="O23" s="162"/>
      <c r="P23" s="163" t="s">
        <v>362</v>
      </c>
      <c r="Q23" s="38"/>
      <c r="R23" s="106"/>
      <c r="S23" s="42"/>
      <c r="T23" s="48" t="s">
        <v>89</v>
      </c>
      <c r="U23" s="165" t="s">
        <v>72</v>
      </c>
      <c r="V23" s="59" t="s">
        <v>91</v>
      </c>
      <c r="W23" s="162"/>
      <c r="X23" s="167" t="s">
        <v>131</v>
      </c>
      <c r="Y23" s="162"/>
      <c r="Z23" s="156"/>
      <c r="AA23" s="52"/>
      <c r="AB23" s="52"/>
      <c r="AC23" s="168"/>
      <c r="AD23" s="59"/>
      <c r="AE23" s="162"/>
      <c r="AF23" s="59"/>
      <c r="AG23" s="162"/>
      <c r="AH23" s="38"/>
      <c r="AI23" s="59"/>
      <c r="AJ23" s="162"/>
      <c r="AK23" s="162"/>
      <c r="AL23" s="38"/>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57"/>
      <c r="BT23" s="57"/>
      <c r="BU23" s="57"/>
    </row>
    <row r="24" ht="15.75" customHeight="1">
      <c r="A24" s="104" t="s">
        <v>363</v>
      </c>
      <c r="B24" s="82">
        <v>45268.0</v>
      </c>
      <c r="C24" s="36" t="s">
        <v>57</v>
      </c>
      <c r="D24" s="37" t="b">
        <v>1</v>
      </c>
      <c r="E24" s="37" t="b">
        <v>0</v>
      </c>
      <c r="F24" s="170" t="s">
        <v>364</v>
      </c>
      <c r="G24" s="39" t="s">
        <v>365</v>
      </c>
      <c r="H24" s="106"/>
      <c r="I24" s="55" t="s">
        <v>100</v>
      </c>
      <c r="J24" s="57" t="s">
        <v>123</v>
      </c>
      <c r="K24" s="57" t="s">
        <v>102</v>
      </c>
      <c r="L24" s="57" t="s">
        <v>125</v>
      </c>
      <c r="M24" s="57" t="s">
        <v>366</v>
      </c>
      <c r="N24" s="57"/>
      <c r="O24" s="57"/>
      <c r="P24" s="107" t="s">
        <v>367</v>
      </c>
      <c r="Q24" s="107" t="s">
        <v>368</v>
      </c>
      <c r="R24" s="226" t="s">
        <v>369</v>
      </c>
      <c r="S24" s="57" t="s">
        <v>370</v>
      </c>
      <c r="T24" s="57" t="s">
        <v>371</v>
      </c>
      <c r="U24" s="49" t="s">
        <v>372</v>
      </c>
      <c r="V24" s="37" t="s">
        <v>109</v>
      </c>
      <c r="W24" s="227">
        <v>67325.0</v>
      </c>
      <c r="X24" s="57" t="s">
        <v>74</v>
      </c>
      <c r="Y24" s="57"/>
      <c r="Z24" s="51">
        <v>43537.0</v>
      </c>
      <c r="AA24" s="63"/>
      <c r="AB24" s="63">
        <v>1900000.0</v>
      </c>
      <c r="AC24" s="54">
        <v>1.9</v>
      </c>
      <c r="AD24" s="111">
        <v>2.0</v>
      </c>
      <c r="AE24" s="57" t="s">
        <v>111</v>
      </c>
      <c r="AF24" s="111">
        <v>3.0</v>
      </c>
      <c r="AG24" s="57"/>
      <c r="AH24" s="228" t="s">
        <v>373</v>
      </c>
      <c r="AI24" s="114"/>
      <c r="AJ24" s="113" t="s">
        <v>374</v>
      </c>
      <c r="AK24" s="114"/>
      <c r="AL24" s="229" t="s">
        <v>375</v>
      </c>
      <c r="AM24" s="114"/>
      <c r="AN24" s="57" t="s">
        <v>376</v>
      </c>
      <c r="AO24" s="113" t="s">
        <v>377</v>
      </c>
      <c r="AP24" s="114"/>
      <c r="AQ24" s="57"/>
      <c r="AR24" s="57"/>
      <c r="AS24" s="57"/>
      <c r="AT24" s="57"/>
      <c r="AU24" s="151" t="s">
        <v>378</v>
      </c>
      <c r="AV24" s="109" t="s">
        <v>379</v>
      </c>
      <c r="AW24" s="230" t="s">
        <v>380</v>
      </c>
      <c r="AX24" s="57"/>
      <c r="AY24" s="57"/>
      <c r="AZ24" s="151" t="s">
        <v>381</v>
      </c>
      <c r="BA24" s="151"/>
      <c r="BB24" s="57"/>
      <c r="BC24" s="57"/>
      <c r="BD24" s="57"/>
      <c r="BE24" s="57"/>
      <c r="BF24" s="57"/>
      <c r="BG24" s="57"/>
      <c r="BH24" s="57"/>
      <c r="BI24" s="57"/>
      <c r="BJ24" s="57"/>
      <c r="BK24" s="57"/>
      <c r="BL24" s="57"/>
      <c r="BM24" s="57"/>
      <c r="BN24" s="57"/>
      <c r="BO24" s="57"/>
      <c r="BP24" s="57"/>
      <c r="BQ24" s="57"/>
      <c r="BR24" s="57"/>
      <c r="BS24" s="57"/>
      <c r="BT24" s="57"/>
      <c r="BU24" s="57"/>
    </row>
    <row r="25" ht="16.5" customHeight="1">
      <c r="A25" s="64" t="s">
        <v>382</v>
      </c>
      <c r="B25" s="35">
        <v>45336.0</v>
      </c>
      <c r="C25" s="36" t="s">
        <v>57</v>
      </c>
      <c r="D25" s="31" t="b">
        <v>1</v>
      </c>
      <c r="E25" s="66" t="b">
        <f>IF(D25=TRUE,TRUE,FALSE)</f>
        <v>1</v>
      </c>
      <c r="F25" s="231"/>
      <c r="G25" s="95" t="s">
        <v>383</v>
      </c>
      <c r="H25" s="96" t="s">
        <v>384</v>
      </c>
      <c r="I25" s="232" t="s">
        <v>385</v>
      </c>
      <c r="J25" s="55" t="s">
        <v>101</v>
      </c>
      <c r="K25" s="55" t="s">
        <v>81</v>
      </c>
      <c r="L25" s="44" t="s">
        <v>125</v>
      </c>
      <c r="M25" s="43"/>
      <c r="N25" s="69"/>
      <c r="O25" s="45" t="s">
        <v>386</v>
      </c>
      <c r="P25" s="46" t="s">
        <v>387</v>
      </c>
      <c r="Q25" s="70" t="s">
        <v>388</v>
      </c>
      <c r="R25" s="71"/>
      <c r="S25" s="41" t="s">
        <v>389</v>
      </c>
      <c r="T25" s="48" t="s">
        <v>89</v>
      </c>
      <c r="U25" s="99" t="s">
        <v>108</v>
      </c>
      <c r="V25" s="56" t="s">
        <v>109</v>
      </c>
      <c r="W25" s="233">
        <v>73159.0</v>
      </c>
      <c r="X25" s="42" t="s">
        <v>74</v>
      </c>
      <c r="Y25" s="41" t="s">
        <v>74</v>
      </c>
      <c r="Z25" s="75">
        <v>2017.0</v>
      </c>
      <c r="AA25" s="76"/>
      <c r="AB25" s="76"/>
      <c r="AC25" s="77"/>
      <c r="AD25" s="78">
        <v>1.0</v>
      </c>
      <c r="AE25" s="41"/>
      <c r="AF25" s="78">
        <v>5.0</v>
      </c>
      <c r="AG25" s="41"/>
      <c r="AH25" s="28" t="s">
        <v>390</v>
      </c>
      <c r="AI25" s="56"/>
      <c r="AJ25" s="41" t="s">
        <v>391</v>
      </c>
      <c r="AK25" s="41" t="s">
        <v>392</v>
      </c>
      <c r="AL25" s="70" t="s">
        <v>393</v>
      </c>
      <c r="AM25" s="55"/>
      <c r="AN25" s="55"/>
      <c r="AO25" s="55"/>
      <c r="AP25" s="42"/>
      <c r="AQ25" s="42"/>
      <c r="AR25" s="42"/>
      <c r="AS25" s="42"/>
      <c r="AT25" s="42"/>
      <c r="AU25" s="42"/>
      <c r="AV25" s="42"/>
      <c r="AW25" s="42"/>
      <c r="AX25" s="42" t="s">
        <v>95</v>
      </c>
      <c r="AY25" s="42"/>
      <c r="AZ25" s="42"/>
      <c r="BA25" s="42"/>
      <c r="BB25" s="57"/>
      <c r="BC25" s="57"/>
      <c r="BD25" s="57"/>
      <c r="BE25" s="57"/>
      <c r="BF25" s="78"/>
      <c r="BG25" s="78"/>
      <c r="BH25" s="78"/>
      <c r="BI25" s="78"/>
      <c r="BJ25" s="57"/>
      <c r="BK25" s="57"/>
      <c r="BL25" s="57"/>
      <c r="BM25" s="57"/>
      <c r="BN25" s="57"/>
      <c r="BO25" s="57"/>
      <c r="BP25" s="57"/>
      <c r="BQ25" s="57"/>
      <c r="BR25" s="57"/>
      <c r="BS25" s="57"/>
      <c r="BT25" s="57"/>
      <c r="BU25" s="57"/>
    </row>
    <row r="26" ht="15.0" customHeight="1">
      <c r="A26" s="143" t="s">
        <v>394</v>
      </c>
      <c r="B26" s="35">
        <v>45336.0</v>
      </c>
      <c r="C26" s="145" t="s">
        <v>57</v>
      </c>
      <c r="D26" s="59" t="b">
        <v>1</v>
      </c>
      <c r="E26" s="59" t="b">
        <v>1</v>
      </c>
      <c r="F26" s="201" t="s">
        <v>395</v>
      </c>
      <c r="G26" s="95" t="s">
        <v>396</v>
      </c>
      <c r="H26" s="40" t="s">
        <v>397</v>
      </c>
      <c r="I26" s="149" t="s">
        <v>269</v>
      </c>
      <c r="J26" s="150" t="s">
        <v>338</v>
      </c>
      <c r="K26" s="149" t="s">
        <v>124</v>
      </c>
      <c r="L26" s="206" t="s">
        <v>125</v>
      </c>
      <c r="M26" s="206" t="s">
        <v>65</v>
      </c>
      <c r="N26" s="151"/>
      <c r="O26" s="182" t="s">
        <v>398</v>
      </c>
      <c r="P26" s="234" t="s">
        <v>399</v>
      </c>
      <c r="Q26" s="175" t="s">
        <v>400</v>
      </c>
      <c r="R26" s="226" t="s">
        <v>401</v>
      </c>
      <c r="S26" s="235" t="s">
        <v>402</v>
      </c>
      <c r="T26" s="153" t="s">
        <v>89</v>
      </c>
      <c r="U26" s="154" t="s">
        <v>276</v>
      </c>
      <c r="V26" s="145" t="s">
        <v>91</v>
      </c>
      <c r="W26" s="236">
        <v>1550044.0</v>
      </c>
      <c r="X26" s="153" t="s">
        <v>131</v>
      </c>
      <c r="Y26" s="151" t="s">
        <v>259</v>
      </c>
      <c r="Z26" s="156">
        <v>44470.0</v>
      </c>
      <c r="AA26" s="186">
        <v>150000.0</v>
      </c>
      <c r="AB26" s="186">
        <v>150000.0</v>
      </c>
      <c r="AC26" s="237">
        <v>0.15</v>
      </c>
      <c r="AD26" s="151"/>
      <c r="AE26" s="151" t="s">
        <v>403</v>
      </c>
      <c r="AF26" s="151"/>
      <c r="AG26" s="151"/>
      <c r="AH26" s="158" t="s">
        <v>404</v>
      </c>
      <c r="AI26" s="145">
        <v>402.0</v>
      </c>
      <c r="AJ26" s="151"/>
      <c r="AK26" s="151"/>
      <c r="AL26" s="152" t="s">
        <v>405</v>
      </c>
      <c r="AM26" s="151"/>
      <c r="AN26" s="151" t="s">
        <v>406</v>
      </c>
      <c r="AO26" s="151" t="s">
        <v>405</v>
      </c>
      <c r="AP26" s="151"/>
      <c r="AQ26" s="151"/>
      <c r="AR26" s="151" t="s">
        <v>406</v>
      </c>
      <c r="AS26" s="151"/>
      <c r="AT26" s="151" t="s">
        <v>407</v>
      </c>
      <c r="AU26" s="238" t="s">
        <v>408</v>
      </c>
      <c r="AV26" s="151"/>
      <c r="AW26" s="151"/>
      <c r="AX26" s="151"/>
      <c r="AY26" s="151"/>
      <c r="AZ26" s="151"/>
      <c r="BA26" s="151"/>
      <c r="BB26" s="151"/>
      <c r="BC26" s="151"/>
      <c r="BD26" s="151"/>
      <c r="BE26" s="151"/>
      <c r="BF26" s="151"/>
      <c r="BG26" s="151"/>
      <c r="BH26" s="151"/>
      <c r="BI26" s="151"/>
      <c r="BJ26" s="151"/>
      <c r="BK26" s="151"/>
      <c r="BL26" s="151"/>
      <c r="BM26" s="151"/>
      <c r="BN26" s="151"/>
      <c r="BO26" s="151"/>
      <c r="BP26" s="151"/>
      <c r="BQ26" s="151"/>
      <c r="BR26" s="151"/>
      <c r="BS26" s="151"/>
      <c r="BT26" s="151"/>
      <c r="BU26" s="151"/>
    </row>
    <row r="27" ht="16.5" customHeight="1">
      <c r="A27" s="159" t="s">
        <v>409</v>
      </c>
      <c r="B27" s="35">
        <v>45336.0</v>
      </c>
      <c r="C27" s="239" t="s">
        <v>57</v>
      </c>
      <c r="D27" s="180" t="b">
        <v>0</v>
      </c>
      <c r="E27" s="180" t="b">
        <v>0</v>
      </c>
      <c r="F27" s="240" t="s">
        <v>410</v>
      </c>
      <c r="G27" s="95" t="s">
        <v>411</v>
      </c>
      <c r="H27" s="161" t="s">
        <v>412</v>
      </c>
      <c r="I27" s="198" t="s">
        <v>61</v>
      </c>
      <c r="J27" s="38" t="s">
        <v>123</v>
      </c>
      <c r="K27" s="163" t="s">
        <v>124</v>
      </c>
      <c r="L27" s="241" t="s">
        <v>340</v>
      </c>
      <c r="M27" s="162" t="s">
        <v>65</v>
      </c>
      <c r="N27" s="162"/>
      <c r="O27" s="162"/>
      <c r="P27" s="62" t="s">
        <v>413</v>
      </c>
      <c r="Q27" s="38" t="s">
        <v>414</v>
      </c>
      <c r="R27" s="106"/>
      <c r="S27" s="42"/>
      <c r="T27" s="162" t="s">
        <v>415</v>
      </c>
      <c r="U27" s="165" t="s">
        <v>276</v>
      </c>
      <c r="V27" s="56" t="s">
        <v>109</v>
      </c>
      <c r="W27" s="166"/>
      <c r="X27" s="162" t="s">
        <v>277</v>
      </c>
      <c r="Y27" s="162" t="s">
        <v>416</v>
      </c>
      <c r="Z27" s="156">
        <v>44774.0</v>
      </c>
      <c r="AA27" s="186">
        <v>600000.0</v>
      </c>
      <c r="AB27" s="186">
        <v>1000000.0</v>
      </c>
      <c r="AC27" s="168">
        <v>1.0</v>
      </c>
      <c r="AD27" s="59">
        <v>3.0</v>
      </c>
      <c r="AE27" s="162"/>
      <c r="AF27" s="59">
        <v>3.0</v>
      </c>
      <c r="AG27" s="162"/>
      <c r="AH27" s="169" t="s">
        <v>417</v>
      </c>
      <c r="AI27" s="59">
        <v>147.0</v>
      </c>
      <c r="AJ27" s="162"/>
      <c r="AK27" s="162"/>
      <c r="AL27" s="38" t="s">
        <v>418</v>
      </c>
      <c r="AM27" s="162"/>
      <c r="AN27" s="162"/>
      <c r="AO27" s="162" t="s">
        <v>419</v>
      </c>
      <c r="AP27" s="162" t="s">
        <v>420</v>
      </c>
      <c r="AQ27" s="162"/>
      <c r="AR27" s="162"/>
      <c r="AS27" s="162"/>
      <c r="AT27" s="162"/>
      <c r="AU27" s="162" t="s">
        <v>421</v>
      </c>
      <c r="AV27" s="162" t="s">
        <v>422</v>
      </c>
      <c r="AW27" s="162"/>
      <c r="AX27" s="162" t="s">
        <v>423</v>
      </c>
      <c r="AY27" s="162"/>
      <c r="AZ27" s="162"/>
      <c r="BA27" s="162"/>
      <c r="BB27" s="162"/>
      <c r="BC27" s="162"/>
      <c r="BD27" s="162"/>
      <c r="BE27" s="162"/>
      <c r="BF27" s="162"/>
      <c r="BG27" s="162"/>
      <c r="BH27" s="162"/>
      <c r="BI27" s="162"/>
      <c r="BJ27" s="162"/>
      <c r="BK27" s="162"/>
      <c r="BL27" s="162"/>
      <c r="BM27" s="162"/>
      <c r="BN27" s="162"/>
      <c r="BO27" s="162"/>
      <c r="BP27" s="162"/>
      <c r="BQ27" s="162"/>
      <c r="BR27" s="162"/>
      <c r="BS27" s="57"/>
      <c r="BT27" s="57"/>
      <c r="BU27" s="57"/>
    </row>
    <row r="28" ht="15.75" customHeight="1">
      <c r="A28" s="242" t="s">
        <v>424</v>
      </c>
      <c r="B28" s="35">
        <v>45336.0</v>
      </c>
      <c r="C28" s="145" t="s">
        <v>57</v>
      </c>
      <c r="D28" s="59" t="b">
        <v>1</v>
      </c>
      <c r="E28" s="59" t="b">
        <v>1</v>
      </c>
      <c r="F28" s="201"/>
      <c r="G28" s="95" t="s">
        <v>425</v>
      </c>
      <c r="H28" s="40" t="s">
        <v>426</v>
      </c>
      <c r="I28" s="149" t="s">
        <v>79</v>
      </c>
      <c r="J28" s="150" t="s">
        <v>338</v>
      </c>
      <c r="K28" s="149" t="s">
        <v>124</v>
      </c>
      <c r="L28" s="206" t="s">
        <v>427</v>
      </c>
      <c r="M28" s="206" t="s">
        <v>428</v>
      </c>
      <c r="N28" s="151"/>
      <c r="O28" s="45" t="s">
        <v>429</v>
      </c>
      <c r="P28" s="243" t="s">
        <v>430</v>
      </c>
      <c r="Q28" s="175" t="s">
        <v>431</v>
      </c>
      <c r="R28" s="108"/>
      <c r="S28" s="244"/>
      <c r="T28" s="245" t="s">
        <v>432</v>
      </c>
      <c r="U28" s="154" t="s">
        <v>433</v>
      </c>
      <c r="V28" s="145" t="s">
        <v>91</v>
      </c>
      <c r="W28" s="155"/>
      <c r="X28" s="153" t="s">
        <v>131</v>
      </c>
      <c r="Y28" s="151"/>
      <c r="Z28" s="156"/>
      <c r="AA28" s="52"/>
      <c r="AB28" s="52"/>
      <c r="AC28" s="157"/>
      <c r="AD28" s="246">
        <v>1.0</v>
      </c>
      <c r="AE28" s="151"/>
      <c r="AF28" s="151"/>
      <c r="AG28" s="151"/>
      <c r="AH28" s="158" t="s">
        <v>434</v>
      </c>
      <c r="AI28" s="145">
        <v>124.0</v>
      </c>
      <c r="AJ28" s="151" t="s">
        <v>435</v>
      </c>
      <c r="AK28" s="246">
        <v>5.84685423E8</v>
      </c>
      <c r="AL28" s="247" t="s">
        <v>436</v>
      </c>
      <c r="AM28" s="151"/>
      <c r="AN28" s="151"/>
      <c r="AO28" s="248" t="s">
        <v>436</v>
      </c>
      <c r="AP28" s="151"/>
      <c r="AQ28" s="151"/>
      <c r="AR28" s="248" t="s">
        <v>437</v>
      </c>
      <c r="AS28" s="151"/>
      <c r="AT28" s="248" t="s">
        <v>438</v>
      </c>
      <c r="AU28" s="238" t="s">
        <v>439</v>
      </c>
      <c r="AV28" s="151"/>
      <c r="AW28" s="151"/>
      <c r="AX28" s="151"/>
      <c r="AY28" s="151"/>
      <c r="AZ28" s="151"/>
      <c r="BA28" s="151"/>
      <c r="BB28" s="151"/>
      <c r="BC28" s="151"/>
      <c r="BD28" s="151"/>
      <c r="BE28" s="151"/>
      <c r="BF28" s="151"/>
      <c r="BG28" s="151"/>
      <c r="BH28" s="151"/>
      <c r="BI28" s="151"/>
      <c r="BJ28" s="151"/>
      <c r="BK28" s="151"/>
      <c r="BL28" s="151"/>
      <c r="BM28" s="151"/>
      <c r="BN28" s="151"/>
      <c r="BO28" s="151"/>
      <c r="BP28" s="151"/>
      <c r="BQ28" s="151"/>
      <c r="BR28" s="151"/>
      <c r="BS28" s="151"/>
      <c r="BT28" s="151"/>
      <c r="BU28" s="151"/>
    </row>
    <row r="29" ht="16.5" customHeight="1">
      <c r="A29" s="58" t="s">
        <v>440</v>
      </c>
      <c r="B29" s="105"/>
      <c r="C29" s="36" t="s">
        <v>150</v>
      </c>
      <c r="D29" s="56" t="b">
        <v>0</v>
      </c>
      <c r="E29" s="37" t="b">
        <v>0</v>
      </c>
      <c r="F29" s="249" t="s">
        <v>441</v>
      </c>
      <c r="G29" s="106"/>
      <c r="H29" s="39" t="s">
        <v>442</v>
      </c>
      <c r="I29" s="55" t="s">
        <v>61</v>
      </c>
      <c r="J29" s="57" t="s">
        <v>62</v>
      </c>
      <c r="K29" s="57"/>
      <c r="L29" s="57"/>
      <c r="M29" s="57"/>
      <c r="N29" s="57"/>
      <c r="O29" s="57"/>
      <c r="P29" s="107" t="s">
        <v>443</v>
      </c>
      <c r="Q29" s="107" t="s">
        <v>444</v>
      </c>
      <c r="R29" s="108"/>
      <c r="S29" s="57" t="s">
        <v>445</v>
      </c>
      <c r="T29" s="109" t="s">
        <v>446</v>
      </c>
      <c r="U29" s="49" t="s">
        <v>447</v>
      </c>
      <c r="V29" s="37" t="s">
        <v>109</v>
      </c>
      <c r="W29" s="57"/>
      <c r="X29" s="109" t="s">
        <v>448</v>
      </c>
      <c r="Y29" s="57"/>
      <c r="Z29" s="51">
        <v>44243.0</v>
      </c>
      <c r="AA29" s="53">
        <v>4000000.0</v>
      </c>
      <c r="AB29" s="53">
        <v>2.62E7</v>
      </c>
      <c r="AC29" s="54">
        <v>26.2</v>
      </c>
      <c r="AD29" s="111">
        <v>5.0</v>
      </c>
      <c r="AE29" s="57"/>
      <c r="AF29" s="111">
        <v>5.0</v>
      </c>
      <c r="AG29" s="57"/>
      <c r="AH29" s="112" t="s">
        <v>449</v>
      </c>
      <c r="AI29" s="37">
        <v>39.0</v>
      </c>
      <c r="AJ29" s="57"/>
      <c r="AK29" s="57"/>
      <c r="AL29" s="107" t="s">
        <v>450</v>
      </c>
      <c r="AM29" s="57"/>
      <c r="AN29" s="57"/>
      <c r="AO29" s="173" t="s">
        <v>451</v>
      </c>
      <c r="AP29" s="57" t="s">
        <v>452</v>
      </c>
      <c r="AQ29" s="57" t="s">
        <v>452</v>
      </c>
      <c r="AR29" s="57"/>
      <c r="AS29" s="57"/>
      <c r="AT29" s="57" t="s">
        <v>453</v>
      </c>
      <c r="AU29" s="113" t="s">
        <v>454</v>
      </c>
      <c r="AV29" s="114"/>
      <c r="AW29" s="37" t="b">
        <v>0</v>
      </c>
      <c r="AX29" s="113" t="s">
        <v>182</v>
      </c>
      <c r="AY29" s="115"/>
      <c r="AZ29" s="114"/>
      <c r="BA29" s="57"/>
      <c r="BB29" s="57"/>
      <c r="BC29" s="57"/>
      <c r="BD29" s="57"/>
      <c r="BE29" s="57"/>
      <c r="BF29" s="57"/>
      <c r="BG29" s="57"/>
      <c r="BH29" s="57"/>
      <c r="BI29" s="57"/>
      <c r="BJ29" s="57"/>
      <c r="BK29" s="57"/>
      <c r="BL29" s="57"/>
      <c r="BM29" s="57"/>
      <c r="BN29" s="57"/>
      <c r="BO29" s="57"/>
      <c r="BP29" s="57"/>
      <c r="BQ29" s="57"/>
      <c r="BR29" s="57"/>
      <c r="BS29" s="57"/>
      <c r="BT29" s="57"/>
      <c r="BU29" s="57"/>
    </row>
    <row r="30" ht="15.75" customHeight="1">
      <c r="A30" s="64" t="s">
        <v>455</v>
      </c>
      <c r="B30" s="35">
        <v>45336.0</v>
      </c>
      <c r="C30" s="83" t="s">
        <v>57</v>
      </c>
      <c r="D30" s="56" t="b">
        <v>1</v>
      </c>
      <c r="E30" s="31" t="b">
        <v>1</v>
      </c>
      <c r="F30" s="14"/>
      <c r="G30" s="95" t="s">
        <v>456</v>
      </c>
      <c r="H30" s="96" t="s">
        <v>457</v>
      </c>
      <c r="I30" s="55" t="s">
        <v>269</v>
      </c>
      <c r="J30" s="55" t="s">
        <v>458</v>
      </c>
      <c r="K30" s="55" t="s">
        <v>124</v>
      </c>
      <c r="L30" s="43" t="s">
        <v>125</v>
      </c>
      <c r="M30" s="43"/>
      <c r="N30" s="69"/>
      <c r="O30" s="45" t="s">
        <v>459</v>
      </c>
      <c r="P30" s="250" t="s">
        <v>460</v>
      </c>
      <c r="Q30" s="70"/>
      <c r="R30" s="39" t="s">
        <v>461</v>
      </c>
      <c r="S30" s="42"/>
      <c r="T30" s="72" t="s">
        <v>129</v>
      </c>
      <c r="U30" s="99" t="s">
        <v>208</v>
      </c>
      <c r="V30" s="56" t="s">
        <v>91</v>
      </c>
      <c r="W30" s="74"/>
      <c r="X30" s="42" t="s">
        <v>74</v>
      </c>
      <c r="Y30" s="41" t="s">
        <v>74</v>
      </c>
      <c r="Z30" s="75"/>
      <c r="AA30" s="76"/>
      <c r="AB30" s="251">
        <v>5600000.0</v>
      </c>
      <c r="AC30" s="252" t="s">
        <v>462</v>
      </c>
      <c r="AD30" s="78">
        <v>3.0</v>
      </c>
      <c r="AE30" s="41"/>
      <c r="AF30" s="78">
        <v>6.0</v>
      </c>
      <c r="AG30" s="78"/>
      <c r="AH30" s="86" t="s">
        <v>463</v>
      </c>
      <c r="AI30" s="56"/>
      <c r="AJ30" s="42"/>
      <c r="AK30" s="56"/>
      <c r="AL30" s="70" t="s">
        <v>464</v>
      </c>
      <c r="AM30" s="55"/>
      <c r="AN30" s="55"/>
      <c r="AO30" s="55"/>
      <c r="AP30" s="42"/>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row>
    <row r="31" ht="15.75" customHeight="1">
      <c r="A31" s="253" t="s">
        <v>465</v>
      </c>
      <c r="B31" s="254">
        <v>45578.0</v>
      </c>
      <c r="C31" s="255"/>
      <c r="D31" s="256" t="b">
        <v>1</v>
      </c>
      <c r="E31" s="257" t="s">
        <v>356</v>
      </c>
      <c r="F31" s="258" t="s">
        <v>466</v>
      </c>
      <c r="G31" s="258"/>
      <c r="H31" s="259" t="s">
        <v>467</v>
      </c>
      <c r="I31" s="260"/>
      <c r="J31" s="261"/>
      <c r="K31" s="262"/>
      <c r="L31" s="261"/>
      <c r="M31" s="261"/>
      <c r="N31" s="257"/>
      <c r="O31" s="257"/>
      <c r="P31" s="263" t="s">
        <v>468</v>
      </c>
      <c r="Q31" s="257"/>
      <c r="R31" s="257"/>
      <c r="S31" s="257"/>
      <c r="T31" s="255"/>
      <c r="U31" s="264">
        <v>2022.0</v>
      </c>
      <c r="V31" s="265">
        <v>45301.0</v>
      </c>
      <c r="W31" s="266"/>
      <c r="X31" s="253" t="s">
        <v>131</v>
      </c>
      <c r="Y31" s="257"/>
      <c r="Z31" s="267"/>
      <c r="AA31" s="266"/>
      <c r="AB31" s="266"/>
      <c r="AC31" s="268"/>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57"/>
      <c r="BJ31" s="57"/>
      <c r="BK31" s="57"/>
      <c r="BL31" s="57"/>
      <c r="BM31" s="57"/>
      <c r="BN31" s="57"/>
      <c r="BO31" s="57"/>
      <c r="BP31" s="57"/>
      <c r="BQ31" s="57"/>
      <c r="BR31" s="57"/>
      <c r="BS31" s="57"/>
      <c r="BT31" s="57"/>
      <c r="BU31" s="57"/>
    </row>
    <row r="32" ht="15.75" customHeight="1">
      <c r="A32" s="58" t="s">
        <v>469</v>
      </c>
      <c r="B32" s="82">
        <v>45268.0</v>
      </c>
      <c r="C32" s="36" t="s">
        <v>57</v>
      </c>
      <c r="D32" s="37" t="b">
        <v>0</v>
      </c>
      <c r="E32" s="37" t="b">
        <v>0</v>
      </c>
      <c r="F32" s="249" t="s">
        <v>470</v>
      </c>
      <c r="G32" s="106" t="s">
        <v>471</v>
      </c>
      <c r="H32" s="39" t="s">
        <v>472</v>
      </c>
      <c r="I32" s="55" t="s">
        <v>473</v>
      </c>
      <c r="J32" s="57" t="s">
        <v>80</v>
      </c>
      <c r="K32" s="57" t="s">
        <v>124</v>
      </c>
      <c r="L32" s="64" t="s">
        <v>474</v>
      </c>
      <c r="M32" s="57" t="s">
        <v>340</v>
      </c>
      <c r="N32" s="57"/>
      <c r="O32" s="57"/>
      <c r="P32" s="107" t="s">
        <v>475</v>
      </c>
      <c r="Q32" s="107" t="s">
        <v>476</v>
      </c>
      <c r="R32" s="108"/>
      <c r="S32" s="57" t="s">
        <v>471</v>
      </c>
      <c r="T32" s="109" t="s">
        <v>477</v>
      </c>
      <c r="U32" s="49" t="s">
        <v>108</v>
      </c>
      <c r="V32" s="37" t="s">
        <v>91</v>
      </c>
      <c r="W32" s="57"/>
      <c r="X32" s="57" t="s">
        <v>74</v>
      </c>
      <c r="Y32" s="57"/>
      <c r="Z32" s="51"/>
      <c r="AA32" s="63"/>
      <c r="AB32" s="63"/>
      <c r="AC32" s="54"/>
      <c r="AD32" s="57"/>
      <c r="AE32" s="57"/>
      <c r="AF32" s="57"/>
      <c r="AG32" s="57"/>
      <c r="AH32" s="112" t="s">
        <v>478</v>
      </c>
      <c r="AI32" s="37">
        <v>21.0</v>
      </c>
      <c r="AJ32" s="113" t="s">
        <v>479</v>
      </c>
      <c r="AK32" s="114"/>
      <c r="AL32" s="229" t="s">
        <v>480</v>
      </c>
      <c r="AM32" s="114"/>
      <c r="AN32" s="57" t="s">
        <v>481</v>
      </c>
      <c r="AO32" s="113" t="s">
        <v>482</v>
      </c>
      <c r="AP32" s="114"/>
      <c r="AQ32" s="57"/>
      <c r="AR32" s="57"/>
      <c r="AS32" s="57"/>
      <c r="AT32" s="57"/>
      <c r="AU32" s="57" t="s">
        <v>483</v>
      </c>
      <c r="AV32" s="57"/>
      <c r="AW32" s="57"/>
      <c r="AX32" s="57"/>
      <c r="AY32" s="57"/>
      <c r="AZ32" s="57" t="s">
        <v>484</v>
      </c>
      <c r="BA32" s="57"/>
      <c r="BB32" s="57"/>
      <c r="BC32" s="57"/>
      <c r="BD32" s="57"/>
      <c r="BE32" s="57"/>
      <c r="BF32" s="57"/>
      <c r="BG32" s="57"/>
      <c r="BH32" s="57"/>
      <c r="BI32" s="57"/>
      <c r="BJ32" s="57"/>
      <c r="BK32" s="57"/>
      <c r="BL32" s="57"/>
      <c r="BM32" s="57"/>
      <c r="BN32" s="57"/>
      <c r="BO32" s="57"/>
      <c r="BP32" s="57"/>
      <c r="BQ32" s="57"/>
      <c r="BR32" s="57"/>
      <c r="BS32" s="57"/>
      <c r="BT32" s="57"/>
      <c r="BU32" s="57"/>
    </row>
    <row r="33" ht="15.75" customHeight="1">
      <c r="A33" s="64" t="s">
        <v>485</v>
      </c>
      <c r="B33" s="35">
        <v>45085.0</v>
      </c>
      <c r="C33" s="36" t="s">
        <v>57</v>
      </c>
      <c r="D33" s="56" t="b">
        <v>0</v>
      </c>
      <c r="E33" s="66" t="b">
        <v>0</v>
      </c>
      <c r="F33" s="30" t="s">
        <v>486</v>
      </c>
      <c r="G33" s="39" t="s">
        <v>487</v>
      </c>
      <c r="H33" s="68" t="s">
        <v>488</v>
      </c>
      <c r="I33" s="55" t="s">
        <v>100</v>
      </c>
      <c r="J33" s="55" t="s">
        <v>123</v>
      </c>
      <c r="K33" s="55" t="s">
        <v>124</v>
      </c>
      <c r="L33" s="57" t="s">
        <v>125</v>
      </c>
      <c r="M33" s="64"/>
      <c r="N33" s="69"/>
      <c r="O33" s="69"/>
      <c r="P33" s="269"/>
      <c r="Q33" s="270"/>
      <c r="R33" s="271" t="s">
        <v>489</v>
      </c>
      <c r="S33" s="41" t="s">
        <v>490</v>
      </c>
      <c r="T33" s="109" t="s">
        <v>89</v>
      </c>
      <c r="U33" s="73" t="s">
        <v>491</v>
      </c>
      <c r="V33" s="37" t="s">
        <v>109</v>
      </c>
      <c r="W33" s="74">
        <v>18666.0</v>
      </c>
      <c r="X33" s="48" t="s">
        <v>110</v>
      </c>
      <c r="Y33" s="41" t="s">
        <v>492</v>
      </c>
      <c r="Z33" s="75">
        <v>42614.0</v>
      </c>
      <c r="AA33" s="76">
        <v>3000000.0</v>
      </c>
      <c r="AB33" s="76">
        <v>1.01E7</v>
      </c>
      <c r="AC33" s="77">
        <v>10.1</v>
      </c>
      <c r="AD33" s="78">
        <v>4.0</v>
      </c>
      <c r="AE33" s="41" t="s">
        <v>111</v>
      </c>
      <c r="AF33" s="78">
        <v>5.0</v>
      </c>
      <c r="AG33" s="78"/>
      <c r="AH33" s="79" t="s">
        <v>493</v>
      </c>
      <c r="AI33" s="56">
        <v>1424.0</v>
      </c>
      <c r="AJ33" s="41" t="s">
        <v>494</v>
      </c>
      <c r="AK33" s="78" t="s">
        <v>495</v>
      </c>
      <c r="AL33" s="272" t="s">
        <v>496</v>
      </c>
      <c r="AM33" s="114"/>
      <c r="AN33" s="41"/>
      <c r="AO33" s="42"/>
      <c r="AP33" s="41"/>
      <c r="AQ33" s="78"/>
      <c r="AR33" s="78"/>
      <c r="AS33" s="78"/>
      <c r="AT33" s="78"/>
      <c r="AU33" s="78"/>
      <c r="AV33" s="78"/>
      <c r="AW33" s="78"/>
      <c r="AX33" s="78"/>
      <c r="AY33" s="78"/>
      <c r="AZ33" s="78"/>
      <c r="BA33" s="78"/>
      <c r="BB33" s="78"/>
      <c r="BC33" s="78"/>
      <c r="BD33" s="78"/>
      <c r="BE33" s="78"/>
      <c r="BF33" s="28"/>
      <c r="BG33" s="28"/>
      <c r="BH33" s="28"/>
      <c r="BI33" s="28"/>
      <c r="BJ33" s="28"/>
      <c r="BK33" s="28"/>
      <c r="BL33" s="28"/>
      <c r="BM33" s="28"/>
      <c r="BN33" s="28"/>
      <c r="BO33" s="28"/>
      <c r="BP33" s="28"/>
      <c r="BQ33" s="28"/>
      <c r="BR33" s="28"/>
      <c r="BS33" s="28"/>
      <c r="BT33" s="28"/>
      <c r="BU33" s="28"/>
    </row>
    <row r="34" ht="15.75" customHeight="1">
      <c r="A34" s="64" t="s">
        <v>497</v>
      </c>
      <c r="B34" s="273">
        <v>45085.0</v>
      </c>
      <c r="C34" s="36" t="s">
        <v>150</v>
      </c>
      <c r="D34" s="31" t="b">
        <v>0</v>
      </c>
      <c r="E34" s="31" t="b">
        <v>0</v>
      </c>
      <c r="F34" s="274" t="s">
        <v>498</v>
      </c>
      <c r="G34" s="147"/>
      <c r="H34" s="275" t="s">
        <v>499</v>
      </c>
      <c r="I34" s="55"/>
      <c r="J34" s="55"/>
      <c r="K34" s="55"/>
      <c r="L34" s="64"/>
      <c r="M34" s="64"/>
      <c r="N34" s="69"/>
      <c r="O34" s="69"/>
      <c r="P34" s="276"/>
      <c r="Q34" s="276"/>
      <c r="R34" s="277"/>
      <c r="S34" s="278"/>
      <c r="T34" s="278"/>
      <c r="U34" s="279"/>
      <c r="V34" s="280"/>
      <c r="W34" s="278"/>
      <c r="X34" s="278"/>
      <c r="Y34" s="278"/>
      <c r="Z34" s="281"/>
      <c r="AA34" s="282"/>
      <c r="AB34" s="282"/>
      <c r="AC34" s="283"/>
      <c r="AD34" s="278"/>
      <c r="AE34" s="278"/>
      <c r="AF34" s="278"/>
      <c r="AG34" s="278"/>
      <c r="AH34" s="276"/>
      <c r="AI34" s="280"/>
      <c r="AJ34" s="278"/>
      <c r="AK34" s="278"/>
      <c r="AL34" s="276"/>
      <c r="AM34" s="278"/>
      <c r="AN34" s="278"/>
      <c r="AO34" s="284"/>
      <c r="AP34" s="285"/>
      <c r="AQ34" s="285"/>
      <c r="AR34" s="285"/>
      <c r="AS34" s="285"/>
      <c r="AT34" s="285"/>
      <c r="AU34" s="285"/>
      <c r="AV34" s="285"/>
      <c r="AW34" s="285"/>
      <c r="AX34" s="285"/>
      <c r="AY34" s="285"/>
      <c r="AZ34" s="285"/>
      <c r="BA34" s="285"/>
      <c r="BB34" s="285"/>
      <c r="BC34" s="285"/>
      <c r="BD34" s="285"/>
      <c r="BE34" s="285"/>
      <c r="BF34" s="285"/>
      <c r="BG34" s="285"/>
      <c r="BH34" s="285"/>
      <c r="BI34" s="285"/>
      <c r="BJ34" s="285"/>
      <c r="BK34" s="285"/>
      <c r="BL34" s="285"/>
      <c r="BM34" s="285"/>
      <c r="BN34" s="285"/>
      <c r="BO34" s="285"/>
      <c r="BP34" s="285"/>
      <c r="BQ34" s="285"/>
      <c r="BR34" s="285"/>
      <c r="BS34" s="285"/>
      <c r="BT34" s="285"/>
      <c r="BU34" s="285"/>
    </row>
    <row r="35" ht="16.5" customHeight="1">
      <c r="A35" s="81" t="s">
        <v>500</v>
      </c>
      <c r="B35" s="110"/>
      <c r="C35" s="36" t="s">
        <v>97</v>
      </c>
      <c r="D35" s="31" t="b">
        <v>1</v>
      </c>
      <c r="E35" s="31" t="b">
        <v>0</v>
      </c>
      <c r="F35" s="30" t="s">
        <v>501</v>
      </c>
      <c r="G35" s="106"/>
      <c r="H35" s="286"/>
      <c r="I35" s="55"/>
      <c r="J35" s="55"/>
      <c r="K35" s="55"/>
      <c r="L35" s="287"/>
      <c r="M35" s="287"/>
      <c r="N35" s="69"/>
      <c r="O35" s="69"/>
      <c r="P35" s="288"/>
      <c r="Q35" s="288"/>
      <c r="R35" s="108"/>
      <c r="S35" s="57"/>
      <c r="T35" s="287"/>
      <c r="U35" s="154"/>
      <c r="V35" s="289"/>
      <c r="W35" s="287"/>
      <c r="X35" s="287"/>
      <c r="Y35" s="287"/>
      <c r="Z35" s="156"/>
      <c r="AA35" s="52"/>
      <c r="AB35" s="52"/>
      <c r="AC35" s="287"/>
      <c r="AD35" s="287"/>
      <c r="AE35" s="287"/>
      <c r="AF35" s="287"/>
      <c r="AG35" s="287"/>
      <c r="AH35" s="288"/>
      <c r="AI35" s="289"/>
      <c r="AJ35" s="287"/>
      <c r="AK35" s="287"/>
      <c r="AL35" s="288"/>
      <c r="AM35" s="287"/>
      <c r="AN35" s="287"/>
      <c r="AO35" s="287"/>
      <c r="AP35" s="287"/>
      <c r="AQ35" s="287"/>
      <c r="AR35" s="287"/>
      <c r="AS35" s="287"/>
      <c r="AT35" s="287"/>
      <c r="AU35" s="287"/>
      <c r="AV35" s="287"/>
      <c r="AW35" s="287"/>
      <c r="AX35" s="287"/>
      <c r="AY35" s="287"/>
      <c r="AZ35" s="287"/>
      <c r="BA35" s="287"/>
      <c r="BB35" s="57"/>
      <c r="BC35" s="57"/>
      <c r="BD35" s="57"/>
      <c r="BE35" s="57"/>
      <c r="BF35" s="57"/>
      <c r="BG35" s="57"/>
      <c r="BH35" s="57"/>
      <c r="BI35" s="57"/>
      <c r="BJ35" s="57"/>
      <c r="BK35" s="57"/>
      <c r="BL35" s="57"/>
      <c r="BM35" s="57"/>
      <c r="BN35" s="57"/>
      <c r="BO35" s="57"/>
      <c r="BP35" s="57"/>
      <c r="BQ35" s="57"/>
      <c r="BR35" s="57"/>
      <c r="BS35" s="57"/>
      <c r="BT35" s="57"/>
      <c r="BU35" s="57"/>
    </row>
    <row r="36" ht="16.5" customHeight="1">
      <c r="A36" s="58" t="s">
        <v>502</v>
      </c>
      <c r="B36" s="105"/>
      <c r="C36" s="36" t="s">
        <v>150</v>
      </c>
      <c r="D36" s="37" t="b">
        <v>0</v>
      </c>
      <c r="E36" s="37" t="b">
        <v>0</v>
      </c>
      <c r="F36" s="249" t="s">
        <v>503</v>
      </c>
      <c r="G36" s="106"/>
      <c r="H36" s="39" t="s">
        <v>504</v>
      </c>
      <c r="I36" s="57"/>
      <c r="J36" s="57" t="s">
        <v>62</v>
      </c>
      <c r="K36" s="57"/>
      <c r="L36" s="57"/>
      <c r="M36" s="57"/>
      <c r="N36" s="57"/>
      <c r="O36" s="57"/>
      <c r="P36" s="107" t="s">
        <v>505</v>
      </c>
      <c r="Q36" s="107" t="s">
        <v>506</v>
      </c>
      <c r="R36" s="108"/>
      <c r="S36" s="57" t="s">
        <v>507</v>
      </c>
      <c r="T36" s="109" t="s">
        <v>89</v>
      </c>
      <c r="U36" s="49" t="s">
        <v>491</v>
      </c>
      <c r="V36" s="37" t="s">
        <v>109</v>
      </c>
      <c r="W36" s="57"/>
      <c r="X36" s="109" t="s">
        <v>178</v>
      </c>
      <c r="Y36" s="57"/>
      <c r="Z36" s="51"/>
      <c r="AA36" s="63"/>
      <c r="AB36" s="53">
        <v>4.75E7</v>
      </c>
      <c r="AC36" s="54">
        <v>4.75</v>
      </c>
      <c r="AD36" s="111">
        <v>1.0</v>
      </c>
      <c r="AE36" s="57"/>
      <c r="AF36" s="111">
        <v>0.0</v>
      </c>
      <c r="AG36" s="57"/>
      <c r="AH36" s="112" t="s">
        <v>508</v>
      </c>
      <c r="AI36" s="37">
        <v>258.0</v>
      </c>
      <c r="AJ36" s="57"/>
      <c r="AK36" s="57"/>
      <c r="AL36" s="107"/>
      <c r="AM36" s="57"/>
      <c r="AN36" s="57"/>
      <c r="AO36" s="57"/>
      <c r="AP36" s="57"/>
      <c r="AQ36" s="57" t="s">
        <v>509</v>
      </c>
      <c r="AR36" s="57"/>
      <c r="AS36" s="57"/>
      <c r="AT36" s="57" t="s">
        <v>510</v>
      </c>
      <c r="AU36" s="113" t="s">
        <v>511</v>
      </c>
      <c r="AV36" s="114"/>
      <c r="AW36" s="37" t="b">
        <v>0</v>
      </c>
      <c r="AX36" s="113" t="s">
        <v>182</v>
      </c>
      <c r="AY36" s="115"/>
      <c r="AZ36" s="114"/>
      <c r="BA36" s="57"/>
      <c r="BB36" s="57"/>
      <c r="BC36" s="57"/>
      <c r="BD36" s="57"/>
      <c r="BE36" s="57"/>
      <c r="BF36" s="57"/>
      <c r="BG36" s="57"/>
      <c r="BH36" s="57"/>
      <c r="BI36" s="57"/>
      <c r="BJ36" s="57"/>
      <c r="BK36" s="57"/>
      <c r="BL36" s="57"/>
      <c r="BM36" s="57"/>
      <c r="BN36" s="57"/>
      <c r="BO36" s="57"/>
      <c r="BP36" s="57"/>
      <c r="BQ36" s="57"/>
      <c r="BR36" s="57"/>
      <c r="BS36" s="57"/>
      <c r="BT36" s="57"/>
      <c r="BU36" s="57"/>
    </row>
    <row r="37" ht="15.75" customHeight="1">
      <c r="A37" s="58" t="s">
        <v>512</v>
      </c>
      <c r="B37" s="105"/>
      <c r="C37" s="36" t="s">
        <v>150</v>
      </c>
      <c r="D37" s="37" t="b">
        <v>0</v>
      </c>
      <c r="E37" s="37" t="b">
        <v>0</v>
      </c>
      <c r="F37" s="249" t="s">
        <v>513</v>
      </c>
      <c r="G37" s="106"/>
      <c r="H37" s="39" t="s">
        <v>514</v>
      </c>
      <c r="I37" s="57"/>
      <c r="J37" s="57" t="s">
        <v>515</v>
      </c>
      <c r="K37" s="57"/>
      <c r="L37" s="57"/>
      <c r="M37" s="57"/>
      <c r="N37" s="57"/>
      <c r="O37" s="57"/>
      <c r="P37" s="107" t="s">
        <v>516</v>
      </c>
      <c r="Q37" s="107" t="s">
        <v>517</v>
      </c>
      <c r="R37" s="108"/>
      <c r="S37" s="57" t="s">
        <v>518</v>
      </c>
      <c r="T37" s="57" t="s">
        <v>519</v>
      </c>
      <c r="U37" s="49" t="s">
        <v>520</v>
      </c>
      <c r="V37" s="37" t="s">
        <v>109</v>
      </c>
      <c r="W37" s="57"/>
      <c r="X37" s="57" t="s">
        <v>193</v>
      </c>
      <c r="Y37" s="57"/>
      <c r="Z37" s="51">
        <v>44326.0</v>
      </c>
      <c r="AA37" s="53">
        <v>7.0E7</v>
      </c>
      <c r="AB37" s="53">
        <v>7.0E7</v>
      </c>
      <c r="AC37" s="54">
        <v>70.0</v>
      </c>
      <c r="AD37" s="111">
        <v>1.0</v>
      </c>
      <c r="AE37" s="57"/>
      <c r="AF37" s="111">
        <v>1.0</v>
      </c>
      <c r="AG37" s="57"/>
      <c r="AH37" s="112" t="s">
        <v>521</v>
      </c>
      <c r="AI37" s="37"/>
      <c r="AJ37" s="57"/>
      <c r="AK37" s="57"/>
      <c r="AL37" s="107"/>
      <c r="AM37" s="57"/>
      <c r="AN37" s="57" t="s">
        <v>522</v>
      </c>
      <c r="AO37" s="57"/>
      <c r="AP37" s="57"/>
      <c r="AQ37" s="57"/>
      <c r="AR37" s="57"/>
      <c r="AS37" s="57"/>
      <c r="AT37" s="57" t="s">
        <v>522</v>
      </c>
      <c r="AU37" s="113" t="s">
        <v>523</v>
      </c>
      <c r="AV37" s="114"/>
      <c r="AW37" s="37" t="b">
        <v>0</v>
      </c>
      <c r="AX37" s="113" t="s">
        <v>182</v>
      </c>
      <c r="AY37" s="115"/>
      <c r="AZ37" s="114"/>
      <c r="BA37" s="57"/>
      <c r="BB37" s="290"/>
      <c r="BC37" s="290"/>
      <c r="BD37" s="290"/>
      <c r="BE37" s="290"/>
      <c r="BF37" s="290"/>
      <c r="BG37" s="290"/>
      <c r="BH37" s="290"/>
      <c r="BI37" s="290"/>
      <c r="BJ37" s="290"/>
      <c r="BK37" s="290"/>
      <c r="BL37" s="290"/>
      <c r="BM37" s="290"/>
      <c r="BN37" s="290"/>
      <c r="BO37" s="290"/>
      <c r="BP37" s="290"/>
      <c r="BQ37" s="290"/>
      <c r="BR37" s="290"/>
      <c r="BS37" s="290"/>
      <c r="BT37" s="290"/>
      <c r="BU37" s="290"/>
    </row>
    <row r="38" ht="15.75" customHeight="1">
      <c r="A38" s="253" t="s">
        <v>524</v>
      </c>
      <c r="B38" s="254">
        <v>45578.0</v>
      </c>
      <c r="C38" s="257"/>
      <c r="D38" s="256" t="b">
        <v>1</v>
      </c>
      <c r="E38" s="291" t="s">
        <v>356</v>
      </c>
      <c r="F38" s="292" t="s">
        <v>525</v>
      </c>
      <c r="G38" s="293" t="s">
        <v>526</v>
      </c>
      <c r="H38" s="294" t="s">
        <v>527</v>
      </c>
      <c r="I38" s="295" t="s">
        <v>61</v>
      </c>
      <c r="J38" s="295" t="s">
        <v>528</v>
      </c>
      <c r="K38" s="296" t="s">
        <v>63</v>
      </c>
      <c r="L38" s="257"/>
      <c r="M38" s="257"/>
      <c r="N38" s="257"/>
      <c r="O38" s="257"/>
      <c r="P38" s="297" t="s">
        <v>529</v>
      </c>
      <c r="Q38" s="257"/>
      <c r="R38" s="257"/>
      <c r="S38" s="257"/>
      <c r="T38" s="257"/>
      <c r="U38" s="298"/>
      <c r="V38" s="299">
        <v>45301.0</v>
      </c>
      <c r="W38" s="266"/>
      <c r="X38" s="257" t="s">
        <v>530</v>
      </c>
      <c r="Y38" s="257" t="s">
        <v>530</v>
      </c>
      <c r="Z38" s="300">
        <v>43709.0</v>
      </c>
      <c r="AA38" s="301">
        <v>1000000.0</v>
      </c>
      <c r="AB38" s="301">
        <v>1950000.0</v>
      </c>
      <c r="AC38" s="302"/>
      <c r="AD38" s="257"/>
      <c r="AE38" s="257"/>
      <c r="AF38" s="257"/>
      <c r="AG38" s="257"/>
      <c r="AH38" s="257"/>
      <c r="AI38" s="257"/>
      <c r="AJ38" s="257"/>
      <c r="AK38" s="257"/>
      <c r="AL38" s="257"/>
      <c r="AM38" s="257"/>
      <c r="AN38" s="257"/>
      <c r="AO38" s="257"/>
      <c r="AP38" s="257"/>
      <c r="AQ38" s="257"/>
      <c r="AR38" s="257"/>
      <c r="AS38" s="257"/>
      <c r="AT38" s="257"/>
      <c r="AU38" s="257"/>
      <c r="AV38" s="257"/>
      <c r="AW38" s="257"/>
      <c r="AX38" s="257"/>
      <c r="AY38" s="257"/>
      <c r="AZ38" s="257"/>
      <c r="BA38" s="257"/>
      <c r="BB38" s="257"/>
      <c r="BC38" s="257"/>
      <c r="BD38" s="257"/>
      <c r="BE38" s="257"/>
      <c r="BF38" s="257"/>
      <c r="BG38" s="257"/>
      <c r="BH38" s="257"/>
      <c r="BI38" s="57"/>
      <c r="BJ38" s="57"/>
      <c r="BK38" s="57"/>
      <c r="BL38" s="57"/>
      <c r="BM38" s="57"/>
      <c r="BN38" s="57"/>
      <c r="BO38" s="57"/>
      <c r="BP38" s="57"/>
      <c r="BQ38" s="57"/>
      <c r="BR38" s="57"/>
      <c r="BS38" s="57"/>
      <c r="BT38" s="57"/>
      <c r="BU38" s="57"/>
    </row>
    <row r="39" ht="15.75" customHeight="1">
      <c r="A39" s="58" t="s">
        <v>531</v>
      </c>
      <c r="B39" s="303"/>
      <c r="C39" s="36" t="s">
        <v>150</v>
      </c>
      <c r="D39" s="31" t="b">
        <v>0</v>
      </c>
      <c r="E39" s="31" t="b">
        <v>0</v>
      </c>
      <c r="F39" s="249" t="s">
        <v>532</v>
      </c>
      <c r="G39" s="39" t="s">
        <v>533</v>
      </c>
      <c r="H39" s="39" t="s">
        <v>534</v>
      </c>
      <c r="I39" s="57"/>
      <c r="J39" s="57" t="s">
        <v>515</v>
      </c>
      <c r="K39" s="57"/>
      <c r="L39" s="57"/>
      <c r="M39" s="57"/>
      <c r="N39" s="57"/>
      <c r="O39" s="57"/>
      <c r="P39" s="107" t="s">
        <v>535</v>
      </c>
      <c r="Q39" s="107" t="s">
        <v>536</v>
      </c>
      <c r="R39" s="108"/>
      <c r="S39" s="57" t="s">
        <v>537</v>
      </c>
      <c r="T39" s="57" t="s">
        <v>538</v>
      </c>
      <c r="U39" s="49" t="s">
        <v>447</v>
      </c>
      <c r="V39" s="37" t="s">
        <v>91</v>
      </c>
      <c r="W39" s="57"/>
      <c r="X39" s="57" t="s">
        <v>193</v>
      </c>
      <c r="Y39" s="57"/>
      <c r="Z39" s="51">
        <v>44208.0</v>
      </c>
      <c r="AA39" s="53">
        <v>130000.0</v>
      </c>
      <c r="AB39" s="53">
        <v>130000.0</v>
      </c>
      <c r="AC39" s="54">
        <v>0.13</v>
      </c>
      <c r="AD39" s="111">
        <v>1.0</v>
      </c>
      <c r="AE39" s="57"/>
      <c r="AF39" s="111">
        <v>0.0</v>
      </c>
      <c r="AG39" s="57"/>
      <c r="AH39" s="112" t="s">
        <v>539</v>
      </c>
      <c r="AI39" s="37"/>
      <c r="AJ39" s="57"/>
      <c r="AK39" s="57"/>
      <c r="AL39" s="107"/>
      <c r="AM39" s="57"/>
      <c r="AN39" s="57"/>
      <c r="AO39" s="57" t="s">
        <v>540</v>
      </c>
      <c r="AP39" s="57"/>
      <c r="AQ39" s="57"/>
      <c r="AR39" s="57"/>
      <c r="AS39" s="57"/>
      <c r="AT39" s="57" t="s">
        <v>540</v>
      </c>
      <c r="AU39" s="113" t="s">
        <v>541</v>
      </c>
      <c r="AV39" s="114"/>
      <c r="AW39" s="37" t="b">
        <v>0</v>
      </c>
      <c r="AX39" s="57" t="s">
        <v>95</v>
      </c>
      <c r="AY39" s="57"/>
      <c r="AZ39" s="57"/>
      <c r="BA39" s="57"/>
      <c r="BB39" s="57"/>
      <c r="BC39" s="57"/>
      <c r="BD39" s="57"/>
      <c r="BE39" s="57"/>
      <c r="BF39" s="57"/>
      <c r="BG39" s="57"/>
      <c r="BH39" s="57"/>
      <c r="BI39" s="57"/>
      <c r="BJ39" s="57"/>
      <c r="BK39" s="57"/>
      <c r="BL39" s="57"/>
      <c r="BM39" s="57"/>
      <c r="BN39" s="57"/>
      <c r="BO39" s="57"/>
      <c r="BP39" s="57"/>
      <c r="BQ39" s="57"/>
      <c r="BR39" s="57"/>
      <c r="BS39" s="57"/>
      <c r="BT39" s="57"/>
      <c r="BU39" s="57"/>
    </row>
    <row r="40" ht="15.75" customHeight="1">
      <c r="A40" s="150" t="s">
        <v>542</v>
      </c>
      <c r="B40" s="35">
        <v>45325.0</v>
      </c>
      <c r="C40" s="145" t="s">
        <v>57</v>
      </c>
      <c r="D40" s="59" t="b">
        <v>0</v>
      </c>
      <c r="E40" s="59" t="b">
        <v>0</v>
      </c>
      <c r="F40" s="146" t="s">
        <v>532</v>
      </c>
      <c r="G40" s="106"/>
      <c r="H40" s="39" t="s">
        <v>543</v>
      </c>
      <c r="I40" s="150" t="s">
        <v>269</v>
      </c>
      <c r="J40" s="150" t="s">
        <v>338</v>
      </c>
      <c r="K40" s="150" t="s">
        <v>124</v>
      </c>
      <c r="L40" s="150" t="s">
        <v>125</v>
      </c>
      <c r="M40" s="150" t="s">
        <v>65</v>
      </c>
      <c r="N40" s="150"/>
      <c r="O40" s="150"/>
      <c r="P40" s="201" t="s">
        <v>544</v>
      </c>
      <c r="Q40" s="201" t="s">
        <v>545</v>
      </c>
      <c r="R40" s="226" t="s">
        <v>546</v>
      </c>
      <c r="S40" s="304" t="s">
        <v>547</v>
      </c>
      <c r="T40" s="207" t="s">
        <v>89</v>
      </c>
      <c r="U40" s="184" t="s">
        <v>72</v>
      </c>
      <c r="V40" s="180" t="s">
        <v>91</v>
      </c>
      <c r="W40" s="305">
        <v>1227638.0</v>
      </c>
      <c r="X40" s="207" t="s">
        <v>131</v>
      </c>
      <c r="Y40" s="150"/>
      <c r="Z40" s="156"/>
      <c r="AA40" s="52"/>
      <c r="AB40" s="52"/>
      <c r="AC40" s="168"/>
      <c r="AD40" s="59"/>
      <c r="AE40" s="150"/>
      <c r="AF40" s="59"/>
      <c r="AG40" s="150"/>
      <c r="AH40" s="201"/>
      <c r="AI40" s="59"/>
      <c r="AJ40" s="150"/>
      <c r="AK40" s="150"/>
      <c r="AL40" s="201"/>
      <c r="AM40" s="150"/>
      <c r="AN40" s="150"/>
      <c r="AO40" s="150"/>
      <c r="AP40" s="150"/>
      <c r="AQ40" s="150"/>
      <c r="AR40" s="150"/>
      <c r="AS40" s="150"/>
      <c r="AT40" s="150"/>
      <c r="AU40" s="150"/>
      <c r="AV40" s="150"/>
      <c r="AW40" s="150"/>
      <c r="AX40" s="150"/>
      <c r="AY40" s="150"/>
      <c r="AZ40" s="150"/>
      <c r="BA40" s="150"/>
      <c r="BB40" s="150"/>
      <c r="BC40" s="150" t="s">
        <v>356</v>
      </c>
      <c r="BD40" s="150" t="s">
        <v>356</v>
      </c>
      <c r="BE40" s="150"/>
      <c r="BF40" s="150"/>
      <c r="BG40" s="150"/>
      <c r="BH40" s="150"/>
      <c r="BI40" s="150"/>
      <c r="BJ40" s="150"/>
      <c r="BK40" s="150"/>
      <c r="BL40" s="150"/>
      <c r="BM40" s="150"/>
      <c r="BN40" s="150"/>
      <c r="BO40" s="150"/>
      <c r="BP40" s="150"/>
      <c r="BQ40" s="150"/>
      <c r="BR40" s="150"/>
      <c r="BS40" s="150"/>
      <c r="BT40" s="150"/>
      <c r="BU40" s="57"/>
    </row>
    <row r="41" ht="15.75" customHeight="1">
      <c r="A41" s="150" t="s">
        <v>548</v>
      </c>
      <c r="B41" s="35">
        <v>45578.0</v>
      </c>
      <c r="C41" s="145"/>
      <c r="D41" s="180" t="b">
        <v>1</v>
      </c>
      <c r="E41" s="180" t="b">
        <v>1</v>
      </c>
      <c r="F41" s="201"/>
      <c r="G41" s="106"/>
      <c r="H41" s="87" t="s">
        <v>549</v>
      </c>
      <c r="I41" s="150"/>
      <c r="J41" s="150"/>
      <c r="K41" s="150"/>
      <c r="L41" s="150"/>
      <c r="M41" s="150"/>
      <c r="N41" s="150"/>
      <c r="O41" s="150"/>
      <c r="P41" s="201"/>
      <c r="Q41" s="201"/>
      <c r="R41" s="108"/>
      <c r="S41" s="57"/>
      <c r="T41" s="150"/>
      <c r="U41" s="184"/>
      <c r="V41" s="59"/>
      <c r="W41" s="306"/>
      <c r="X41" s="150"/>
      <c r="Y41" s="150"/>
      <c r="Z41" s="156"/>
      <c r="AA41" s="52"/>
      <c r="AB41" s="52"/>
      <c r="AC41" s="168"/>
      <c r="AD41" s="59"/>
      <c r="AE41" s="150"/>
      <c r="AF41" s="59"/>
      <c r="AG41" s="150"/>
      <c r="AH41" s="201"/>
      <c r="AI41" s="59"/>
      <c r="AJ41" s="150"/>
      <c r="AK41" s="150"/>
      <c r="AL41" s="201"/>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57"/>
    </row>
    <row r="42" ht="15.0" customHeight="1">
      <c r="A42" s="58" t="s">
        <v>550</v>
      </c>
      <c r="B42" s="105"/>
      <c r="C42" s="36" t="s">
        <v>150</v>
      </c>
      <c r="D42" s="37" t="b">
        <v>0</v>
      </c>
      <c r="E42" s="37" t="b">
        <v>0</v>
      </c>
      <c r="F42" s="249" t="s">
        <v>551</v>
      </c>
      <c r="G42" s="106"/>
      <c r="H42" s="39" t="s">
        <v>552</v>
      </c>
      <c r="I42" s="57"/>
      <c r="J42" s="57" t="s">
        <v>62</v>
      </c>
      <c r="K42" s="57"/>
      <c r="L42" s="57"/>
      <c r="M42" s="57"/>
      <c r="N42" s="57"/>
      <c r="O42" s="57"/>
      <c r="P42" s="107" t="s">
        <v>553</v>
      </c>
      <c r="Q42" s="107" t="s">
        <v>554</v>
      </c>
      <c r="R42" s="108"/>
      <c r="S42" s="57" t="s">
        <v>555</v>
      </c>
      <c r="T42" s="57" t="s">
        <v>415</v>
      </c>
      <c r="U42" s="49" t="s">
        <v>556</v>
      </c>
      <c r="V42" s="37" t="s">
        <v>91</v>
      </c>
      <c r="W42" s="57"/>
      <c r="X42" s="57" t="s">
        <v>74</v>
      </c>
      <c r="Y42" s="57"/>
      <c r="Z42" s="51">
        <v>44269.0</v>
      </c>
      <c r="AA42" s="53">
        <v>2000000.0</v>
      </c>
      <c r="AB42" s="53">
        <v>2000000.0</v>
      </c>
      <c r="AC42" s="54">
        <v>2.0</v>
      </c>
      <c r="AD42" s="111">
        <v>1.0</v>
      </c>
      <c r="AE42" s="57"/>
      <c r="AF42" s="111">
        <v>1.0</v>
      </c>
      <c r="AG42" s="57"/>
      <c r="AH42" s="107"/>
      <c r="AI42" s="37"/>
      <c r="AJ42" s="57"/>
      <c r="AK42" s="57"/>
      <c r="AL42" s="107"/>
      <c r="AM42" s="57"/>
      <c r="AN42" s="57"/>
      <c r="AO42" s="57" t="s">
        <v>557</v>
      </c>
      <c r="AP42" s="57"/>
      <c r="AQ42" s="57"/>
      <c r="AR42" s="57"/>
      <c r="AS42" s="57"/>
      <c r="AT42" s="57" t="s">
        <v>558</v>
      </c>
      <c r="AU42" s="113" t="s">
        <v>559</v>
      </c>
      <c r="AV42" s="114"/>
      <c r="AW42" s="37" t="b">
        <v>0</v>
      </c>
      <c r="AX42" s="113" t="s">
        <v>182</v>
      </c>
      <c r="AY42" s="115"/>
      <c r="AZ42" s="114"/>
      <c r="BA42" s="57"/>
      <c r="BB42" s="57"/>
      <c r="BC42" s="57"/>
      <c r="BD42" s="57"/>
      <c r="BE42" s="57"/>
      <c r="BF42" s="57"/>
      <c r="BG42" s="57"/>
      <c r="BH42" s="57"/>
      <c r="BI42" s="57"/>
      <c r="BJ42" s="57"/>
      <c r="BK42" s="57"/>
      <c r="BL42" s="57"/>
      <c r="BM42" s="57"/>
      <c r="BN42" s="57"/>
      <c r="BO42" s="57"/>
      <c r="BP42" s="57"/>
      <c r="BQ42" s="57"/>
      <c r="BR42" s="57"/>
      <c r="BS42" s="57"/>
      <c r="BT42" s="57"/>
      <c r="BU42" s="57"/>
    </row>
    <row r="43" ht="16.5" customHeight="1">
      <c r="A43" s="58" t="s">
        <v>560</v>
      </c>
      <c r="B43" s="35">
        <v>45085.0</v>
      </c>
      <c r="C43" s="36" t="s">
        <v>57</v>
      </c>
      <c r="D43" s="37" t="b">
        <v>1</v>
      </c>
      <c r="E43" s="42" t="b">
        <v>0</v>
      </c>
      <c r="F43" s="204" t="s">
        <v>561</v>
      </c>
      <c r="G43" s="39" t="s">
        <v>562</v>
      </c>
      <c r="H43" s="307" t="s">
        <v>563</v>
      </c>
      <c r="I43" s="55" t="s">
        <v>122</v>
      </c>
      <c r="J43" s="42" t="s">
        <v>80</v>
      </c>
      <c r="K43" s="42" t="s">
        <v>63</v>
      </c>
      <c r="L43" s="42" t="s">
        <v>340</v>
      </c>
      <c r="M43" s="42"/>
      <c r="N43" s="42"/>
      <c r="O43" s="42"/>
      <c r="P43" s="47"/>
      <c r="Q43" s="47" t="s">
        <v>564</v>
      </c>
      <c r="R43" s="39" t="s">
        <v>565</v>
      </c>
      <c r="S43" s="42" t="s">
        <v>566</v>
      </c>
      <c r="T43" s="42" t="s">
        <v>371</v>
      </c>
      <c r="U43" s="49" t="s">
        <v>567</v>
      </c>
      <c r="V43" s="37" t="s">
        <v>568</v>
      </c>
      <c r="W43" s="233">
        <v>194578.0</v>
      </c>
      <c r="X43" s="42"/>
      <c r="Y43" s="42"/>
      <c r="Z43" s="51"/>
      <c r="AA43" s="63"/>
      <c r="AB43" s="63"/>
      <c r="AC43" s="308"/>
      <c r="AD43" s="42"/>
      <c r="AE43" s="42"/>
      <c r="AF43" s="42"/>
      <c r="AG43" s="42"/>
      <c r="AH43" s="79" t="s">
        <v>569</v>
      </c>
      <c r="AI43" s="37" t="s">
        <v>570</v>
      </c>
      <c r="AJ43" s="42"/>
      <c r="AK43" s="309">
        <v>6.61E9</v>
      </c>
      <c r="AL43" s="310" t="s">
        <v>571</v>
      </c>
      <c r="AM43" s="114"/>
      <c r="AN43" s="42"/>
      <c r="AO43" s="42"/>
      <c r="AP43" s="42"/>
      <c r="AQ43" s="42"/>
      <c r="AR43" s="42"/>
      <c r="AS43" s="42"/>
      <c r="AT43" s="42"/>
      <c r="AU43" s="42"/>
      <c r="AV43" s="42"/>
      <c r="AW43" s="311" t="s">
        <v>572</v>
      </c>
      <c r="AX43" s="42"/>
      <c r="AY43" s="42"/>
      <c r="AZ43" s="57"/>
      <c r="BA43" s="57"/>
      <c r="BB43" s="57"/>
      <c r="BC43" s="57"/>
      <c r="BD43" s="57"/>
      <c r="BE43" s="57"/>
      <c r="BF43" s="57"/>
      <c r="BG43" s="57"/>
      <c r="BH43" s="57"/>
      <c r="BI43" s="57"/>
      <c r="BJ43" s="57"/>
      <c r="BK43" s="57"/>
      <c r="BL43" s="57"/>
      <c r="BM43" s="57"/>
      <c r="BN43" s="57"/>
      <c r="BO43" s="57"/>
      <c r="BP43" s="57"/>
      <c r="BQ43" s="57"/>
      <c r="BR43" s="57"/>
      <c r="BS43" s="57"/>
      <c r="BT43" s="57"/>
      <c r="BU43" s="57"/>
    </row>
    <row r="44" ht="30.0" customHeight="1">
      <c r="A44" s="64" t="s">
        <v>573</v>
      </c>
      <c r="B44" s="273">
        <v>45085.0</v>
      </c>
      <c r="C44" s="36" t="s">
        <v>150</v>
      </c>
      <c r="D44" s="31" t="b">
        <v>0</v>
      </c>
      <c r="E44" s="31" t="b">
        <v>0</v>
      </c>
      <c r="F44" s="28" t="s">
        <v>574</v>
      </c>
      <c r="G44" s="106"/>
      <c r="H44" s="286"/>
      <c r="I44" s="55"/>
      <c r="J44" s="55"/>
      <c r="K44" s="55"/>
      <c r="L44" s="64"/>
      <c r="M44" s="64"/>
      <c r="N44" s="69"/>
      <c r="O44" s="69"/>
      <c r="P44" s="47"/>
      <c r="Q44" s="47"/>
      <c r="R44" s="39" t="s">
        <v>575</v>
      </c>
      <c r="S44" s="312" t="s">
        <v>576</v>
      </c>
      <c r="T44" s="57" t="s">
        <v>577</v>
      </c>
      <c r="U44" s="313" t="s">
        <v>192</v>
      </c>
      <c r="V44" s="37"/>
      <c r="W44" s="314">
        <v>2129276.0</v>
      </c>
      <c r="X44" s="57"/>
      <c r="Y44" s="57"/>
      <c r="Z44" s="51"/>
      <c r="AA44" s="63"/>
      <c r="AB44" s="63"/>
      <c r="AC44" s="54"/>
      <c r="AD44" s="57"/>
      <c r="AE44" s="57"/>
      <c r="AF44" s="57"/>
      <c r="AG44" s="57"/>
      <c r="AH44" s="107"/>
      <c r="AI44" s="37"/>
      <c r="AJ44" s="57"/>
      <c r="AK44" s="315"/>
      <c r="AL44" s="316" t="s">
        <v>578</v>
      </c>
      <c r="AM44" s="315"/>
      <c r="AN44" s="315"/>
      <c r="AO44" s="315"/>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row>
    <row r="45" ht="15.75" customHeight="1">
      <c r="A45" s="58" t="s">
        <v>579</v>
      </c>
      <c r="B45" s="35">
        <v>45325.0</v>
      </c>
      <c r="C45" s="145" t="s">
        <v>57</v>
      </c>
      <c r="D45" s="56" t="b">
        <v>1</v>
      </c>
      <c r="E45" s="37" t="b">
        <v>1</v>
      </c>
      <c r="F45" s="47"/>
      <c r="G45" s="39" t="s">
        <v>580</v>
      </c>
      <c r="H45" s="39" t="s">
        <v>581</v>
      </c>
      <c r="I45" s="55" t="s">
        <v>122</v>
      </c>
      <c r="J45" s="42" t="s">
        <v>80</v>
      </c>
      <c r="K45" s="55" t="s">
        <v>63</v>
      </c>
      <c r="L45" s="60" t="s">
        <v>582</v>
      </c>
      <c r="M45" s="44"/>
      <c r="N45" s="42"/>
      <c r="O45" s="45" t="s">
        <v>583</v>
      </c>
      <c r="P45" s="62" t="s">
        <v>584</v>
      </c>
      <c r="Q45" s="47" t="s">
        <v>585</v>
      </c>
      <c r="R45" s="106"/>
      <c r="S45" s="42" t="s">
        <v>586</v>
      </c>
      <c r="T45" s="42" t="s">
        <v>587</v>
      </c>
      <c r="U45" s="49" t="s">
        <v>447</v>
      </c>
      <c r="V45" s="37" t="s">
        <v>91</v>
      </c>
      <c r="W45" s="233">
        <v>143376.0</v>
      </c>
      <c r="X45" s="42" t="s">
        <v>74</v>
      </c>
      <c r="Y45" s="42"/>
      <c r="Z45" s="51">
        <v>44511.0</v>
      </c>
      <c r="AA45" s="53">
        <v>2200000.0</v>
      </c>
      <c r="AB45" s="53">
        <v>2700000.0</v>
      </c>
      <c r="AC45" s="54">
        <v>2.7</v>
      </c>
      <c r="AD45" s="37">
        <v>2.0</v>
      </c>
      <c r="AE45" s="42"/>
      <c r="AF45" s="37">
        <v>4.0</v>
      </c>
      <c r="AG45" s="42"/>
      <c r="AH45" s="79" t="s">
        <v>588</v>
      </c>
      <c r="AI45" s="37">
        <v>441.0</v>
      </c>
      <c r="AJ45" s="317" t="s">
        <v>589</v>
      </c>
      <c r="AK45" s="114"/>
      <c r="AL45" s="47" t="s">
        <v>590</v>
      </c>
      <c r="AM45" s="42"/>
      <c r="AN45" s="42"/>
      <c r="AO45" s="42" t="s">
        <v>590</v>
      </c>
      <c r="AP45" s="42"/>
      <c r="AQ45" s="42"/>
      <c r="AR45" s="42" t="s">
        <v>590</v>
      </c>
      <c r="AS45" s="42"/>
      <c r="AT45" s="42" t="s">
        <v>591</v>
      </c>
      <c r="AU45" s="317" t="s">
        <v>592</v>
      </c>
      <c r="AV45" s="114"/>
      <c r="AW45" s="42" t="b">
        <v>0</v>
      </c>
      <c r="AX45" s="42" t="s">
        <v>95</v>
      </c>
      <c r="AY45" s="42"/>
      <c r="AZ45" s="42"/>
      <c r="BA45" s="42"/>
      <c r="BB45" s="57"/>
      <c r="BC45" s="57"/>
      <c r="BD45" s="57"/>
      <c r="BE45" s="57"/>
      <c r="BF45" s="57"/>
      <c r="BG45" s="57"/>
      <c r="BH45" s="57"/>
      <c r="BI45" s="57"/>
      <c r="BJ45" s="57"/>
      <c r="BK45" s="57"/>
      <c r="BL45" s="57"/>
      <c r="BM45" s="57"/>
      <c r="BN45" s="57"/>
      <c r="BO45" s="57"/>
      <c r="BP45" s="57"/>
      <c r="BQ45" s="57"/>
      <c r="BR45" s="57"/>
      <c r="BS45" s="57"/>
      <c r="BT45" s="57"/>
      <c r="BU45" s="57"/>
    </row>
    <row r="46" ht="15.75" customHeight="1">
      <c r="A46" s="58" t="s">
        <v>593</v>
      </c>
      <c r="B46" s="35">
        <v>45325.0</v>
      </c>
      <c r="C46" s="145" t="s">
        <v>57</v>
      </c>
      <c r="D46" s="56" t="b">
        <v>1</v>
      </c>
      <c r="E46" s="37" t="b">
        <v>1</v>
      </c>
      <c r="F46" s="107" t="s">
        <v>594</v>
      </c>
      <c r="G46" s="39" t="s">
        <v>595</v>
      </c>
      <c r="H46" s="39" t="s">
        <v>596</v>
      </c>
      <c r="I46" s="55" t="s">
        <v>186</v>
      </c>
      <c r="J46" s="42" t="s">
        <v>80</v>
      </c>
      <c r="K46" s="55" t="s">
        <v>63</v>
      </c>
      <c r="L46" s="60" t="s">
        <v>597</v>
      </c>
      <c r="M46" s="44"/>
      <c r="N46" s="42"/>
      <c r="O46" s="182" t="s">
        <v>598</v>
      </c>
      <c r="P46" s="62"/>
      <c r="Q46" s="47" t="s">
        <v>599</v>
      </c>
      <c r="R46" s="106"/>
      <c r="S46" s="42" t="s">
        <v>600</v>
      </c>
      <c r="T46" s="42" t="s">
        <v>207</v>
      </c>
      <c r="U46" s="49" t="s">
        <v>447</v>
      </c>
      <c r="V46" s="37" t="s">
        <v>109</v>
      </c>
      <c r="W46" s="233">
        <v>155337.0</v>
      </c>
      <c r="X46" s="42" t="s">
        <v>163</v>
      </c>
      <c r="Y46" s="42"/>
      <c r="Z46" s="51"/>
      <c r="AA46" s="63"/>
      <c r="AB46" s="63"/>
      <c r="AC46" s="54"/>
      <c r="AD46" s="37"/>
      <c r="AE46" s="42"/>
      <c r="AF46" s="37"/>
      <c r="AG46" s="42"/>
      <c r="AH46" s="79" t="s">
        <v>601</v>
      </c>
      <c r="AI46" s="37">
        <v>960.0</v>
      </c>
      <c r="AJ46" s="42" t="s">
        <v>602</v>
      </c>
      <c r="AK46" s="42" t="s">
        <v>603</v>
      </c>
      <c r="AL46" s="47" t="s">
        <v>604</v>
      </c>
      <c r="AM46" s="42"/>
      <c r="AN46" s="42" t="s">
        <v>604</v>
      </c>
      <c r="AO46" s="42" t="s">
        <v>605</v>
      </c>
      <c r="AP46" s="42" t="s">
        <v>606</v>
      </c>
      <c r="AQ46" s="42"/>
      <c r="AR46" s="42" t="s">
        <v>604</v>
      </c>
      <c r="AS46" s="42" t="s">
        <v>607</v>
      </c>
      <c r="AT46" s="42" t="s">
        <v>608</v>
      </c>
      <c r="AU46" s="317" t="s">
        <v>609</v>
      </c>
      <c r="AV46" s="114"/>
      <c r="AW46" s="42" t="b">
        <v>0</v>
      </c>
      <c r="AX46" s="317" t="s">
        <v>182</v>
      </c>
      <c r="AY46" s="115"/>
      <c r="AZ46" s="114"/>
      <c r="BA46" s="42"/>
      <c r="BB46" s="57"/>
      <c r="BC46" s="57"/>
      <c r="BD46" s="57"/>
      <c r="BE46" s="57"/>
      <c r="BF46" s="57"/>
      <c r="BG46" s="57"/>
      <c r="BH46" s="57"/>
      <c r="BI46" s="57"/>
      <c r="BJ46" s="57"/>
      <c r="BK46" s="57"/>
      <c r="BL46" s="57"/>
      <c r="BM46" s="57"/>
      <c r="BN46" s="57"/>
      <c r="BO46" s="57"/>
      <c r="BP46" s="57"/>
      <c r="BQ46" s="57"/>
      <c r="BR46" s="57"/>
      <c r="BS46" s="57"/>
      <c r="BT46" s="57"/>
      <c r="BU46" s="57"/>
    </row>
    <row r="47" ht="15.75" customHeight="1">
      <c r="A47" s="150" t="s">
        <v>610</v>
      </c>
      <c r="B47" s="144">
        <v>44994.0</v>
      </c>
      <c r="C47" s="59" t="s">
        <v>150</v>
      </c>
      <c r="D47" s="150" t="b">
        <v>1</v>
      </c>
      <c r="E47" s="59" t="b">
        <v>0</v>
      </c>
      <c r="F47" s="146" t="s">
        <v>98</v>
      </c>
      <c r="G47" s="106"/>
      <c r="H47" s="39" t="s">
        <v>611</v>
      </c>
      <c r="I47" s="150"/>
      <c r="J47" s="150" t="s">
        <v>612</v>
      </c>
      <c r="K47" s="150"/>
      <c r="L47" s="150"/>
      <c r="M47" s="150"/>
      <c r="N47" s="150"/>
      <c r="O47" s="150"/>
      <c r="P47" s="201" t="s">
        <v>613</v>
      </c>
      <c r="Q47" s="201"/>
      <c r="R47" s="108"/>
      <c r="S47" s="57"/>
      <c r="T47" s="150"/>
      <c r="U47" s="184" t="s">
        <v>276</v>
      </c>
      <c r="V47" s="59" t="s">
        <v>109</v>
      </c>
      <c r="W47" s="202"/>
      <c r="X47" s="150" t="s">
        <v>74</v>
      </c>
      <c r="Y47" s="150"/>
      <c r="Z47" s="156"/>
      <c r="AA47" s="52"/>
      <c r="AB47" s="52"/>
      <c r="AC47" s="318"/>
      <c r="AD47" s="150"/>
      <c r="AE47" s="150"/>
      <c r="AF47" s="150"/>
      <c r="AG47" s="150"/>
      <c r="AH47" s="201"/>
      <c r="AI47" s="59"/>
      <c r="AJ47" s="150"/>
      <c r="AK47" s="150"/>
      <c r="AL47" s="201"/>
      <c r="AM47" s="150"/>
      <c r="AN47" s="150"/>
      <c r="AO47" s="150"/>
      <c r="AP47" s="150"/>
      <c r="AQ47" s="150"/>
      <c r="AR47" s="150"/>
      <c r="AS47" s="150"/>
      <c r="AT47" s="150"/>
      <c r="AU47" s="150"/>
      <c r="AV47" s="150"/>
      <c r="AW47" s="150"/>
      <c r="AX47" s="150"/>
      <c r="AY47" s="150"/>
      <c r="AZ47" s="150"/>
      <c r="BA47" s="150"/>
      <c r="BB47" s="150"/>
      <c r="BC47" s="59" t="b">
        <v>0</v>
      </c>
      <c r="BD47" s="59" t="b">
        <v>0</v>
      </c>
      <c r="BE47" s="150"/>
      <c r="BF47" s="150"/>
      <c r="BG47" s="150"/>
      <c r="BH47" s="150"/>
      <c r="BI47" s="150"/>
      <c r="BJ47" s="150"/>
      <c r="BK47" s="150"/>
      <c r="BL47" s="150"/>
      <c r="BM47" s="150"/>
      <c r="BN47" s="150"/>
      <c r="BO47" s="150"/>
      <c r="BP47" s="150"/>
      <c r="BQ47" s="150"/>
      <c r="BR47" s="150"/>
      <c r="BS47" s="150"/>
      <c r="BT47" s="150"/>
      <c r="BU47" s="57"/>
    </row>
    <row r="48" ht="15.75" customHeight="1">
      <c r="A48" s="143" t="s">
        <v>614</v>
      </c>
      <c r="B48" s="35">
        <v>45325.0</v>
      </c>
      <c r="C48" s="145" t="s">
        <v>57</v>
      </c>
      <c r="D48" s="59" t="b">
        <v>1</v>
      </c>
      <c r="E48" s="59" t="b">
        <v>1</v>
      </c>
      <c r="F48" s="201" t="s">
        <v>615</v>
      </c>
      <c r="G48" s="39" t="s">
        <v>616</v>
      </c>
      <c r="H48" s="40" t="s">
        <v>617</v>
      </c>
      <c r="I48" s="149" t="s">
        <v>269</v>
      </c>
      <c r="J48" s="150" t="s">
        <v>338</v>
      </c>
      <c r="K48" s="149" t="s">
        <v>124</v>
      </c>
      <c r="L48" s="206" t="s">
        <v>125</v>
      </c>
      <c r="M48" s="206" t="s">
        <v>65</v>
      </c>
      <c r="N48" s="151" t="s">
        <v>340</v>
      </c>
      <c r="O48" s="45" t="s">
        <v>618</v>
      </c>
      <c r="P48" s="234" t="s">
        <v>619</v>
      </c>
      <c r="Q48" s="175" t="s">
        <v>620</v>
      </c>
      <c r="R48" s="226" t="s">
        <v>621</v>
      </c>
      <c r="S48" s="235" t="s">
        <v>622</v>
      </c>
      <c r="T48" s="153" t="s">
        <v>89</v>
      </c>
      <c r="U48" s="154" t="s">
        <v>433</v>
      </c>
      <c r="V48" s="145" t="s">
        <v>91</v>
      </c>
      <c r="W48" s="236">
        <v>598658.0</v>
      </c>
      <c r="X48" s="151" t="s">
        <v>74</v>
      </c>
      <c r="Y48" s="151" t="s">
        <v>74</v>
      </c>
      <c r="Z48" s="156"/>
      <c r="AA48" s="319">
        <v>233000.0</v>
      </c>
      <c r="AB48" s="319">
        <v>233000.0</v>
      </c>
      <c r="AC48" s="157"/>
      <c r="AD48" s="246">
        <v>1.0</v>
      </c>
      <c r="AE48" s="151"/>
      <c r="AF48" s="246">
        <v>1.0</v>
      </c>
      <c r="AG48" s="151"/>
      <c r="AH48" s="158" t="s">
        <v>623</v>
      </c>
      <c r="AI48" s="145">
        <v>256.0</v>
      </c>
      <c r="AJ48" s="151"/>
      <c r="AK48" s="151"/>
      <c r="AL48" s="247" t="s">
        <v>624</v>
      </c>
      <c r="AM48" s="151"/>
      <c r="AN48" s="151"/>
      <c r="AO48" s="248" t="s">
        <v>624</v>
      </c>
      <c r="AP48" s="151"/>
      <c r="AQ48" s="151"/>
      <c r="AR48" s="248" t="s">
        <v>625</v>
      </c>
      <c r="AS48" s="151"/>
      <c r="AT48" s="151"/>
      <c r="AU48" s="320"/>
      <c r="AV48" s="151"/>
      <c r="AW48" s="151"/>
      <c r="AX48" s="151" t="s">
        <v>626</v>
      </c>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row>
    <row r="49" ht="15.75" customHeight="1">
      <c r="A49" s="321" t="s">
        <v>627</v>
      </c>
      <c r="B49" s="35">
        <v>45085.0</v>
      </c>
      <c r="C49" s="36" t="s">
        <v>57</v>
      </c>
      <c r="D49" s="31" t="b">
        <v>0</v>
      </c>
      <c r="E49" s="66" t="b">
        <f>IF(D49=TRUE,TRUE,FALSE)</f>
        <v>0</v>
      </c>
      <c r="F49" s="28"/>
      <c r="G49" s="39" t="s">
        <v>628</v>
      </c>
      <c r="H49" s="286"/>
      <c r="I49" s="55" t="s">
        <v>100</v>
      </c>
      <c r="J49" s="55" t="s">
        <v>123</v>
      </c>
      <c r="K49" s="55" t="s">
        <v>124</v>
      </c>
      <c r="L49" s="57" t="s">
        <v>125</v>
      </c>
      <c r="M49" s="64"/>
      <c r="N49" s="69"/>
      <c r="O49" s="69"/>
      <c r="P49" s="288"/>
      <c r="Q49" s="288"/>
      <c r="R49" s="108"/>
      <c r="S49" s="57"/>
      <c r="T49" s="287"/>
      <c r="U49" s="154"/>
      <c r="V49" s="289"/>
      <c r="W49" s="287"/>
      <c r="X49" s="287"/>
      <c r="Y49" s="287"/>
      <c r="Z49" s="156"/>
      <c r="AA49" s="52"/>
      <c r="AB49" s="52"/>
      <c r="AC49" s="287"/>
      <c r="AD49" s="287"/>
      <c r="AE49" s="287"/>
      <c r="AF49" s="287"/>
      <c r="AG49" s="287"/>
      <c r="AH49" s="288"/>
      <c r="AI49" s="289"/>
      <c r="AJ49" s="55" t="s">
        <v>629</v>
      </c>
      <c r="AK49" s="322" t="s">
        <v>630</v>
      </c>
      <c r="AL49" s="323" t="s">
        <v>631</v>
      </c>
      <c r="AM49" s="55"/>
      <c r="AN49" s="55"/>
      <c r="AO49" s="55"/>
      <c r="AP49" s="42"/>
      <c r="AQ49" s="57"/>
      <c r="AR49" s="57"/>
      <c r="AS49" s="57"/>
      <c r="AT49" s="57"/>
      <c r="AU49" s="151" t="s">
        <v>632</v>
      </c>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row>
    <row r="50" ht="15.75" customHeight="1">
      <c r="A50" s="58" t="s">
        <v>633</v>
      </c>
      <c r="B50" s="82">
        <v>45085.0</v>
      </c>
      <c r="C50" s="36" t="s">
        <v>57</v>
      </c>
      <c r="D50" s="37" t="b">
        <v>1</v>
      </c>
      <c r="E50" s="37" t="b">
        <v>0</v>
      </c>
      <c r="F50" s="249" t="s">
        <v>634</v>
      </c>
      <c r="G50" s="39" t="s">
        <v>635</v>
      </c>
      <c r="H50" s="106" t="s">
        <v>471</v>
      </c>
      <c r="I50" s="55" t="s">
        <v>100</v>
      </c>
      <c r="J50" s="57" t="s">
        <v>123</v>
      </c>
      <c r="K50" s="57" t="s">
        <v>314</v>
      </c>
      <c r="L50" s="57" t="s">
        <v>125</v>
      </c>
      <c r="M50" s="57"/>
      <c r="N50" s="57"/>
      <c r="O50" s="57"/>
      <c r="P50" s="324" t="s">
        <v>636</v>
      </c>
      <c r="Q50" s="47"/>
      <c r="R50" s="106"/>
      <c r="S50" s="42"/>
      <c r="T50" s="42" t="s">
        <v>207</v>
      </c>
      <c r="U50" s="49" t="s">
        <v>108</v>
      </c>
      <c r="V50" s="37" t="s">
        <v>91</v>
      </c>
      <c r="W50" s="42"/>
      <c r="X50" s="42"/>
      <c r="Y50" s="42"/>
      <c r="Z50" s="51"/>
      <c r="AA50" s="63"/>
      <c r="AB50" s="63"/>
      <c r="AC50" s="308"/>
      <c r="AD50" s="42"/>
      <c r="AE50" s="42"/>
      <c r="AF50" s="42"/>
      <c r="AG50" s="42"/>
      <c r="AH50" s="47"/>
      <c r="AI50" s="37"/>
      <c r="AJ50" s="42"/>
      <c r="AK50" s="42"/>
      <c r="AL50" s="47"/>
      <c r="AM50" s="42"/>
      <c r="AN50" s="42"/>
      <c r="AO50" s="42"/>
      <c r="AP50" s="42"/>
      <c r="AQ50" s="42"/>
      <c r="AR50" s="42"/>
      <c r="AS50" s="42"/>
      <c r="AT50" s="42"/>
      <c r="AU50" s="241" t="s">
        <v>637</v>
      </c>
      <c r="AV50" s="42"/>
      <c r="AW50" s="42"/>
      <c r="AX50" s="42"/>
      <c r="AY50" s="42"/>
      <c r="AZ50" s="42"/>
      <c r="BA50" s="42"/>
      <c r="BB50" s="57"/>
      <c r="BC50" s="57"/>
      <c r="BD50" s="57"/>
      <c r="BE50" s="57"/>
      <c r="BF50" s="57"/>
      <c r="BG50" s="57"/>
      <c r="BH50" s="57"/>
      <c r="BI50" s="57"/>
      <c r="BJ50" s="57"/>
      <c r="BK50" s="57"/>
      <c r="BL50" s="57"/>
      <c r="BM50" s="57"/>
      <c r="BN50" s="57"/>
      <c r="BO50" s="57"/>
      <c r="BP50" s="57"/>
      <c r="BQ50" s="57"/>
      <c r="BR50" s="57"/>
      <c r="BS50" s="57"/>
      <c r="BT50" s="57"/>
      <c r="BU50" s="57"/>
    </row>
    <row r="51" ht="15.75" customHeight="1">
      <c r="A51" s="241" t="s">
        <v>638</v>
      </c>
      <c r="B51" s="35">
        <v>45325.0</v>
      </c>
      <c r="C51" s="36" t="s">
        <v>57</v>
      </c>
      <c r="D51" s="31" t="b">
        <v>1</v>
      </c>
      <c r="E51" s="37" t="b">
        <v>1</v>
      </c>
      <c r="F51" s="47"/>
      <c r="G51" s="39" t="s">
        <v>639</v>
      </c>
      <c r="H51" s="39" t="s">
        <v>640</v>
      </c>
      <c r="I51" s="55" t="s">
        <v>79</v>
      </c>
      <c r="J51" s="42" t="s">
        <v>80</v>
      </c>
      <c r="K51" s="55" t="s">
        <v>641</v>
      </c>
      <c r="L51" s="60" t="s">
        <v>82</v>
      </c>
      <c r="M51" s="44"/>
      <c r="N51" s="42"/>
      <c r="O51" s="45" t="s">
        <v>642</v>
      </c>
      <c r="P51" s="46" t="s">
        <v>643</v>
      </c>
      <c r="Q51" s="47" t="s">
        <v>644</v>
      </c>
      <c r="R51" s="106"/>
      <c r="S51" s="42" t="s">
        <v>645</v>
      </c>
      <c r="T51" s="325" t="s">
        <v>129</v>
      </c>
      <c r="U51" s="49" t="s">
        <v>305</v>
      </c>
      <c r="V51" s="37" t="s">
        <v>109</v>
      </c>
      <c r="W51" s="42"/>
      <c r="X51" s="42" t="s">
        <v>74</v>
      </c>
      <c r="Y51" s="42"/>
      <c r="Z51" s="51"/>
      <c r="AA51" s="63"/>
      <c r="AB51" s="63"/>
      <c r="AC51" s="54"/>
      <c r="AD51" s="37"/>
      <c r="AE51" s="42"/>
      <c r="AF51" s="37"/>
      <c r="AG51" s="42"/>
      <c r="AH51" s="79" t="s">
        <v>646</v>
      </c>
      <c r="AI51" s="37">
        <v>21.0</v>
      </c>
      <c r="AJ51" s="326" t="s">
        <v>647</v>
      </c>
      <c r="AK51" s="42"/>
      <c r="AL51" s="47" t="s">
        <v>648</v>
      </c>
      <c r="AM51" s="42"/>
      <c r="AN51" s="42" t="s">
        <v>649</v>
      </c>
      <c r="AO51" s="42" t="s">
        <v>650</v>
      </c>
      <c r="AP51" s="42"/>
      <c r="AQ51" s="42"/>
      <c r="AR51" s="42" t="s">
        <v>648</v>
      </c>
      <c r="AS51" s="42"/>
      <c r="AT51" s="42" t="s">
        <v>651</v>
      </c>
      <c r="AU51" s="241" t="s">
        <v>652</v>
      </c>
      <c r="AV51" s="58" t="s">
        <v>653</v>
      </c>
      <c r="AW51" s="42" t="b">
        <v>0</v>
      </c>
      <c r="AX51" s="42" t="s">
        <v>214</v>
      </c>
      <c r="AY51" s="42"/>
      <c r="AZ51" s="327"/>
      <c r="BA51" s="58"/>
      <c r="BB51" s="78"/>
      <c r="BC51" s="78"/>
      <c r="BD51" s="78"/>
      <c r="BE51" s="78"/>
      <c r="BF51" s="78"/>
      <c r="BG51" s="78"/>
      <c r="BH51" s="78"/>
      <c r="BI51" s="78"/>
      <c r="BJ51" s="57"/>
      <c r="BK51" s="57"/>
      <c r="BL51" s="57"/>
      <c r="BM51" s="57"/>
      <c r="BN51" s="57"/>
      <c r="BO51" s="57"/>
      <c r="BP51" s="57"/>
      <c r="BQ51" s="57"/>
      <c r="BR51" s="57"/>
      <c r="BS51" s="57"/>
      <c r="BT51" s="57"/>
      <c r="BU51" s="57"/>
    </row>
    <row r="52" ht="15.75" customHeight="1">
      <c r="A52" s="58" t="s">
        <v>654</v>
      </c>
      <c r="B52" s="65"/>
      <c r="C52" s="36" t="s">
        <v>150</v>
      </c>
      <c r="D52" s="31" t="b">
        <v>0</v>
      </c>
      <c r="E52" s="31" t="b">
        <v>0</v>
      </c>
      <c r="F52" s="30" t="s">
        <v>655</v>
      </c>
      <c r="G52" s="307" t="s">
        <v>656</v>
      </c>
      <c r="H52" s="39" t="s">
        <v>657</v>
      </c>
      <c r="I52" s="55"/>
      <c r="J52" s="57" t="s">
        <v>515</v>
      </c>
      <c r="K52" s="57"/>
      <c r="L52" s="57"/>
      <c r="M52" s="57"/>
      <c r="N52" s="57"/>
      <c r="O52" s="57"/>
      <c r="P52" s="107" t="s">
        <v>658</v>
      </c>
      <c r="Q52" s="107" t="s">
        <v>659</v>
      </c>
      <c r="R52" s="108"/>
      <c r="S52" s="57" t="s">
        <v>660</v>
      </c>
      <c r="T52" s="57" t="s">
        <v>207</v>
      </c>
      <c r="U52" s="49" t="s">
        <v>661</v>
      </c>
      <c r="V52" s="37" t="s">
        <v>91</v>
      </c>
      <c r="W52" s="74">
        <v>174179.0</v>
      </c>
      <c r="X52" s="57" t="s">
        <v>74</v>
      </c>
      <c r="Y52" s="57"/>
      <c r="Z52" s="51"/>
      <c r="AA52" s="63"/>
      <c r="AB52" s="63"/>
      <c r="AC52" s="54"/>
      <c r="AD52" s="57"/>
      <c r="AE52" s="57"/>
      <c r="AF52" s="57"/>
      <c r="AG52" s="57"/>
      <c r="AH52" s="112" t="s">
        <v>662</v>
      </c>
      <c r="AI52" s="37"/>
      <c r="AJ52" s="78" t="s">
        <v>663</v>
      </c>
      <c r="AK52" s="57"/>
      <c r="AL52" s="70" t="s">
        <v>664</v>
      </c>
      <c r="AM52" s="57"/>
      <c r="AN52" s="57"/>
      <c r="AO52" s="57" t="s">
        <v>665</v>
      </c>
      <c r="AP52" s="57"/>
      <c r="AQ52" s="57"/>
      <c r="AR52" s="57"/>
      <c r="AS52" s="57"/>
      <c r="AT52" s="57" t="s">
        <v>665</v>
      </c>
      <c r="AU52" s="113" t="s">
        <v>666</v>
      </c>
      <c r="AV52" s="114"/>
      <c r="AW52" s="37" t="b">
        <v>0</v>
      </c>
      <c r="AX52" s="57" t="s">
        <v>214</v>
      </c>
      <c r="AY52" s="57"/>
      <c r="AZ52" s="42"/>
      <c r="BA52" s="42"/>
      <c r="BB52" s="57"/>
      <c r="BC52" s="57"/>
      <c r="BD52" s="57"/>
      <c r="BE52" s="57"/>
      <c r="BF52" s="57"/>
      <c r="BG52" s="57"/>
      <c r="BH52" s="57"/>
      <c r="BI52" s="57"/>
      <c r="BJ52" s="57"/>
      <c r="BK52" s="57"/>
      <c r="BL52" s="57"/>
      <c r="BM52" s="57"/>
      <c r="BN52" s="57"/>
      <c r="BO52" s="57"/>
      <c r="BP52" s="57"/>
      <c r="BQ52" s="57"/>
      <c r="BR52" s="57"/>
      <c r="BS52" s="57"/>
      <c r="BT52" s="57"/>
      <c r="BU52" s="57"/>
    </row>
    <row r="53" ht="15.75" customHeight="1">
      <c r="A53" s="58" t="s">
        <v>667</v>
      </c>
      <c r="B53" s="35">
        <v>45325.0</v>
      </c>
      <c r="C53" s="36" t="s">
        <v>57</v>
      </c>
      <c r="D53" s="37" t="b">
        <v>1</v>
      </c>
      <c r="E53" s="37" t="b">
        <v>1</v>
      </c>
      <c r="F53" s="47" t="s">
        <v>668</v>
      </c>
      <c r="G53" s="39" t="s">
        <v>669</v>
      </c>
      <c r="H53" s="39" t="s">
        <v>670</v>
      </c>
      <c r="I53" s="55" t="s">
        <v>186</v>
      </c>
      <c r="J53" s="42" t="s">
        <v>80</v>
      </c>
      <c r="K53" s="42" t="s">
        <v>63</v>
      </c>
      <c r="L53" s="44" t="s">
        <v>340</v>
      </c>
      <c r="M53" s="44"/>
      <c r="N53" s="42"/>
      <c r="O53" s="45" t="s">
        <v>671</v>
      </c>
      <c r="P53" s="328"/>
      <c r="Q53" s="107" t="s">
        <v>672</v>
      </c>
      <c r="R53" s="108"/>
      <c r="S53" s="57"/>
      <c r="T53" s="57" t="s">
        <v>207</v>
      </c>
      <c r="U53" s="49" t="s">
        <v>108</v>
      </c>
      <c r="V53" s="37" t="s">
        <v>91</v>
      </c>
      <c r="W53" s="57"/>
      <c r="X53" s="48" t="s">
        <v>131</v>
      </c>
      <c r="Y53" s="57"/>
      <c r="Z53" s="51"/>
      <c r="AA53" s="63"/>
      <c r="AB53" s="63"/>
      <c r="AC53" s="54"/>
      <c r="AD53" s="37"/>
      <c r="AE53" s="57"/>
      <c r="AF53" s="37"/>
      <c r="AG53" s="57"/>
      <c r="AH53" s="107"/>
      <c r="AI53" s="37"/>
      <c r="AJ53" s="57"/>
      <c r="AK53" s="57"/>
      <c r="AL53" s="107"/>
      <c r="AM53" s="57"/>
      <c r="AN53" s="57"/>
      <c r="AO53" s="57"/>
      <c r="AP53" s="57"/>
      <c r="AQ53" s="57"/>
      <c r="AR53" s="57"/>
      <c r="AS53" s="57"/>
      <c r="AT53" s="57"/>
      <c r="AU53" s="151" t="s">
        <v>673</v>
      </c>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row>
    <row r="54" ht="15.75" customHeight="1">
      <c r="A54" s="58" t="s">
        <v>674</v>
      </c>
      <c r="B54" s="35">
        <v>45412.0</v>
      </c>
      <c r="C54" s="145" t="s">
        <v>57</v>
      </c>
      <c r="D54" s="56" t="b">
        <v>1</v>
      </c>
      <c r="E54" s="37" t="b">
        <v>1</v>
      </c>
      <c r="F54" s="47" t="s">
        <v>675</v>
      </c>
      <c r="G54" s="39" t="s">
        <v>676</v>
      </c>
      <c r="H54" s="39" t="s">
        <v>677</v>
      </c>
      <c r="I54" s="55" t="s">
        <v>79</v>
      </c>
      <c r="J54" s="55" t="s">
        <v>123</v>
      </c>
      <c r="K54" s="55" t="s">
        <v>124</v>
      </c>
      <c r="L54" s="43" t="s">
        <v>136</v>
      </c>
      <c r="M54" s="44"/>
      <c r="N54" s="42"/>
      <c r="O54" s="45" t="s">
        <v>678</v>
      </c>
      <c r="P54" s="46" t="s">
        <v>679</v>
      </c>
      <c r="Q54" s="47" t="s">
        <v>680</v>
      </c>
      <c r="R54" s="106"/>
      <c r="S54" s="42" t="s">
        <v>681</v>
      </c>
      <c r="T54" s="42" t="s">
        <v>682</v>
      </c>
      <c r="U54" s="49" t="s">
        <v>192</v>
      </c>
      <c r="V54" s="37" t="s">
        <v>91</v>
      </c>
      <c r="W54" s="233">
        <v>103048.0</v>
      </c>
      <c r="X54" s="42" t="s">
        <v>277</v>
      </c>
      <c r="Y54" s="42" t="s">
        <v>683</v>
      </c>
      <c r="Z54" s="51"/>
      <c r="AA54" s="53">
        <v>1.5E7</v>
      </c>
      <c r="AB54" s="53">
        <v>1.52E7</v>
      </c>
      <c r="AC54" s="54">
        <v>15.2</v>
      </c>
      <c r="AD54" s="37">
        <v>3.0</v>
      </c>
      <c r="AE54" s="41" t="s">
        <v>111</v>
      </c>
      <c r="AF54" s="37">
        <v>3.0</v>
      </c>
      <c r="AG54" s="42"/>
      <c r="AH54" s="79" t="s">
        <v>684</v>
      </c>
      <c r="AI54" s="37">
        <v>140.0</v>
      </c>
      <c r="AJ54" s="41" t="s">
        <v>685</v>
      </c>
      <c r="AK54" s="42"/>
      <c r="AL54" s="47" t="s">
        <v>686</v>
      </c>
      <c r="AM54" s="42"/>
      <c r="AN54" s="42" t="s">
        <v>686</v>
      </c>
      <c r="AO54" s="42" t="s">
        <v>687</v>
      </c>
      <c r="AP54" s="42"/>
      <c r="AQ54" s="42"/>
      <c r="AR54" s="42" t="s">
        <v>686</v>
      </c>
      <c r="AS54" s="42"/>
      <c r="AT54" s="42" t="s">
        <v>688</v>
      </c>
      <c r="AU54" s="42" t="s">
        <v>689</v>
      </c>
      <c r="AV54" s="42" t="s">
        <v>690</v>
      </c>
      <c r="AW54" s="42" t="b">
        <v>0</v>
      </c>
      <c r="AX54" s="317" t="s">
        <v>182</v>
      </c>
      <c r="AY54" s="115"/>
      <c r="AZ54" s="114"/>
      <c r="BA54" s="42"/>
      <c r="BB54" s="57"/>
      <c r="BC54" s="57"/>
      <c r="BD54" s="57"/>
      <c r="BE54" s="57"/>
      <c r="BF54" s="57"/>
      <c r="BG54" s="57"/>
      <c r="BH54" s="57"/>
      <c r="BI54" s="57"/>
      <c r="BJ54" s="57"/>
      <c r="BK54" s="57"/>
      <c r="BL54" s="57"/>
      <c r="BM54" s="57"/>
      <c r="BN54" s="57"/>
      <c r="BO54" s="57"/>
      <c r="BP54" s="57"/>
      <c r="BQ54" s="57"/>
      <c r="BR54" s="57"/>
      <c r="BS54" s="57"/>
      <c r="BT54" s="57"/>
      <c r="BU54" s="57"/>
    </row>
    <row r="55" ht="16.5" customHeight="1">
      <c r="A55" s="104" t="s">
        <v>691</v>
      </c>
      <c r="B55" s="35">
        <v>45325.0</v>
      </c>
      <c r="C55" s="36" t="s">
        <v>57</v>
      </c>
      <c r="D55" s="37" t="b">
        <v>1</v>
      </c>
      <c r="E55" s="37" t="b">
        <v>1</v>
      </c>
      <c r="F55" s="47"/>
      <c r="G55" s="39" t="s">
        <v>692</v>
      </c>
      <c r="H55" s="39" t="s">
        <v>693</v>
      </c>
      <c r="I55" s="55" t="s">
        <v>186</v>
      </c>
      <c r="J55" s="42" t="s">
        <v>80</v>
      </c>
      <c r="K55" s="42" t="s">
        <v>124</v>
      </c>
      <c r="L55" s="329" t="s">
        <v>597</v>
      </c>
      <c r="M55" s="44"/>
      <c r="N55" s="42"/>
      <c r="O55" s="182" t="s">
        <v>694</v>
      </c>
      <c r="P55" s="46" t="s">
        <v>695</v>
      </c>
      <c r="Q55" s="47" t="s">
        <v>696</v>
      </c>
      <c r="R55" s="39" t="s">
        <v>697</v>
      </c>
      <c r="S55" s="42" t="s">
        <v>698</v>
      </c>
      <c r="T55" s="42" t="s">
        <v>415</v>
      </c>
      <c r="U55" s="49" t="s">
        <v>661</v>
      </c>
      <c r="V55" s="37" t="s">
        <v>91</v>
      </c>
      <c r="W55" s="50">
        <v>748788.0</v>
      </c>
      <c r="X55" s="48" t="s">
        <v>131</v>
      </c>
      <c r="Y55" s="42" t="s">
        <v>259</v>
      </c>
      <c r="Z55" s="51"/>
      <c r="AA55" s="63"/>
      <c r="AB55" s="63"/>
      <c r="AC55" s="54"/>
      <c r="AD55" s="37"/>
      <c r="AE55" s="42"/>
      <c r="AF55" s="37"/>
      <c r="AG55" s="42"/>
      <c r="AH55" s="330" t="s">
        <v>699</v>
      </c>
      <c r="AI55" s="114"/>
      <c r="AJ55" s="317" t="s">
        <v>700</v>
      </c>
      <c r="AK55" s="114"/>
      <c r="AL55" s="310" t="s">
        <v>701</v>
      </c>
      <c r="AM55" s="115"/>
      <c r="AN55" s="115"/>
      <c r="AO55" s="115"/>
      <c r="AP55" s="115"/>
      <c r="AQ55" s="114"/>
      <c r="AR55" s="42"/>
      <c r="AS55" s="42"/>
      <c r="AT55" s="42"/>
      <c r="AU55" s="42"/>
      <c r="AV55" s="42"/>
      <c r="AW55" s="42"/>
      <c r="AX55" s="42"/>
      <c r="AY55" s="42"/>
      <c r="AZ55" s="57"/>
      <c r="BA55" s="57"/>
      <c r="BB55" s="57"/>
      <c r="BC55" s="57"/>
      <c r="BD55" s="57"/>
      <c r="BE55" s="57"/>
      <c r="BF55" s="57"/>
      <c r="BG55" s="57"/>
      <c r="BH55" s="57"/>
      <c r="BI55" s="57"/>
      <c r="BJ55" s="57"/>
      <c r="BK55" s="57"/>
      <c r="BL55" s="57"/>
      <c r="BM55" s="57"/>
      <c r="BN55" s="57"/>
      <c r="BO55" s="57"/>
      <c r="BP55" s="57"/>
      <c r="BQ55" s="57"/>
      <c r="BR55" s="57"/>
      <c r="BS55" s="57"/>
      <c r="BT55" s="57"/>
      <c r="BU55" s="57"/>
    </row>
    <row r="56" ht="15.75" customHeight="1">
      <c r="A56" s="64" t="s">
        <v>702</v>
      </c>
      <c r="B56" s="105"/>
      <c r="C56" s="36" t="s">
        <v>150</v>
      </c>
      <c r="D56" s="31" t="b">
        <v>0</v>
      </c>
      <c r="E56" s="31" t="b">
        <v>0</v>
      </c>
      <c r="F56" s="28" t="s">
        <v>703</v>
      </c>
      <c r="G56" s="39" t="s">
        <v>704</v>
      </c>
      <c r="H56" s="286"/>
      <c r="I56" s="55"/>
      <c r="J56" s="55"/>
      <c r="K56" s="55"/>
      <c r="L56" s="64"/>
      <c r="M56" s="64"/>
      <c r="N56" s="69"/>
      <c r="O56" s="69"/>
      <c r="P56" s="288"/>
      <c r="Q56" s="288"/>
      <c r="R56" s="108"/>
      <c r="S56" s="57"/>
      <c r="T56" s="287"/>
      <c r="U56" s="154"/>
      <c r="V56" s="289"/>
      <c r="W56" s="287"/>
      <c r="X56" s="287"/>
      <c r="Y56" s="287"/>
      <c r="Z56" s="156"/>
      <c r="AA56" s="52"/>
      <c r="AB56" s="52"/>
      <c r="AC56" s="287"/>
      <c r="AD56" s="287"/>
      <c r="AE56" s="287"/>
      <c r="AF56" s="287"/>
      <c r="AG56" s="287"/>
      <c r="AH56" s="288"/>
      <c r="AI56" s="289"/>
      <c r="AJ56" s="287"/>
      <c r="AK56" s="287"/>
      <c r="AL56" s="288"/>
      <c r="AM56" s="287"/>
      <c r="AN56" s="287"/>
      <c r="AO56" s="287"/>
      <c r="AP56" s="287"/>
      <c r="AQ56" s="287"/>
      <c r="AR56" s="287"/>
      <c r="AS56" s="287"/>
      <c r="AT56" s="287"/>
      <c r="AU56" s="287"/>
      <c r="AV56" s="287"/>
      <c r="AW56" s="287"/>
      <c r="AX56" s="287"/>
      <c r="AY56" s="287"/>
      <c r="AZ56" s="287"/>
      <c r="BA56" s="287"/>
      <c r="BB56" s="57"/>
      <c r="BC56" s="57"/>
      <c r="BD56" s="103" t="s">
        <v>705</v>
      </c>
      <c r="BE56" s="57"/>
      <c r="BF56" s="57"/>
      <c r="BG56" s="57"/>
      <c r="BH56" s="57"/>
      <c r="BI56" s="57"/>
      <c r="BJ56" s="57"/>
      <c r="BK56" s="57"/>
      <c r="BL56" s="57"/>
      <c r="BM56" s="57"/>
      <c r="BN56" s="57"/>
      <c r="BO56" s="57"/>
      <c r="BP56" s="57"/>
      <c r="BQ56" s="57"/>
      <c r="BR56" s="57"/>
      <c r="BS56" s="57"/>
      <c r="BT56" s="57"/>
      <c r="BU56" s="57"/>
    </row>
    <row r="57" ht="15.75" customHeight="1">
      <c r="A57" s="58" t="s">
        <v>706</v>
      </c>
      <c r="B57" s="35">
        <v>45085.0</v>
      </c>
      <c r="C57" s="36" t="s">
        <v>57</v>
      </c>
      <c r="D57" s="56" t="b">
        <v>0</v>
      </c>
      <c r="E57" s="66" t="b">
        <f t="shared" ref="E57:E58" si="1">IF(D57=TRUE,TRUE,FALSE)</f>
        <v>0</v>
      </c>
      <c r="F57" s="249" t="s">
        <v>532</v>
      </c>
      <c r="G57" s="39" t="s">
        <v>707</v>
      </c>
      <c r="H57" s="39" t="s">
        <v>708</v>
      </c>
      <c r="I57" s="55" t="s">
        <v>79</v>
      </c>
      <c r="J57" s="57" t="s">
        <v>80</v>
      </c>
      <c r="K57" s="55" t="s">
        <v>63</v>
      </c>
      <c r="L57" s="64" t="s">
        <v>474</v>
      </c>
      <c r="M57" s="57"/>
      <c r="N57" s="57"/>
      <c r="O57" s="57"/>
      <c r="P57" s="107" t="s">
        <v>709</v>
      </c>
      <c r="Q57" s="107" t="s">
        <v>710</v>
      </c>
      <c r="R57" s="108"/>
      <c r="S57" s="57" t="s">
        <v>711</v>
      </c>
      <c r="T57" s="109" t="s">
        <v>712</v>
      </c>
      <c r="U57" s="49" t="s">
        <v>713</v>
      </c>
      <c r="V57" s="37" t="s">
        <v>109</v>
      </c>
      <c r="W57" s="331">
        <v>45450.0</v>
      </c>
      <c r="X57" s="57" t="s">
        <v>74</v>
      </c>
      <c r="Y57" s="57" t="s">
        <v>259</v>
      </c>
      <c r="Z57" s="51">
        <v>43466.0</v>
      </c>
      <c r="AA57" s="63">
        <v>71429.0</v>
      </c>
      <c r="AB57" s="63">
        <v>71429.0</v>
      </c>
      <c r="AC57" s="54">
        <v>86.58</v>
      </c>
      <c r="AD57" s="111">
        <v>2.0</v>
      </c>
      <c r="AE57" s="57" t="s">
        <v>164</v>
      </c>
      <c r="AF57" s="111">
        <v>2.0</v>
      </c>
      <c r="AG57" s="57"/>
      <c r="AH57" s="112" t="s">
        <v>714</v>
      </c>
      <c r="AI57" s="37">
        <v>173.0</v>
      </c>
      <c r="AJ57" s="57"/>
      <c r="AK57" s="57" t="s">
        <v>715</v>
      </c>
      <c r="AL57" s="107" t="s">
        <v>716</v>
      </c>
      <c r="AM57" s="57"/>
      <c r="AN57" s="57"/>
      <c r="AO57" s="57" t="s">
        <v>717</v>
      </c>
      <c r="AP57" s="57"/>
      <c r="AQ57" s="57"/>
      <c r="AR57" s="57" t="s">
        <v>716</v>
      </c>
      <c r="AS57" s="57"/>
      <c r="AT57" s="57" t="s">
        <v>718</v>
      </c>
      <c r="AU57" s="113" t="s">
        <v>719</v>
      </c>
      <c r="AV57" s="114"/>
      <c r="AW57" s="37" t="b">
        <v>0</v>
      </c>
      <c r="AX57" s="57" t="s">
        <v>182</v>
      </c>
      <c r="AY57" s="57"/>
      <c r="AZ57" s="57" t="s">
        <v>720</v>
      </c>
      <c r="BA57" s="57"/>
      <c r="BB57" s="57"/>
      <c r="BC57" s="57"/>
      <c r="BD57" s="57"/>
      <c r="BE57" s="57"/>
      <c r="BF57" s="57"/>
      <c r="BG57" s="57"/>
      <c r="BH57" s="57"/>
      <c r="BI57" s="57"/>
      <c r="BJ57" s="57"/>
      <c r="BK57" s="57"/>
      <c r="BL57" s="57"/>
      <c r="BM57" s="57"/>
      <c r="BN57" s="57"/>
      <c r="BO57" s="57"/>
      <c r="BP57" s="57"/>
      <c r="BQ57" s="57"/>
      <c r="BR57" s="57"/>
      <c r="BS57" s="57"/>
      <c r="BT57" s="57"/>
      <c r="BU57" s="57"/>
    </row>
    <row r="58" ht="15.75" customHeight="1">
      <c r="A58" s="58" t="s">
        <v>721</v>
      </c>
      <c r="B58" s="35">
        <v>44745.0</v>
      </c>
      <c r="C58" s="36" t="s">
        <v>57</v>
      </c>
      <c r="D58" s="56" t="b">
        <v>0</v>
      </c>
      <c r="E58" s="66" t="b">
        <f t="shared" si="1"/>
        <v>0</v>
      </c>
      <c r="F58" s="249" t="s">
        <v>532</v>
      </c>
      <c r="G58" s="39" t="s">
        <v>722</v>
      </c>
      <c r="H58" s="39" t="s">
        <v>723</v>
      </c>
      <c r="I58" s="55" t="s">
        <v>61</v>
      </c>
      <c r="J58" s="55" t="s">
        <v>62</v>
      </c>
      <c r="K58" s="55" t="s">
        <v>63</v>
      </c>
      <c r="L58" s="64" t="s">
        <v>321</v>
      </c>
      <c r="M58" s="64"/>
      <c r="N58" s="69"/>
      <c r="O58" s="69"/>
      <c r="P58" s="107" t="s">
        <v>724</v>
      </c>
      <c r="Q58" s="107" t="s">
        <v>725</v>
      </c>
      <c r="R58" s="108"/>
      <c r="S58" s="57" t="s">
        <v>726</v>
      </c>
      <c r="T58" s="109" t="s">
        <v>727</v>
      </c>
      <c r="U58" s="49" t="s">
        <v>143</v>
      </c>
      <c r="V58" s="37" t="s">
        <v>91</v>
      </c>
      <c r="W58" s="74">
        <v>561991.0</v>
      </c>
      <c r="X58" s="57" t="s">
        <v>306</v>
      </c>
      <c r="Y58" s="57"/>
      <c r="Z58" s="51"/>
      <c r="AA58" s="63"/>
      <c r="AB58" s="63"/>
      <c r="AC58" s="54"/>
      <c r="AD58" s="57"/>
      <c r="AE58" s="57"/>
      <c r="AF58" s="57"/>
      <c r="AG58" s="57"/>
      <c r="AH58" s="107"/>
      <c r="AI58" s="37"/>
      <c r="AJ58" s="57"/>
      <c r="AK58" s="57"/>
      <c r="AL58" s="107" t="s">
        <v>728</v>
      </c>
      <c r="AM58" s="57"/>
      <c r="AN58" s="57"/>
      <c r="AO58" s="57" t="s">
        <v>728</v>
      </c>
      <c r="AP58" s="57"/>
      <c r="AQ58" s="57"/>
      <c r="AR58" s="57" t="s">
        <v>728</v>
      </c>
      <c r="AS58" s="57"/>
      <c r="AT58" s="57" t="s">
        <v>729</v>
      </c>
      <c r="AU58" s="113" t="s">
        <v>730</v>
      </c>
      <c r="AV58" s="114"/>
      <c r="AW58" s="37" t="b">
        <v>0</v>
      </c>
      <c r="AX58" s="57" t="s">
        <v>214</v>
      </c>
      <c r="AY58" s="57"/>
      <c r="AZ58" s="57"/>
      <c r="BA58" s="57"/>
      <c r="BB58" s="57"/>
      <c r="BC58" s="57"/>
      <c r="BD58" s="57"/>
      <c r="BE58" s="57"/>
      <c r="BF58" s="57"/>
      <c r="BG58" s="57"/>
      <c r="BH58" s="57"/>
      <c r="BI58" s="57"/>
      <c r="BJ58" s="57"/>
      <c r="BK58" s="57"/>
      <c r="BL58" s="57"/>
      <c r="BM58" s="57"/>
      <c r="BN58" s="57"/>
      <c r="BO58" s="57"/>
      <c r="BP58" s="57"/>
      <c r="BQ58" s="57"/>
      <c r="BR58" s="57"/>
      <c r="BS58" s="57"/>
      <c r="BT58" s="57"/>
      <c r="BU58" s="57"/>
    </row>
    <row r="59" ht="16.5" customHeight="1">
      <c r="A59" s="58" t="s">
        <v>731</v>
      </c>
      <c r="B59" s="35">
        <v>45325.0</v>
      </c>
      <c r="C59" s="36" t="s">
        <v>57</v>
      </c>
      <c r="D59" s="31" t="b">
        <v>1</v>
      </c>
      <c r="E59" s="37" t="b">
        <v>1</v>
      </c>
      <c r="F59" s="47"/>
      <c r="G59" s="39" t="s">
        <v>732</v>
      </c>
      <c r="H59" s="39" t="s">
        <v>733</v>
      </c>
      <c r="I59" s="55" t="s">
        <v>186</v>
      </c>
      <c r="J59" s="42" t="s">
        <v>80</v>
      </c>
      <c r="K59" s="55" t="s">
        <v>63</v>
      </c>
      <c r="L59" s="60" t="s">
        <v>597</v>
      </c>
      <c r="M59" s="60" t="s">
        <v>82</v>
      </c>
      <c r="N59" s="42"/>
      <c r="O59" s="45" t="s">
        <v>734</v>
      </c>
      <c r="P59" s="234" t="s">
        <v>735</v>
      </c>
      <c r="Q59" s="47" t="s">
        <v>736</v>
      </c>
      <c r="R59" s="176" t="s">
        <v>737</v>
      </c>
      <c r="S59" s="312" t="s">
        <v>738</v>
      </c>
      <c r="T59" s="57" t="s">
        <v>415</v>
      </c>
      <c r="U59" s="49" t="s">
        <v>108</v>
      </c>
      <c r="V59" s="37" t="s">
        <v>109</v>
      </c>
      <c r="W59" s="56"/>
      <c r="X59" s="55" t="s">
        <v>163</v>
      </c>
      <c r="Y59" s="55" t="s">
        <v>163</v>
      </c>
      <c r="Z59" s="101">
        <v>44409.0</v>
      </c>
      <c r="AA59" s="332">
        <v>4.0E7</v>
      </c>
      <c r="AB59" s="332">
        <v>4.73E7</v>
      </c>
      <c r="AC59" s="102">
        <v>43.7</v>
      </c>
      <c r="AD59" s="56">
        <v>4.0</v>
      </c>
      <c r="AE59" s="55"/>
      <c r="AF59" s="56">
        <v>13.0</v>
      </c>
      <c r="AG59" s="56"/>
      <c r="AH59" s="79" t="s">
        <v>739</v>
      </c>
      <c r="AI59" s="74">
        <v>1193.0</v>
      </c>
      <c r="AJ59" s="317" t="s">
        <v>740</v>
      </c>
      <c r="AK59" s="114"/>
      <c r="AL59" s="47" t="s">
        <v>741</v>
      </c>
      <c r="AM59" s="42" t="s">
        <v>742</v>
      </c>
      <c r="AN59" s="42" t="s">
        <v>741</v>
      </c>
      <c r="AO59" s="42" t="s">
        <v>743</v>
      </c>
      <c r="AP59" s="42"/>
      <c r="AQ59" s="42"/>
      <c r="AR59" s="42" t="s">
        <v>741</v>
      </c>
      <c r="AS59" s="42"/>
      <c r="AT59" s="42" t="s">
        <v>744</v>
      </c>
      <c r="AU59" s="317" t="s">
        <v>745</v>
      </c>
      <c r="AV59" s="114"/>
      <c r="AW59" s="42" t="b">
        <v>0</v>
      </c>
      <c r="AX59" s="317" t="s">
        <v>182</v>
      </c>
      <c r="AY59" s="115"/>
      <c r="AZ59" s="114"/>
      <c r="BA59" s="42"/>
      <c r="BB59" s="57"/>
      <c r="BC59" s="57"/>
      <c r="BD59" s="57"/>
      <c r="BE59" s="57"/>
      <c r="BF59" s="57"/>
      <c r="BG59" s="57"/>
      <c r="BH59" s="57"/>
      <c r="BI59" s="57"/>
      <c r="BJ59" s="57"/>
      <c r="BK59" s="57"/>
      <c r="BL59" s="57"/>
      <c r="BM59" s="57"/>
      <c r="BN59" s="57"/>
      <c r="BO59" s="57"/>
      <c r="BP59" s="57"/>
      <c r="BQ59" s="57"/>
      <c r="BR59" s="57"/>
      <c r="BS59" s="57"/>
      <c r="BT59" s="57"/>
      <c r="BU59" s="57"/>
    </row>
    <row r="60" ht="16.5" customHeight="1">
      <c r="A60" s="58" t="s">
        <v>746</v>
      </c>
      <c r="B60" s="35">
        <v>45325.0</v>
      </c>
      <c r="C60" s="36" t="s">
        <v>57</v>
      </c>
      <c r="D60" s="31" t="b">
        <v>1</v>
      </c>
      <c r="E60" s="37" t="b">
        <v>1</v>
      </c>
      <c r="F60" s="47"/>
      <c r="G60" s="39" t="s">
        <v>747</v>
      </c>
      <c r="H60" s="39" t="s">
        <v>748</v>
      </c>
      <c r="I60" s="55" t="s">
        <v>186</v>
      </c>
      <c r="J60" s="42" t="s">
        <v>80</v>
      </c>
      <c r="K60" s="55" t="s">
        <v>63</v>
      </c>
      <c r="L60" s="60" t="s">
        <v>597</v>
      </c>
      <c r="M60" s="44"/>
      <c r="N60" s="42"/>
      <c r="O60" s="45" t="s">
        <v>749</v>
      </c>
      <c r="P60" s="328" t="s">
        <v>750</v>
      </c>
      <c r="Q60" s="107" t="s">
        <v>751</v>
      </c>
      <c r="R60" s="108"/>
      <c r="S60" s="57" t="s">
        <v>752</v>
      </c>
      <c r="T60" s="109" t="s">
        <v>89</v>
      </c>
      <c r="U60" s="49" t="s">
        <v>143</v>
      </c>
      <c r="V60" s="37" t="s">
        <v>91</v>
      </c>
      <c r="W60" s="57"/>
      <c r="X60" s="42" t="s">
        <v>753</v>
      </c>
      <c r="Y60" s="42"/>
      <c r="Z60" s="51"/>
      <c r="AA60" s="63"/>
      <c r="AB60" s="63"/>
      <c r="AC60" s="54"/>
      <c r="AD60" s="37"/>
      <c r="AE60" s="57"/>
      <c r="AF60" s="37"/>
      <c r="AG60" s="57"/>
      <c r="AH60" s="107"/>
      <c r="AI60" s="37"/>
      <c r="AJ60" s="57"/>
      <c r="AK60" s="57"/>
      <c r="AL60" s="107" t="s">
        <v>754</v>
      </c>
      <c r="AM60" s="57" t="s">
        <v>755</v>
      </c>
      <c r="AN60" s="57"/>
      <c r="AO60" s="57" t="s">
        <v>754</v>
      </c>
      <c r="AP60" s="57"/>
      <c r="AQ60" s="57"/>
      <c r="AR60" s="57"/>
      <c r="AS60" s="57"/>
      <c r="AT60" s="57" t="s">
        <v>756</v>
      </c>
      <c r="AU60" s="113" t="s">
        <v>757</v>
      </c>
      <c r="AV60" s="114"/>
      <c r="AW60" s="37" t="b">
        <v>0</v>
      </c>
      <c r="AX60" s="57" t="s">
        <v>95</v>
      </c>
      <c r="AY60" s="57"/>
      <c r="AZ60" s="57"/>
      <c r="BA60" s="57"/>
      <c r="BB60" s="57"/>
      <c r="BC60" s="57"/>
      <c r="BD60" s="57"/>
      <c r="BE60" s="57"/>
      <c r="BF60" s="57"/>
      <c r="BG60" s="57"/>
      <c r="BH60" s="57"/>
      <c r="BI60" s="57"/>
      <c r="BJ60" s="57"/>
      <c r="BK60" s="57"/>
      <c r="BL60" s="57"/>
      <c r="BM60" s="57"/>
      <c r="BN60" s="57"/>
      <c r="BO60" s="57"/>
      <c r="BP60" s="57"/>
      <c r="BQ60" s="57"/>
      <c r="BR60" s="57"/>
      <c r="BS60" s="57"/>
      <c r="BT60" s="57"/>
      <c r="BU60" s="57"/>
    </row>
    <row r="61" ht="15.75" customHeight="1">
      <c r="A61" s="64" t="s">
        <v>758</v>
      </c>
      <c r="B61" s="110"/>
      <c r="C61" s="36" t="s">
        <v>150</v>
      </c>
      <c r="D61" s="31" t="b">
        <v>0</v>
      </c>
      <c r="E61" s="31" t="b">
        <v>0</v>
      </c>
      <c r="F61" s="274" t="s">
        <v>532</v>
      </c>
      <c r="G61" s="147"/>
      <c r="H61" s="333"/>
      <c r="I61" s="55"/>
      <c r="J61" s="55"/>
      <c r="K61" s="55"/>
      <c r="L61" s="64"/>
      <c r="M61" s="64"/>
      <c r="N61" s="69"/>
      <c r="O61" s="69"/>
      <c r="P61" s="47"/>
      <c r="Q61" s="47"/>
      <c r="R61" s="106"/>
      <c r="S61" s="42"/>
      <c r="T61" s="42"/>
      <c r="U61" s="49"/>
      <c r="V61" s="37"/>
      <c r="W61" s="57"/>
      <c r="X61" s="57"/>
      <c r="Y61" s="57"/>
      <c r="Z61" s="51"/>
      <c r="AA61" s="63"/>
      <c r="AB61" s="63"/>
      <c r="AC61" s="54"/>
      <c r="AD61" s="57"/>
      <c r="AE61" s="57"/>
      <c r="AF61" s="57"/>
      <c r="AG61" s="57"/>
      <c r="AH61" s="107"/>
      <c r="AI61" s="37"/>
      <c r="AJ61" s="57"/>
      <c r="AK61" s="315"/>
      <c r="AL61" s="316"/>
      <c r="AM61" s="315"/>
      <c r="AN61" s="315"/>
      <c r="AO61" s="315"/>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row>
    <row r="62" ht="15.75" customHeight="1">
      <c r="A62" s="64" t="s">
        <v>759</v>
      </c>
      <c r="B62" s="35">
        <v>45325.0</v>
      </c>
      <c r="C62" s="36" t="s">
        <v>57</v>
      </c>
      <c r="D62" s="31" t="b">
        <v>1</v>
      </c>
      <c r="E62" s="56" t="b">
        <v>1</v>
      </c>
      <c r="F62" s="86"/>
      <c r="G62" s="39" t="s">
        <v>760</v>
      </c>
      <c r="H62" s="39" t="s">
        <v>761</v>
      </c>
      <c r="I62" s="55" t="s">
        <v>61</v>
      </c>
      <c r="J62" s="55" t="s">
        <v>62</v>
      </c>
      <c r="K62" s="55" t="s">
        <v>63</v>
      </c>
      <c r="L62" s="43" t="s">
        <v>321</v>
      </c>
      <c r="M62" s="43"/>
      <c r="N62" s="69"/>
      <c r="O62" s="45" t="s">
        <v>762</v>
      </c>
      <c r="P62" s="250" t="s">
        <v>763</v>
      </c>
      <c r="Q62" s="90" t="s">
        <v>764</v>
      </c>
      <c r="R62" s="71"/>
      <c r="S62" s="41" t="s">
        <v>765</v>
      </c>
      <c r="T62" s="42" t="s">
        <v>587</v>
      </c>
      <c r="U62" s="73" t="s">
        <v>372</v>
      </c>
      <c r="V62" s="37" t="s">
        <v>73</v>
      </c>
      <c r="W62" s="233">
        <v>12630.0</v>
      </c>
      <c r="X62" s="42" t="s">
        <v>178</v>
      </c>
      <c r="Y62" s="41" t="s">
        <v>259</v>
      </c>
      <c r="Z62" s="156">
        <v>43556.0</v>
      </c>
      <c r="AA62" s="186">
        <v>2.75E7</v>
      </c>
      <c r="AB62" s="186">
        <v>5.995E7</v>
      </c>
      <c r="AC62" s="145">
        <v>59.95</v>
      </c>
      <c r="AD62" s="145">
        <v>5.0</v>
      </c>
      <c r="AE62" s="41"/>
      <c r="AF62" s="78">
        <v>5.0</v>
      </c>
      <c r="AG62" s="41"/>
      <c r="AH62" s="79" t="s">
        <v>766</v>
      </c>
      <c r="AI62" s="74">
        <v>2463.0</v>
      </c>
      <c r="AJ62" s="41" t="s">
        <v>767</v>
      </c>
      <c r="AK62" s="41" t="s">
        <v>768</v>
      </c>
      <c r="AL62" s="70" t="s">
        <v>769</v>
      </c>
      <c r="AM62" s="41"/>
      <c r="AN62" s="41"/>
      <c r="AO62" s="42" t="s">
        <v>770</v>
      </c>
      <c r="AP62" s="41"/>
      <c r="AQ62" s="41"/>
      <c r="AR62" s="41"/>
      <c r="AS62" s="42" t="s">
        <v>770</v>
      </c>
      <c r="AT62" s="42" t="s">
        <v>771</v>
      </c>
      <c r="AU62" s="317" t="s">
        <v>772</v>
      </c>
      <c r="AV62" s="114"/>
      <c r="AW62" s="42" t="b">
        <v>0</v>
      </c>
      <c r="AX62" s="42" t="s">
        <v>182</v>
      </c>
      <c r="AY62" s="42"/>
      <c r="AZ62" s="57"/>
      <c r="BA62" s="57"/>
      <c r="BB62" s="57"/>
      <c r="BC62" s="57"/>
      <c r="BD62" s="57"/>
      <c r="BE62" s="57"/>
      <c r="BF62" s="57"/>
      <c r="BG62" s="57"/>
      <c r="BH62" s="57"/>
      <c r="BI62" s="57"/>
      <c r="BJ62" s="57"/>
      <c r="BK62" s="57"/>
      <c r="BL62" s="57"/>
      <c r="BM62" s="57"/>
      <c r="BN62" s="57"/>
      <c r="BO62" s="57"/>
      <c r="BP62" s="57"/>
      <c r="BQ62" s="57"/>
      <c r="BR62" s="57"/>
      <c r="BS62" s="57"/>
      <c r="BT62" s="57"/>
      <c r="BU62" s="57"/>
    </row>
    <row r="63" ht="16.5" customHeight="1">
      <c r="A63" s="58" t="s">
        <v>773</v>
      </c>
      <c r="B63" s="35">
        <v>45325.0</v>
      </c>
      <c r="C63" s="36" t="s">
        <v>57</v>
      </c>
      <c r="D63" s="31" t="b">
        <v>1</v>
      </c>
      <c r="E63" s="56" t="b">
        <v>1</v>
      </c>
      <c r="F63" s="47"/>
      <c r="G63" s="39" t="s">
        <v>774</v>
      </c>
      <c r="H63" s="39" t="s">
        <v>775</v>
      </c>
      <c r="I63" s="55" t="s">
        <v>186</v>
      </c>
      <c r="J63" s="42" t="s">
        <v>80</v>
      </c>
      <c r="K63" s="55" t="s">
        <v>124</v>
      </c>
      <c r="L63" s="60" t="s">
        <v>597</v>
      </c>
      <c r="M63" s="44"/>
      <c r="N63" s="42"/>
      <c r="O63" s="45" t="s">
        <v>776</v>
      </c>
      <c r="P63" s="46" t="s">
        <v>777</v>
      </c>
      <c r="Q63" s="47" t="s">
        <v>778</v>
      </c>
      <c r="R63" s="334" t="s">
        <v>779</v>
      </c>
      <c r="S63" s="42" t="s">
        <v>780</v>
      </c>
      <c r="T63" s="42" t="s">
        <v>415</v>
      </c>
      <c r="U63" s="49" t="s">
        <v>372</v>
      </c>
      <c r="V63" s="37" t="s">
        <v>73</v>
      </c>
      <c r="W63" s="335" t="s">
        <v>781</v>
      </c>
      <c r="X63" s="48" t="s">
        <v>178</v>
      </c>
      <c r="Y63" s="42" t="s">
        <v>178</v>
      </c>
      <c r="Z63" s="51">
        <v>43080.0</v>
      </c>
      <c r="AA63" s="186">
        <v>2.75E7</v>
      </c>
      <c r="AB63" s="53">
        <v>5.995E7</v>
      </c>
      <c r="AC63" s="336">
        <v>59.95</v>
      </c>
      <c r="AD63" s="37">
        <v>5.0</v>
      </c>
      <c r="AE63" s="42" t="s">
        <v>111</v>
      </c>
      <c r="AF63" s="37">
        <v>5.0</v>
      </c>
      <c r="AG63" s="42"/>
      <c r="AH63" s="79" t="s">
        <v>782</v>
      </c>
      <c r="AI63" s="74">
        <v>8193.0</v>
      </c>
      <c r="AJ63" s="317" t="s">
        <v>783</v>
      </c>
      <c r="AK63" s="114"/>
      <c r="AL63" s="47" t="s">
        <v>784</v>
      </c>
      <c r="AM63" s="42"/>
      <c r="AN63" s="42"/>
      <c r="AO63" s="42" t="s">
        <v>785</v>
      </c>
      <c r="AP63" s="42"/>
      <c r="AQ63" s="42" t="s">
        <v>786</v>
      </c>
      <c r="AR63" s="42" t="s">
        <v>787</v>
      </c>
      <c r="AS63" s="42" t="s">
        <v>785</v>
      </c>
      <c r="AT63" s="42" t="s">
        <v>788</v>
      </c>
      <c r="AU63" s="317" t="s">
        <v>789</v>
      </c>
      <c r="AV63" s="114"/>
      <c r="AW63" s="42" t="b">
        <v>0</v>
      </c>
      <c r="AX63" s="42" t="s">
        <v>95</v>
      </c>
      <c r="AY63" s="42"/>
      <c r="AZ63" s="41"/>
      <c r="BA63" s="41"/>
      <c r="BB63" s="78"/>
      <c r="BC63" s="78"/>
      <c r="BD63" s="78"/>
      <c r="BE63" s="78"/>
      <c r="BF63" s="57"/>
      <c r="BG63" s="57"/>
      <c r="BH63" s="57"/>
      <c r="BI63" s="57"/>
      <c r="BJ63" s="57"/>
      <c r="BK63" s="57"/>
      <c r="BL63" s="57"/>
      <c r="BM63" s="57"/>
      <c r="BN63" s="57"/>
      <c r="BO63" s="57"/>
      <c r="BP63" s="57"/>
      <c r="BQ63" s="57"/>
      <c r="BR63" s="57"/>
      <c r="BS63" s="57"/>
      <c r="BT63" s="57"/>
      <c r="BU63" s="57"/>
    </row>
    <row r="64" ht="15.75" customHeight="1">
      <c r="A64" s="64" t="s">
        <v>790</v>
      </c>
      <c r="B64" s="110"/>
      <c r="C64" s="36" t="s">
        <v>150</v>
      </c>
      <c r="D64" s="31" t="b">
        <v>0</v>
      </c>
      <c r="E64" s="31" t="b">
        <v>0</v>
      </c>
      <c r="F64" s="30" t="s">
        <v>532</v>
      </c>
      <c r="G64" s="106"/>
      <c r="H64" s="286"/>
      <c r="I64" s="55"/>
      <c r="J64" s="55"/>
      <c r="K64" s="55"/>
      <c r="L64" s="64"/>
      <c r="M64" s="64"/>
      <c r="N64" s="69"/>
      <c r="O64" s="69"/>
      <c r="P64" s="28"/>
      <c r="Q64" s="28"/>
      <c r="R64" s="172"/>
      <c r="S64" s="55"/>
      <c r="T64" s="55"/>
      <c r="U64" s="99"/>
      <c r="V64" s="56"/>
      <c r="W64" s="55"/>
      <c r="X64" s="55"/>
      <c r="Y64" s="55"/>
      <c r="Z64" s="101"/>
      <c r="AA64" s="177"/>
      <c r="AB64" s="177"/>
      <c r="AC64" s="102"/>
      <c r="AD64" s="55"/>
      <c r="AE64" s="55"/>
      <c r="AF64" s="55"/>
      <c r="AG64" s="55"/>
      <c r="AH64" s="28"/>
      <c r="AI64" s="56"/>
      <c r="AJ64" s="55"/>
      <c r="AK64" s="55"/>
      <c r="AL64" s="28"/>
      <c r="AM64" s="55"/>
      <c r="AN64" s="55"/>
      <c r="AO64" s="315"/>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row>
    <row r="65" ht="21.75" customHeight="1">
      <c r="A65" s="58" t="s">
        <v>791</v>
      </c>
      <c r="B65" s="35">
        <v>44745.0</v>
      </c>
      <c r="C65" s="36" t="s">
        <v>57</v>
      </c>
      <c r="D65" s="59"/>
      <c r="E65" s="56" t="b">
        <v>0</v>
      </c>
      <c r="F65" s="249" t="s">
        <v>792</v>
      </c>
      <c r="G65" s="95" t="s">
        <v>793</v>
      </c>
      <c r="H65" s="39" t="s">
        <v>794</v>
      </c>
      <c r="I65" s="55" t="s">
        <v>61</v>
      </c>
      <c r="J65" s="55" t="s">
        <v>123</v>
      </c>
      <c r="K65" s="55" t="s">
        <v>63</v>
      </c>
      <c r="L65" s="64" t="s">
        <v>187</v>
      </c>
      <c r="M65" s="57"/>
      <c r="N65" s="57"/>
      <c r="O65" s="57"/>
      <c r="P65" s="107" t="s">
        <v>795</v>
      </c>
      <c r="Q65" s="107" t="s">
        <v>796</v>
      </c>
      <c r="R65" s="108"/>
      <c r="S65" s="57" t="s">
        <v>797</v>
      </c>
      <c r="T65" s="109" t="s">
        <v>89</v>
      </c>
      <c r="U65" s="49" t="s">
        <v>108</v>
      </c>
      <c r="V65" s="37" t="s">
        <v>91</v>
      </c>
      <c r="W65" s="56">
        <v>477428.0</v>
      </c>
      <c r="X65" s="57" t="s">
        <v>306</v>
      </c>
      <c r="Y65" s="57"/>
      <c r="Z65" s="51"/>
      <c r="AA65" s="63"/>
      <c r="AB65" s="63"/>
      <c r="AC65" s="54"/>
      <c r="AD65" s="57"/>
      <c r="AE65" s="57"/>
      <c r="AF65" s="57"/>
      <c r="AG65" s="57"/>
      <c r="AH65" s="107"/>
      <c r="AI65" s="37"/>
      <c r="AJ65" s="80" t="s">
        <v>798</v>
      </c>
      <c r="AK65" s="57"/>
      <c r="AL65" s="28" t="s">
        <v>799</v>
      </c>
      <c r="AM65" s="57"/>
      <c r="AN65" s="57"/>
      <c r="AO65" s="57"/>
      <c r="AP65" s="57"/>
      <c r="AQ65" s="57"/>
      <c r="AR65" s="57" t="s">
        <v>800</v>
      </c>
      <c r="AS65" s="57"/>
      <c r="AT65" s="57" t="s">
        <v>801</v>
      </c>
      <c r="AU65" s="113" t="s">
        <v>802</v>
      </c>
      <c r="AV65" s="114"/>
      <c r="AW65" s="37" t="b">
        <v>0</v>
      </c>
      <c r="AX65" s="57" t="s">
        <v>95</v>
      </c>
      <c r="AY65" s="57"/>
      <c r="AZ65" s="57"/>
      <c r="BA65" s="57"/>
      <c r="BB65" s="57"/>
      <c r="BC65" s="57"/>
      <c r="BD65" s="57"/>
      <c r="BE65" s="57"/>
      <c r="BF65" s="57"/>
      <c r="BG65" s="57"/>
      <c r="BH65" s="57"/>
      <c r="BI65" s="57"/>
      <c r="BJ65" s="57"/>
      <c r="BK65" s="57"/>
      <c r="BL65" s="57"/>
      <c r="BM65" s="57"/>
      <c r="BN65" s="57"/>
      <c r="BO65" s="57"/>
      <c r="BP65" s="57"/>
      <c r="BQ65" s="57"/>
      <c r="BR65" s="57"/>
      <c r="BS65" s="57"/>
      <c r="BT65" s="57"/>
      <c r="BU65" s="57"/>
    </row>
    <row r="66" ht="15.75" customHeight="1">
      <c r="A66" s="64" t="s">
        <v>803</v>
      </c>
      <c r="B66" s="105"/>
      <c r="C66" s="36" t="s">
        <v>150</v>
      </c>
      <c r="D66" s="59"/>
      <c r="E66" s="31" t="b">
        <v>0</v>
      </c>
      <c r="F66" s="14" t="s">
        <v>804</v>
      </c>
      <c r="G66" s="147"/>
      <c r="H66" s="333"/>
      <c r="I66" s="55"/>
      <c r="J66" s="55"/>
      <c r="K66" s="55"/>
      <c r="L66" s="64"/>
      <c r="M66" s="64"/>
      <c r="N66" s="69"/>
      <c r="O66" s="69"/>
      <c r="P66" s="28"/>
      <c r="Q66" s="47"/>
      <c r="R66" s="172"/>
      <c r="S66" s="55"/>
      <c r="T66" s="55"/>
      <c r="U66" s="99"/>
      <c r="V66" s="56"/>
      <c r="W66" s="55"/>
      <c r="X66" s="55"/>
      <c r="Y66" s="55"/>
      <c r="Z66" s="101"/>
      <c r="AA66" s="177"/>
      <c r="AB66" s="177"/>
      <c r="AC66" s="102"/>
      <c r="AD66" s="55"/>
      <c r="AE66" s="55"/>
      <c r="AF66" s="55"/>
      <c r="AG66" s="55"/>
      <c r="AH66" s="28"/>
      <c r="AI66" s="56"/>
      <c r="AJ66" s="55"/>
      <c r="AK66" s="55"/>
      <c r="AL66" s="28"/>
      <c r="AM66" s="55"/>
      <c r="AN66" s="55"/>
      <c r="AO66" s="315"/>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row>
    <row r="67" ht="16.5" customHeight="1">
      <c r="A67" s="58" t="s">
        <v>805</v>
      </c>
      <c r="B67" s="35">
        <v>45325.0</v>
      </c>
      <c r="C67" s="36" t="s">
        <v>57</v>
      </c>
      <c r="D67" s="31" t="b">
        <v>1</v>
      </c>
      <c r="E67" s="37" t="b">
        <v>1</v>
      </c>
      <c r="F67" s="47"/>
      <c r="G67" s="39" t="s">
        <v>806</v>
      </c>
      <c r="H67" s="39" t="s">
        <v>807</v>
      </c>
      <c r="I67" s="55" t="s">
        <v>100</v>
      </c>
      <c r="J67" s="42" t="s">
        <v>187</v>
      </c>
      <c r="K67" s="42" t="s">
        <v>81</v>
      </c>
      <c r="L67" s="44" t="s">
        <v>125</v>
      </c>
      <c r="M67" s="44"/>
      <c r="N67" s="42"/>
      <c r="O67" s="45" t="s">
        <v>808</v>
      </c>
      <c r="P67" s="46" t="s">
        <v>809</v>
      </c>
      <c r="Q67" s="47" t="s">
        <v>810</v>
      </c>
      <c r="R67" s="106"/>
      <c r="S67" s="42" t="s">
        <v>811</v>
      </c>
      <c r="T67" s="48" t="s">
        <v>89</v>
      </c>
      <c r="U67" s="49" t="s">
        <v>108</v>
      </c>
      <c r="V67" s="37" t="s">
        <v>91</v>
      </c>
      <c r="W67" s="233">
        <v>89846.0</v>
      </c>
      <c r="X67" s="42" t="s">
        <v>110</v>
      </c>
      <c r="Y67" s="42" t="s">
        <v>74</v>
      </c>
      <c r="Z67" s="51">
        <v>2019.0</v>
      </c>
      <c r="AA67" s="63"/>
      <c r="AB67" s="63"/>
      <c r="AC67" s="54"/>
      <c r="AD67" s="37">
        <v>2.0</v>
      </c>
      <c r="AE67" s="42"/>
      <c r="AF67" s="37">
        <v>2.0</v>
      </c>
      <c r="AG67" s="42"/>
      <c r="AH67" s="79" t="s">
        <v>812</v>
      </c>
      <c r="AI67" s="37">
        <v>205.0</v>
      </c>
      <c r="AJ67" s="42" t="s">
        <v>813</v>
      </c>
      <c r="AK67" s="42"/>
      <c r="AL67" s="310" t="s">
        <v>814</v>
      </c>
      <c r="AM67" s="115"/>
      <c r="AN67" s="114"/>
      <c r="AO67" s="317" t="s">
        <v>815</v>
      </c>
      <c r="AP67" s="114"/>
      <c r="AQ67" s="42"/>
      <c r="AR67" s="42"/>
      <c r="AS67" s="42"/>
      <c r="AT67" s="42"/>
      <c r="AU67" s="42"/>
      <c r="AV67" s="42"/>
      <c r="AW67" s="42"/>
      <c r="AX67" s="42" t="s">
        <v>423</v>
      </c>
      <c r="AY67" s="42"/>
      <c r="AZ67" s="42"/>
      <c r="BA67" s="42"/>
      <c r="BB67" s="57"/>
      <c r="BC67" s="57"/>
      <c r="BD67" s="57"/>
      <c r="BE67" s="57"/>
      <c r="BF67" s="57"/>
      <c r="BG67" s="57"/>
      <c r="BH67" s="57"/>
      <c r="BI67" s="57"/>
      <c r="BJ67" s="57"/>
      <c r="BK67" s="57"/>
      <c r="BL67" s="57"/>
      <c r="BM67" s="57"/>
      <c r="BN67" s="57"/>
      <c r="BO67" s="57"/>
      <c r="BP67" s="57"/>
      <c r="BQ67" s="57"/>
      <c r="BR67" s="57"/>
      <c r="BS67" s="57"/>
      <c r="BT67" s="57"/>
      <c r="BU67" s="57"/>
    </row>
    <row r="68" ht="15.75" customHeight="1">
      <c r="A68" s="64" t="s">
        <v>816</v>
      </c>
      <c r="B68" s="105"/>
      <c r="C68" s="36" t="s">
        <v>57</v>
      </c>
      <c r="D68" s="31" t="b">
        <v>0</v>
      </c>
      <c r="E68" s="66" t="b">
        <v>0</v>
      </c>
      <c r="F68" s="274" t="s">
        <v>817</v>
      </c>
      <c r="G68" s="95" t="s">
        <v>818</v>
      </c>
      <c r="H68" s="96" t="s">
        <v>819</v>
      </c>
      <c r="I68" s="55" t="s">
        <v>79</v>
      </c>
      <c r="J68" s="55" t="s">
        <v>123</v>
      </c>
      <c r="K68" s="55" t="s">
        <v>81</v>
      </c>
      <c r="L68" s="64" t="s">
        <v>103</v>
      </c>
      <c r="M68" s="64"/>
      <c r="N68" s="69"/>
      <c r="O68" s="69"/>
      <c r="P68" s="70" t="s">
        <v>820</v>
      </c>
      <c r="Q68" s="70" t="s">
        <v>821</v>
      </c>
      <c r="R68" s="71"/>
      <c r="S68" s="41" t="s">
        <v>822</v>
      </c>
      <c r="T68" s="89" t="s">
        <v>823</v>
      </c>
      <c r="U68" s="99" t="s">
        <v>108</v>
      </c>
      <c r="V68" s="37" t="s">
        <v>91</v>
      </c>
      <c r="W68" s="337">
        <v>176713.0</v>
      </c>
      <c r="X68" s="48" t="s">
        <v>222</v>
      </c>
      <c r="Y68" s="41" t="s">
        <v>74</v>
      </c>
      <c r="Z68" s="75">
        <v>2018.0</v>
      </c>
      <c r="AA68" s="76"/>
      <c r="AB68" s="76"/>
      <c r="AC68" s="77"/>
      <c r="AD68" s="78">
        <v>1.0</v>
      </c>
      <c r="AE68" s="41"/>
      <c r="AF68" s="78">
        <v>1.0</v>
      </c>
      <c r="AG68" s="56"/>
      <c r="AH68" s="79" t="s">
        <v>824</v>
      </c>
      <c r="AI68" s="56">
        <v>130.0</v>
      </c>
      <c r="AJ68" s="80" t="s">
        <v>825</v>
      </c>
      <c r="AK68" s="56"/>
      <c r="AL68" s="272" t="s">
        <v>826</v>
      </c>
      <c r="AM68" s="114"/>
      <c r="AN68" s="55"/>
      <c r="AO68" s="55"/>
      <c r="AP68" s="42"/>
      <c r="AQ68" s="57"/>
      <c r="AR68" s="57"/>
      <c r="AS68" s="57"/>
      <c r="AT68" s="57"/>
      <c r="AU68" s="57"/>
      <c r="AV68" s="57"/>
      <c r="AW68" s="57"/>
      <c r="AX68" s="57"/>
      <c r="AY68" s="57"/>
      <c r="AZ68" s="57"/>
      <c r="BA68" s="57"/>
      <c r="BB68" s="57"/>
      <c r="BC68" s="57"/>
      <c r="BD68" s="57"/>
      <c r="BE68" s="57"/>
      <c r="BF68" s="78"/>
      <c r="BG68" s="78"/>
      <c r="BH68" s="78"/>
      <c r="BI68" s="78"/>
      <c r="BJ68" s="57"/>
      <c r="BK68" s="57"/>
      <c r="BL68" s="57"/>
      <c r="BM68" s="57"/>
      <c r="BN68" s="57"/>
      <c r="BO68" s="57"/>
      <c r="BP68" s="57"/>
      <c r="BQ68" s="57"/>
      <c r="BR68" s="57"/>
      <c r="BS68" s="57"/>
      <c r="BT68" s="57"/>
      <c r="BU68" s="57"/>
    </row>
    <row r="69" ht="15.75" customHeight="1">
      <c r="A69" s="162" t="s">
        <v>827</v>
      </c>
      <c r="B69" s="35">
        <v>45325.0</v>
      </c>
      <c r="C69" s="36" t="s">
        <v>57</v>
      </c>
      <c r="D69" s="59" t="b">
        <v>1</v>
      </c>
      <c r="E69" s="59" t="b">
        <v>1</v>
      </c>
      <c r="F69" s="38"/>
      <c r="G69" s="39" t="s">
        <v>828</v>
      </c>
      <c r="H69" s="87" t="s">
        <v>829</v>
      </c>
      <c r="I69" s="162" t="s">
        <v>79</v>
      </c>
      <c r="J69" s="162" t="s">
        <v>338</v>
      </c>
      <c r="K69" s="194" t="s">
        <v>63</v>
      </c>
      <c r="L69" s="164" t="s">
        <v>136</v>
      </c>
      <c r="M69" s="164" t="s">
        <v>65</v>
      </c>
      <c r="N69" s="162"/>
      <c r="O69" s="45" t="s">
        <v>830</v>
      </c>
      <c r="P69" s="338" t="s">
        <v>831</v>
      </c>
      <c r="Q69" s="339" t="s">
        <v>832</v>
      </c>
      <c r="R69" s="172"/>
      <c r="S69" s="55"/>
      <c r="T69" s="48" t="s">
        <v>89</v>
      </c>
      <c r="U69" s="99" t="s">
        <v>72</v>
      </c>
      <c r="V69" s="56" t="s">
        <v>91</v>
      </c>
      <c r="W69" s="55"/>
      <c r="X69" s="55" t="s">
        <v>74</v>
      </c>
      <c r="Y69" s="55" t="s">
        <v>74</v>
      </c>
      <c r="Z69" s="101">
        <v>44105.0</v>
      </c>
      <c r="AA69" s="177"/>
      <c r="AB69" s="177"/>
      <c r="AC69" s="102"/>
      <c r="AD69" s="56"/>
      <c r="AE69" s="55"/>
      <c r="AF69" s="56"/>
      <c r="AG69" s="55"/>
      <c r="AH69" s="28"/>
      <c r="AI69" s="56"/>
      <c r="AJ69" s="55"/>
      <c r="AK69" s="55"/>
      <c r="AL69" s="28"/>
      <c r="AM69" s="55"/>
      <c r="AN69" s="55"/>
      <c r="AO69" s="315"/>
      <c r="AP69" s="57"/>
      <c r="AQ69" s="57"/>
      <c r="AR69" s="57"/>
      <c r="AS69" s="57"/>
      <c r="AT69" s="57"/>
      <c r="AU69" s="57" t="s">
        <v>833</v>
      </c>
      <c r="AV69" s="57"/>
      <c r="AW69" s="57"/>
      <c r="AX69" s="57" t="s">
        <v>182</v>
      </c>
      <c r="AY69" s="57"/>
      <c r="AZ69" s="57"/>
      <c r="BA69" s="57"/>
      <c r="BB69" s="57"/>
      <c r="BC69" s="57"/>
      <c r="BD69" s="57"/>
      <c r="BE69" s="57"/>
      <c r="BF69" s="57"/>
      <c r="BG69" s="57"/>
      <c r="BH69" s="57"/>
      <c r="BI69" s="57"/>
      <c r="BJ69" s="57"/>
      <c r="BK69" s="57"/>
      <c r="BL69" s="57"/>
      <c r="BM69" s="57"/>
      <c r="BN69" s="57"/>
      <c r="BO69" s="57"/>
      <c r="BP69" s="57"/>
      <c r="BQ69" s="57"/>
      <c r="BR69" s="57"/>
      <c r="BS69" s="57"/>
      <c r="BT69" s="57"/>
      <c r="BU69" s="57"/>
    </row>
    <row r="70" ht="15.0" customHeight="1">
      <c r="A70" s="159" t="s">
        <v>834</v>
      </c>
      <c r="B70" s="35">
        <v>45325.0</v>
      </c>
      <c r="C70" s="36" t="s">
        <v>57</v>
      </c>
      <c r="D70" s="37" t="b">
        <v>1</v>
      </c>
      <c r="E70" s="37" t="b">
        <v>1</v>
      </c>
      <c r="F70" s="38"/>
      <c r="G70" s="39" t="s">
        <v>835</v>
      </c>
      <c r="H70" s="88" t="s">
        <v>836</v>
      </c>
      <c r="I70" s="55" t="s">
        <v>233</v>
      </c>
      <c r="J70" s="55" t="s">
        <v>123</v>
      </c>
      <c r="K70" s="55" t="s">
        <v>124</v>
      </c>
      <c r="L70" s="43" t="s">
        <v>340</v>
      </c>
      <c r="M70" s="43" t="s">
        <v>125</v>
      </c>
      <c r="N70" s="69" t="s">
        <v>65</v>
      </c>
      <c r="O70" s="45" t="s">
        <v>837</v>
      </c>
      <c r="P70" s="46"/>
      <c r="Q70" s="339" t="s">
        <v>838</v>
      </c>
      <c r="R70" s="106"/>
      <c r="S70" s="47"/>
      <c r="T70" s="48" t="s">
        <v>89</v>
      </c>
      <c r="U70" s="49" t="s">
        <v>208</v>
      </c>
      <c r="V70" s="37" t="s">
        <v>91</v>
      </c>
      <c r="W70" s="42"/>
      <c r="X70" s="167" t="s">
        <v>131</v>
      </c>
      <c r="Y70" s="42"/>
      <c r="Z70" s="51"/>
      <c r="AA70" s="63"/>
      <c r="AB70" s="63"/>
      <c r="AC70" s="54"/>
      <c r="AD70" s="37"/>
      <c r="AE70" s="42"/>
      <c r="AF70" s="37"/>
      <c r="AG70" s="42"/>
      <c r="AH70" s="340" t="s">
        <v>839</v>
      </c>
      <c r="AI70" s="37"/>
      <c r="AJ70" s="42"/>
      <c r="AK70" s="55"/>
      <c r="AL70" s="28"/>
      <c r="AM70" s="55"/>
      <c r="AN70" s="55"/>
      <c r="AO70" s="55"/>
      <c r="AP70" s="42"/>
      <c r="AQ70" s="42"/>
      <c r="AR70" s="42"/>
      <c r="AS70" s="42"/>
      <c r="AT70" s="42"/>
      <c r="AU70" s="241" t="s">
        <v>840</v>
      </c>
      <c r="AV70" s="42"/>
      <c r="AW70" s="42"/>
      <c r="AX70" s="241" t="s">
        <v>182</v>
      </c>
      <c r="AY70" s="241"/>
      <c r="AZ70" s="42"/>
      <c r="BA70" s="42"/>
      <c r="BB70" s="57"/>
      <c r="BC70" s="57"/>
      <c r="BD70" s="57"/>
      <c r="BE70" s="57"/>
      <c r="BF70" s="57"/>
      <c r="BG70" s="57"/>
      <c r="BH70" s="57"/>
      <c r="BI70" s="57"/>
      <c r="BJ70" s="57"/>
      <c r="BK70" s="57"/>
      <c r="BL70" s="57"/>
      <c r="BM70" s="57"/>
      <c r="BN70" s="57"/>
      <c r="BO70" s="57"/>
      <c r="BP70" s="57"/>
      <c r="BQ70" s="57"/>
      <c r="BR70" s="57"/>
      <c r="BS70" s="57"/>
      <c r="BT70" s="57"/>
      <c r="BU70" s="57"/>
    </row>
    <row r="71" ht="19.5" customHeight="1">
      <c r="A71" s="58" t="s">
        <v>841</v>
      </c>
      <c r="B71" s="35">
        <v>45325.0</v>
      </c>
      <c r="C71" s="36" t="s">
        <v>57</v>
      </c>
      <c r="D71" s="31" t="b">
        <v>1</v>
      </c>
      <c r="E71" s="37" t="b">
        <v>1</v>
      </c>
      <c r="F71" s="28"/>
      <c r="G71" s="39" t="s">
        <v>842</v>
      </c>
      <c r="H71" s="39" t="s">
        <v>843</v>
      </c>
      <c r="I71" s="55" t="s">
        <v>61</v>
      </c>
      <c r="J71" s="55" t="s">
        <v>62</v>
      </c>
      <c r="K71" s="55" t="s">
        <v>63</v>
      </c>
      <c r="L71" s="43" t="s">
        <v>321</v>
      </c>
      <c r="M71" s="44"/>
      <c r="N71" s="42"/>
      <c r="O71" s="45" t="s">
        <v>844</v>
      </c>
      <c r="P71" s="62" t="s">
        <v>845</v>
      </c>
      <c r="Q71" s="341"/>
      <c r="R71" s="106"/>
      <c r="S71" s="42" t="s">
        <v>846</v>
      </c>
      <c r="T71" s="342" t="s">
        <v>847</v>
      </c>
      <c r="U71" s="49" t="s">
        <v>305</v>
      </c>
      <c r="V71" s="37" t="s">
        <v>91</v>
      </c>
      <c r="W71" s="42"/>
      <c r="X71" s="42" t="s">
        <v>74</v>
      </c>
      <c r="Y71" s="42"/>
      <c r="Z71" s="51">
        <v>44487.0</v>
      </c>
      <c r="AA71" s="53">
        <v>2295000.0</v>
      </c>
      <c r="AB71" s="53">
        <v>2700000.0</v>
      </c>
      <c r="AC71" s="54">
        <v>2.7</v>
      </c>
      <c r="AD71" s="37">
        <v>2.0</v>
      </c>
      <c r="AE71" s="42"/>
      <c r="AF71" s="37">
        <v>5.0</v>
      </c>
      <c r="AG71" s="42"/>
      <c r="AH71" s="47"/>
      <c r="AI71" s="37"/>
      <c r="AJ71" s="42"/>
      <c r="AK71" s="42"/>
      <c r="AL71" s="47" t="s">
        <v>848</v>
      </c>
      <c r="AM71" s="42" t="s">
        <v>849</v>
      </c>
      <c r="AN71" s="42"/>
      <c r="AO71" s="42"/>
      <c r="AP71" s="42"/>
      <c r="AQ71" s="42"/>
      <c r="AR71" s="42"/>
      <c r="AS71" s="42"/>
      <c r="AT71" s="42" t="s">
        <v>850</v>
      </c>
      <c r="AU71" s="317" t="s">
        <v>851</v>
      </c>
      <c r="AV71" s="114"/>
      <c r="AW71" s="42" t="b">
        <v>0</v>
      </c>
      <c r="AX71" s="42" t="s">
        <v>214</v>
      </c>
      <c r="AY71" s="42"/>
      <c r="AZ71" s="42" t="s">
        <v>852</v>
      </c>
      <c r="BA71" s="42"/>
      <c r="BB71" s="57"/>
      <c r="BC71" s="57"/>
      <c r="BD71" s="57"/>
      <c r="BE71" s="57"/>
      <c r="BF71" s="57"/>
      <c r="BG71" s="57"/>
      <c r="BH71" s="57"/>
      <c r="BI71" s="57"/>
      <c r="BJ71" s="57"/>
      <c r="BK71" s="57"/>
      <c r="BL71" s="57"/>
      <c r="BM71" s="57"/>
      <c r="BN71" s="57"/>
      <c r="BO71" s="57"/>
      <c r="BP71" s="57"/>
      <c r="BQ71" s="57"/>
      <c r="BR71" s="57"/>
      <c r="BS71" s="57"/>
      <c r="BT71" s="57"/>
      <c r="BU71" s="57"/>
    </row>
    <row r="72" ht="15.75" customHeight="1">
      <c r="A72" s="150" t="s">
        <v>853</v>
      </c>
      <c r="B72" s="144">
        <v>44994.0</v>
      </c>
      <c r="C72" s="59"/>
      <c r="D72" s="59" t="b">
        <v>1</v>
      </c>
      <c r="E72" s="59" t="b">
        <v>0</v>
      </c>
      <c r="F72" s="146" t="s">
        <v>98</v>
      </c>
      <c r="G72" s="181" t="s">
        <v>854</v>
      </c>
      <c r="H72" s="106"/>
      <c r="I72" s="150"/>
      <c r="J72" s="150"/>
      <c r="K72" s="150"/>
      <c r="L72" s="150"/>
      <c r="M72" s="150"/>
      <c r="N72" s="150"/>
      <c r="O72" s="150"/>
      <c r="P72" s="201" t="s">
        <v>855</v>
      </c>
      <c r="Q72" s="201" t="s">
        <v>856</v>
      </c>
      <c r="R72" s="108" t="s">
        <v>857</v>
      </c>
      <c r="S72" s="57"/>
      <c r="T72" s="207" t="s">
        <v>858</v>
      </c>
      <c r="U72" s="184" t="s">
        <v>276</v>
      </c>
      <c r="V72" s="343"/>
      <c r="W72" s="150" t="s">
        <v>859</v>
      </c>
      <c r="X72" s="150"/>
      <c r="Y72" s="150"/>
      <c r="Z72" s="156"/>
      <c r="AA72" s="52"/>
      <c r="AB72" s="52"/>
      <c r="AC72" s="318"/>
      <c r="AD72" s="150"/>
      <c r="AE72" s="150"/>
      <c r="AF72" s="150"/>
      <c r="AG72" s="150"/>
      <c r="AH72" s="201"/>
      <c r="AI72" s="59"/>
      <c r="AJ72" s="150"/>
      <c r="AK72" s="150"/>
      <c r="AL72" s="201"/>
      <c r="AM72" s="150"/>
      <c r="AN72" s="150"/>
      <c r="AO72" s="150"/>
      <c r="AP72" s="150"/>
      <c r="AQ72" s="150"/>
      <c r="AR72" s="150"/>
      <c r="AS72" s="150"/>
      <c r="AT72" s="150"/>
      <c r="AU72" s="150"/>
      <c r="AV72" s="150"/>
      <c r="AW72" s="150"/>
      <c r="AX72" s="150"/>
      <c r="AY72" s="150"/>
      <c r="AZ72" s="150"/>
      <c r="BA72" s="150"/>
      <c r="BB72" s="150"/>
      <c r="BC72" s="150"/>
      <c r="BD72" s="59" t="b">
        <v>0</v>
      </c>
      <c r="BE72" s="59" t="b">
        <v>0</v>
      </c>
      <c r="BF72" s="150"/>
      <c r="BG72" s="150"/>
      <c r="BH72" s="150"/>
      <c r="BI72" s="150"/>
      <c r="BJ72" s="150"/>
      <c r="BK72" s="150"/>
      <c r="BL72" s="150"/>
      <c r="BM72" s="150"/>
      <c r="BN72" s="150"/>
      <c r="BO72" s="150"/>
      <c r="BP72" s="150"/>
      <c r="BQ72" s="150"/>
      <c r="BR72" s="150"/>
      <c r="BS72" s="150"/>
      <c r="BT72" s="150"/>
      <c r="BU72" s="150"/>
    </row>
    <row r="73" ht="15.75" customHeight="1">
      <c r="A73" s="344" t="s">
        <v>860</v>
      </c>
      <c r="B73" s="144">
        <v>45269.0</v>
      </c>
      <c r="C73" s="145"/>
      <c r="D73" s="59" t="b">
        <v>1</v>
      </c>
      <c r="E73" s="59" t="b">
        <v>0</v>
      </c>
      <c r="F73" s="146" t="s">
        <v>861</v>
      </c>
      <c r="G73" s="106"/>
      <c r="H73" s="148"/>
      <c r="I73" s="149"/>
      <c r="J73" s="150"/>
      <c r="K73" s="149"/>
      <c r="L73" s="151"/>
      <c r="M73" s="151"/>
      <c r="N73" s="151"/>
      <c r="O73" s="151"/>
      <c r="P73" s="152"/>
      <c r="Q73" s="152"/>
      <c r="R73" s="108"/>
      <c r="S73" s="57"/>
      <c r="T73" s="151"/>
      <c r="U73" s="154"/>
      <c r="V73" s="145"/>
      <c r="W73" s="151"/>
      <c r="X73" s="151"/>
      <c r="Y73" s="151"/>
      <c r="Z73" s="156"/>
      <c r="AA73" s="52"/>
      <c r="AB73" s="52"/>
      <c r="AC73" s="157"/>
      <c r="AD73" s="151"/>
      <c r="AE73" s="151"/>
      <c r="AF73" s="151"/>
      <c r="AG73" s="151"/>
      <c r="AH73" s="152"/>
      <c r="AI73" s="145"/>
      <c r="AJ73" s="151"/>
      <c r="AK73" s="151"/>
      <c r="AL73" s="152"/>
      <c r="AM73" s="151"/>
      <c r="AN73" s="151"/>
      <c r="AO73" s="151"/>
      <c r="AP73" s="151"/>
      <c r="AQ73" s="151"/>
      <c r="AR73" s="151"/>
      <c r="AS73" s="151"/>
      <c r="AT73" s="151"/>
      <c r="AU73" s="151"/>
      <c r="AV73" s="153" t="s">
        <v>862</v>
      </c>
      <c r="AW73" s="151"/>
      <c r="AX73" s="151"/>
      <c r="AY73" s="151"/>
      <c r="AZ73" s="151"/>
      <c r="BA73" s="151"/>
      <c r="BB73" s="151"/>
      <c r="BC73" s="151"/>
      <c r="BD73" s="151"/>
      <c r="BE73" s="151"/>
      <c r="BF73" s="151"/>
      <c r="BG73" s="151"/>
      <c r="BH73" s="151"/>
      <c r="BI73" s="151"/>
      <c r="BJ73" s="151"/>
      <c r="BK73" s="151"/>
      <c r="BL73" s="151"/>
      <c r="BM73" s="151"/>
      <c r="BN73" s="151"/>
      <c r="BO73" s="151"/>
      <c r="BP73" s="151"/>
      <c r="BQ73" s="151"/>
      <c r="BR73" s="151"/>
      <c r="BS73" s="151"/>
      <c r="BT73" s="151"/>
      <c r="BU73" s="151"/>
    </row>
    <row r="74" ht="15.75" customHeight="1">
      <c r="A74" s="345" t="s">
        <v>863</v>
      </c>
      <c r="B74" s="346">
        <v>45560.0</v>
      </c>
      <c r="C74" s="347" t="b">
        <v>0</v>
      </c>
      <c r="D74" s="347" t="b">
        <v>1</v>
      </c>
      <c r="E74" s="347" t="b">
        <v>1</v>
      </c>
      <c r="F74" s="345"/>
      <c r="G74" s="348" t="s">
        <v>864</v>
      </c>
      <c r="H74" s="348" t="s">
        <v>865</v>
      </c>
      <c r="I74" s="287" t="s">
        <v>186</v>
      </c>
      <c r="J74" s="349" t="s">
        <v>80</v>
      </c>
      <c r="K74" s="349" t="s">
        <v>63</v>
      </c>
      <c r="L74" s="287" t="s">
        <v>597</v>
      </c>
      <c r="M74" s="287" t="s">
        <v>315</v>
      </c>
      <c r="N74" s="287" t="s">
        <v>65</v>
      </c>
      <c r="O74" s="151"/>
      <c r="P74" s="45" t="s">
        <v>866</v>
      </c>
      <c r="Q74" s="350" t="s">
        <v>867</v>
      </c>
      <c r="R74" s="350" t="s">
        <v>868</v>
      </c>
      <c r="S74" s="350" t="s">
        <v>869</v>
      </c>
      <c r="T74" s="351" t="s">
        <v>870</v>
      </c>
      <c r="U74" s="352">
        <v>2018.0</v>
      </c>
      <c r="V74" s="353" t="s">
        <v>91</v>
      </c>
      <c r="W74" s="350" t="s">
        <v>871</v>
      </c>
      <c r="X74" s="345" t="s">
        <v>530</v>
      </c>
      <c r="Y74" s="345" t="s">
        <v>530</v>
      </c>
      <c r="Z74" s="354">
        <v>45170.0</v>
      </c>
      <c r="AA74" s="355">
        <v>2130000.0</v>
      </c>
      <c r="AB74" s="355">
        <v>4000000.0</v>
      </c>
      <c r="AC74" s="356">
        <v>4.0</v>
      </c>
      <c r="AD74" s="357">
        <v>3.0</v>
      </c>
      <c r="AE74" s="345"/>
      <c r="AF74" s="357">
        <v>3.0</v>
      </c>
      <c r="AG74" s="357">
        <v>3.0</v>
      </c>
      <c r="AH74" s="358" t="s">
        <v>872</v>
      </c>
      <c r="AI74" s="357">
        <v>1000.0</v>
      </c>
      <c r="AJ74" s="345" t="s">
        <v>873</v>
      </c>
      <c r="AK74" s="345"/>
      <c r="AL74" s="345"/>
      <c r="AM74" s="345" t="s">
        <v>874</v>
      </c>
      <c r="AN74" s="345" t="s">
        <v>875</v>
      </c>
      <c r="AO74" s="345"/>
      <c r="AP74" s="345"/>
      <c r="AQ74" s="345"/>
      <c r="AR74" s="345" t="s">
        <v>874</v>
      </c>
      <c r="AS74" s="345"/>
      <c r="AT74" s="345"/>
      <c r="AU74" s="345" t="s">
        <v>876</v>
      </c>
      <c r="AV74" s="345"/>
      <c r="AW74" s="345"/>
      <c r="AX74" s="345" t="s">
        <v>182</v>
      </c>
      <c r="AY74" s="151"/>
      <c r="AZ74" s="151"/>
      <c r="BA74" s="151"/>
      <c r="BB74" s="151"/>
      <c r="BC74" s="151"/>
      <c r="BD74" s="151"/>
      <c r="BE74" s="151"/>
      <c r="BF74" s="151"/>
      <c r="BG74" s="151"/>
      <c r="BH74" s="151"/>
      <c r="BI74" s="151"/>
      <c r="BJ74" s="151"/>
      <c r="BK74" s="151"/>
      <c r="BL74" s="151"/>
      <c r="BM74" s="151"/>
      <c r="BN74" s="151"/>
      <c r="BO74" s="151"/>
      <c r="BP74" s="151"/>
      <c r="BQ74" s="151"/>
      <c r="BR74" s="151"/>
      <c r="BS74" s="151"/>
      <c r="BT74" s="151"/>
      <c r="BU74" s="151"/>
    </row>
    <row r="75" ht="15.75" customHeight="1">
      <c r="A75" s="58" t="s">
        <v>877</v>
      </c>
      <c r="B75" s="35">
        <v>45325.0</v>
      </c>
      <c r="C75" s="36" t="s">
        <v>57</v>
      </c>
      <c r="D75" s="31" t="b">
        <v>1</v>
      </c>
      <c r="E75" s="37" t="b">
        <v>1</v>
      </c>
      <c r="F75" s="359" t="s">
        <v>878</v>
      </c>
      <c r="G75" s="39" t="s">
        <v>879</v>
      </c>
      <c r="H75" s="39" t="s">
        <v>880</v>
      </c>
      <c r="I75" s="55" t="s">
        <v>61</v>
      </c>
      <c r="J75" s="55" t="s">
        <v>62</v>
      </c>
      <c r="K75" s="55" t="s">
        <v>63</v>
      </c>
      <c r="L75" s="43" t="s">
        <v>321</v>
      </c>
      <c r="M75" s="44"/>
      <c r="N75" s="42"/>
      <c r="O75" s="45" t="s">
        <v>881</v>
      </c>
      <c r="P75" s="46" t="s">
        <v>882</v>
      </c>
      <c r="Q75" s="339" t="s">
        <v>883</v>
      </c>
      <c r="R75" s="106"/>
      <c r="S75" s="42" t="s">
        <v>884</v>
      </c>
      <c r="T75" s="42" t="s">
        <v>415</v>
      </c>
      <c r="U75" s="49" t="s">
        <v>885</v>
      </c>
      <c r="V75" s="37" t="s">
        <v>109</v>
      </c>
      <c r="W75" s="360">
        <v>55890.0</v>
      </c>
      <c r="X75" s="41" t="s">
        <v>74</v>
      </c>
      <c r="Y75" s="41"/>
      <c r="Z75" s="51">
        <v>44335.0</v>
      </c>
      <c r="AA75" s="53">
        <v>2500000.0</v>
      </c>
      <c r="AB75" s="53">
        <v>2.179E7</v>
      </c>
      <c r="AC75" s="54">
        <v>21.79</v>
      </c>
      <c r="AD75" s="37">
        <v>9.0</v>
      </c>
      <c r="AE75" s="42"/>
      <c r="AF75" s="37">
        <v>4.0</v>
      </c>
      <c r="AG75" s="42"/>
      <c r="AH75" s="79" t="s">
        <v>886</v>
      </c>
      <c r="AI75" s="56">
        <v>320.0</v>
      </c>
      <c r="AJ75" s="80" t="s">
        <v>887</v>
      </c>
      <c r="AK75" s="41" t="s">
        <v>888</v>
      </c>
      <c r="AL75" s="47"/>
      <c r="AM75" s="42" t="s">
        <v>889</v>
      </c>
      <c r="AN75" s="42"/>
      <c r="AO75" s="42" t="s">
        <v>890</v>
      </c>
      <c r="AP75" s="42"/>
      <c r="AQ75" s="42" t="s">
        <v>891</v>
      </c>
      <c r="AR75" s="42"/>
      <c r="AS75" s="42"/>
      <c r="AT75" s="42" t="s">
        <v>892</v>
      </c>
      <c r="AU75" s="42" t="s">
        <v>893</v>
      </c>
      <c r="AV75" s="42"/>
      <c r="AW75" s="42" t="b">
        <v>0</v>
      </c>
      <c r="AX75" s="42" t="s">
        <v>182</v>
      </c>
      <c r="AY75" s="42"/>
      <c r="AZ75" s="42" t="s">
        <v>894</v>
      </c>
      <c r="BA75" s="42"/>
      <c r="BB75" s="57"/>
      <c r="BC75" s="57"/>
      <c r="BD75" s="57"/>
      <c r="BE75" s="57"/>
      <c r="BF75" s="57"/>
      <c r="BG75" s="57"/>
      <c r="BH75" s="57"/>
      <c r="BI75" s="57"/>
      <c r="BJ75" s="57"/>
      <c r="BK75" s="57"/>
      <c r="BL75" s="57"/>
      <c r="BM75" s="57"/>
      <c r="BN75" s="57"/>
      <c r="BO75" s="57"/>
      <c r="BP75" s="57"/>
      <c r="BQ75" s="57"/>
      <c r="BR75" s="57"/>
      <c r="BS75" s="57"/>
      <c r="BT75" s="57"/>
      <c r="BU75" s="57"/>
    </row>
    <row r="76" ht="15.75" customHeight="1">
      <c r="A76" s="58" t="s">
        <v>895</v>
      </c>
      <c r="B76" s="35">
        <v>45325.0</v>
      </c>
      <c r="C76" s="36" t="s">
        <v>57</v>
      </c>
      <c r="D76" s="31" t="b">
        <v>1</v>
      </c>
      <c r="E76" s="37" t="b">
        <v>1</v>
      </c>
      <c r="F76" s="47"/>
      <c r="G76" s="39" t="s">
        <v>896</v>
      </c>
      <c r="H76" s="39" t="s">
        <v>897</v>
      </c>
      <c r="I76" s="42" t="s">
        <v>233</v>
      </c>
      <c r="J76" s="42" t="s">
        <v>80</v>
      </c>
      <c r="K76" s="42" t="s">
        <v>63</v>
      </c>
      <c r="L76" s="329" t="s">
        <v>289</v>
      </c>
      <c r="M76" s="44"/>
      <c r="N76" s="42"/>
      <c r="O76" s="45" t="s">
        <v>898</v>
      </c>
      <c r="P76" s="46" t="s">
        <v>899</v>
      </c>
      <c r="Q76" s="339" t="s">
        <v>900</v>
      </c>
      <c r="R76" s="106"/>
      <c r="S76" s="42" t="s">
        <v>901</v>
      </c>
      <c r="T76" s="42" t="s">
        <v>902</v>
      </c>
      <c r="U76" s="49" t="s">
        <v>108</v>
      </c>
      <c r="V76" s="37" t="s">
        <v>91</v>
      </c>
      <c r="W76" s="233">
        <v>161102.0</v>
      </c>
      <c r="X76" s="42" t="s">
        <v>74</v>
      </c>
      <c r="Y76" s="42" t="s">
        <v>74</v>
      </c>
      <c r="Z76" s="51">
        <v>44197.0</v>
      </c>
      <c r="AA76" s="63"/>
      <c r="AB76" s="53">
        <v>1500000.0</v>
      </c>
      <c r="AC76" s="54">
        <v>1.5</v>
      </c>
      <c r="AD76" s="37">
        <v>1.0</v>
      </c>
      <c r="AE76" s="42"/>
      <c r="AF76" s="37">
        <v>3.0</v>
      </c>
      <c r="AG76" s="42"/>
      <c r="AH76" s="79" t="s">
        <v>903</v>
      </c>
      <c r="AI76" s="37" t="s">
        <v>570</v>
      </c>
      <c r="AJ76" s="42" t="s">
        <v>904</v>
      </c>
      <c r="AK76" s="42">
        <v>-6383.0</v>
      </c>
      <c r="AL76" s="310" t="s">
        <v>905</v>
      </c>
      <c r="AM76" s="115"/>
      <c r="AN76" s="114"/>
      <c r="AO76" s="42"/>
      <c r="AP76" s="42"/>
      <c r="AQ76" s="42"/>
      <c r="AR76" s="42"/>
      <c r="AS76" s="42"/>
      <c r="AT76" s="42"/>
      <c r="AU76" s="42"/>
      <c r="AV76" s="42"/>
      <c r="AW76" s="42"/>
      <c r="AX76" s="42"/>
      <c r="AY76" s="42"/>
      <c r="AZ76" s="42"/>
      <c r="BA76" s="42"/>
      <c r="BB76" s="57"/>
      <c r="BC76" s="57"/>
      <c r="BD76" s="57"/>
      <c r="BE76" s="57"/>
      <c r="BF76" s="57"/>
      <c r="BG76" s="57"/>
      <c r="BH76" s="57"/>
      <c r="BI76" s="57"/>
      <c r="BJ76" s="57"/>
      <c r="BK76" s="57"/>
      <c r="BL76" s="57"/>
      <c r="BM76" s="57"/>
      <c r="BN76" s="57"/>
      <c r="BO76" s="57"/>
      <c r="BP76" s="57"/>
      <c r="BQ76" s="57"/>
      <c r="BR76" s="57"/>
      <c r="BS76" s="57"/>
      <c r="BT76" s="57"/>
      <c r="BU76" s="57"/>
    </row>
    <row r="77" ht="15.75" customHeight="1">
      <c r="A77" s="159" t="s">
        <v>906</v>
      </c>
      <c r="B77" s="35">
        <v>45325.0</v>
      </c>
      <c r="C77" s="36" t="s">
        <v>57</v>
      </c>
      <c r="D77" s="59" t="b">
        <v>1</v>
      </c>
      <c r="E77" s="59" t="b">
        <v>1</v>
      </c>
      <c r="F77" s="361" t="s">
        <v>907</v>
      </c>
      <c r="G77" s="39" t="s">
        <v>908</v>
      </c>
      <c r="H77" s="39" t="s">
        <v>909</v>
      </c>
      <c r="I77" s="362" t="s">
        <v>61</v>
      </c>
      <c r="J77" s="150" t="s">
        <v>910</v>
      </c>
      <c r="K77" s="150"/>
      <c r="L77" s="206" t="s">
        <v>321</v>
      </c>
      <c r="M77" s="206" t="s">
        <v>340</v>
      </c>
      <c r="N77" s="151" t="s">
        <v>427</v>
      </c>
      <c r="O77" s="45" t="s">
        <v>911</v>
      </c>
      <c r="P77" s="175" t="s">
        <v>912</v>
      </c>
      <c r="Q77" s="363"/>
      <c r="R77" s="226" t="s">
        <v>913</v>
      </c>
      <c r="S77" s="57" t="s">
        <v>910</v>
      </c>
      <c r="T77" s="207" t="s">
        <v>89</v>
      </c>
      <c r="U77" s="184" t="s">
        <v>208</v>
      </c>
      <c r="V77" s="37" t="s">
        <v>109</v>
      </c>
      <c r="W77" s="202">
        <v>40899.0</v>
      </c>
      <c r="X77" s="162" t="s">
        <v>178</v>
      </c>
      <c r="Y77" s="150"/>
      <c r="Z77" s="156">
        <v>45020.0</v>
      </c>
      <c r="AA77" s="52">
        <v>3510000.0</v>
      </c>
      <c r="AB77" s="52">
        <v>1.155E7</v>
      </c>
      <c r="AC77" s="168">
        <v>11.55</v>
      </c>
      <c r="AD77" s="59">
        <v>3.0</v>
      </c>
      <c r="AE77" s="150"/>
      <c r="AF77" s="59">
        <v>1.0</v>
      </c>
      <c r="AG77" s="150"/>
      <c r="AH77" s="364" t="s">
        <v>914</v>
      </c>
      <c r="AI77" s="59">
        <v>1428.0</v>
      </c>
      <c r="AJ77" s="150" t="s">
        <v>915</v>
      </c>
      <c r="AK77" s="365" t="s">
        <v>916</v>
      </c>
      <c r="AL77" s="201"/>
      <c r="AM77" s="150"/>
      <c r="AN77" s="150"/>
      <c r="AO77" s="150" t="s">
        <v>917</v>
      </c>
      <c r="AP77" s="150"/>
      <c r="AQ77" s="150" t="s">
        <v>918</v>
      </c>
      <c r="AR77" s="150"/>
      <c r="AS77" s="150"/>
      <c r="AT77" s="150"/>
      <c r="AU77" s="150" t="s">
        <v>919</v>
      </c>
      <c r="AV77" s="150"/>
      <c r="AW77" s="150"/>
      <c r="AX77" s="150" t="s">
        <v>214</v>
      </c>
      <c r="AY77" s="150"/>
      <c r="AZ77" s="150"/>
      <c r="BA77" s="150"/>
      <c r="BB77" s="150"/>
      <c r="BC77" s="150" t="b">
        <v>1</v>
      </c>
      <c r="BD77" s="150" t="b">
        <v>1</v>
      </c>
      <c r="BE77" s="150"/>
      <c r="BF77" s="150"/>
      <c r="BG77" s="150"/>
      <c r="BH77" s="150"/>
      <c r="BI77" s="150"/>
      <c r="BJ77" s="150"/>
      <c r="BK77" s="150"/>
      <c r="BL77" s="150"/>
      <c r="BM77" s="150"/>
      <c r="BN77" s="150"/>
      <c r="BO77" s="150"/>
      <c r="BP77" s="150"/>
      <c r="BQ77" s="150"/>
      <c r="BR77" s="150"/>
      <c r="BS77" s="150"/>
      <c r="BT77" s="150"/>
      <c r="BU77" s="57"/>
    </row>
    <row r="78" ht="16.5" customHeight="1">
      <c r="A78" s="159" t="s">
        <v>920</v>
      </c>
      <c r="B78" s="35">
        <v>45325.0</v>
      </c>
      <c r="C78" s="36" t="s">
        <v>57</v>
      </c>
      <c r="D78" s="59" t="b">
        <v>1</v>
      </c>
      <c r="E78" s="59" t="b">
        <v>1</v>
      </c>
      <c r="F78" s="160"/>
      <c r="G78" s="39" t="s">
        <v>921</v>
      </c>
      <c r="H78" s="225" t="s">
        <v>922</v>
      </c>
      <c r="I78" s="198" t="s">
        <v>61</v>
      </c>
      <c r="J78" s="38" t="s">
        <v>62</v>
      </c>
      <c r="K78" s="163" t="s">
        <v>124</v>
      </c>
      <c r="L78" s="164" t="s">
        <v>321</v>
      </c>
      <c r="M78" s="164" t="s">
        <v>340</v>
      </c>
      <c r="N78" s="241"/>
      <c r="O78" s="45" t="s">
        <v>923</v>
      </c>
      <c r="P78" s="62" t="s">
        <v>924</v>
      </c>
      <c r="Q78" s="339" t="s">
        <v>925</v>
      </c>
      <c r="R78" s="39" t="s">
        <v>926</v>
      </c>
      <c r="S78" s="42" t="s">
        <v>927</v>
      </c>
      <c r="T78" s="162" t="s">
        <v>415</v>
      </c>
      <c r="U78" s="165" t="s">
        <v>305</v>
      </c>
      <c r="V78" s="180" t="s">
        <v>73</v>
      </c>
      <c r="W78" s="166">
        <v>195885.0</v>
      </c>
      <c r="X78" s="167" t="s">
        <v>131</v>
      </c>
      <c r="Y78" s="162"/>
      <c r="Z78" s="156"/>
      <c r="AA78" s="52"/>
      <c r="AB78" s="52"/>
      <c r="AC78" s="168"/>
      <c r="AD78" s="59"/>
      <c r="AE78" s="162"/>
      <c r="AF78" s="59"/>
      <c r="AG78" s="162"/>
      <c r="AH78" s="169" t="s">
        <v>928</v>
      </c>
      <c r="AI78" s="59">
        <v>1691.0</v>
      </c>
      <c r="AJ78" s="162" t="s">
        <v>929</v>
      </c>
      <c r="AK78" s="162"/>
      <c r="AL78" s="38"/>
      <c r="AM78" s="162"/>
      <c r="AN78" s="162" t="s">
        <v>930</v>
      </c>
      <c r="AO78" s="162" t="s">
        <v>931</v>
      </c>
      <c r="AP78" s="162"/>
      <c r="AQ78" s="162"/>
      <c r="AR78" s="162" t="s">
        <v>932</v>
      </c>
      <c r="AS78" s="162"/>
      <c r="AT78" s="162"/>
      <c r="AU78" s="162" t="s">
        <v>933</v>
      </c>
      <c r="AV78" s="162"/>
      <c r="AW78" s="162"/>
      <c r="AX78" s="162" t="s">
        <v>182</v>
      </c>
      <c r="AY78" s="162"/>
      <c r="AZ78" s="162"/>
      <c r="BA78" s="162"/>
      <c r="BB78" s="162"/>
      <c r="BC78" s="162"/>
      <c r="BD78" s="162"/>
      <c r="BE78" s="162"/>
      <c r="BF78" s="162"/>
      <c r="BG78" s="162"/>
      <c r="BH78" s="162"/>
      <c r="BI78" s="162"/>
      <c r="BJ78" s="162"/>
      <c r="BK78" s="162"/>
      <c r="BL78" s="162"/>
      <c r="BM78" s="162"/>
      <c r="BN78" s="162"/>
      <c r="BO78" s="162"/>
      <c r="BP78" s="162"/>
      <c r="BQ78" s="162"/>
      <c r="BR78" s="162"/>
      <c r="BS78" s="150"/>
      <c r="BT78" s="150"/>
      <c r="BU78" s="57"/>
    </row>
    <row r="79" ht="15.75" customHeight="1">
      <c r="A79" s="58" t="s">
        <v>934</v>
      </c>
      <c r="B79" s="35">
        <v>45325.0</v>
      </c>
      <c r="C79" s="36" t="s">
        <v>57</v>
      </c>
      <c r="D79" s="31" t="b">
        <v>1</v>
      </c>
      <c r="E79" s="56" t="b">
        <v>1</v>
      </c>
      <c r="F79" s="47"/>
      <c r="G79" s="39" t="s">
        <v>935</v>
      </c>
      <c r="H79" s="39" t="s">
        <v>936</v>
      </c>
      <c r="I79" s="55" t="s">
        <v>122</v>
      </c>
      <c r="J79" s="55" t="s">
        <v>123</v>
      </c>
      <c r="K79" s="55" t="s">
        <v>63</v>
      </c>
      <c r="L79" s="43" t="s">
        <v>65</v>
      </c>
      <c r="M79" s="44"/>
      <c r="N79" s="42"/>
      <c r="O79" s="45" t="s">
        <v>937</v>
      </c>
      <c r="P79" s="46" t="s">
        <v>938</v>
      </c>
      <c r="Q79" s="47" t="s">
        <v>939</v>
      </c>
      <c r="R79" s="106"/>
      <c r="S79" s="42" t="s">
        <v>940</v>
      </c>
      <c r="T79" s="42" t="s">
        <v>415</v>
      </c>
      <c r="U79" s="49" t="s">
        <v>661</v>
      </c>
      <c r="V79" s="37" t="s">
        <v>91</v>
      </c>
      <c r="W79" s="233">
        <v>200532.0</v>
      </c>
      <c r="X79" s="48" t="s">
        <v>131</v>
      </c>
      <c r="Y79" s="42"/>
      <c r="Z79" s="51"/>
      <c r="AA79" s="63"/>
      <c r="AB79" s="63"/>
      <c r="AC79" s="54"/>
      <c r="AD79" s="37"/>
      <c r="AE79" s="42"/>
      <c r="AF79" s="37"/>
      <c r="AG79" s="42"/>
      <c r="AH79" s="79" t="s">
        <v>941</v>
      </c>
      <c r="AI79" s="37">
        <v>3.0</v>
      </c>
      <c r="AJ79" s="317" t="s">
        <v>942</v>
      </c>
      <c r="AK79" s="114"/>
      <c r="AL79" s="47" t="s">
        <v>943</v>
      </c>
      <c r="AM79" s="42"/>
      <c r="AN79" s="42"/>
      <c r="AO79" s="42"/>
      <c r="AP79" s="42"/>
      <c r="AQ79" s="42"/>
      <c r="AR79" s="42" t="s">
        <v>944</v>
      </c>
      <c r="AS79" s="42"/>
      <c r="AT79" s="42" t="s">
        <v>945</v>
      </c>
      <c r="AU79" s="42" t="s">
        <v>946</v>
      </c>
      <c r="AV79" s="42"/>
      <c r="AW79" s="42" t="b">
        <v>0</v>
      </c>
      <c r="AX79" s="42" t="s">
        <v>214</v>
      </c>
      <c r="AY79" s="42"/>
      <c r="AZ79" s="42"/>
      <c r="BA79" s="42"/>
      <c r="BB79" s="57"/>
      <c r="BC79" s="57"/>
      <c r="BD79" s="57"/>
      <c r="BE79" s="57"/>
      <c r="BF79" s="57"/>
      <c r="BG79" s="57"/>
      <c r="BH79" s="57"/>
      <c r="BI79" s="57"/>
      <c r="BJ79" s="57"/>
      <c r="BK79" s="57"/>
      <c r="BL79" s="57"/>
      <c r="BM79" s="57"/>
      <c r="BN79" s="57"/>
      <c r="BO79" s="57"/>
      <c r="BP79" s="57"/>
      <c r="BQ79" s="57"/>
      <c r="BR79" s="57"/>
      <c r="BS79" s="57"/>
      <c r="BT79" s="57"/>
      <c r="BU79" s="57"/>
    </row>
    <row r="80" ht="15.75" customHeight="1">
      <c r="A80" s="64" t="s">
        <v>947</v>
      </c>
      <c r="B80" s="35">
        <v>45325.0</v>
      </c>
      <c r="C80" s="36" t="s">
        <v>57</v>
      </c>
      <c r="D80" s="31" t="b">
        <v>1</v>
      </c>
      <c r="E80" s="31" t="b">
        <v>1</v>
      </c>
      <c r="F80" s="28" t="s">
        <v>948</v>
      </c>
      <c r="G80" s="106" t="s">
        <v>949</v>
      </c>
      <c r="H80" s="366" t="s">
        <v>950</v>
      </c>
      <c r="I80" s="55" t="s">
        <v>122</v>
      </c>
      <c r="J80" s="55" t="s">
        <v>123</v>
      </c>
      <c r="K80" s="55" t="s">
        <v>63</v>
      </c>
      <c r="L80" s="43" t="s">
        <v>65</v>
      </c>
      <c r="M80" s="43" t="s">
        <v>340</v>
      </c>
      <c r="N80" s="69"/>
      <c r="O80" s="182" t="s">
        <v>951</v>
      </c>
      <c r="P80" s="46" t="s">
        <v>952</v>
      </c>
      <c r="Q80" s="47" t="s">
        <v>953</v>
      </c>
      <c r="R80" s="367"/>
      <c r="S80" s="47"/>
      <c r="T80" s="48" t="s">
        <v>954</v>
      </c>
      <c r="U80" s="49" t="s">
        <v>72</v>
      </c>
      <c r="V80" s="37" t="s">
        <v>91</v>
      </c>
      <c r="W80" s="42"/>
      <c r="X80" s="42" t="s">
        <v>74</v>
      </c>
      <c r="Y80" s="42"/>
      <c r="Z80" s="51">
        <v>2021.0</v>
      </c>
      <c r="AA80" s="63"/>
      <c r="AB80" s="63"/>
      <c r="AC80" s="54"/>
      <c r="AD80" s="37">
        <v>1.0</v>
      </c>
      <c r="AE80" s="42"/>
      <c r="AF80" s="37"/>
      <c r="AG80" s="42"/>
      <c r="AH80" s="79" t="s">
        <v>955</v>
      </c>
      <c r="AI80" s="37"/>
      <c r="AJ80" s="42"/>
      <c r="AK80" s="55"/>
      <c r="AL80" s="28" t="s">
        <v>956</v>
      </c>
      <c r="AM80" s="55"/>
      <c r="AN80" s="55" t="s">
        <v>957</v>
      </c>
      <c r="AO80" s="55" t="s">
        <v>958</v>
      </c>
      <c r="AP80" s="42"/>
      <c r="AQ80" s="42"/>
      <c r="AR80" s="42"/>
      <c r="AS80" s="42"/>
      <c r="AT80" s="42" t="s">
        <v>959</v>
      </c>
      <c r="AU80" s="241" t="s">
        <v>960</v>
      </c>
      <c r="AV80" s="42"/>
      <c r="AW80" s="42" t="b">
        <v>0</v>
      </c>
      <c r="AX80" s="42" t="s">
        <v>214</v>
      </c>
      <c r="AY80" s="42"/>
      <c r="AZ80" s="42" t="s">
        <v>961</v>
      </c>
      <c r="BA80" s="42"/>
      <c r="BB80" s="57"/>
      <c r="BC80" s="57"/>
      <c r="BD80" s="57"/>
      <c r="BE80" s="57"/>
      <c r="BF80" s="57"/>
      <c r="BG80" s="57"/>
      <c r="BH80" s="57"/>
      <c r="BI80" s="57"/>
      <c r="BJ80" s="57"/>
      <c r="BK80" s="57"/>
      <c r="BL80" s="57"/>
      <c r="BM80" s="57"/>
      <c r="BN80" s="57"/>
      <c r="BO80" s="57"/>
      <c r="BP80" s="57"/>
      <c r="BQ80" s="57"/>
      <c r="BR80" s="57"/>
      <c r="BS80" s="57"/>
      <c r="BT80" s="57"/>
      <c r="BU80" s="57"/>
    </row>
    <row r="81" ht="15.75" customHeight="1">
      <c r="A81" s="159" t="s">
        <v>962</v>
      </c>
      <c r="B81" s="368"/>
      <c r="C81" s="59"/>
      <c r="D81" s="59" t="b">
        <v>1</v>
      </c>
      <c r="E81" s="59" t="b">
        <v>0</v>
      </c>
      <c r="F81" s="38" t="s">
        <v>963</v>
      </c>
      <c r="G81" s="106"/>
      <c r="H81" s="225" t="s">
        <v>964</v>
      </c>
      <c r="I81" s="162"/>
      <c r="J81" s="162"/>
      <c r="K81" s="162"/>
      <c r="L81" s="162"/>
      <c r="M81" s="162"/>
      <c r="N81" s="162"/>
      <c r="O81" s="162"/>
      <c r="P81" s="163" t="s">
        <v>965</v>
      </c>
      <c r="Q81" s="38"/>
      <c r="R81" s="106"/>
      <c r="S81" s="42"/>
      <c r="T81" s="162"/>
      <c r="U81" s="165" t="s">
        <v>305</v>
      </c>
      <c r="V81" s="59" t="s">
        <v>91</v>
      </c>
      <c r="W81" s="162"/>
      <c r="X81" s="162" t="s">
        <v>110</v>
      </c>
      <c r="Y81" s="162"/>
      <c r="Z81" s="156"/>
      <c r="AA81" s="52"/>
      <c r="AB81" s="52"/>
      <c r="AC81" s="369"/>
      <c r="AD81" s="162"/>
      <c r="AE81" s="162"/>
      <c r="AF81" s="162"/>
      <c r="AG81" s="162"/>
      <c r="AH81" s="38"/>
      <c r="AI81" s="59"/>
      <c r="AJ81" s="162"/>
      <c r="AK81" s="162"/>
      <c r="AL81" s="38"/>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57"/>
      <c r="BT81" s="57"/>
      <c r="BU81" s="57"/>
    </row>
    <row r="82" ht="15.75" customHeight="1">
      <c r="A82" s="58" t="s">
        <v>966</v>
      </c>
      <c r="B82" s="35">
        <v>45325.0</v>
      </c>
      <c r="C82" s="36" t="s">
        <v>57</v>
      </c>
      <c r="D82" s="31" t="b">
        <v>1</v>
      </c>
      <c r="E82" s="31" t="b">
        <v>1</v>
      </c>
      <c r="F82" s="47" t="s">
        <v>967</v>
      </c>
      <c r="G82" s="39" t="s">
        <v>968</v>
      </c>
      <c r="H82" s="39" t="s">
        <v>969</v>
      </c>
      <c r="I82" s="55" t="s">
        <v>100</v>
      </c>
      <c r="J82" s="14" t="s">
        <v>123</v>
      </c>
      <c r="K82" s="14" t="s">
        <v>314</v>
      </c>
      <c r="L82" s="44" t="s">
        <v>125</v>
      </c>
      <c r="M82" s="44"/>
      <c r="N82" s="42"/>
      <c r="O82" s="45" t="s">
        <v>970</v>
      </c>
      <c r="P82" s="46" t="s">
        <v>971</v>
      </c>
      <c r="Q82" s="47" t="s">
        <v>972</v>
      </c>
      <c r="R82" s="106"/>
      <c r="S82" s="42" t="s">
        <v>973</v>
      </c>
      <c r="T82" s="42" t="s">
        <v>974</v>
      </c>
      <c r="U82" s="49" t="s">
        <v>520</v>
      </c>
      <c r="V82" s="37" t="s">
        <v>73</v>
      </c>
      <c r="W82" s="370">
        <v>91106.0</v>
      </c>
      <c r="X82" s="42" t="s">
        <v>110</v>
      </c>
      <c r="Y82" s="42"/>
      <c r="Z82" s="51">
        <v>44385.0</v>
      </c>
      <c r="AA82" s="53">
        <v>5000000.0</v>
      </c>
      <c r="AB82" s="53">
        <v>5000000.0</v>
      </c>
      <c r="AC82" s="54">
        <v>5.0</v>
      </c>
      <c r="AD82" s="37">
        <v>1.0</v>
      </c>
      <c r="AE82" s="42"/>
      <c r="AF82" s="37">
        <v>1.0</v>
      </c>
      <c r="AG82" s="42"/>
      <c r="AH82" s="79" t="s">
        <v>975</v>
      </c>
      <c r="AI82" s="74">
        <v>3654.0</v>
      </c>
      <c r="AJ82" s="42"/>
      <c r="AK82" s="42"/>
      <c r="AL82" s="47"/>
      <c r="AM82" s="42"/>
      <c r="AN82" s="42" t="s">
        <v>976</v>
      </c>
      <c r="AO82" s="42" t="s">
        <v>977</v>
      </c>
      <c r="AP82" s="42"/>
      <c r="AQ82" s="42"/>
      <c r="AR82" s="42"/>
      <c r="AS82" s="42" t="s">
        <v>978</v>
      </c>
      <c r="AT82" s="42" t="s">
        <v>979</v>
      </c>
      <c r="AU82" s="42" t="s">
        <v>980</v>
      </c>
      <c r="AV82" s="42"/>
      <c r="AW82" s="42" t="b">
        <v>0</v>
      </c>
      <c r="AX82" s="42" t="s">
        <v>95</v>
      </c>
      <c r="AY82" s="42"/>
      <c r="AZ82" s="42"/>
      <c r="BA82" s="42"/>
      <c r="BB82" s="57"/>
      <c r="BC82" s="57"/>
      <c r="BD82" s="57"/>
      <c r="BE82" s="57"/>
      <c r="BF82" s="57"/>
      <c r="BG82" s="57"/>
      <c r="BH82" s="57"/>
      <c r="BI82" s="57"/>
      <c r="BJ82" s="57"/>
      <c r="BK82" s="57"/>
      <c r="BL82" s="57"/>
      <c r="BM82" s="57"/>
      <c r="BN82" s="57"/>
      <c r="BO82" s="57"/>
      <c r="BP82" s="57"/>
      <c r="BQ82" s="57"/>
      <c r="BR82" s="57"/>
      <c r="BS82" s="57"/>
      <c r="BT82" s="57"/>
      <c r="BU82" s="57"/>
    </row>
    <row r="83" ht="15.75" customHeight="1">
      <c r="A83" s="64" t="s">
        <v>981</v>
      </c>
      <c r="B83" s="273">
        <v>45268.0</v>
      </c>
      <c r="C83" s="36" t="s">
        <v>57</v>
      </c>
      <c r="D83" s="31" t="b">
        <v>0</v>
      </c>
      <c r="E83" s="56" t="b">
        <v>0</v>
      </c>
      <c r="F83" s="14" t="s">
        <v>982</v>
      </c>
      <c r="G83" s="95" t="s">
        <v>983</v>
      </c>
      <c r="H83" s="96" t="s">
        <v>984</v>
      </c>
      <c r="I83" s="55" t="s">
        <v>100</v>
      </c>
      <c r="J83" s="55" t="s">
        <v>123</v>
      </c>
      <c r="K83" s="55" t="s">
        <v>124</v>
      </c>
      <c r="L83" s="57" t="s">
        <v>125</v>
      </c>
      <c r="M83" s="64"/>
      <c r="N83" s="69"/>
      <c r="O83" s="69"/>
      <c r="P83" s="28"/>
      <c r="Q83" s="47"/>
      <c r="R83" s="172"/>
      <c r="S83" s="55"/>
      <c r="T83" s="42" t="s">
        <v>985</v>
      </c>
      <c r="U83" s="49" t="s">
        <v>305</v>
      </c>
      <c r="V83" s="37" t="s">
        <v>91</v>
      </c>
      <c r="W83" s="56">
        <v>79874.0</v>
      </c>
      <c r="X83" s="42" t="s">
        <v>74</v>
      </c>
      <c r="Y83" s="41" t="s">
        <v>74</v>
      </c>
      <c r="Z83" s="75">
        <v>44690.0</v>
      </c>
      <c r="AA83" s="76">
        <v>1000000.0</v>
      </c>
      <c r="AB83" s="76">
        <v>1000000.0</v>
      </c>
      <c r="AC83" s="77">
        <v>1.0</v>
      </c>
      <c r="AD83" s="78">
        <v>1.0</v>
      </c>
      <c r="AE83" s="41"/>
      <c r="AF83" s="78">
        <v>1.0</v>
      </c>
      <c r="AG83" s="78"/>
      <c r="AH83" s="70"/>
      <c r="AI83" s="78"/>
      <c r="AJ83" s="55"/>
      <c r="AK83" s="56"/>
      <c r="AL83" s="47"/>
      <c r="AM83" s="55"/>
      <c r="AN83" s="55"/>
      <c r="AO83" s="42"/>
      <c r="AP83" s="42"/>
      <c r="AQ83" s="57"/>
      <c r="AR83" s="57"/>
      <c r="AS83" s="57"/>
      <c r="AT83" s="57"/>
      <c r="AU83" s="151" t="s">
        <v>986</v>
      </c>
      <c r="AV83" s="57"/>
      <c r="AW83" s="57"/>
      <c r="AX83" s="57" t="s">
        <v>95</v>
      </c>
      <c r="AY83" s="57"/>
      <c r="AZ83" s="57"/>
      <c r="BA83" s="57"/>
      <c r="BB83" s="57"/>
      <c r="BC83" s="57"/>
      <c r="BD83" s="57"/>
      <c r="BE83" s="57"/>
      <c r="BF83" s="78"/>
      <c r="BG83" s="78"/>
      <c r="BH83" s="78"/>
      <c r="BI83" s="78"/>
      <c r="BJ83" s="57"/>
      <c r="BK83" s="57"/>
      <c r="BL83" s="57"/>
      <c r="BM83" s="57"/>
      <c r="BN83" s="57"/>
      <c r="BO83" s="57"/>
      <c r="BP83" s="57"/>
      <c r="BQ83" s="57"/>
      <c r="BR83" s="57"/>
      <c r="BS83" s="57"/>
      <c r="BT83" s="57"/>
      <c r="BU83" s="57"/>
    </row>
    <row r="84" ht="15.75" customHeight="1">
      <c r="A84" s="150" t="s">
        <v>987</v>
      </c>
      <c r="B84" s="35">
        <v>45325.0</v>
      </c>
      <c r="C84" s="180" t="s">
        <v>57</v>
      </c>
      <c r="D84" s="150" t="b">
        <v>1</v>
      </c>
      <c r="E84" s="59" t="b">
        <v>1</v>
      </c>
      <c r="F84" s="361"/>
      <c r="G84" s="95" t="s">
        <v>988</v>
      </c>
      <c r="H84" s="95" t="s">
        <v>989</v>
      </c>
      <c r="I84" s="150" t="s">
        <v>269</v>
      </c>
      <c r="J84" s="55" t="s">
        <v>123</v>
      </c>
      <c r="K84" s="150" t="s">
        <v>124</v>
      </c>
      <c r="L84" s="206" t="s">
        <v>125</v>
      </c>
      <c r="M84" s="206" t="s">
        <v>990</v>
      </c>
      <c r="N84" s="150" t="s">
        <v>340</v>
      </c>
      <c r="O84" s="182" t="s">
        <v>991</v>
      </c>
      <c r="P84" s="175" t="s">
        <v>992</v>
      </c>
      <c r="Q84" s="201"/>
      <c r="R84" s="108"/>
      <c r="S84" s="57"/>
      <c r="T84" s="150"/>
      <c r="U84" s="184" t="s">
        <v>433</v>
      </c>
      <c r="V84" s="59" t="s">
        <v>91</v>
      </c>
      <c r="W84" s="150"/>
      <c r="X84" s="207" t="s">
        <v>131</v>
      </c>
      <c r="Y84" s="150"/>
      <c r="Z84" s="156"/>
      <c r="AA84" s="52"/>
      <c r="AB84" s="52"/>
      <c r="AC84" s="318"/>
      <c r="AD84" s="150"/>
      <c r="AE84" s="150"/>
      <c r="AF84" s="150"/>
      <c r="AG84" s="150"/>
      <c r="AH84" s="201"/>
      <c r="AI84" s="59"/>
      <c r="AJ84" s="150"/>
      <c r="AK84" s="150"/>
      <c r="AL84" s="201"/>
      <c r="AM84" s="150"/>
      <c r="AN84" s="150"/>
      <c r="AO84" s="150"/>
      <c r="AP84" s="150"/>
      <c r="AQ84" s="150"/>
      <c r="AR84" s="150"/>
      <c r="AS84" s="150"/>
      <c r="AT84" s="150"/>
      <c r="AU84" s="150"/>
      <c r="AV84" s="150"/>
      <c r="AW84" s="150"/>
      <c r="AX84" s="150"/>
      <c r="AY84" s="150"/>
      <c r="AZ84" s="150"/>
      <c r="BA84" s="150"/>
      <c r="BB84" s="150"/>
      <c r="BC84" s="150" t="s">
        <v>356</v>
      </c>
      <c r="BD84" s="59" t="b">
        <v>0</v>
      </c>
      <c r="BE84" s="150"/>
      <c r="BF84" s="150"/>
      <c r="BG84" s="150"/>
      <c r="BH84" s="150"/>
      <c r="BI84" s="150"/>
      <c r="BJ84" s="150"/>
      <c r="BK84" s="150"/>
      <c r="BL84" s="150"/>
      <c r="BM84" s="150"/>
      <c r="BN84" s="150"/>
      <c r="BO84" s="150"/>
      <c r="BP84" s="150"/>
      <c r="BQ84" s="150"/>
      <c r="BR84" s="150"/>
      <c r="BS84" s="150"/>
      <c r="BT84" s="150"/>
      <c r="BU84" s="57"/>
    </row>
    <row r="85" ht="15.75" customHeight="1">
      <c r="A85" s="64" t="s">
        <v>993</v>
      </c>
      <c r="B85" s="92" t="s">
        <v>994</v>
      </c>
      <c r="C85" s="36" t="s">
        <v>97</v>
      </c>
      <c r="D85" s="56" t="b">
        <v>1</v>
      </c>
      <c r="E85" s="371" t="s">
        <v>995</v>
      </c>
      <c r="F85" s="372" t="s">
        <v>996</v>
      </c>
      <c r="G85" s="373" t="s">
        <v>997</v>
      </c>
      <c r="H85" s="374" t="s">
        <v>998</v>
      </c>
      <c r="I85" s="89" t="s">
        <v>79</v>
      </c>
      <c r="J85" s="89" t="s">
        <v>910</v>
      </c>
      <c r="K85" s="89" t="s">
        <v>187</v>
      </c>
      <c r="L85" s="81" t="s">
        <v>474</v>
      </c>
      <c r="M85" s="81" t="s">
        <v>65</v>
      </c>
      <c r="N85" s="375" t="s">
        <v>339</v>
      </c>
      <c r="O85" s="375"/>
      <c r="P85" s="28"/>
      <c r="Q85" s="47"/>
      <c r="R85" s="172"/>
      <c r="S85" s="55"/>
      <c r="T85" s="89" t="s">
        <v>129</v>
      </c>
      <c r="U85" s="99"/>
      <c r="V85" s="376"/>
      <c r="W85" s="56"/>
      <c r="X85" s="42"/>
      <c r="Y85" s="41"/>
      <c r="Z85" s="75"/>
      <c r="AA85" s="76"/>
      <c r="AB85" s="76"/>
      <c r="AC85" s="77"/>
      <c r="AD85" s="78"/>
      <c r="AE85" s="41"/>
      <c r="AF85" s="78"/>
      <c r="AG85" s="78"/>
      <c r="AH85" s="70"/>
      <c r="AI85" s="78"/>
      <c r="AJ85" s="55"/>
      <c r="AK85" s="56"/>
      <c r="AL85" s="47"/>
      <c r="AM85" s="55"/>
      <c r="AN85" s="55"/>
      <c r="AO85" s="42"/>
      <c r="AP85" s="42"/>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row>
    <row r="86" ht="16.5" customHeight="1">
      <c r="A86" s="159" t="s">
        <v>999</v>
      </c>
      <c r="B86" s="35">
        <v>45325.0</v>
      </c>
      <c r="C86" s="36" t="s">
        <v>57</v>
      </c>
      <c r="D86" s="59" t="b">
        <v>1</v>
      </c>
      <c r="E86" s="377" t="b">
        <v>1</v>
      </c>
      <c r="F86" s="160"/>
      <c r="G86" s="95" t="s">
        <v>1000</v>
      </c>
      <c r="H86" s="161" t="s">
        <v>1001</v>
      </c>
      <c r="I86" s="198" t="s">
        <v>61</v>
      </c>
      <c r="J86" s="55" t="s">
        <v>62</v>
      </c>
      <c r="K86" s="162" t="s">
        <v>63</v>
      </c>
      <c r="L86" s="164" t="s">
        <v>321</v>
      </c>
      <c r="M86" s="164"/>
      <c r="N86" s="162"/>
      <c r="O86" s="45" t="s">
        <v>1002</v>
      </c>
      <c r="P86" s="62" t="s">
        <v>1003</v>
      </c>
      <c r="Q86" s="38" t="s">
        <v>1004</v>
      </c>
      <c r="R86" s="106"/>
      <c r="S86" s="42"/>
      <c r="T86" s="162" t="s">
        <v>129</v>
      </c>
      <c r="U86" s="165" t="s">
        <v>305</v>
      </c>
      <c r="V86" s="59" t="s">
        <v>91</v>
      </c>
      <c r="W86" s="162"/>
      <c r="X86" s="167" t="s">
        <v>131</v>
      </c>
      <c r="Y86" s="162"/>
      <c r="Z86" s="156"/>
      <c r="AA86" s="52"/>
      <c r="AB86" s="52"/>
      <c r="AC86" s="168"/>
      <c r="AD86" s="59"/>
      <c r="AE86" s="162"/>
      <c r="AF86" s="59"/>
      <c r="AG86" s="162"/>
      <c r="AH86" s="38"/>
      <c r="AI86" s="59"/>
      <c r="AJ86" s="162" t="s">
        <v>1005</v>
      </c>
      <c r="AK86" s="162"/>
      <c r="AL86" s="38" t="s">
        <v>1006</v>
      </c>
      <c r="AM86" s="162" t="s">
        <v>1006</v>
      </c>
      <c r="AN86" s="162"/>
      <c r="AO86" s="162"/>
      <c r="AP86" s="162"/>
      <c r="AQ86" s="162"/>
      <c r="AR86" s="162"/>
      <c r="AS86" s="162"/>
      <c r="AT86" s="162"/>
      <c r="AU86" s="162" t="s">
        <v>1007</v>
      </c>
      <c r="AV86" s="162"/>
      <c r="AW86" s="162"/>
      <c r="AX86" s="162" t="s">
        <v>214</v>
      </c>
      <c r="AY86" s="162"/>
      <c r="AZ86" s="162"/>
      <c r="BA86" s="162"/>
      <c r="BB86" s="162"/>
      <c r="BC86" s="162"/>
      <c r="BD86" s="162"/>
      <c r="BE86" s="162"/>
      <c r="BF86" s="162"/>
      <c r="BG86" s="162"/>
      <c r="BH86" s="162"/>
      <c r="BI86" s="162"/>
      <c r="BJ86" s="162"/>
      <c r="BK86" s="162"/>
      <c r="BL86" s="162"/>
      <c r="BM86" s="162"/>
      <c r="BN86" s="162"/>
      <c r="BO86" s="162"/>
      <c r="BP86" s="162"/>
      <c r="BQ86" s="162"/>
      <c r="BR86" s="162"/>
      <c r="BS86" s="150"/>
      <c r="BT86" s="150"/>
      <c r="BU86" s="57"/>
    </row>
    <row r="87" ht="16.5" customHeight="1">
      <c r="A87" s="58" t="s">
        <v>1008</v>
      </c>
      <c r="B87" s="35">
        <v>45325.0</v>
      </c>
      <c r="C87" s="36" t="s">
        <v>57</v>
      </c>
      <c r="D87" s="31" t="b">
        <v>1</v>
      </c>
      <c r="E87" s="37" t="b">
        <v>1</v>
      </c>
      <c r="F87" s="47"/>
      <c r="G87" s="39" t="s">
        <v>1009</v>
      </c>
      <c r="H87" s="39" t="s">
        <v>1010</v>
      </c>
      <c r="I87" s="55" t="s">
        <v>100</v>
      </c>
      <c r="J87" s="55" t="s">
        <v>123</v>
      </c>
      <c r="K87" s="55" t="s">
        <v>314</v>
      </c>
      <c r="L87" s="60" t="s">
        <v>83</v>
      </c>
      <c r="M87" s="44"/>
      <c r="N87" s="42"/>
      <c r="O87" s="45" t="s">
        <v>1011</v>
      </c>
      <c r="P87" s="46" t="s">
        <v>1012</v>
      </c>
      <c r="Q87" s="47" t="s">
        <v>1013</v>
      </c>
      <c r="R87" s="106"/>
      <c r="S87" s="42" t="s">
        <v>1014</v>
      </c>
      <c r="T87" s="42" t="s">
        <v>415</v>
      </c>
      <c r="U87" s="49" t="s">
        <v>108</v>
      </c>
      <c r="V87" s="37" t="s">
        <v>91</v>
      </c>
      <c r="W87" s="55">
        <v>406289.0</v>
      </c>
      <c r="X87" s="42" t="s">
        <v>277</v>
      </c>
      <c r="Y87" s="42"/>
      <c r="Z87" s="51">
        <v>44273.0</v>
      </c>
      <c r="AA87" s="53">
        <v>110000.0</v>
      </c>
      <c r="AB87" s="53">
        <v>110000.0</v>
      </c>
      <c r="AC87" s="54">
        <v>0.11</v>
      </c>
      <c r="AD87" s="37">
        <v>1.0</v>
      </c>
      <c r="AE87" s="42"/>
      <c r="AF87" s="37">
        <v>1.0</v>
      </c>
      <c r="AG87" s="42"/>
      <c r="AH87" s="378" t="s">
        <v>1015</v>
      </c>
      <c r="AI87" s="78"/>
      <c r="AJ87" s="55" t="s">
        <v>1016</v>
      </c>
      <c r="AK87" s="42"/>
      <c r="AL87" s="47" t="s">
        <v>1017</v>
      </c>
      <c r="AM87" s="55" t="s">
        <v>1018</v>
      </c>
      <c r="AN87" s="55"/>
      <c r="AO87" s="42" t="s">
        <v>1017</v>
      </c>
      <c r="AP87" s="42"/>
      <c r="AQ87" s="42"/>
      <c r="AR87" s="42"/>
      <c r="AS87" s="42"/>
      <c r="AT87" s="42" t="s">
        <v>1019</v>
      </c>
      <c r="AU87" s="42" t="s">
        <v>1020</v>
      </c>
      <c r="AV87" s="42"/>
      <c r="AW87" s="42" t="b">
        <v>0</v>
      </c>
      <c r="AX87" s="42" t="s">
        <v>214</v>
      </c>
      <c r="AY87" s="42"/>
      <c r="AZ87" s="42"/>
      <c r="BA87" s="42"/>
      <c r="BB87" s="57"/>
      <c r="BC87" s="57"/>
      <c r="BD87" s="57"/>
      <c r="BE87" s="57"/>
      <c r="BF87" s="57"/>
      <c r="BG87" s="57"/>
      <c r="BH87" s="57"/>
      <c r="BI87" s="57"/>
      <c r="BJ87" s="57"/>
      <c r="BK87" s="57"/>
      <c r="BL87" s="57"/>
      <c r="BM87" s="57"/>
      <c r="BN87" s="57"/>
      <c r="BO87" s="57"/>
      <c r="BP87" s="57"/>
      <c r="BQ87" s="57"/>
      <c r="BR87" s="57"/>
      <c r="BS87" s="57"/>
      <c r="BT87" s="57"/>
      <c r="BU87" s="57"/>
    </row>
    <row r="88" ht="15.75" customHeight="1">
      <c r="A88" s="58" t="s">
        <v>1021</v>
      </c>
      <c r="B88" s="35">
        <v>45151.0</v>
      </c>
      <c r="C88" s="36" t="s">
        <v>57</v>
      </c>
      <c r="D88" s="31" t="b">
        <v>0</v>
      </c>
      <c r="E88" s="37" t="b">
        <v>0</v>
      </c>
      <c r="F88" s="249" t="s">
        <v>1022</v>
      </c>
      <c r="G88" s="106"/>
      <c r="H88" s="39" t="s">
        <v>1023</v>
      </c>
      <c r="I88" s="55" t="s">
        <v>61</v>
      </c>
      <c r="J88" s="55" t="s">
        <v>62</v>
      </c>
      <c r="K88" s="55" t="s">
        <v>124</v>
      </c>
      <c r="L88" s="64" t="s">
        <v>321</v>
      </c>
      <c r="M88" s="57"/>
      <c r="N88" s="57"/>
      <c r="O88" s="57"/>
      <c r="P88" s="107" t="s">
        <v>1024</v>
      </c>
      <c r="Q88" s="107" t="s">
        <v>1025</v>
      </c>
      <c r="R88" s="108"/>
      <c r="S88" s="57" t="s">
        <v>1026</v>
      </c>
      <c r="T88" s="109" t="s">
        <v>847</v>
      </c>
      <c r="U88" s="49" t="s">
        <v>192</v>
      </c>
      <c r="V88" s="37" t="s">
        <v>91</v>
      </c>
      <c r="W88" s="57"/>
      <c r="X88" s="57" t="s">
        <v>193</v>
      </c>
      <c r="Y88" s="57"/>
      <c r="Z88" s="51">
        <v>44213.0</v>
      </c>
      <c r="AA88" s="63"/>
      <c r="AB88" s="63"/>
      <c r="AC88" s="54"/>
      <c r="AD88" s="111">
        <v>1.0</v>
      </c>
      <c r="AE88" s="57"/>
      <c r="AF88" s="111">
        <v>1.0</v>
      </c>
      <c r="AG88" s="57"/>
      <c r="AH88" s="112" t="s">
        <v>1027</v>
      </c>
      <c r="AI88" s="37">
        <v>101.0</v>
      </c>
      <c r="AJ88" s="57"/>
      <c r="AK88" s="57"/>
      <c r="AL88" s="107"/>
      <c r="AM88" s="57" t="s">
        <v>1028</v>
      </c>
      <c r="AN88" s="57"/>
      <c r="AO88" s="57" t="s">
        <v>1029</v>
      </c>
      <c r="AP88" s="57"/>
      <c r="AQ88" s="57"/>
      <c r="AR88" s="57"/>
      <c r="AS88" s="57" t="s">
        <v>1029</v>
      </c>
      <c r="AT88" s="57" t="s">
        <v>1030</v>
      </c>
      <c r="AU88" s="57" t="s">
        <v>1031</v>
      </c>
      <c r="AV88" s="57"/>
      <c r="AW88" s="37" t="b">
        <v>0</v>
      </c>
      <c r="AX88" s="113" t="s">
        <v>182</v>
      </c>
      <c r="AY88" s="115"/>
      <c r="AZ88" s="114"/>
      <c r="BA88" s="57"/>
      <c r="BB88" s="57"/>
      <c r="BC88" s="57"/>
      <c r="BD88" s="57"/>
      <c r="BE88" s="57"/>
      <c r="BF88" s="57"/>
      <c r="BG88" s="57"/>
      <c r="BH88" s="57"/>
      <c r="BI88" s="57"/>
      <c r="BJ88" s="57"/>
      <c r="BK88" s="57"/>
      <c r="BL88" s="57"/>
      <c r="BM88" s="57"/>
      <c r="BN88" s="57"/>
      <c r="BO88" s="57"/>
      <c r="BP88" s="57"/>
      <c r="BQ88" s="57"/>
      <c r="BR88" s="57"/>
      <c r="BS88" s="57"/>
      <c r="BT88" s="57"/>
      <c r="BU88" s="57"/>
    </row>
    <row r="89" ht="16.5" customHeight="1">
      <c r="A89" s="64" t="s">
        <v>1032</v>
      </c>
      <c r="B89" s="35">
        <v>45325.0</v>
      </c>
      <c r="C89" s="36" t="s">
        <v>57</v>
      </c>
      <c r="D89" s="31" t="b">
        <v>1</v>
      </c>
      <c r="E89" s="66" t="b">
        <f>IF(D89=TRUE,TRUE,FALSE)</f>
        <v>1</v>
      </c>
      <c r="F89" s="231"/>
      <c r="G89" s="95" t="s">
        <v>1033</v>
      </c>
      <c r="H89" s="96" t="s">
        <v>1034</v>
      </c>
      <c r="I89" s="89" t="s">
        <v>1035</v>
      </c>
      <c r="J89" s="55" t="s">
        <v>101</v>
      </c>
      <c r="K89" s="55" t="s">
        <v>187</v>
      </c>
      <c r="L89" s="44" t="s">
        <v>125</v>
      </c>
      <c r="M89" s="43"/>
      <c r="N89" s="69"/>
      <c r="O89" s="182" t="s">
        <v>1036</v>
      </c>
      <c r="P89" s="250" t="s">
        <v>1037</v>
      </c>
      <c r="Q89" s="70"/>
      <c r="R89" s="71"/>
      <c r="S89" s="41" t="s">
        <v>1038</v>
      </c>
      <c r="T89" s="42" t="s">
        <v>415</v>
      </c>
      <c r="U89" s="99" t="s">
        <v>433</v>
      </c>
      <c r="V89" s="37" t="s">
        <v>109</v>
      </c>
      <c r="W89" s="233">
        <v>165307.0</v>
      </c>
      <c r="X89" s="55" t="s">
        <v>74</v>
      </c>
      <c r="Y89" s="41"/>
      <c r="Z89" s="75"/>
      <c r="AA89" s="251">
        <v>6000000.0</v>
      </c>
      <c r="AB89" s="251">
        <v>8700000.0</v>
      </c>
      <c r="AC89" s="77">
        <v>8.7</v>
      </c>
      <c r="AD89" s="78">
        <v>4.0</v>
      </c>
      <c r="AE89" s="41"/>
      <c r="AF89" s="56">
        <v>1.0</v>
      </c>
      <c r="AG89" s="55"/>
      <c r="AH89" s="28" t="s">
        <v>1039</v>
      </c>
      <c r="AI89" s="56">
        <v>39.0</v>
      </c>
      <c r="AJ89" s="42" t="s">
        <v>1040</v>
      </c>
      <c r="AK89" s="41" t="s">
        <v>1041</v>
      </c>
      <c r="AL89" s="28" t="s">
        <v>1042</v>
      </c>
      <c r="AM89" s="42" t="s">
        <v>1043</v>
      </c>
      <c r="AN89" s="42" t="s">
        <v>1044</v>
      </c>
      <c r="AO89" s="42" t="s">
        <v>1045</v>
      </c>
      <c r="AP89" s="42"/>
      <c r="AQ89" s="42"/>
      <c r="AR89" s="42"/>
      <c r="AS89" s="42"/>
      <c r="AT89" s="42"/>
      <c r="AU89" s="42"/>
      <c r="AV89" s="42"/>
      <c r="AW89" s="42"/>
      <c r="AX89" s="42" t="s">
        <v>214</v>
      </c>
      <c r="AY89" s="42"/>
      <c r="AZ89" s="42"/>
      <c r="BA89" s="42"/>
      <c r="BB89" s="57"/>
      <c r="BC89" s="57"/>
      <c r="BD89" s="57"/>
      <c r="BE89" s="57"/>
      <c r="BF89" s="57"/>
      <c r="BG89" s="57"/>
      <c r="BH89" s="57"/>
      <c r="BI89" s="57"/>
      <c r="BJ89" s="57"/>
      <c r="BK89" s="57"/>
      <c r="BL89" s="57"/>
      <c r="BM89" s="57"/>
      <c r="BN89" s="57"/>
      <c r="BO89" s="57"/>
      <c r="BP89" s="57"/>
      <c r="BQ89" s="57"/>
      <c r="BR89" s="57"/>
      <c r="BS89" s="57"/>
      <c r="BT89" s="57"/>
      <c r="BU89" s="57"/>
    </row>
    <row r="90" ht="16.5" customHeight="1">
      <c r="A90" s="58" t="s">
        <v>1046</v>
      </c>
      <c r="B90" s="35">
        <v>45151.0</v>
      </c>
      <c r="C90" s="36" t="s">
        <v>57</v>
      </c>
      <c r="D90" s="31" t="b">
        <v>0</v>
      </c>
      <c r="E90" s="42" t="b">
        <v>0</v>
      </c>
      <c r="F90" s="204" t="s">
        <v>1047</v>
      </c>
      <c r="G90" s="39" t="s">
        <v>1048</v>
      </c>
      <c r="H90" s="39" t="s">
        <v>1049</v>
      </c>
      <c r="I90" s="162" t="s">
        <v>79</v>
      </c>
      <c r="J90" s="42" t="s">
        <v>187</v>
      </c>
      <c r="K90" s="42" t="s">
        <v>63</v>
      </c>
      <c r="L90" s="42" t="s">
        <v>218</v>
      </c>
      <c r="M90" s="42"/>
      <c r="N90" s="42"/>
      <c r="O90" s="42"/>
      <c r="P90" s="47" t="s">
        <v>1050</v>
      </c>
      <c r="Q90" s="47" t="s">
        <v>1051</v>
      </c>
      <c r="R90" s="106"/>
      <c r="S90" s="42" t="s">
        <v>1052</v>
      </c>
      <c r="T90" s="42" t="s">
        <v>1053</v>
      </c>
      <c r="U90" s="49" t="s">
        <v>305</v>
      </c>
      <c r="V90" s="37" t="s">
        <v>91</v>
      </c>
      <c r="W90" s="233">
        <v>296951.0</v>
      </c>
      <c r="X90" s="42"/>
      <c r="Y90" s="42"/>
      <c r="Z90" s="51"/>
      <c r="AA90" s="63"/>
      <c r="AB90" s="63"/>
      <c r="AC90" s="308"/>
      <c r="AD90" s="42"/>
      <c r="AE90" s="42"/>
      <c r="AF90" s="42"/>
      <c r="AG90" s="42"/>
      <c r="AH90" s="47"/>
      <c r="AI90" s="37"/>
      <c r="AJ90" s="42" t="s">
        <v>1054</v>
      </c>
      <c r="AK90" s="42"/>
      <c r="AL90" s="310" t="s">
        <v>1055</v>
      </c>
      <c r="AM90" s="115"/>
      <c r="AN90" s="114"/>
      <c r="AO90" s="42"/>
      <c r="AP90" s="42"/>
      <c r="AQ90" s="42"/>
      <c r="AR90" s="42"/>
      <c r="AS90" s="42"/>
      <c r="AT90" s="42"/>
      <c r="AU90" s="42"/>
      <c r="AV90" s="42"/>
      <c r="AW90" s="42"/>
      <c r="AX90" s="42" t="s">
        <v>214</v>
      </c>
      <c r="AY90" s="42"/>
      <c r="AZ90" s="42"/>
      <c r="BA90" s="42"/>
      <c r="BB90" s="57"/>
      <c r="BC90" s="57"/>
      <c r="BD90" s="57"/>
      <c r="BE90" s="57"/>
      <c r="BF90" s="57"/>
      <c r="BG90" s="57"/>
      <c r="BH90" s="57"/>
      <c r="BI90" s="57"/>
      <c r="BJ90" s="57"/>
      <c r="BK90" s="57"/>
      <c r="BL90" s="57"/>
      <c r="BM90" s="57"/>
      <c r="BN90" s="57"/>
      <c r="BO90" s="57"/>
      <c r="BP90" s="57"/>
      <c r="BQ90" s="57"/>
      <c r="BR90" s="57"/>
      <c r="BS90" s="57"/>
      <c r="BT90" s="57"/>
      <c r="BU90" s="57"/>
    </row>
    <row r="91" ht="16.5" customHeight="1">
      <c r="A91" s="159" t="s">
        <v>1056</v>
      </c>
      <c r="B91" s="35">
        <v>45325.0</v>
      </c>
      <c r="C91" s="36" t="s">
        <v>57</v>
      </c>
      <c r="D91" s="59" t="b">
        <v>1</v>
      </c>
      <c r="E91" s="59" t="b">
        <v>1</v>
      </c>
      <c r="F91" s="38"/>
      <c r="G91" s="39" t="s">
        <v>1057</v>
      </c>
      <c r="H91" s="225" t="s">
        <v>1058</v>
      </c>
      <c r="I91" s="162" t="s">
        <v>79</v>
      </c>
      <c r="J91" s="38" t="s">
        <v>123</v>
      </c>
      <c r="K91" s="163" t="s">
        <v>124</v>
      </c>
      <c r="L91" s="164" t="s">
        <v>340</v>
      </c>
      <c r="M91" s="164" t="s">
        <v>65</v>
      </c>
      <c r="N91" s="162"/>
      <c r="O91" s="45" t="s">
        <v>1059</v>
      </c>
      <c r="P91" s="62" t="s">
        <v>1060</v>
      </c>
      <c r="Q91" s="38" t="s">
        <v>1061</v>
      </c>
      <c r="R91" s="39" t="s">
        <v>1062</v>
      </c>
      <c r="S91" s="80" t="s">
        <v>1063</v>
      </c>
      <c r="T91" s="167" t="s">
        <v>89</v>
      </c>
      <c r="U91" s="165" t="s">
        <v>305</v>
      </c>
      <c r="V91" s="59" t="s">
        <v>91</v>
      </c>
      <c r="W91" s="166">
        <v>82818.0</v>
      </c>
      <c r="X91" s="162" t="s">
        <v>110</v>
      </c>
      <c r="Y91" s="162" t="s">
        <v>492</v>
      </c>
      <c r="Z91" s="156">
        <v>44593.0</v>
      </c>
      <c r="AA91" s="186">
        <v>4000000.0</v>
      </c>
      <c r="AB91" s="186">
        <v>4000000.0</v>
      </c>
      <c r="AC91" s="168">
        <v>4.0</v>
      </c>
      <c r="AD91" s="59">
        <v>1.0</v>
      </c>
      <c r="AE91" s="162"/>
      <c r="AF91" s="59">
        <v>3.0</v>
      </c>
      <c r="AG91" s="162"/>
      <c r="AH91" s="169" t="s">
        <v>1064</v>
      </c>
      <c r="AI91" s="59">
        <v>555.0</v>
      </c>
      <c r="AJ91" s="162"/>
      <c r="AK91" s="162"/>
      <c r="AL91" s="38" t="s">
        <v>1065</v>
      </c>
      <c r="AM91" s="162"/>
      <c r="AN91" s="162" t="s">
        <v>1066</v>
      </c>
      <c r="AO91" s="162" t="s">
        <v>1067</v>
      </c>
      <c r="AP91" s="162"/>
      <c r="AQ91" s="162"/>
      <c r="AR91" s="162"/>
      <c r="AS91" s="162"/>
      <c r="AT91" s="162"/>
      <c r="AU91" s="162" t="s">
        <v>1068</v>
      </c>
      <c r="AV91" s="162"/>
      <c r="AW91" s="162"/>
      <c r="AX91" s="162" t="s">
        <v>95</v>
      </c>
      <c r="AY91" s="162"/>
      <c r="AZ91" s="162"/>
      <c r="BA91" s="162"/>
      <c r="BB91" s="162"/>
      <c r="BC91" s="162"/>
      <c r="BD91" s="162"/>
      <c r="BE91" s="162"/>
      <c r="BF91" s="162"/>
      <c r="BG91" s="162"/>
      <c r="BH91" s="162"/>
      <c r="BI91" s="162"/>
      <c r="BJ91" s="162"/>
      <c r="BK91" s="162"/>
      <c r="BL91" s="162"/>
      <c r="BM91" s="162"/>
      <c r="BN91" s="162"/>
      <c r="BO91" s="162"/>
      <c r="BP91" s="162"/>
      <c r="BQ91" s="162"/>
      <c r="BR91" s="162"/>
      <c r="BS91" s="57"/>
      <c r="BT91" s="57"/>
      <c r="BU91" s="57"/>
    </row>
    <row r="92" ht="16.5" customHeight="1">
      <c r="A92" s="150" t="s">
        <v>1069</v>
      </c>
      <c r="B92" s="144">
        <v>44994.0</v>
      </c>
      <c r="C92" s="59"/>
      <c r="D92" s="59" t="b">
        <v>1</v>
      </c>
      <c r="E92" s="59" t="b">
        <v>0</v>
      </c>
      <c r="F92" s="146" t="s">
        <v>98</v>
      </c>
      <c r="G92" s="181" t="s">
        <v>1070</v>
      </c>
      <c r="H92" s="181" t="s">
        <v>1071</v>
      </c>
      <c r="I92" s="150"/>
      <c r="J92" s="150"/>
      <c r="K92" s="150"/>
      <c r="L92" s="150"/>
      <c r="M92" s="150"/>
      <c r="N92" s="150"/>
      <c r="O92" s="150"/>
      <c r="P92" s="201" t="s">
        <v>1072</v>
      </c>
      <c r="Q92" s="201" t="s">
        <v>1073</v>
      </c>
      <c r="R92" s="108" t="s">
        <v>1074</v>
      </c>
      <c r="S92" s="57"/>
      <c r="T92" s="207" t="s">
        <v>89</v>
      </c>
      <c r="U92" s="184" t="s">
        <v>72</v>
      </c>
      <c r="V92" s="343"/>
      <c r="W92" s="202" t="s">
        <v>1075</v>
      </c>
      <c r="X92" s="150"/>
      <c r="Y92" s="150"/>
      <c r="Z92" s="156"/>
      <c r="AA92" s="52"/>
      <c r="AB92" s="52"/>
      <c r="AC92" s="318"/>
      <c r="AD92" s="150"/>
      <c r="AE92" s="150"/>
      <c r="AF92" s="150"/>
      <c r="AG92" s="150"/>
      <c r="AH92" s="201"/>
      <c r="AI92" s="59"/>
      <c r="AJ92" s="150"/>
      <c r="AK92" s="150"/>
      <c r="AL92" s="201"/>
      <c r="AM92" s="150"/>
      <c r="AN92" s="150"/>
      <c r="AO92" s="150"/>
      <c r="AP92" s="150"/>
      <c r="AQ92" s="150"/>
      <c r="AR92" s="150"/>
      <c r="AS92" s="150"/>
      <c r="AT92" s="150"/>
      <c r="AU92" s="150"/>
      <c r="AV92" s="150"/>
      <c r="AW92" s="150"/>
      <c r="AX92" s="150"/>
      <c r="AY92" s="150"/>
      <c r="AZ92" s="150"/>
      <c r="BA92" s="150"/>
      <c r="BB92" s="150"/>
      <c r="BC92" s="150"/>
      <c r="BD92" s="59" t="b">
        <v>0</v>
      </c>
      <c r="BE92" s="59" t="b">
        <v>0</v>
      </c>
      <c r="BF92" s="150"/>
      <c r="BG92" s="150"/>
      <c r="BH92" s="150"/>
      <c r="BI92" s="150"/>
      <c r="BJ92" s="150"/>
      <c r="BK92" s="150"/>
      <c r="BL92" s="150"/>
      <c r="BM92" s="150"/>
      <c r="BN92" s="150"/>
      <c r="BO92" s="150"/>
      <c r="BP92" s="150"/>
      <c r="BQ92" s="150"/>
      <c r="BR92" s="150"/>
      <c r="BS92" s="150"/>
      <c r="BT92" s="150"/>
      <c r="BU92" s="150"/>
    </row>
    <row r="93" ht="16.5" customHeight="1">
      <c r="A93" s="64" t="s">
        <v>1076</v>
      </c>
      <c r="B93" s="110"/>
      <c r="C93" s="36" t="s">
        <v>97</v>
      </c>
      <c r="D93" s="31"/>
      <c r="E93" s="31" t="b">
        <v>0</v>
      </c>
      <c r="F93" s="274" t="s">
        <v>1077</v>
      </c>
      <c r="G93" s="147"/>
      <c r="H93" s="333"/>
      <c r="I93" s="55"/>
      <c r="J93" s="55"/>
      <c r="K93" s="55"/>
      <c r="L93" s="64"/>
      <c r="M93" s="64"/>
      <c r="N93" s="69"/>
      <c r="O93" s="69"/>
      <c r="P93" s="28"/>
      <c r="Q93" s="28"/>
      <c r="R93" s="172"/>
      <c r="S93" s="55"/>
      <c r="T93" s="55"/>
      <c r="U93" s="99"/>
      <c r="V93" s="56"/>
      <c r="W93" s="55"/>
      <c r="X93" s="55"/>
      <c r="Y93" s="55"/>
      <c r="Z93" s="101"/>
      <c r="AA93" s="177"/>
      <c r="AB93" s="177"/>
      <c r="AC93" s="102"/>
      <c r="AD93" s="55"/>
      <c r="AE93" s="55"/>
      <c r="AF93" s="55"/>
      <c r="AG93" s="55"/>
      <c r="AH93" s="28"/>
      <c r="AI93" s="56"/>
      <c r="AJ93" s="55"/>
      <c r="AK93" s="55"/>
      <c r="AL93" s="28"/>
      <c r="AM93" s="55"/>
      <c r="AN93" s="55"/>
      <c r="AO93" s="315"/>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row>
    <row r="94" ht="16.5" customHeight="1">
      <c r="A94" s="58" t="s">
        <v>1078</v>
      </c>
      <c r="B94" s="35">
        <v>44745.0</v>
      </c>
      <c r="C94" s="36" t="s">
        <v>97</v>
      </c>
      <c r="D94" s="37" t="b">
        <v>1</v>
      </c>
      <c r="E94" s="59" t="b">
        <v>0</v>
      </c>
      <c r="F94" s="249" t="s">
        <v>1079</v>
      </c>
      <c r="G94" s="39" t="s">
        <v>1080</v>
      </c>
      <c r="H94" s="39" t="s">
        <v>1081</v>
      </c>
      <c r="I94" s="57" t="s">
        <v>100</v>
      </c>
      <c r="J94" s="57" t="s">
        <v>123</v>
      </c>
      <c r="K94" s="57" t="s">
        <v>314</v>
      </c>
      <c r="L94" s="57" t="s">
        <v>125</v>
      </c>
      <c r="M94" s="57"/>
      <c r="N94" s="57"/>
      <c r="O94" s="57"/>
      <c r="P94" s="107" t="s">
        <v>1082</v>
      </c>
      <c r="Q94" s="107" t="s">
        <v>1083</v>
      </c>
      <c r="R94" s="108"/>
      <c r="S94" s="57" t="s">
        <v>1084</v>
      </c>
      <c r="T94" s="109" t="s">
        <v>1085</v>
      </c>
      <c r="U94" s="49" t="s">
        <v>143</v>
      </c>
      <c r="V94" s="37" t="s">
        <v>91</v>
      </c>
      <c r="W94" s="57"/>
      <c r="X94" s="57" t="s">
        <v>306</v>
      </c>
      <c r="Y94" s="57"/>
      <c r="Z94" s="51"/>
      <c r="AA94" s="63"/>
      <c r="AB94" s="63"/>
      <c r="AC94" s="54"/>
      <c r="AD94" s="57"/>
      <c r="AE94" s="57"/>
      <c r="AF94" s="57"/>
      <c r="AG94" s="57"/>
      <c r="AH94" s="107"/>
      <c r="AI94" s="37"/>
      <c r="AJ94" s="57"/>
      <c r="AK94" s="57"/>
      <c r="AL94" s="107"/>
      <c r="AM94" s="57"/>
      <c r="AN94" s="57"/>
      <c r="AO94" s="57" t="s">
        <v>1086</v>
      </c>
      <c r="AP94" s="57"/>
      <c r="AQ94" s="57"/>
      <c r="AR94" s="57"/>
      <c r="AS94" s="57"/>
      <c r="AT94" s="109" t="s">
        <v>1087</v>
      </c>
      <c r="AU94" s="113" t="s">
        <v>1088</v>
      </c>
      <c r="AV94" s="114"/>
      <c r="AW94" s="37" t="b">
        <v>0</v>
      </c>
      <c r="AX94" s="57" t="s">
        <v>214</v>
      </c>
      <c r="AY94" s="57"/>
      <c r="AZ94" s="57"/>
      <c r="BA94" s="57"/>
      <c r="BB94" s="57"/>
      <c r="BC94" s="57"/>
      <c r="BD94" s="57"/>
      <c r="BE94" s="57"/>
      <c r="BF94" s="57"/>
      <c r="BG94" s="57"/>
      <c r="BH94" s="57"/>
      <c r="BI94" s="57"/>
      <c r="BJ94" s="57"/>
      <c r="BK94" s="57"/>
      <c r="BL94" s="57"/>
      <c r="BM94" s="57"/>
      <c r="BN94" s="57"/>
      <c r="BO94" s="57"/>
      <c r="BP94" s="57"/>
      <c r="BQ94" s="57"/>
      <c r="BR94" s="57"/>
      <c r="BS94" s="57"/>
      <c r="BT94" s="57"/>
      <c r="BU94" s="57"/>
    </row>
    <row r="95" ht="16.5" customHeight="1">
      <c r="A95" s="150" t="s">
        <v>1089</v>
      </c>
      <c r="B95" s="35">
        <v>45325.0</v>
      </c>
      <c r="C95" s="36" t="s">
        <v>57</v>
      </c>
      <c r="D95" s="59" t="b">
        <v>1</v>
      </c>
      <c r="E95" s="59" t="b">
        <v>1</v>
      </c>
      <c r="F95" s="201" t="s">
        <v>1090</v>
      </c>
      <c r="G95" s="106"/>
      <c r="H95" s="39" t="s">
        <v>1091</v>
      </c>
      <c r="I95" s="150" t="s">
        <v>100</v>
      </c>
      <c r="J95" s="150" t="s">
        <v>1092</v>
      </c>
      <c r="K95" s="150" t="s">
        <v>1093</v>
      </c>
      <c r="L95" s="206" t="s">
        <v>125</v>
      </c>
      <c r="M95" s="206"/>
      <c r="N95" s="150"/>
      <c r="O95" s="45" t="s">
        <v>1094</v>
      </c>
      <c r="P95" s="175" t="s">
        <v>1095</v>
      </c>
      <c r="Q95" s="201"/>
      <c r="R95" s="108" t="s">
        <v>1096</v>
      </c>
      <c r="S95" s="57"/>
      <c r="T95" s="150" t="s">
        <v>415</v>
      </c>
      <c r="U95" s="184" t="s">
        <v>433</v>
      </c>
      <c r="V95" s="59" t="s">
        <v>91</v>
      </c>
      <c r="W95" s="150"/>
      <c r="X95" s="207" t="s">
        <v>131</v>
      </c>
      <c r="Y95" s="150"/>
      <c r="Z95" s="156"/>
      <c r="AA95" s="52"/>
      <c r="AB95" s="52"/>
      <c r="AC95" s="168"/>
      <c r="AD95" s="59"/>
      <c r="AE95" s="150"/>
      <c r="AF95" s="59"/>
      <c r="AG95" s="150"/>
      <c r="AH95" s="364" t="s">
        <v>1097</v>
      </c>
      <c r="AI95" s="59">
        <v>326.0</v>
      </c>
      <c r="AJ95" s="150"/>
      <c r="AK95" s="150"/>
      <c r="AL95" s="201"/>
      <c r="AM95" s="150"/>
      <c r="AN95" s="150"/>
      <c r="AO95" s="150"/>
      <c r="AP95" s="150"/>
      <c r="AQ95" s="150"/>
      <c r="AR95" s="150"/>
      <c r="AS95" s="150"/>
      <c r="AT95" s="150"/>
      <c r="AU95" s="150"/>
      <c r="AV95" s="150"/>
      <c r="AW95" s="150"/>
      <c r="AX95" s="150"/>
      <c r="AY95" s="150"/>
      <c r="AZ95" s="150"/>
      <c r="BA95" s="150"/>
      <c r="BB95" s="150"/>
      <c r="BC95" s="150" t="s">
        <v>356</v>
      </c>
      <c r="BD95" s="150" t="s">
        <v>356</v>
      </c>
      <c r="BE95" s="150"/>
      <c r="BF95" s="150"/>
      <c r="BG95" s="150"/>
      <c r="BH95" s="150"/>
      <c r="BI95" s="150"/>
      <c r="BJ95" s="150"/>
      <c r="BK95" s="150"/>
      <c r="BL95" s="150"/>
      <c r="BM95" s="150"/>
      <c r="BN95" s="150"/>
      <c r="BO95" s="150"/>
      <c r="BP95" s="150"/>
      <c r="BQ95" s="150"/>
      <c r="BR95" s="150"/>
      <c r="BS95" s="150"/>
      <c r="BT95" s="150"/>
      <c r="BU95" s="57"/>
    </row>
    <row r="96" ht="16.5" customHeight="1">
      <c r="A96" s="150" t="s">
        <v>1098</v>
      </c>
      <c r="B96" s="35">
        <v>45487.0</v>
      </c>
      <c r="C96" s="36" t="s">
        <v>57</v>
      </c>
      <c r="D96" s="59" t="b">
        <v>1</v>
      </c>
      <c r="E96" s="59" t="b">
        <v>1</v>
      </c>
      <c r="F96" s="201" t="s">
        <v>1099</v>
      </c>
      <c r="G96" s="39" t="s">
        <v>1100</v>
      </c>
      <c r="H96" s="87" t="s">
        <v>1101</v>
      </c>
      <c r="I96" s="207" t="s">
        <v>269</v>
      </c>
      <c r="J96" s="207" t="s">
        <v>123</v>
      </c>
      <c r="K96" s="207" t="s">
        <v>124</v>
      </c>
      <c r="L96" s="379" t="s">
        <v>340</v>
      </c>
      <c r="M96" s="206"/>
      <c r="N96" s="150"/>
      <c r="O96" s="182" t="s">
        <v>1102</v>
      </c>
      <c r="P96" s="175" t="s">
        <v>1103</v>
      </c>
      <c r="Q96" s="201" t="s">
        <v>1104</v>
      </c>
      <c r="R96" s="108"/>
      <c r="S96" s="57"/>
      <c r="T96" s="207" t="s">
        <v>129</v>
      </c>
      <c r="U96" s="380" t="s">
        <v>1105</v>
      </c>
      <c r="V96" s="59" t="s">
        <v>91</v>
      </c>
      <c r="W96" s="150"/>
      <c r="X96" s="207" t="s">
        <v>131</v>
      </c>
      <c r="Y96" s="150"/>
      <c r="Z96" s="156"/>
      <c r="AA96" s="52"/>
      <c r="AB96" s="52"/>
      <c r="AC96" s="168"/>
      <c r="AD96" s="59"/>
      <c r="AE96" s="150"/>
      <c r="AF96" s="59"/>
      <c r="AG96" s="150"/>
      <c r="AH96" s="364" t="s">
        <v>1106</v>
      </c>
      <c r="AI96" s="59">
        <v>130.0</v>
      </c>
      <c r="AJ96" s="207" t="s">
        <v>1107</v>
      </c>
      <c r="AK96" s="150"/>
      <c r="AL96" s="146" t="s">
        <v>1108</v>
      </c>
      <c r="AM96" s="150"/>
      <c r="AN96" s="150"/>
      <c r="AO96" s="146" t="s">
        <v>1108</v>
      </c>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57"/>
    </row>
    <row r="97" ht="15.75" customHeight="1">
      <c r="A97" s="257" t="s">
        <v>1109</v>
      </c>
      <c r="B97" s="254">
        <v>45578.0</v>
      </c>
      <c r="C97" s="257"/>
      <c r="D97" s="256" t="b">
        <v>1</v>
      </c>
      <c r="E97" s="257" t="s">
        <v>356</v>
      </c>
      <c r="F97" s="258"/>
      <c r="G97" s="293" t="s">
        <v>1110</v>
      </c>
      <c r="H97" s="294" t="s">
        <v>1111</v>
      </c>
      <c r="I97" s="257"/>
      <c r="J97" s="257"/>
      <c r="K97" s="262"/>
      <c r="L97" s="261"/>
      <c r="M97" s="257"/>
      <c r="N97" s="257"/>
      <c r="O97" s="257"/>
      <c r="P97" s="257"/>
      <c r="Q97" s="257"/>
      <c r="R97" s="257"/>
      <c r="S97" s="257"/>
      <c r="T97" s="255"/>
      <c r="U97" s="298"/>
      <c r="V97" s="255"/>
      <c r="W97" s="266"/>
      <c r="X97" s="257"/>
      <c r="Y97" s="257"/>
      <c r="Z97" s="267"/>
      <c r="AA97" s="266"/>
      <c r="AB97" s="266"/>
      <c r="AC97" s="302"/>
      <c r="AD97" s="257"/>
      <c r="AE97" s="257"/>
      <c r="AF97" s="257"/>
      <c r="AG97" s="257"/>
      <c r="AH97" s="257"/>
      <c r="AI97" s="257"/>
      <c r="AJ97" s="257"/>
      <c r="AK97" s="257"/>
      <c r="AL97" s="257"/>
      <c r="AM97" s="257"/>
      <c r="AN97" s="257"/>
      <c r="AO97" s="257"/>
      <c r="AP97" s="257"/>
      <c r="AQ97" s="257"/>
      <c r="AR97" s="257"/>
      <c r="AS97" s="257"/>
      <c r="AT97" s="257"/>
      <c r="AU97" s="257"/>
      <c r="AV97" s="257"/>
      <c r="AW97" s="257"/>
      <c r="AX97" s="257"/>
      <c r="AY97" s="257"/>
      <c r="AZ97" s="257"/>
      <c r="BA97" s="257"/>
      <c r="BB97" s="257"/>
      <c r="BC97" s="257"/>
      <c r="BD97" s="257"/>
      <c r="BE97" s="257"/>
      <c r="BF97" s="257"/>
      <c r="BG97" s="257"/>
      <c r="BH97" s="257"/>
      <c r="BI97" s="78"/>
      <c r="BJ97" s="57"/>
      <c r="BK97" s="57"/>
      <c r="BL97" s="57"/>
      <c r="BM97" s="57"/>
      <c r="BN97" s="57"/>
      <c r="BO97" s="57"/>
      <c r="BP97" s="57"/>
      <c r="BQ97" s="57"/>
      <c r="BR97" s="57"/>
      <c r="BS97" s="57"/>
      <c r="BT97" s="57"/>
      <c r="BU97" s="57"/>
    </row>
    <row r="98" ht="16.5" customHeight="1">
      <c r="A98" s="58" t="s">
        <v>1112</v>
      </c>
      <c r="B98" s="35">
        <v>45325.0</v>
      </c>
      <c r="C98" s="36" t="s">
        <v>57</v>
      </c>
      <c r="D98" s="31" t="b">
        <v>1</v>
      </c>
      <c r="E98" s="37" t="b">
        <v>0</v>
      </c>
      <c r="F98" s="204" t="s">
        <v>551</v>
      </c>
      <c r="G98" s="106"/>
      <c r="H98" s="39" t="s">
        <v>1113</v>
      </c>
      <c r="I98" s="55" t="s">
        <v>100</v>
      </c>
      <c r="J98" s="55" t="s">
        <v>123</v>
      </c>
      <c r="K98" s="55" t="s">
        <v>314</v>
      </c>
      <c r="L98" s="42" t="s">
        <v>125</v>
      </c>
      <c r="M98" s="42"/>
      <c r="N98" s="42"/>
      <c r="O98" s="42"/>
      <c r="P98" s="47" t="s">
        <v>1114</v>
      </c>
      <c r="Q98" s="47" t="s">
        <v>1115</v>
      </c>
      <c r="R98" s="106"/>
      <c r="S98" s="42" t="s">
        <v>1116</v>
      </c>
      <c r="T98" s="48" t="s">
        <v>727</v>
      </c>
      <c r="U98" s="49" t="s">
        <v>661</v>
      </c>
      <c r="V98" s="59" t="s">
        <v>91</v>
      </c>
      <c r="W98" s="233">
        <v>414700.0</v>
      </c>
      <c r="X98" s="207" t="s">
        <v>131</v>
      </c>
      <c r="Y98" s="150"/>
      <c r="Z98" s="51"/>
      <c r="AA98" s="63"/>
      <c r="AB98" s="63"/>
      <c r="AC98" s="54"/>
      <c r="AD98" s="37"/>
      <c r="AE98" s="42"/>
      <c r="AF98" s="37"/>
      <c r="AG98" s="42"/>
      <c r="AH98" s="47"/>
      <c r="AI98" s="37"/>
      <c r="AJ98" s="41" t="s">
        <v>1117</v>
      </c>
      <c r="AK98" s="42"/>
      <c r="AL98" s="272" t="s">
        <v>1118</v>
      </c>
      <c r="AM98" s="114"/>
      <c r="AN98" s="42"/>
      <c r="AO98" s="42" t="s">
        <v>1119</v>
      </c>
      <c r="AP98" s="42"/>
      <c r="AQ98" s="42"/>
      <c r="AR98" s="42" t="s">
        <v>1119</v>
      </c>
      <c r="AS98" s="42"/>
      <c r="AT98" s="42" t="s">
        <v>1120</v>
      </c>
      <c r="AU98" s="241" t="s">
        <v>1121</v>
      </c>
      <c r="AV98" s="42"/>
      <c r="AW98" s="42" t="b">
        <v>0</v>
      </c>
      <c r="AX98" s="42" t="s">
        <v>95</v>
      </c>
      <c r="AY98" s="42"/>
      <c r="AZ98" s="42"/>
      <c r="BA98" s="42"/>
      <c r="BB98" s="57"/>
      <c r="BC98" s="57"/>
      <c r="BD98" s="57"/>
      <c r="BE98" s="57"/>
      <c r="BF98" s="57"/>
      <c r="BG98" s="57"/>
      <c r="BH98" s="57"/>
      <c r="BI98" s="57"/>
      <c r="BJ98" s="57"/>
      <c r="BK98" s="57"/>
      <c r="BL98" s="57"/>
      <c r="BM98" s="57"/>
      <c r="BN98" s="57"/>
      <c r="BO98" s="57"/>
      <c r="BP98" s="57"/>
      <c r="BQ98" s="57"/>
      <c r="BR98" s="57"/>
      <c r="BS98" s="57"/>
      <c r="BT98" s="57"/>
      <c r="BU98" s="57"/>
    </row>
    <row r="99" ht="15.75" customHeight="1">
      <c r="A99" s="58" t="s">
        <v>1122</v>
      </c>
      <c r="B99" s="35">
        <v>45325.0</v>
      </c>
      <c r="C99" s="36" t="s">
        <v>57</v>
      </c>
      <c r="D99" s="31" t="b">
        <v>1</v>
      </c>
      <c r="E99" s="37" t="b">
        <v>0</v>
      </c>
      <c r="F99" s="204" t="s">
        <v>551</v>
      </c>
      <c r="G99" s="39" t="s">
        <v>1123</v>
      </c>
      <c r="H99" s="39" t="s">
        <v>1124</v>
      </c>
      <c r="I99" s="55" t="s">
        <v>122</v>
      </c>
      <c r="J99" s="55" t="s">
        <v>123</v>
      </c>
      <c r="K99" s="55" t="s">
        <v>124</v>
      </c>
      <c r="L99" s="42" t="s">
        <v>125</v>
      </c>
      <c r="M99" s="64"/>
      <c r="N99" s="69"/>
      <c r="O99" s="69"/>
      <c r="P99" s="47" t="s">
        <v>1125</v>
      </c>
      <c r="Q99" s="47" t="s">
        <v>1126</v>
      </c>
      <c r="R99" s="106"/>
      <c r="S99" s="42" t="s">
        <v>1127</v>
      </c>
      <c r="T99" s="42" t="s">
        <v>207</v>
      </c>
      <c r="U99" s="49" t="s">
        <v>192</v>
      </c>
      <c r="V99" s="37" t="s">
        <v>91</v>
      </c>
      <c r="W99" s="233">
        <v>92084.0</v>
      </c>
      <c r="X99" s="42" t="s">
        <v>92</v>
      </c>
      <c r="Y99" s="41" t="s">
        <v>492</v>
      </c>
      <c r="Z99" s="75">
        <v>42495.0</v>
      </c>
      <c r="AA99" s="76"/>
      <c r="AB99" s="76"/>
      <c r="AC99" s="77"/>
      <c r="AD99" s="78">
        <v>3.0</v>
      </c>
      <c r="AE99" s="41" t="s">
        <v>111</v>
      </c>
      <c r="AF99" s="78">
        <v>2.0</v>
      </c>
      <c r="AG99" s="42"/>
      <c r="AH99" s="79" t="s">
        <v>1128</v>
      </c>
      <c r="AI99" s="37">
        <v>107.0</v>
      </c>
      <c r="AJ99" s="41" t="s">
        <v>1129</v>
      </c>
      <c r="AK99" s="41"/>
      <c r="AL99" s="70" t="s">
        <v>1130</v>
      </c>
      <c r="AM99" s="42"/>
      <c r="AN99" s="42"/>
      <c r="AO99" s="42" t="s">
        <v>1131</v>
      </c>
      <c r="AP99" s="42"/>
      <c r="AQ99" s="42"/>
      <c r="AR99" s="42"/>
      <c r="AS99" s="42"/>
      <c r="AT99" s="42" t="s">
        <v>1132</v>
      </c>
      <c r="AU99" s="42" t="s">
        <v>1133</v>
      </c>
      <c r="AV99" s="42"/>
      <c r="AW99" s="42" t="b">
        <v>0</v>
      </c>
      <c r="AX99" s="42" t="s">
        <v>95</v>
      </c>
      <c r="AY99" s="42"/>
      <c r="AZ99" s="42"/>
      <c r="BA99" s="42"/>
      <c r="BB99" s="57"/>
      <c r="BC99" s="57"/>
      <c r="BD99" s="57"/>
      <c r="BE99" s="57"/>
      <c r="BF99" s="57"/>
      <c r="BG99" s="57"/>
      <c r="BH99" s="57"/>
      <c r="BI99" s="57"/>
      <c r="BJ99" s="57"/>
      <c r="BK99" s="57"/>
      <c r="BL99" s="57"/>
      <c r="BM99" s="57"/>
      <c r="BN99" s="57"/>
      <c r="BO99" s="57"/>
      <c r="BP99" s="57"/>
      <c r="BQ99" s="57"/>
      <c r="BR99" s="57"/>
      <c r="BS99" s="57"/>
      <c r="BT99" s="57"/>
      <c r="BU99" s="57"/>
    </row>
    <row r="100" ht="15.75" customHeight="1">
      <c r="A100" s="64" t="s">
        <v>1134</v>
      </c>
      <c r="B100" s="35">
        <v>45325.0</v>
      </c>
      <c r="C100" s="36" t="s">
        <v>57</v>
      </c>
      <c r="D100" s="31" t="b">
        <v>1</v>
      </c>
      <c r="E100" s="66" t="b">
        <f>IF(D100=TRUE,TRUE,FALSE)</f>
        <v>1</v>
      </c>
      <c r="F100" s="14"/>
      <c r="G100" s="95" t="s">
        <v>1135</v>
      </c>
      <c r="H100" s="96" t="s">
        <v>1136</v>
      </c>
      <c r="I100" s="55" t="s">
        <v>100</v>
      </c>
      <c r="J100" s="55" t="s">
        <v>123</v>
      </c>
      <c r="K100" s="55" t="s">
        <v>314</v>
      </c>
      <c r="L100" s="44" t="s">
        <v>125</v>
      </c>
      <c r="M100" s="43"/>
      <c r="N100" s="69"/>
      <c r="O100" s="182" t="s">
        <v>1137</v>
      </c>
      <c r="P100" s="250" t="s">
        <v>1138</v>
      </c>
      <c r="Q100" s="70" t="s">
        <v>1139</v>
      </c>
      <c r="R100" s="71"/>
      <c r="S100" s="41" t="s">
        <v>1140</v>
      </c>
      <c r="T100" s="48" t="s">
        <v>89</v>
      </c>
      <c r="U100" s="73" t="s">
        <v>305</v>
      </c>
      <c r="V100" s="37" t="s">
        <v>109</v>
      </c>
      <c r="W100" s="233">
        <v>110435.0</v>
      </c>
      <c r="X100" s="42" t="s">
        <v>74</v>
      </c>
      <c r="Y100" s="41" t="s">
        <v>74</v>
      </c>
      <c r="Z100" s="75">
        <v>44197.0</v>
      </c>
      <c r="AA100" s="251">
        <v>500000.0</v>
      </c>
      <c r="AB100" s="251">
        <v>1600000.0</v>
      </c>
      <c r="AC100" s="77">
        <v>1.6</v>
      </c>
      <c r="AD100" s="78">
        <v>4.0</v>
      </c>
      <c r="AE100" s="41"/>
      <c r="AF100" s="78">
        <v>1.0</v>
      </c>
      <c r="AG100" s="55"/>
      <c r="AH100" s="79" t="s">
        <v>1141</v>
      </c>
      <c r="AI100" s="56">
        <v>556.0</v>
      </c>
      <c r="AJ100" s="178" t="s">
        <v>1142</v>
      </c>
      <c r="AK100" s="381" t="s">
        <v>1143</v>
      </c>
      <c r="AL100" s="70" t="s">
        <v>1144</v>
      </c>
      <c r="AM100" s="55"/>
      <c r="AN100" s="55" t="s">
        <v>1145</v>
      </c>
      <c r="AO100" s="55"/>
      <c r="AP100" s="42"/>
      <c r="AQ100" s="42"/>
      <c r="AR100" s="42"/>
      <c r="AS100" s="42"/>
      <c r="AT100" s="42"/>
      <c r="AU100" s="42"/>
      <c r="AV100" s="42"/>
      <c r="AW100" s="42"/>
      <c r="AX100" s="42"/>
      <c r="AY100" s="42"/>
      <c r="AZ100" s="42"/>
      <c r="BA100" s="42"/>
      <c r="BB100" s="57"/>
      <c r="BC100" s="57"/>
      <c r="BD100" s="57"/>
      <c r="BE100" s="57"/>
      <c r="BF100" s="57"/>
      <c r="BG100" s="57"/>
      <c r="BH100" s="57"/>
      <c r="BI100" s="57"/>
      <c r="BJ100" s="57"/>
      <c r="BK100" s="57"/>
      <c r="BL100" s="57"/>
      <c r="BM100" s="57"/>
      <c r="BN100" s="57"/>
      <c r="BO100" s="57"/>
      <c r="BP100" s="57"/>
      <c r="BQ100" s="57"/>
      <c r="BR100" s="57"/>
      <c r="BS100" s="57"/>
      <c r="BT100" s="57"/>
      <c r="BU100" s="57"/>
    </row>
    <row r="101" ht="16.5" customHeight="1">
      <c r="A101" s="162" t="s">
        <v>1146</v>
      </c>
      <c r="B101" s="35">
        <v>45325.0</v>
      </c>
      <c r="C101" s="36" t="s">
        <v>57</v>
      </c>
      <c r="D101" s="59" t="b">
        <v>1</v>
      </c>
      <c r="E101" s="59" t="b">
        <v>1</v>
      </c>
      <c r="F101" s="160"/>
      <c r="G101" s="39" t="s">
        <v>1147</v>
      </c>
      <c r="H101" s="39" t="s">
        <v>1148</v>
      </c>
      <c r="I101" s="162" t="s">
        <v>79</v>
      </c>
      <c r="J101" s="194" t="s">
        <v>1149</v>
      </c>
      <c r="K101" s="194" t="s">
        <v>63</v>
      </c>
      <c r="L101" s="60" t="s">
        <v>82</v>
      </c>
      <c r="M101" s="382" t="s">
        <v>1150</v>
      </c>
      <c r="N101" s="162" t="s">
        <v>65</v>
      </c>
      <c r="O101" s="45" t="s">
        <v>1151</v>
      </c>
      <c r="P101" s="62" t="s">
        <v>1152</v>
      </c>
      <c r="Q101" s="38"/>
      <c r="R101" s="106"/>
      <c r="S101" s="42"/>
      <c r="T101" s="383" t="s">
        <v>207</v>
      </c>
      <c r="U101" s="184" t="s">
        <v>433</v>
      </c>
      <c r="V101" s="59" t="s">
        <v>91</v>
      </c>
      <c r="W101" s="162"/>
      <c r="X101" s="167" t="s">
        <v>131</v>
      </c>
      <c r="Y101" s="162"/>
      <c r="Z101" s="156"/>
      <c r="AA101" s="52"/>
      <c r="AB101" s="52"/>
      <c r="AC101" s="168"/>
      <c r="AD101" s="59"/>
      <c r="AE101" s="162"/>
      <c r="AF101" s="59"/>
      <c r="AG101" s="162"/>
      <c r="AH101" s="169" t="s">
        <v>1153</v>
      </c>
      <c r="AI101" s="59">
        <v>41.0</v>
      </c>
      <c r="AJ101" s="384" t="s">
        <v>1154</v>
      </c>
      <c r="AK101" s="385" t="s">
        <v>1155</v>
      </c>
      <c r="AL101" s="38" t="s">
        <v>1156</v>
      </c>
      <c r="AM101" s="162"/>
      <c r="AN101" s="162"/>
      <c r="AO101" s="162"/>
      <c r="AP101" s="162"/>
      <c r="AQ101" s="162"/>
      <c r="AR101" s="162" t="s">
        <v>1157</v>
      </c>
      <c r="AS101" s="162"/>
      <c r="AT101" s="162"/>
      <c r="AU101" s="162"/>
      <c r="AV101" s="162"/>
      <c r="AW101" s="162"/>
      <c r="AX101" s="162"/>
      <c r="AY101" s="162"/>
      <c r="AZ101" s="162"/>
      <c r="BA101" s="162"/>
      <c r="BB101" s="150"/>
      <c r="BC101" s="59" t="b">
        <v>1</v>
      </c>
      <c r="BD101" s="59" t="b">
        <v>1</v>
      </c>
      <c r="BE101" s="150"/>
      <c r="BF101" s="150"/>
      <c r="BG101" s="150"/>
      <c r="BH101" s="150"/>
      <c r="BI101" s="150"/>
      <c r="BJ101" s="150"/>
      <c r="BK101" s="150"/>
      <c r="BL101" s="150"/>
      <c r="BM101" s="150"/>
      <c r="BN101" s="150"/>
      <c r="BO101" s="150"/>
      <c r="BP101" s="150"/>
      <c r="BQ101" s="150"/>
      <c r="BR101" s="150"/>
      <c r="BS101" s="150"/>
      <c r="BT101" s="150"/>
      <c r="BU101" s="57"/>
    </row>
    <row r="102" ht="16.5" customHeight="1">
      <c r="A102" s="150" t="s">
        <v>1158</v>
      </c>
      <c r="B102" s="144">
        <v>44994.0</v>
      </c>
      <c r="C102" s="59"/>
      <c r="D102" s="59" t="b">
        <v>1</v>
      </c>
      <c r="E102" s="59" t="b">
        <v>0</v>
      </c>
      <c r="F102" s="386" t="s">
        <v>98</v>
      </c>
      <c r="G102" s="181" t="s">
        <v>1159</v>
      </c>
      <c r="H102" s="181" t="s">
        <v>1160</v>
      </c>
      <c r="I102" s="150"/>
      <c r="J102" s="150"/>
      <c r="K102" s="150"/>
      <c r="L102" s="150"/>
      <c r="M102" s="150"/>
      <c r="N102" s="150"/>
      <c r="O102" s="150"/>
      <c r="P102" s="201" t="s">
        <v>1161</v>
      </c>
      <c r="Q102" s="201" t="s">
        <v>1162</v>
      </c>
      <c r="R102" s="108" t="s">
        <v>1163</v>
      </c>
      <c r="S102" s="57"/>
      <c r="T102" s="207" t="s">
        <v>89</v>
      </c>
      <c r="U102" s="184" t="s">
        <v>276</v>
      </c>
      <c r="V102" s="343"/>
      <c r="W102" s="150" t="s">
        <v>1164</v>
      </c>
      <c r="X102" s="150"/>
      <c r="Y102" s="150"/>
      <c r="Z102" s="156"/>
      <c r="AA102" s="52"/>
      <c r="AB102" s="52"/>
      <c r="AC102" s="318"/>
      <c r="AD102" s="150"/>
      <c r="AE102" s="150"/>
      <c r="AF102" s="150"/>
      <c r="AG102" s="150"/>
      <c r="AH102" s="201"/>
      <c r="AI102" s="59"/>
      <c r="AJ102" s="150"/>
      <c r="AK102" s="150"/>
      <c r="AL102" s="201"/>
      <c r="AM102" s="150"/>
      <c r="AN102" s="150"/>
      <c r="AO102" s="150"/>
      <c r="AP102" s="150"/>
      <c r="AQ102" s="150"/>
      <c r="AR102" s="150"/>
      <c r="AS102" s="150"/>
      <c r="AT102" s="150"/>
      <c r="AU102" s="150"/>
      <c r="AV102" s="150"/>
      <c r="AW102" s="150"/>
      <c r="AX102" s="150"/>
      <c r="AY102" s="150"/>
      <c r="AZ102" s="150"/>
      <c r="BA102" s="150"/>
      <c r="BB102" s="150"/>
      <c r="BC102" s="150"/>
      <c r="BD102" s="59" t="b">
        <v>0</v>
      </c>
      <c r="BE102" s="59" t="b">
        <v>0</v>
      </c>
      <c r="BF102" s="150"/>
      <c r="BG102" s="150"/>
      <c r="BH102" s="150"/>
      <c r="BI102" s="150"/>
      <c r="BJ102" s="150"/>
      <c r="BK102" s="150"/>
      <c r="BL102" s="150"/>
      <c r="BM102" s="150"/>
      <c r="BN102" s="150"/>
      <c r="BO102" s="150"/>
      <c r="BP102" s="150"/>
      <c r="BQ102" s="150"/>
      <c r="BR102" s="150"/>
      <c r="BS102" s="150"/>
      <c r="BT102" s="150"/>
      <c r="BU102" s="150"/>
    </row>
    <row r="103" ht="16.5" customHeight="1">
      <c r="A103" s="159" t="s">
        <v>1165</v>
      </c>
      <c r="B103" s="35">
        <v>45325.0</v>
      </c>
      <c r="C103" s="36" t="s">
        <v>57</v>
      </c>
      <c r="D103" s="59" t="b">
        <v>1</v>
      </c>
      <c r="E103" s="59" t="b">
        <v>1</v>
      </c>
      <c r="F103" s="38"/>
      <c r="G103" s="39" t="s">
        <v>1166</v>
      </c>
      <c r="H103" s="40" t="s">
        <v>1167</v>
      </c>
      <c r="I103" s="387" t="s">
        <v>269</v>
      </c>
      <c r="J103" s="162" t="s">
        <v>458</v>
      </c>
      <c r="K103" s="387" t="s">
        <v>124</v>
      </c>
      <c r="L103" s="164" t="s">
        <v>65</v>
      </c>
      <c r="M103" s="164" t="s">
        <v>990</v>
      </c>
      <c r="N103" s="241"/>
      <c r="O103" s="45" t="s">
        <v>1168</v>
      </c>
      <c r="P103" s="191" t="s">
        <v>1169</v>
      </c>
      <c r="Q103" s="62" t="s">
        <v>1170</v>
      </c>
      <c r="R103" s="39" t="s">
        <v>1171</v>
      </c>
      <c r="S103" s="323" t="s">
        <v>1172</v>
      </c>
      <c r="T103" s="48" t="s">
        <v>89</v>
      </c>
      <c r="U103" s="184" t="s">
        <v>433</v>
      </c>
      <c r="V103" s="59" t="s">
        <v>73</v>
      </c>
      <c r="W103" s="388">
        <v>10802.0</v>
      </c>
      <c r="X103" s="162" t="s">
        <v>110</v>
      </c>
      <c r="Y103" s="241" t="s">
        <v>1173</v>
      </c>
      <c r="Z103" s="156">
        <v>44652.0</v>
      </c>
      <c r="AA103" s="186">
        <v>2.0E7</v>
      </c>
      <c r="AB103" s="186">
        <v>2.8E7</v>
      </c>
      <c r="AC103" s="389">
        <v>20.0</v>
      </c>
      <c r="AD103" s="145">
        <v>3.0</v>
      </c>
      <c r="AE103" s="241"/>
      <c r="AF103" s="145">
        <v>13.0</v>
      </c>
      <c r="AG103" s="241"/>
      <c r="AH103" s="390" t="s">
        <v>1174</v>
      </c>
      <c r="AI103" s="391">
        <v>14123.0</v>
      </c>
      <c r="AJ103" s="241" t="s">
        <v>1175</v>
      </c>
      <c r="AK103" s="241"/>
      <c r="AL103" s="324" t="s">
        <v>1176</v>
      </c>
      <c r="AM103" s="241"/>
      <c r="AN103" s="392" t="s">
        <v>1177</v>
      </c>
      <c r="AO103" s="241" t="s">
        <v>1176</v>
      </c>
      <c r="AP103" s="241"/>
      <c r="AQ103" s="241"/>
      <c r="AR103" s="393" t="s">
        <v>1178</v>
      </c>
      <c r="AS103" s="241"/>
      <c r="AT103" s="394" t="s">
        <v>1179</v>
      </c>
      <c r="AU103" s="395" t="s">
        <v>1180</v>
      </c>
      <c r="AV103" s="241"/>
      <c r="AW103" s="241"/>
      <c r="AX103" s="241" t="s">
        <v>95</v>
      </c>
      <c r="AY103" s="241"/>
      <c r="AZ103" s="241"/>
      <c r="BA103" s="241"/>
      <c r="BB103" s="151"/>
      <c r="BC103" s="151"/>
      <c r="BD103" s="151"/>
      <c r="BE103" s="151"/>
      <c r="BF103" s="151"/>
      <c r="BG103" s="151"/>
      <c r="BH103" s="151"/>
      <c r="BI103" s="151"/>
      <c r="BJ103" s="151"/>
      <c r="BK103" s="151"/>
      <c r="BL103" s="151"/>
      <c r="BM103" s="151"/>
      <c r="BN103" s="151"/>
      <c r="BO103" s="151"/>
      <c r="BP103" s="151"/>
      <c r="BQ103" s="151"/>
      <c r="BR103" s="151"/>
      <c r="BS103" s="151"/>
      <c r="BT103" s="151"/>
      <c r="BU103" s="151"/>
    </row>
    <row r="104" ht="16.5" customHeight="1">
      <c r="A104" s="253" t="s">
        <v>1181</v>
      </c>
      <c r="B104" s="254">
        <v>45578.0</v>
      </c>
      <c r="C104" s="257"/>
      <c r="D104" s="256" t="b">
        <v>1</v>
      </c>
      <c r="E104" s="256" t="b">
        <v>1</v>
      </c>
      <c r="F104" s="257"/>
      <c r="G104" s="293" t="s">
        <v>1182</v>
      </c>
      <c r="H104" s="294" t="s">
        <v>1183</v>
      </c>
      <c r="I104" s="295" t="s">
        <v>61</v>
      </c>
      <c r="J104" s="257"/>
      <c r="K104" s="257"/>
      <c r="L104" s="257"/>
      <c r="M104" s="257"/>
      <c r="N104" s="257"/>
      <c r="O104" s="257"/>
      <c r="P104" s="257"/>
      <c r="Q104" s="257"/>
      <c r="R104" s="257"/>
      <c r="S104" s="257"/>
      <c r="T104" s="255"/>
      <c r="U104" s="298"/>
      <c r="V104" s="257"/>
      <c r="W104" s="266"/>
      <c r="X104" s="257"/>
      <c r="Y104" s="257"/>
      <c r="Z104" s="267"/>
      <c r="AA104" s="266"/>
      <c r="AB104" s="266"/>
      <c r="AC104" s="302"/>
      <c r="AD104" s="257"/>
      <c r="AE104" s="257"/>
      <c r="AF104" s="257"/>
      <c r="AG104" s="257"/>
      <c r="AH104" s="257"/>
      <c r="AI104" s="266"/>
      <c r="AJ104" s="257"/>
      <c r="AK104" s="257"/>
      <c r="AL104" s="257"/>
      <c r="AM104" s="257"/>
      <c r="AN104" s="257"/>
      <c r="AO104" s="257"/>
      <c r="AP104" s="257"/>
      <c r="AQ104" s="257"/>
      <c r="AR104" s="257"/>
      <c r="AS104" s="257"/>
      <c r="AT104" s="257"/>
      <c r="AU104" s="257"/>
      <c r="AV104" s="257"/>
      <c r="AW104" s="257"/>
      <c r="AX104" s="257"/>
      <c r="AY104" s="257"/>
      <c r="AZ104" s="257"/>
      <c r="BA104" s="257"/>
      <c r="BB104" s="257"/>
      <c r="BC104" s="257"/>
      <c r="BD104" s="257"/>
      <c r="BE104" s="257"/>
      <c r="BF104" s="257"/>
      <c r="BG104" s="257"/>
      <c r="BH104" s="257"/>
      <c r="BI104" s="151"/>
      <c r="BJ104" s="151"/>
      <c r="BK104" s="151"/>
      <c r="BL104" s="151"/>
      <c r="BM104" s="151"/>
      <c r="BN104" s="151"/>
      <c r="BO104" s="151"/>
      <c r="BP104" s="151"/>
      <c r="BQ104" s="151"/>
      <c r="BR104" s="151"/>
      <c r="BS104" s="151"/>
      <c r="BT104" s="151"/>
      <c r="BU104" s="151"/>
    </row>
    <row r="105" ht="16.5" customHeight="1">
      <c r="A105" s="167" t="s">
        <v>1184</v>
      </c>
      <c r="B105" s="35">
        <v>45325.0</v>
      </c>
      <c r="C105" s="36" t="s">
        <v>57</v>
      </c>
      <c r="D105" s="59" t="b">
        <v>1</v>
      </c>
      <c r="E105" s="59" t="b">
        <v>1</v>
      </c>
      <c r="F105" s="396"/>
      <c r="G105" s="106"/>
      <c r="H105" s="39" t="s">
        <v>1185</v>
      </c>
      <c r="I105" s="162" t="s">
        <v>100</v>
      </c>
      <c r="J105" s="194" t="s">
        <v>1186</v>
      </c>
      <c r="K105" s="162" t="s">
        <v>124</v>
      </c>
      <c r="L105" s="164" t="s">
        <v>125</v>
      </c>
      <c r="M105" s="164" t="s">
        <v>65</v>
      </c>
      <c r="N105" s="162"/>
      <c r="O105" s="45" t="s">
        <v>1187</v>
      </c>
      <c r="P105" s="62" t="s">
        <v>1188</v>
      </c>
      <c r="Q105" s="38"/>
      <c r="R105" s="106"/>
      <c r="S105" s="42"/>
      <c r="T105" s="194" t="s">
        <v>1189</v>
      </c>
      <c r="U105" s="184" t="s">
        <v>208</v>
      </c>
      <c r="V105" s="59" t="s">
        <v>91</v>
      </c>
      <c r="W105" s="162"/>
      <c r="X105" s="167" t="s">
        <v>131</v>
      </c>
      <c r="Y105" s="162"/>
      <c r="Z105" s="156"/>
      <c r="AA105" s="52"/>
      <c r="AB105" s="52"/>
      <c r="AC105" s="168"/>
      <c r="AD105" s="59"/>
      <c r="AE105" s="162"/>
      <c r="AF105" s="59"/>
      <c r="AG105" s="162"/>
      <c r="AH105" s="169" t="s">
        <v>1190</v>
      </c>
      <c r="AI105" s="59">
        <v>118.0</v>
      </c>
      <c r="AJ105" s="162"/>
      <c r="AK105" s="385" t="s">
        <v>1191</v>
      </c>
      <c r="AL105" s="38" t="s">
        <v>1192</v>
      </c>
      <c r="AM105" s="162" t="s">
        <v>1192</v>
      </c>
      <c r="AN105" s="162" t="s">
        <v>1193</v>
      </c>
      <c r="AO105" s="162" t="s">
        <v>1193</v>
      </c>
      <c r="AP105" s="287"/>
      <c r="AQ105" s="287"/>
      <c r="AR105" s="162" t="s">
        <v>1193</v>
      </c>
      <c r="AS105" s="162"/>
      <c r="AT105" s="162"/>
      <c r="AU105" s="397" t="s">
        <v>1194</v>
      </c>
      <c r="AV105" s="162"/>
      <c r="AW105" s="162"/>
      <c r="AX105" s="162" t="s">
        <v>1195</v>
      </c>
      <c r="AY105" s="162"/>
      <c r="AZ105" s="287"/>
      <c r="BA105" s="287"/>
      <c r="BB105" s="57"/>
      <c r="BC105" s="57"/>
      <c r="BD105" s="57"/>
      <c r="BE105" s="57"/>
      <c r="BF105" s="57"/>
      <c r="BG105" s="57"/>
      <c r="BH105" s="57"/>
      <c r="BI105" s="57"/>
      <c r="BJ105" s="57"/>
      <c r="BK105" s="57"/>
      <c r="BL105" s="57"/>
      <c r="BM105" s="57"/>
      <c r="BN105" s="57"/>
      <c r="BO105" s="57"/>
      <c r="BP105" s="57"/>
      <c r="BQ105" s="57"/>
      <c r="BR105" s="57"/>
      <c r="BS105" s="57"/>
      <c r="BT105" s="57"/>
      <c r="BU105" s="57"/>
    </row>
    <row r="106" ht="15.75" customHeight="1">
      <c r="A106" s="64" t="s">
        <v>1196</v>
      </c>
      <c r="B106" s="110"/>
      <c r="C106" s="36" t="s">
        <v>97</v>
      </c>
      <c r="D106" s="66"/>
      <c r="E106" s="31" t="b">
        <v>0</v>
      </c>
      <c r="F106" s="30" t="s">
        <v>1197</v>
      </c>
      <c r="G106" s="39" t="s">
        <v>1198</v>
      </c>
      <c r="H106" s="68"/>
      <c r="I106" s="55"/>
      <c r="J106" s="55"/>
      <c r="K106" s="55"/>
      <c r="L106" s="64"/>
      <c r="M106" s="64"/>
      <c r="N106" s="69"/>
      <c r="O106" s="69"/>
      <c r="P106" s="70" t="s">
        <v>1199</v>
      </c>
      <c r="Q106" s="70" t="s">
        <v>1200</v>
      </c>
      <c r="R106" s="71"/>
      <c r="S106" s="41" t="s">
        <v>1201</v>
      </c>
      <c r="T106" s="42" t="s">
        <v>1189</v>
      </c>
      <c r="U106" s="73" t="s">
        <v>208</v>
      </c>
      <c r="V106" s="92" t="s">
        <v>91</v>
      </c>
      <c r="W106" s="74">
        <v>209563.0</v>
      </c>
      <c r="X106" s="48" t="s">
        <v>131</v>
      </c>
      <c r="Y106" s="41"/>
      <c r="Z106" s="75"/>
      <c r="AA106" s="76"/>
      <c r="AB106" s="76"/>
      <c r="AC106" s="77"/>
      <c r="AD106" s="78"/>
      <c r="AE106" s="78"/>
      <c r="AF106" s="78"/>
      <c r="AG106" s="41"/>
      <c r="AH106" s="107"/>
      <c r="AI106" s="37"/>
      <c r="AJ106" s="78" t="s">
        <v>1202</v>
      </c>
      <c r="AK106" s="78" t="s">
        <v>1203</v>
      </c>
      <c r="AL106" s="70"/>
      <c r="AM106" s="315"/>
      <c r="AN106" s="315"/>
      <c r="AO106" s="315"/>
      <c r="AP106" s="57"/>
      <c r="AQ106" s="57"/>
      <c r="AR106" s="57"/>
      <c r="AS106" s="57"/>
      <c r="AT106" s="57"/>
      <c r="AU106" s="57"/>
      <c r="AV106" s="57"/>
      <c r="AW106" s="57"/>
      <c r="AX106" s="57" t="s">
        <v>1195</v>
      </c>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row>
    <row r="107" ht="15.75" customHeight="1">
      <c r="A107" s="58" t="s">
        <v>1204</v>
      </c>
      <c r="B107" s="35">
        <v>45325.0</v>
      </c>
      <c r="C107" s="36" t="s">
        <v>57</v>
      </c>
      <c r="D107" s="37" t="b">
        <v>1</v>
      </c>
      <c r="E107" s="37" t="b">
        <v>1</v>
      </c>
      <c r="F107" s="47"/>
      <c r="G107" s="39" t="s">
        <v>1205</v>
      </c>
      <c r="H107" s="106"/>
      <c r="I107" s="42" t="s">
        <v>269</v>
      </c>
      <c r="J107" s="42" t="s">
        <v>123</v>
      </c>
      <c r="K107" s="42" t="s">
        <v>124</v>
      </c>
      <c r="L107" s="44" t="s">
        <v>340</v>
      </c>
      <c r="M107" s="44" t="s">
        <v>125</v>
      </c>
      <c r="N107" s="42" t="s">
        <v>366</v>
      </c>
      <c r="O107" s="45" t="s">
        <v>1206</v>
      </c>
      <c r="P107" s="46" t="s">
        <v>1207</v>
      </c>
      <c r="Q107" s="47" t="s">
        <v>1208</v>
      </c>
      <c r="R107" s="106"/>
      <c r="S107" s="42" t="s">
        <v>570</v>
      </c>
      <c r="T107" s="48" t="s">
        <v>477</v>
      </c>
      <c r="U107" s="49" t="s">
        <v>491</v>
      </c>
      <c r="V107" s="37" t="s">
        <v>109</v>
      </c>
      <c r="W107" s="42"/>
      <c r="X107" s="42"/>
      <c r="Y107" s="42"/>
      <c r="Z107" s="51"/>
      <c r="AA107" s="63"/>
      <c r="AB107" s="63"/>
      <c r="AC107" s="54"/>
      <c r="AD107" s="37"/>
      <c r="AE107" s="42"/>
      <c r="AF107" s="37"/>
      <c r="AG107" s="42"/>
      <c r="AH107" s="79" t="s">
        <v>1209</v>
      </c>
      <c r="AI107" s="37" t="s">
        <v>1210</v>
      </c>
      <c r="AJ107" s="42" t="s">
        <v>1211</v>
      </c>
      <c r="AK107" s="317" t="s">
        <v>1212</v>
      </c>
      <c r="AL107" s="114"/>
      <c r="AM107" s="42"/>
      <c r="AN107" s="42" t="s">
        <v>1213</v>
      </c>
      <c r="AO107" s="42" t="s">
        <v>1214</v>
      </c>
      <c r="AP107" s="317" t="s">
        <v>1215</v>
      </c>
      <c r="AQ107" s="114"/>
      <c r="AR107" s="42"/>
      <c r="AS107" s="42"/>
      <c r="AT107" s="42"/>
      <c r="AU107" s="241" t="s">
        <v>1216</v>
      </c>
      <c r="AV107" s="42"/>
      <c r="AW107" s="42"/>
      <c r="AX107" s="42"/>
      <c r="AY107" s="42"/>
      <c r="AZ107" s="42" t="s">
        <v>1217</v>
      </c>
      <c r="BA107" s="42"/>
      <c r="BB107" s="57"/>
      <c r="BC107" s="57"/>
      <c r="BD107" s="57"/>
      <c r="BE107" s="57"/>
      <c r="BF107" s="57"/>
      <c r="BG107" s="57"/>
      <c r="BH107" s="57"/>
      <c r="BI107" s="57"/>
      <c r="BJ107" s="57"/>
      <c r="BK107" s="57"/>
      <c r="BL107" s="57"/>
      <c r="BM107" s="57"/>
      <c r="BN107" s="57"/>
      <c r="BO107" s="57"/>
      <c r="BP107" s="57"/>
      <c r="BQ107" s="57"/>
      <c r="BR107" s="57"/>
      <c r="BS107" s="57"/>
      <c r="BT107" s="57"/>
      <c r="BU107" s="57"/>
    </row>
    <row r="108" ht="15.75" customHeight="1">
      <c r="A108" s="58" t="s">
        <v>1218</v>
      </c>
      <c r="B108" s="35">
        <v>45325.0</v>
      </c>
      <c r="C108" s="36" t="s">
        <v>57</v>
      </c>
      <c r="D108" s="37" t="b">
        <v>1</v>
      </c>
      <c r="E108" s="37" t="b">
        <v>1</v>
      </c>
      <c r="F108" s="47"/>
      <c r="G108" s="39" t="s">
        <v>1219</v>
      </c>
      <c r="H108" s="39" t="s">
        <v>1220</v>
      </c>
      <c r="I108" s="42" t="s">
        <v>233</v>
      </c>
      <c r="J108" s="194" t="s">
        <v>1149</v>
      </c>
      <c r="K108" s="42" t="s">
        <v>63</v>
      </c>
      <c r="L108" s="329" t="s">
        <v>289</v>
      </c>
      <c r="M108" s="44"/>
      <c r="N108" s="42"/>
      <c r="O108" s="45" t="s">
        <v>1221</v>
      </c>
      <c r="P108" s="46"/>
      <c r="Q108" s="47" t="s">
        <v>1222</v>
      </c>
      <c r="R108" s="39" t="s">
        <v>1223</v>
      </c>
      <c r="S108" s="42" t="s">
        <v>1224</v>
      </c>
      <c r="T108" s="48" t="s">
        <v>89</v>
      </c>
      <c r="U108" s="49" t="s">
        <v>661</v>
      </c>
      <c r="V108" s="37" t="s">
        <v>109</v>
      </c>
      <c r="W108" s="233">
        <v>728263.0</v>
      </c>
      <c r="X108" s="42" t="s">
        <v>110</v>
      </c>
      <c r="Y108" s="42" t="s">
        <v>110</v>
      </c>
      <c r="Z108" s="51">
        <v>43831.0</v>
      </c>
      <c r="AA108" s="63">
        <v>1890000.0</v>
      </c>
      <c r="AB108" s="63">
        <v>1890000.0</v>
      </c>
      <c r="AC108" s="54">
        <v>1.89</v>
      </c>
      <c r="AD108" s="37">
        <v>1.0</v>
      </c>
      <c r="AE108" s="42"/>
      <c r="AF108" s="37">
        <v>3.0</v>
      </c>
      <c r="AG108" s="42"/>
      <c r="AH108" s="79" t="s">
        <v>1225</v>
      </c>
      <c r="AI108" s="37">
        <v>1905.0</v>
      </c>
      <c r="AJ108" s="42"/>
      <c r="AK108" s="42"/>
      <c r="AL108" s="47" t="s">
        <v>1226</v>
      </c>
      <c r="AM108" s="42"/>
      <c r="AN108" s="42" t="s">
        <v>1227</v>
      </c>
      <c r="AO108" s="42" t="s">
        <v>1226</v>
      </c>
      <c r="AP108" s="42"/>
      <c r="AQ108" s="42"/>
      <c r="AR108" s="42" t="s">
        <v>1227</v>
      </c>
      <c r="AS108" s="42"/>
      <c r="AT108" s="42" t="s">
        <v>1228</v>
      </c>
      <c r="AU108" s="241" t="s">
        <v>1229</v>
      </c>
      <c r="AV108" s="42"/>
      <c r="AW108" s="42"/>
      <c r="AX108" s="42"/>
      <c r="AY108" s="42"/>
      <c r="AZ108" s="42"/>
      <c r="BA108" s="42"/>
      <c r="BB108" s="57"/>
      <c r="BC108" s="57"/>
      <c r="BD108" s="57"/>
      <c r="BE108" s="57"/>
      <c r="BF108" s="57"/>
      <c r="BG108" s="57"/>
      <c r="BH108" s="57"/>
      <c r="BI108" s="57"/>
      <c r="BJ108" s="57"/>
      <c r="BK108" s="57"/>
      <c r="BL108" s="57"/>
      <c r="BM108" s="57"/>
      <c r="BN108" s="57"/>
      <c r="BO108" s="57"/>
      <c r="BP108" s="57"/>
      <c r="BQ108" s="57"/>
      <c r="BR108" s="57"/>
      <c r="BS108" s="57"/>
      <c r="BT108" s="57"/>
      <c r="BU108" s="57"/>
    </row>
    <row r="109" ht="15.75" customHeight="1">
      <c r="A109" s="58" t="s">
        <v>1230</v>
      </c>
      <c r="B109" s="35">
        <v>45325.0</v>
      </c>
      <c r="C109" s="36" t="s">
        <v>57</v>
      </c>
      <c r="D109" s="37" t="b">
        <v>1</v>
      </c>
      <c r="E109" s="59" t="b">
        <v>1</v>
      </c>
      <c r="F109" s="47"/>
      <c r="G109" s="39" t="s">
        <v>1231</v>
      </c>
      <c r="H109" s="39" t="s">
        <v>1232</v>
      </c>
      <c r="I109" s="42" t="s">
        <v>61</v>
      </c>
      <c r="J109" s="42" t="s">
        <v>62</v>
      </c>
      <c r="K109" s="42" t="s">
        <v>63</v>
      </c>
      <c r="L109" s="43" t="s">
        <v>321</v>
      </c>
      <c r="M109" s="44"/>
      <c r="N109" s="42"/>
      <c r="O109" s="45" t="s">
        <v>1233</v>
      </c>
      <c r="P109" s="46" t="s">
        <v>1234</v>
      </c>
      <c r="Q109" s="47" t="s">
        <v>1235</v>
      </c>
      <c r="R109" s="106"/>
      <c r="S109" s="42" t="s">
        <v>1236</v>
      </c>
      <c r="T109" s="203" t="s">
        <v>847</v>
      </c>
      <c r="U109" s="49" t="s">
        <v>661</v>
      </c>
      <c r="V109" s="37" t="s">
        <v>91</v>
      </c>
      <c r="W109" s="42"/>
      <c r="X109" s="241" t="s">
        <v>74</v>
      </c>
      <c r="Y109" s="151" t="s">
        <v>74</v>
      </c>
      <c r="Z109" s="156">
        <v>43617.0</v>
      </c>
      <c r="AA109" s="186">
        <v>814000.0</v>
      </c>
      <c r="AB109" s="186">
        <v>814000.0</v>
      </c>
      <c r="AC109" s="145">
        <v>0.814</v>
      </c>
      <c r="AD109" s="145">
        <v>1.0</v>
      </c>
      <c r="AE109" s="287"/>
      <c r="AF109" s="145">
        <v>2.0</v>
      </c>
      <c r="AG109" s="42"/>
      <c r="AH109" s="47"/>
      <c r="AI109" s="37"/>
      <c r="AJ109" s="42"/>
      <c r="AK109" s="42"/>
      <c r="AL109" s="47"/>
      <c r="AM109" s="42" t="s">
        <v>1237</v>
      </c>
      <c r="AN109" s="42"/>
      <c r="AO109" s="42"/>
      <c r="AP109" s="42"/>
      <c r="AQ109" s="42"/>
      <c r="AR109" s="42"/>
      <c r="AS109" s="42"/>
      <c r="AT109" s="42" t="s">
        <v>1238</v>
      </c>
      <c r="AU109" s="317" t="s">
        <v>1239</v>
      </c>
      <c r="AV109" s="114"/>
      <c r="AW109" s="42" t="b">
        <v>0</v>
      </c>
      <c r="AX109" s="42" t="s">
        <v>214</v>
      </c>
      <c r="AY109" s="42"/>
      <c r="AZ109" s="80" t="s">
        <v>1240</v>
      </c>
      <c r="BA109" s="42"/>
      <c r="BB109" s="57"/>
      <c r="BC109" s="57"/>
      <c r="BD109" s="57"/>
      <c r="BE109" s="57"/>
      <c r="BF109" s="57"/>
      <c r="BG109" s="57"/>
      <c r="BH109" s="57"/>
      <c r="BI109" s="57"/>
      <c r="BJ109" s="57"/>
      <c r="BK109" s="57"/>
      <c r="BL109" s="57"/>
      <c r="BM109" s="57"/>
      <c r="BN109" s="57"/>
      <c r="BO109" s="57"/>
      <c r="BP109" s="57"/>
      <c r="BQ109" s="57"/>
      <c r="BR109" s="57"/>
      <c r="BS109" s="57"/>
      <c r="BT109" s="57"/>
      <c r="BU109" s="57"/>
    </row>
    <row r="110" ht="15.75" customHeight="1">
      <c r="A110" s="64" t="s">
        <v>1241</v>
      </c>
      <c r="B110" s="35">
        <v>45560.0</v>
      </c>
      <c r="C110" s="398" t="b">
        <v>0</v>
      </c>
      <c r="D110" s="399" t="b">
        <v>0</v>
      </c>
      <c r="E110" s="399" t="b">
        <v>0</v>
      </c>
      <c r="F110" s="400" t="s">
        <v>1242</v>
      </c>
      <c r="G110" s="401" t="s">
        <v>1243</v>
      </c>
      <c r="H110" s="257"/>
      <c r="I110" s="402" t="s">
        <v>186</v>
      </c>
      <c r="J110" s="403" t="s">
        <v>80</v>
      </c>
      <c r="K110" s="404" t="s">
        <v>63</v>
      </c>
      <c r="L110" s="405" t="s">
        <v>597</v>
      </c>
      <c r="M110" s="405" t="s">
        <v>1244</v>
      </c>
      <c r="N110" s="257"/>
      <c r="O110" s="69"/>
      <c r="P110" s="288"/>
      <c r="Q110" s="288"/>
      <c r="R110" s="108"/>
      <c r="S110" s="57"/>
      <c r="T110" s="287"/>
      <c r="U110" s="154"/>
      <c r="V110" s="289"/>
      <c r="W110" s="287"/>
      <c r="X110" s="287"/>
      <c r="Y110" s="287"/>
      <c r="Z110" s="156"/>
      <c r="AA110" s="52"/>
      <c r="AB110" s="52"/>
      <c r="AC110" s="287"/>
      <c r="AD110" s="287"/>
      <c r="AE110" s="287"/>
      <c r="AF110" s="287"/>
      <c r="AG110" s="287"/>
      <c r="AH110" s="288"/>
      <c r="AI110" s="289"/>
      <c r="AJ110" s="287"/>
      <c r="AK110" s="287"/>
      <c r="AL110" s="288"/>
      <c r="AM110" s="287"/>
      <c r="AN110" s="287"/>
      <c r="AO110" s="287"/>
      <c r="AP110" s="287"/>
      <c r="AQ110" s="287"/>
      <c r="AR110" s="287"/>
      <c r="AS110" s="287"/>
      <c r="AT110" s="287"/>
      <c r="AU110" s="287"/>
      <c r="AV110" s="287"/>
      <c r="AW110" s="287"/>
      <c r="AX110" s="287"/>
      <c r="AY110" s="287"/>
      <c r="AZ110" s="287"/>
      <c r="BA110" s="287"/>
      <c r="BB110" s="327"/>
      <c r="BC110" s="327"/>
      <c r="BD110" s="327"/>
      <c r="BE110" s="327"/>
      <c r="BF110" s="327"/>
      <c r="BG110" s="327"/>
      <c r="BH110" s="57"/>
      <c r="BI110" s="57"/>
      <c r="BJ110" s="57"/>
      <c r="BK110" s="57"/>
      <c r="BL110" s="57"/>
      <c r="BM110" s="57"/>
      <c r="BN110" s="57"/>
      <c r="BO110" s="57"/>
      <c r="BP110" s="57"/>
      <c r="BQ110" s="57"/>
      <c r="BR110" s="57"/>
      <c r="BS110" s="57"/>
      <c r="BT110" s="57"/>
      <c r="BU110" s="57"/>
    </row>
    <row r="111" ht="15.75" customHeight="1">
      <c r="A111" s="64" t="s">
        <v>1245</v>
      </c>
      <c r="B111" s="110"/>
      <c r="C111" s="36" t="s">
        <v>97</v>
      </c>
      <c r="D111" s="56"/>
      <c r="E111" s="31" t="b">
        <v>0</v>
      </c>
      <c r="F111" s="86"/>
      <c r="G111" s="39" t="s">
        <v>1246</v>
      </c>
      <c r="H111" s="68"/>
      <c r="I111" s="55"/>
      <c r="J111" s="55"/>
      <c r="K111" s="55"/>
      <c r="L111" s="64"/>
      <c r="M111" s="64"/>
      <c r="N111" s="69"/>
      <c r="O111" s="69"/>
      <c r="P111" s="70" t="s">
        <v>1247</v>
      </c>
      <c r="Q111" s="70" t="s">
        <v>1248</v>
      </c>
      <c r="R111" s="71"/>
      <c r="S111" s="41" t="s">
        <v>1249</v>
      </c>
      <c r="T111" s="203" t="s">
        <v>89</v>
      </c>
      <c r="U111" s="73" t="s">
        <v>491</v>
      </c>
      <c r="V111" s="92" t="s">
        <v>91</v>
      </c>
      <c r="W111" s="74">
        <v>355624.0</v>
      </c>
      <c r="X111" s="37"/>
      <c r="Y111" s="41"/>
      <c r="Z111" s="75"/>
      <c r="AA111" s="76"/>
      <c r="AB111" s="76"/>
      <c r="AC111" s="77"/>
      <c r="AD111" s="78"/>
      <c r="AE111" s="78"/>
      <c r="AF111" s="78"/>
      <c r="AG111" s="41"/>
      <c r="AH111" s="107"/>
      <c r="AI111" s="37"/>
      <c r="AJ111" s="78" t="s">
        <v>1250</v>
      </c>
      <c r="AK111" s="78"/>
      <c r="AL111" s="70" t="s">
        <v>1251</v>
      </c>
      <c r="AM111" s="315"/>
      <c r="AN111" s="315"/>
      <c r="AO111" s="315"/>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row>
    <row r="112" ht="15.75" customHeight="1">
      <c r="A112" s="58" t="s">
        <v>1252</v>
      </c>
      <c r="B112" s="35">
        <v>45325.0</v>
      </c>
      <c r="C112" s="36" t="s">
        <v>57</v>
      </c>
      <c r="D112" s="37" t="b">
        <v>1</v>
      </c>
      <c r="E112" s="37" t="b">
        <v>1</v>
      </c>
      <c r="F112" s="47"/>
      <c r="G112" s="39" t="s">
        <v>1253</v>
      </c>
      <c r="H112" s="39" t="s">
        <v>1254</v>
      </c>
      <c r="I112" s="42" t="s">
        <v>473</v>
      </c>
      <c r="J112" s="42" t="s">
        <v>80</v>
      </c>
      <c r="K112" s="42" t="s">
        <v>314</v>
      </c>
      <c r="L112" s="44" t="s">
        <v>136</v>
      </c>
      <c r="M112" s="44"/>
      <c r="N112" s="42"/>
      <c r="O112" s="45" t="s">
        <v>1255</v>
      </c>
      <c r="P112" s="46" t="s">
        <v>1256</v>
      </c>
      <c r="Q112" s="47" t="s">
        <v>1257</v>
      </c>
      <c r="R112" s="106"/>
      <c r="S112" s="42" t="s">
        <v>1258</v>
      </c>
      <c r="T112" s="48" t="s">
        <v>477</v>
      </c>
      <c r="U112" s="49" t="s">
        <v>661</v>
      </c>
      <c r="V112" s="37" t="s">
        <v>91</v>
      </c>
      <c r="W112" s="233">
        <v>165890.0</v>
      </c>
      <c r="X112" s="406" t="s">
        <v>131</v>
      </c>
      <c r="Y112" s="42"/>
      <c r="Z112" s="51"/>
      <c r="AA112" s="63"/>
      <c r="AB112" s="63"/>
      <c r="AC112" s="54"/>
      <c r="AD112" s="37"/>
      <c r="AE112" s="42"/>
      <c r="AF112" s="37"/>
      <c r="AG112" s="42"/>
      <c r="AH112" s="79" t="s">
        <v>1259</v>
      </c>
      <c r="AI112" s="407">
        <v>276.0</v>
      </c>
      <c r="AJ112" s="42" t="s">
        <v>1260</v>
      </c>
      <c r="AK112" s="42" t="s">
        <v>1261</v>
      </c>
      <c r="AL112" s="310" t="s">
        <v>1262</v>
      </c>
      <c r="AM112" s="114"/>
      <c r="AN112" s="317" t="s">
        <v>1262</v>
      </c>
      <c r="AO112" s="114"/>
      <c r="AP112" s="42"/>
      <c r="AQ112" s="42"/>
      <c r="AR112" s="42"/>
      <c r="AS112" s="42"/>
      <c r="AT112" s="42"/>
      <c r="AU112" s="42"/>
      <c r="AV112" s="42"/>
      <c r="AW112" s="42"/>
      <c r="AX112" s="42" t="s">
        <v>95</v>
      </c>
      <c r="AY112" s="42"/>
      <c r="AZ112" s="42" t="s">
        <v>1263</v>
      </c>
      <c r="BA112" s="42"/>
      <c r="BB112" s="57"/>
      <c r="BC112" s="57"/>
      <c r="BD112" s="57"/>
      <c r="BE112" s="57"/>
      <c r="BF112" s="57"/>
      <c r="BG112" s="57"/>
      <c r="BH112" s="57"/>
      <c r="BI112" s="57"/>
      <c r="BJ112" s="57"/>
      <c r="BK112" s="57"/>
      <c r="BL112" s="57"/>
      <c r="BM112" s="57"/>
      <c r="BN112" s="57"/>
      <c r="BO112" s="57"/>
      <c r="BP112" s="57"/>
      <c r="BQ112" s="57"/>
      <c r="BR112" s="57"/>
      <c r="BS112" s="57"/>
      <c r="BT112" s="57"/>
      <c r="BU112" s="57"/>
    </row>
    <row r="113" ht="15.75" customHeight="1">
      <c r="A113" s="159" t="s">
        <v>1264</v>
      </c>
      <c r="B113" s="35">
        <v>45325.0</v>
      </c>
      <c r="C113" s="36" t="s">
        <v>57</v>
      </c>
      <c r="D113" s="59" t="b">
        <v>1</v>
      </c>
      <c r="E113" s="59" t="b">
        <v>1</v>
      </c>
      <c r="F113" s="201" t="s">
        <v>574</v>
      </c>
      <c r="G113" s="39" t="s">
        <v>1265</v>
      </c>
      <c r="H113" s="39" t="s">
        <v>1266</v>
      </c>
      <c r="I113" s="362" t="s">
        <v>61</v>
      </c>
      <c r="J113" s="201" t="s">
        <v>62</v>
      </c>
      <c r="K113" s="408" t="s">
        <v>63</v>
      </c>
      <c r="L113" s="206" t="s">
        <v>321</v>
      </c>
      <c r="M113" s="206" t="s">
        <v>427</v>
      </c>
      <c r="N113" s="151" t="s">
        <v>340</v>
      </c>
      <c r="O113" s="45" t="s">
        <v>1267</v>
      </c>
      <c r="P113" s="175" t="s">
        <v>1268</v>
      </c>
      <c r="Q113" s="201"/>
      <c r="R113" s="108" t="s">
        <v>1269</v>
      </c>
      <c r="S113" s="57"/>
      <c r="T113" s="48" t="s">
        <v>712</v>
      </c>
      <c r="U113" s="184" t="s">
        <v>72</v>
      </c>
      <c r="V113" s="59" t="s">
        <v>91</v>
      </c>
      <c r="W113" s="150"/>
      <c r="X113" s="406" t="s">
        <v>131</v>
      </c>
      <c r="Y113" s="150"/>
      <c r="Z113" s="156"/>
      <c r="AA113" s="52"/>
      <c r="AB113" s="52"/>
      <c r="AC113" s="168"/>
      <c r="AD113" s="59"/>
      <c r="AE113" s="150"/>
      <c r="AF113" s="59"/>
      <c r="AG113" s="150"/>
      <c r="AH113" s="201"/>
      <c r="AI113" s="409"/>
      <c r="AJ113" s="150"/>
      <c r="AK113" s="150"/>
      <c r="AL113" s="201" t="s">
        <v>1270</v>
      </c>
      <c r="AM113" s="150" t="s">
        <v>1271</v>
      </c>
      <c r="AN113" s="150"/>
      <c r="AO113" s="150"/>
      <c r="AP113" s="150"/>
      <c r="AQ113" s="150"/>
      <c r="AR113" s="150"/>
      <c r="AS113" s="150"/>
      <c r="AT113" s="150"/>
      <c r="AU113" s="150"/>
      <c r="AV113" s="150"/>
      <c r="AW113" s="150"/>
      <c r="AX113" s="150"/>
      <c r="AY113" s="150"/>
      <c r="AZ113" s="150"/>
      <c r="BA113" s="150"/>
      <c r="BB113" s="150"/>
      <c r="BC113" s="150" t="b">
        <v>1</v>
      </c>
      <c r="BD113" s="150" t="b">
        <v>1</v>
      </c>
      <c r="BE113" s="150"/>
      <c r="BF113" s="150"/>
      <c r="BG113" s="150"/>
      <c r="BH113" s="150"/>
      <c r="BI113" s="150"/>
      <c r="BJ113" s="150"/>
      <c r="BK113" s="150"/>
      <c r="BL113" s="150"/>
      <c r="BM113" s="150"/>
      <c r="BN113" s="150"/>
      <c r="BO113" s="150"/>
      <c r="BP113" s="150"/>
      <c r="BQ113" s="150"/>
      <c r="BR113" s="150"/>
      <c r="BS113" s="150"/>
      <c r="BT113" s="150"/>
      <c r="BU113" s="57"/>
    </row>
    <row r="114" ht="15.75" customHeight="1">
      <c r="A114" s="241" t="s">
        <v>1272</v>
      </c>
      <c r="B114" s="35">
        <v>45325.0</v>
      </c>
      <c r="C114" s="36" t="s">
        <v>57</v>
      </c>
      <c r="D114" s="59" t="b">
        <v>1</v>
      </c>
      <c r="E114" s="59" t="b">
        <v>1</v>
      </c>
      <c r="F114" s="38"/>
      <c r="G114" s="39" t="s">
        <v>1273</v>
      </c>
      <c r="H114" s="148"/>
      <c r="I114" s="387" t="s">
        <v>79</v>
      </c>
      <c r="J114" s="162" t="s">
        <v>458</v>
      </c>
      <c r="K114" s="387" t="s">
        <v>124</v>
      </c>
      <c r="L114" s="164" t="s">
        <v>136</v>
      </c>
      <c r="M114" s="164" t="s">
        <v>65</v>
      </c>
      <c r="N114" s="241"/>
      <c r="O114" s="45" t="s">
        <v>1274</v>
      </c>
      <c r="P114" s="62" t="s">
        <v>1275</v>
      </c>
      <c r="Q114" s="62" t="s">
        <v>1275</v>
      </c>
      <c r="R114" s="39" t="s">
        <v>1276</v>
      </c>
      <c r="S114" s="42"/>
      <c r="T114" s="48" t="s">
        <v>954</v>
      </c>
      <c r="U114" s="184" t="s">
        <v>305</v>
      </c>
      <c r="V114" s="59" t="s">
        <v>91</v>
      </c>
      <c r="W114" s="241"/>
      <c r="X114" s="410"/>
      <c r="Y114" s="241"/>
      <c r="Z114" s="156"/>
      <c r="AA114" s="52"/>
      <c r="AB114" s="52"/>
      <c r="AC114" s="389"/>
      <c r="AD114" s="145"/>
      <c r="AE114" s="241"/>
      <c r="AF114" s="145"/>
      <c r="AG114" s="241"/>
      <c r="AH114" s="390" t="s">
        <v>1277</v>
      </c>
      <c r="AI114" s="145">
        <v>505.0</v>
      </c>
      <c r="AJ114" s="241"/>
      <c r="AK114" s="241"/>
      <c r="AL114" s="324" t="s">
        <v>1278</v>
      </c>
      <c r="AM114" s="241"/>
      <c r="AN114" s="241"/>
      <c r="AO114" s="241"/>
      <c r="AP114" s="241"/>
      <c r="AQ114" s="241"/>
      <c r="AR114" s="241"/>
      <c r="AS114" s="241"/>
      <c r="AT114" s="241"/>
      <c r="AU114" s="241"/>
      <c r="AV114" s="241"/>
      <c r="AW114" s="241"/>
      <c r="AX114" s="241"/>
      <c r="AY114" s="241"/>
      <c r="AZ114" s="241"/>
      <c r="BA114" s="241"/>
      <c r="BB114" s="151"/>
      <c r="BC114" s="151"/>
      <c r="BD114" s="151"/>
      <c r="BE114" s="151"/>
      <c r="BF114" s="151"/>
      <c r="BG114" s="151"/>
      <c r="BH114" s="151"/>
      <c r="BI114" s="151"/>
      <c r="BJ114" s="151"/>
      <c r="BK114" s="151"/>
      <c r="BL114" s="151"/>
      <c r="BM114" s="151"/>
      <c r="BN114" s="151"/>
      <c r="BO114" s="151"/>
      <c r="BP114" s="151"/>
      <c r="BQ114" s="151"/>
      <c r="BR114" s="151"/>
      <c r="BS114" s="151"/>
      <c r="BT114" s="151"/>
      <c r="BU114" s="151"/>
    </row>
    <row r="115" ht="15.75" customHeight="1">
      <c r="A115" s="58" t="s">
        <v>1279</v>
      </c>
      <c r="B115" s="35">
        <v>45325.0</v>
      </c>
      <c r="C115" s="36" t="s">
        <v>57</v>
      </c>
      <c r="D115" s="31" t="b">
        <v>1</v>
      </c>
      <c r="E115" s="37" t="b">
        <v>1</v>
      </c>
      <c r="F115" s="47"/>
      <c r="G115" s="39" t="s">
        <v>1280</v>
      </c>
      <c r="H115" s="39" t="s">
        <v>1281</v>
      </c>
      <c r="I115" s="55" t="s">
        <v>1282</v>
      </c>
      <c r="J115" s="42" t="s">
        <v>80</v>
      </c>
      <c r="K115" s="55" t="s">
        <v>124</v>
      </c>
      <c r="L115" s="43" t="s">
        <v>136</v>
      </c>
      <c r="M115" s="43" t="s">
        <v>1282</v>
      </c>
      <c r="N115" s="69" t="s">
        <v>340</v>
      </c>
      <c r="O115" s="45" t="s">
        <v>1283</v>
      </c>
      <c r="P115" s="46" t="s">
        <v>1284</v>
      </c>
      <c r="Q115" s="47" t="s">
        <v>1285</v>
      </c>
      <c r="R115" s="106"/>
      <c r="S115" s="42" t="s">
        <v>1286</v>
      </c>
      <c r="T115" s="48" t="s">
        <v>89</v>
      </c>
      <c r="U115" s="49" t="s">
        <v>108</v>
      </c>
      <c r="V115" s="37" t="s">
        <v>109</v>
      </c>
      <c r="W115" s="42">
        <v>19348.0</v>
      </c>
      <c r="X115" s="42" t="s">
        <v>110</v>
      </c>
      <c r="Y115" s="42" t="s">
        <v>492</v>
      </c>
      <c r="Z115" s="51">
        <v>44054.0</v>
      </c>
      <c r="AA115" s="63">
        <v>7500000.0</v>
      </c>
      <c r="AB115" s="63">
        <v>1.4238907E7</v>
      </c>
      <c r="AC115" s="54">
        <v>14.24</v>
      </c>
      <c r="AD115" s="37">
        <v>6.0</v>
      </c>
      <c r="AE115" s="42" t="s">
        <v>1287</v>
      </c>
      <c r="AF115" s="37">
        <v>14.0</v>
      </c>
      <c r="AG115" s="42"/>
      <c r="AH115" s="79" t="s">
        <v>1288</v>
      </c>
      <c r="AI115" s="74">
        <v>1382.0</v>
      </c>
      <c r="AJ115" s="317" t="s">
        <v>1289</v>
      </c>
      <c r="AK115" s="114"/>
      <c r="AL115" s="47" t="s">
        <v>1290</v>
      </c>
      <c r="AM115" s="42" t="s">
        <v>1291</v>
      </c>
      <c r="AN115" s="42" t="s">
        <v>1292</v>
      </c>
      <c r="AO115" s="42" t="s">
        <v>1293</v>
      </c>
      <c r="AP115" s="42"/>
      <c r="AQ115" s="42"/>
      <c r="AR115" s="42" t="s">
        <v>1293</v>
      </c>
      <c r="AS115" s="42"/>
      <c r="AT115" s="42" t="s">
        <v>1294</v>
      </c>
      <c r="AU115" s="42" t="s">
        <v>1295</v>
      </c>
      <c r="AV115" s="42" t="s">
        <v>1296</v>
      </c>
      <c r="AW115" s="42" t="b">
        <v>0</v>
      </c>
      <c r="AX115" s="42" t="s">
        <v>95</v>
      </c>
      <c r="AY115" s="42"/>
      <c r="AZ115" s="42"/>
      <c r="BA115" s="42"/>
      <c r="BB115" s="57"/>
      <c r="BC115" s="57"/>
      <c r="BD115" s="57"/>
      <c r="BE115" s="57"/>
      <c r="BF115" s="57"/>
      <c r="BG115" s="57"/>
      <c r="BH115" s="57"/>
      <c r="BI115" s="57"/>
      <c r="BJ115" s="57"/>
      <c r="BK115" s="57"/>
      <c r="BL115" s="57"/>
      <c r="BM115" s="57"/>
      <c r="BN115" s="57"/>
      <c r="BO115" s="57"/>
      <c r="BP115" s="57"/>
      <c r="BQ115" s="57"/>
      <c r="BR115" s="57"/>
      <c r="BS115" s="57"/>
      <c r="BT115" s="57"/>
      <c r="BU115" s="57"/>
    </row>
    <row r="116" ht="15.75" customHeight="1">
      <c r="A116" s="159" t="s">
        <v>1297</v>
      </c>
      <c r="B116" s="35">
        <v>45325.0</v>
      </c>
      <c r="C116" s="36" t="s">
        <v>57</v>
      </c>
      <c r="D116" s="59" t="b">
        <v>1</v>
      </c>
      <c r="E116" s="59" t="b">
        <v>1</v>
      </c>
      <c r="F116" s="38"/>
      <c r="G116" s="39" t="s">
        <v>1298</v>
      </c>
      <c r="H116" s="40" t="s">
        <v>1299</v>
      </c>
      <c r="I116" s="387" t="s">
        <v>122</v>
      </c>
      <c r="J116" s="38" t="s">
        <v>80</v>
      </c>
      <c r="K116" s="163" t="s">
        <v>124</v>
      </c>
      <c r="L116" s="382" t="s">
        <v>597</v>
      </c>
      <c r="M116" s="164" t="s">
        <v>340</v>
      </c>
      <c r="N116" s="162"/>
      <c r="O116" s="45" t="s">
        <v>1300</v>
      </c>
      <c r="P116" s="62" t="s">
        <v>1301</v>
      </c>
      <c r="Q116" s="38" t="s">
        <v>1302</v>
      </c>
      <c r="R116" s="106"/>
      <c r="S116" s="42"/>
      <c r="T116" s="167" t="s">
        <v>89</v>
      </c>
      <c r="U116" s="165" t="s">
        <v>276</v>
      </c>
      <c r="V116" s="59" t="s">
        <v>91</v>
      </c>
      <c r="W116" s="162"/>
      <c r="X116" s="167" t="s">
        <v>131</v>
      </c>
      <c r="Y116" s="162"/>
      <c r="Z116" s="156"/>
      <c r="AA116" s="52"/>
      <c r="AB116" s="52"/>
      <c r="AC116" s="168"/>
      <c r="AD116" s="59"/>
      <c r="AE116" s="162"/>
      <c r="AF116" s="59"/>
      <c r="AG116" s="162"/>
      <c r="AH116" s="169" t="s">
        <v>1303</v>
      </c>
      <c r="AI116" s="59">
        <v>158.0</v>
      </c>
      <c r="AJ116" s="162"/>
      <c r="AK116" s="162"/>
      <c r="AL116" s="38" t="s">
        <v>1304</v>
      </c>
      <c r="AM116" s="162"/>
      <c r="AN116" s="162"/>
      <c r="AO116" s="162" t="s">
        <v>1304</v>
      </c>
      <c r="AP116" s="162"/>
      <c r="AQ116" s="162"/>
      <c r="AR116" s="162"/>
      <c r="AS116" s="162"/>
      <c r="AT116" s="162"/>
      <c r="AU116" s="162"/>
      <c r="AV116" s="162"/>
      <c r="AW116" s="162"/>
      <c r="AX116" s="162" t="s">
        <v>214</v>
      </c>
      <c r="AY116" s="162"/>
      <c r="AZ116" s="162"/>
      <c r="BA116" s="162"/>
      <c r="BB116" s="162"/>
      <c r="BC116" s="162"/>
      <c r="BD116" s="162"/>
      <c r="BE116" s="162"/>
      <c r="BF116" s="162"/>
      <c r="BG116" s="162"/>
      <c r="BH116" s="162"/>
      <c r="BI116" s="162"/>
      <c r="BJ116" s="162"/>
      <c r="BK116" s="162"/>
      <c r="BL116" s="162"/>
      <c r="BM116" s="162"/>
      <c r="BN116" s="162"/>
      <c r="BO116" s="162"/>
      <c r="BP116" s="162"/>
      <c r="BQ116" s="162"/>
      <c r="BR116" s="162"/>
      <c r="BS116" s="151"/>
      <c r="BT116" s="151"/>
      <c r="BU116" s="151"/>
    </row>
    <row r="117" ht="15.75" customHeight="1">
      <c r="A117" s="58" t="s">
        <v>1305</v>
      </c>
      <c r="B117" s="35">
        <v>45325.0</v>
      </c>
      <c r="C117" s="36" t="s">
        <v>57</v>
      </c>
      <c r="D117" s="37" t="b">
        <v>1</v>
      </c>
      <c r="E117" s="37" t="b">
        <v>1</v>
      </c>
      <c r="F117" s="47" t="s">
        <v>1306</v>
      </c>
      <c r="G117" s="39" t="s">
        <v>1307</v>
      </c>
      <c r="H117" s="411" t="s">
        <v>1308</v>
      </c>
      <c r="I117" s="55" t="s">
        <v>100</v>
      </c>
      <c r="J117" s="55" t="s">
        <v>1309</v>
      </c>
      <c r="K117" s="55" t="s">
        <v>102</v>
      </c>
      <c r="L117" s="43" t="s">
        <v>125</v>
      </c>
      <c r="M117" s="43" t="s">
        <v>136</v>
      </c>
      <c r="N117" s="69" t="s">
        <v>65</v>
      </c>
      <c r="O117" s="45" t="s">
        <v>1310</v>
      </c>
      <c r="P117" s="175"/>
      <c r="Q117" s="412" t="s">
        <v>1311</v>
      </c>
      <c r="R117" s="108"/>
      <c r="S117" s="57"/>
      <c r="T117" s="48" t="s">
        <v>89</v>
      </c>
      <c r="U117" s="154" t="s">
        <v>433</v>
      </c>
      <c r="V117" s="59" t="s">
        <v>91</v>
      </c>
      <c r="W117" s="287"/>
      <c r="X117" s="167" t="s">
        <v>131</v>
      </c>
      <c r="Y117" s="151" t="s">
        <v>1312</v>
      </c>
      <c r="Z117" s="156">
        <v>44197.0</v>
      </c>
      <c r="AA117" s="186">
        <v>850000.0</v>
      </c>
      <c r="AB117" s="186">
        <v>850000.0</v>
      </c>
      <c r="AC117" s="145">
        <v>0.85</v>
      </c>
      <c r="AD117" s="145"/>
      <c r="AE117" s="287"/>
      <c r="AF117" s="145"/>
      <c r="AG117" s="287"/>
      <c r="AH117" s="288"/>
      <c r="AI117" s="145"/>
      <c r="AJ117" s="287"/>
      <c r="AK117" s="287"/>
      <c r="AL117" s="288"/>
      <c r="AM117" s="287"/>
      <c r="AN117" s="287"/>
      <c r="AO117" s="287"/>
      <c r="AP117" s="287"/>
      <c r="AQ117" s="287"/>
      <c r="AR117" s="287"/>
      <c r="AS117" s="287"/>
      <c r="AT117" s="287"/>
      <c r="AU117" s="287"/>
      <c r="AV117" s="287"/>
      <c r="AW117" s="287"/>
      <c r="AX117" s="287"/>
      <c r="AY117" s="287"/>
      <c r="AZ117" s="287"/>
      <c r="BA117" s="287"/>
      <c r="BB117" s="57"/>
      <c r="BC117" s="57"/>
      <c r="BD117" s="57"/>
      <c r="BE117" s="57"/>
      <c r="BF117" s="57"/>
      <c r="BG117" s="57"/>
      <c r="BH117" s="57"/>
      <c r="BI117" s="57"/>
      <c r="BJ117" s="57"/>
      <c r="BK117" s="57"/>
      <c r="BL117" s="57"/>
      <c r="BM117" s="57"/>
      <c r="BN117" s="57"/>
      <c r="BO117" s="57"/>
      <c r="BP117" s="57"/>
      <c r="BQ117" s="57"/>
      <c r="BR117" s="57"/>
      <c r="BS117" s="57"/>
      <c r="BT117" s="57"/>
      <c r="BU117" s="57"/>
    </row>
    <row r="118" ht="16.5" customHeight="1">
      <c r="A118" s="159" t="s">
        <v>1313</v>
      </c>
      <c r="B118" s="144">
        <v>45384.0</v>
      </c>
      <c r="C118" s="36" t="s">
        <v>57</v>
      </c>
      <c r="D118" s="59" t="b">
        <v>0</v>
      </c>
      <c r="E118" s="59" t="b">
        <v>0</v>
      </c>
      <c r="F118" s="38" t="s">
        <v>1314</v>
      </c>
      <c r="G118" s="106"/>
      <c r="H118" s="225" t="s">
        <v>1315</v>
      </c>
      <c r="I118" s="162" t="s">
        <v>269</v>
      </c>
      <c r="J118" s="162" t="s">
        <v>458</v>
      </c>
      <c r="K118" s="162" t="s">
        <v>124</v>
      </c>
      <c r="L118" s="162" t="s">
        <v>315</v>
      </c>
      <c r="M118" s="162" t="s">
        <v>125</v>
      </c>
      <c r="N118" s="162" t="s">
        <v>65</v>
      </c>
      <c r="O118" s="162"/>
      <c r="P118" s="163" t="s">
        <v>1316</v>
      </c>
      <c r="Q118" s="38"/>
      <c r="R118" s="106"/>
      <c r="S118" s="42"/>
      <c r="T118" s="167" t="s">
        <v>89</v>
      </c>
      <c r="U118" s="165" t="s">
        <v>433</v>
      </c>
      <c r="V118" s="59" t="s">
        <v>91</v>
      </c>
      <c r="W118" s="162"/>
      <c r="X118" s="167" t="s">
        <v>131</v>
      </c>
      <c r="Y118" s="162"/>
      <c r="Z118" s="156"/>
      <c r="AA118" s="52"/>
      <c r="AB118" s="52"/>
      <c r="AC118" s="59"/>
      <c r="AD118" s="59"/>
      <c r="AE118" s="162"/>
      <c r="AF118" s="59"/>
      <c r="AG118" s="162"/>
      <c r="AH118" s="38"/>
      <c r="AI118" s="59"/>
      <c r="AJ118" s="162"/>
      <c r="AK118" s="162"/>
      <c r="AL118" s="38"/>
      <c r="AM118" s="162"/>
      <c r="AN118" s="162"/>
      <c r="AO118" s="162"/>
      <c r="AP118" s="162"/>
      <c r="AQ118" s="162"/>
      <c r="AR118" s="162"/>
      <c r="AS118" s="162"/>
      <c r="AT118" s="162"/>
      <c r="AU118" s="162"/>
      <c r="AV118" s="162"/>
      <c r="AW118" s="162"/>
      <c r="AX118" s="162"/>
      <c r="AY118" s="162"/>
      <c r="AZ118" s="162"/>
      <c r="BA118" s="162"/>
      <c r="BB118" s="162"/>
      <c r="BC118" s="162"/>
      <c r="BD118" s="162"/>
      <c r="BE118" s="162"/>
      <c r="BF118" s="162"/>
      <c r="BG118" s="162"/>
      <c r="BH118" s="162"/>
      <c r="BI118" s="162"/>
      <c r="BJ118" s="162"/>
      <c r="BK118" s="162"/>
      <c r="BL118" s="162"/>
      <c r="BM118" s="162"/>
      <c r="BN118" s="162"/>
      <c r="BO118" s="162"/>
      <c r="BP118" s="162"/>
      <c r="BQ118" s="162"/>
      <c r="BR118" s="162"/>
      <c r="BS118" s="57"/>
      <c r="BT118" s="57"/>
      <c r="BU118" s="57"/>
    </row>
    <row r="119" ht="16.5" customHeight="1">
      <c r="A119" s="64" t="s">
        <v>1317</v>
      </c>
      <c r="B119" s="35">
        <v>45325.0</v>
      </c>
      <c r="C119" s="36" t="s">
        <v>57</v>
      </c>
      <c r="D119" s="31" t="b">
        <v>1</v>
      </c>
      <c r="E119" s="37" t="b">
        <v>1</v>
      </c>
      <c r="F119" s="170"/>
      <c r="G119" s="39" t="s">
        <v>1318</v>
      </c>
      <c r="H119" s="39" t="s">
        <v>1319</v>
      </c>
      <c r="I119" s="55" t="s">
        <v>100</v>
      </c>
      <c r="J119" s="55" t="s">
        <v>123</v>
      </c>
      <c r="K119" s="55" t="s">
        <v>124</v>
      </c>
      <c r="L119" s="60" t="s">
        <v>82</v>
      </c>
      <c r="M119" s="43"/>
      <c r="N119" s="69"/>
      <c r="O119" s="45" t="s">
        <v>1320</v>
      </c>
      <c r="P119" s="413" t="s">
        <v>1321</v>
      </c>
      <c r="Q119" s="414" t="s">
        <v>1322</v>
      </c>
      <c r="R119" s="108"/>
      <c r="S119" s="57" t="s">
        <v>1323</v>
      </c>
      <c r="T119" s="57" t="s">
        <v>207</v>
      </c>
      <c r="U119" s="49" t="s">
        <v>1324</v>
      </c>
      <c r="V119" s="37" t="s">
        <v>73</v>
      </c>
      <c r="W119" s="337">
        <v>12973.0</v>
      </c>
      <c r="X119" s="48" t="s">
        <v>1325</v>
      </c>
      <c r="Y119" s="41" t="s">
        <v>259</v>
      </c>
      <c r="Z119" s="75">
        <v>43554.0</v>
      </c>
      <c r="AA119" s="76">
        <v>2798450.0</v>
      </c>
      <c r="AB119" s="76">
        <v>4.8540754E7</v>
      </c>
      <c r="AC119" s="54">
        <v>48.5</v>
      </c>
      <c r="AD119" s="78">
        <v>4.0</v>
      </c>
      <c r="AE119" s="41" t="s">
        <v>111</v>
      </c>
      <c r="AF119" s="56">
        <v>7.0</v>
      </c>
      <c r="AG119" s="56">
        <v>4.0</v>
      </c>
      <c r="AH119" s="112" t="s">
        <v>1326</v>
      </c>
      <c r="AI119" s="74">
        <v>2277.0</v>
      </c>
      <c r="AJ119" s="57"/>
      <c r="AK119" s="78">
        <v>9.7248138187E10</v>
      </c>
      <c r="AL119" s="28" t="s">
        <v>1327</v>
      </c>
      <c r="AM119" s="55"/>
      <c r="AN119" s="55" t="s">
        <v>1327</v>
      </c>
      <c r="AO119" s="55" t="s">
        <v>1328</v>
      </c>
      <c r="AP119" s="42"/>
      <c r="AQ119" s="57" t="s">
        <v>1329</v>
      </c>
      <c r="AR119" s="57"/>
      <c r="AS119" s="57"/>
      <c r="AT119" s="57" t="s">
        <v>1330</v>
      </c>
      <c r="AU119" s="57" t="s">
        <v>1331</v>
      </c>
      <c r="AV119" s="57" t="s">
        <v>1332</v>
      </c>
      <c r="AW119" s="37" t="b">
        <v>0</v>
      </c>
      <c r="AX119" s="57" t="s">
        <v>95</v>
      </c>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row>
    <row r="120" ht="16.5" customHeight="1">
      <c r="A120" s="64" t="s">
        <v>1333</v>
      </c>
      <c r="B120" s="110"/>
      <c r="C120" s="36" t="s">
        <v>97</v>
      </c>
      <c r="D120" s="59"/>
      <c r="E120" s="56" t="b">
        <v>0</v>
      </c>
      <c r="F120" s="86"/>
      <c r="G120" s="39" t="s">
        <v>1334</v>
      </c>
      <c r="H120" s="68"/>
      <c r="I120" s="55"/>
      <c r="J120" s="55"/>
      <c r="K120" s="55"/>
      <c r="L120" s="64"/>
      <c r="M120" s="64"/>
      <c r="N120" s="69"/>
      <c r="O120" s="69"/>
      <c r="P120" s="70" t="s">
        <v>1335</v>
      </c>
      <c r="Q120" s="70" t="s">
        <v>1336</v>
      </c>
      <c r="R120" s="71"/>
      <c r="S120" s="41" t="s">
        <v>1337</v>
      </c>
      <c r="T120" s="72" t="s">
        <v>1338</v>
      </c>
      <c r="U120" s="73" t="s">
        <v>108</v>
      </c>
      <c r="V120" s="92" t="s">
        <v>91</v>
      </c>
      <c r="W120" s="74">
        <v>67887.0</v>
      </c>
      <c r="X120" s="37" t="s">
        <v>74</v>
      </c>
      <c r="Y120" s="41" t="s">
        <v>1339</v>
      </c>
      <c r="Z120" s="75">
        <v>42316.0</v>
      </c>
      <c r="AA120" s="76">
        <v>500000.0</v>
      </c>
      <c r="AB120" s="76">
        <v>500000.0</v>
      </c>
      <c r="AC120" s="77"/>
      <c r="AD120" s="78">
        <v>1.0</v>
      </c>
      <c r="AE120" s="78"/>
      <c r="AF120" s="78"/>
      <c r="AG120" s="41"/>
      <c r="AH120" s="107"/>
      <c r="AI120" s="37"/>
      <c r="AJ120" s="78" t="s">
        <v>1340</v>
      </c>
      <c r="AK120" s="78"/>
      <c r="AL120" s="70" t="s">
        <v>1341</v>
      </c>
      <c r="AM120" s="315"/>
      <c r="AN120" s="315"/>
      <c r="AO120" s="315"/>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row>
    <row r="121" ht="16.5" customHeight="1">
      <c r="A121" s="150" t="s">
        <v>1342</v>
      </c>
      <c r="B121" s="144">
        <v>44994.0</v>
      </c>
      <c r="C121" s="59"/>
      <c r="D121" s="59" t="b">
        <v>1</v>
      </c>
      <c r="E121" s="59" t="b">
        <v>0</v>
      </c>
      <c r="F121" s="201"/>
      <c r="G121" s="106"/>
      <c r="H121" s="106"/>
      <c r="I121" s="150"/>
      <c r="J121" s="150"/>
      <c r="K121" s="150"/>
      <c r="L121" s="150"/>
      <c r="M121" s="150"/>
      <c r="N121" s="150"/>
      <c r="O121" s="150"/>
      <c r="P121" s="201" t="s">
        <v>1343</v>
      </c>
      <c r="Q121" s="201" t="s">
        <v>1344</v>
      </c>
      <c r="R121" s="108" t="s">
        <v>1345</v>
      </c>
      <c r="S121" s="57" t="s">
        <v>1346</v>
      </c>
      <c r="T121" s="207" t="s">
        <v>954</v>
      </c>
      <c r="U121" s="184" t="s">
        <v>72</v>
      </c>
      <c r="V121" s="343"/>
      <c r="W121" s="202" t="s">
        <v>1347</v>
      </c>
      <c r="X121" s="150"/>
      <c r="Y121" s="150"/>
      <c r="Z121" s="156"/>
      <c r="AA121" s="52"/>
      <c r="AB121" s="52"/>
      <c r="AC121" s="318"/>
      <c r="AD121" s="150"/>
      <c r="AE121" s="150"/>
      <c r="AF121" s="150"/>
      <c r="AG121" s="150"/>
      <c r="AH121" s="201"/>
      <c r="AI121" s="59"/>
      <c r="AJ121" s="150"/>
      <c r="AK121" s="150"/>
      <c r="AL121" s="201"/>
      <c r="AM121" s="150"/>
      <c r="AN121" s="150"/>
      <c r="AO121" s="150"/>
      <c r="AP121" s="150"/>
      <c r="AQ121" s="150"/>
      <c r="AR121" s="150"/>
      <c r="AS121" s="150"/>
      <c r="AT121" s="150"/>
      <c r="AU121" s="150"/>
      <c r="AV121" s="150"/>
      <c r="AW121" s="150"/>
      <c r="AX121" s="150"/>
      <c r="AY121" s="150"/>
      <c r="AZ121" s="150"/>
      <c r="BA121" s="150"/>
      <c r="BB121" s="150"/>
      <c r="BC121" s="150"/>
      <c r="BD121" s="59" t="b">
        <v>0</v>
      </c>
      <c r="BE121" s="59" t="b">
        <v>0</v>
      </c>
      <c r="BF121" s="150"/>
      <c r="BG121" s="150"/>
      <c r="BH121" s="150"/>
      <c r="BI121" s="150"/>
      <c r="BJ121" s="150"/>
      <c r="BK121" s="150"/>
      <c r="BL121" s="150"/>
      <c r="BM121" s="150"/>
      <c r="BN121" s="150"/>
      <c r="BO121" s="150"/>
      <c r="BP121" s="150"/>
      <c r="BQ121" s="150"/>
      <c r="BR121" s="150"/>
      <c r="BS121" s="150"/>
      <c r="BT121" s="150"/>
      <c r="BU121" s="150"/>
    </row>
    <row r="122" ht="16.5" customHeight="1">
      <c r="A122" s="150" t="s">
        <v>1348</v>
      </c>
      <c r="B122" s="35">
        <v>45325.0</v>
      </c>
      <c r="C122" s="180" t="s">
        <v>57</v>
      </c>
      <c r="D122" s="59" t="b">
        <v>1</v>
      </c>
      <c r="E122" s="59" t="b">
        <v>1</v>
      </c>
      <c r="F122" s="201"/>
      <c r="G122" s="39" t="s">
        <v>1349</v>
      </c>
      <c r="H122" s="39" t="s">
        <v>1350</v>
      </c>
      <c r="I122" s="207" t="s">
        <v>269</v>
      </c>
      <c r="J122" s="207" t="s">
        <v>123</v>
      </c>
      <c r="K122" s="207" t="s">
        <v>124</v>
      </c>
      <c r="L122" s="379" t="s">
        <v>340</v>
      </c>
      <c r="M122" s="379" t="s">
        <v>125</v>
      </c>
      <c r="N122" s="150"/>
      <c r="O122" s="45" t="s">
        <v>1351</v>
      </c>
      <c r="P122" s="415" t="s">
        <v>1352</v>
      </c>
      <c r="Q122" s="201"/>
      <c r="R122" s="108"/>
      <c r="S122" s="57"/>
      <c r="T122" s="150"/>
      <c r="U122" s="184"/>
      <c r="V122" s="343"/>
      <c r="W122" s="202"/>
      <c r="X122" s="150"/>
      <c r="Y122" s="150"/>
      <c r="Z122" s="156"/>
      <c r="AA122" s="52"/>
      <c r="AB122" s="52"/>
      <c r="AC122" s="318"/>
      <c r="AD122" s="150"/>
      <c r="AE122" s="150"/>
      <c r="AF122" s="150"/>
      <c r="AG122" s="150"/>
      <c r="AH122" s="201"/>
      <c r="AI122" s="59"/>
      <c r="AJ122" s="150"/>
      <c r="AK122" s="150"/>
      <c r="AL122" s="201"/>
      <c r="AM122" s="150"/>
      <c r="AN122" s="150"/>
      <c r="AO122" s="150"/>
      <c r="AP122" s="150"/>
      <c r="AQ122" s="150"/>
      <c r="AR122" s="150"/>
      <c r="AS122" s="150"/>
      <c r="AT122" s="150"/>
      <c r="AU122" s="150"/>
      <c r="AV122" s="150"/>
      <c r="AW122" s="150"/>
      <c r="AX122" s="150"/>
      <c r="AY122" s="150"/>
      <c r="AZ122" s="150"/>
      <c r="BA122" s="150"/>
      <c r="BB122" s="150"/>
      <c r="BC122" s="150"/>
      <c r="BD122" s="59"/>
      <c r="BE122" s="59"/>
      <c r="BF122" s="150"/>
      <c r="BG122" s="150"/>
      <c r="BH122" s="150"/>
      <c r="BI122" s="150"/>
      <c r="BJ122" s="150"/>
      <c r="BK122" s="150"/>
      <c r="BL122" s="150"/>
      <c r="BM122" s="150"/>
      <c r="BN122" s="150"/>
      <c r="BO122" s="150"/>
      <c r="BP122" s="150"/>
      <c r="BQ122" s="150"/>
      <c r="BR122" s="150"/>
      <c r="BS122" s="150"/>
      <c r="BT122" s="150"/>
      <c r="BU122" s="150"/>
    </row>
    <row r="123" ht="16.5" customHeight="1">
      <c r="A123" s="58" t="s">
        <v>1353</v>
      </c>
      <c r="B123" s="105"/>
      <c r="C123" s="36" t="s">
        <v>97</v>
      </c>
      <c r="D123" s="31" t="b">
        <v>0</v>
      </c>
      <c r="E123" s="37" t="b">
        <v>0</v>
      </c>
      <c r="F123" s="28" t="s">
        <v>1354</v>
      </c>
      <c r="G123" s="106"/>
      <c r="H123" s="39" t="s">
        <v>1355</v>
      </c>
      <c r="I123" s="57"/>
      <c r="J123" s="57" t="s">
        <v>123</v>
      </c>
      <c r="K123" s="57"/>
      <c r="L123" s="57"/>
      <c r="M123" s="57"/>
      <c r="N123" s="57"/>
      <c r="O123" s="57"/>
      <c r="P123" s="107" t="s">
        <v>1356</v>
      </c>
      <c r="Q123" s="107" t="s">
        <v>1357</v>
      </c>
      <c r="R123" s="108"/>
      <c r="S123" s="57" t="s">
        <v>1358</v>
      </c>
      <c r="T123" s="57"/>
      <c r="U123" s="49" t="s">
        <v>661</v>
      </c>
      <c r="V123" s="37" t="s">
        <v>91</v>
      </c>
      <c r="W123" s="57"/>
      <c r="X123" s="57" t="s">
        <v>74</v>
      </c>
      <c r="Y123" s="57"/>
      <c r="Z123" s="51"/>
      <c r="AA123" s="63"/>
      <c r="AB123" s="63"/>
      <c r="AC123" s="54"/>
      <c r="AD123" s="57"/>
      <c r="AE123" s="57"/>
      <c r="AF123" s="57"/>
      <c r="AG123" s="57"/>
      <c r="AH123" s="112" t="s">
        <v>1359</v>
      </c>
      <c r="AI123" s="37"/>
      <c r="AJ123" s="57"/>
      <c r="AK123" s="57"/>
      <c r="AL123" s="107"/>
      <c r="AM123" s="57"/>
      <c r="AN123" s="57"/>
      <c r="AO123" s="57"/>
      <c r="AP123" s="57"/>
      <c r="AQ123" s="57"/>
      <c r="AR123" s="57"/>
      <c r="AS123" s="57"/>
      <c r="AT123" s="57"/>
      <c r="AU123" s="57"/>
      <c r="AV123" s="57"/>
      <c r="AW123" s="37" t="b">
        <v>0</v>
      </c>
      <c r="AX123" s="57" t="s">
        <v>95</v>
      </c>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row>
    <row r="124" ht="16.5" customHeight="1">
      <c r="A124" s="150" t="s">
        <v>1360</v>
      </c>
      <c r="B124" s="144">
        <v>44994.0</v>
      </c>
      <c r="C124" s="59"/>
      <c r="D124" s="59" t="b">
        <v>1</v>
      </c>
      <c r="E124" s="59" t="b">
        <v>0</v>
      </c>
      <c r="F124" s="201"/>
      <c r="G124" s="181" t="s">
        <v>1361</v>
      </c>
      <c r="H124" s="181" t="s">
        <v>1362</v>
      </c>
      <c r="I124" s="150"/>
      <c r="J124" s="150"/>
      <c r="K124" s="150"/>
      <c r="L124" s="150"/>
      <c r="M124" s="150"/>
      <c r="N124" s="150"/>
      <c r="O124" s="150"/>
      <c r="P124" s="201" t="s">
        <v>1363</v>
      </c>
      <c r="Q124" s="201" t="s">
        <v>1364</v>
      </c>
      <c r="R124" s="108" t="s">
        <v>1365</v>
      </c>
      <c r="S124" s="57" t="s">
        <v>1366</v>
      </c>
      <c r="T124" s="207" t="s">
        <v>712</v>
      </c>
      <c r="U124" s="184" t="s">
        <v>72</v>
      </c>
      <c r="V124" s="343"/>
      <c r="W124" s="150" t="s">
        <v>1367</v>
      </c>
      <c r="X124" s="150"/>
      <c r="Y124" s="150"/>
      <c r="Z124" s="156"/>
      <c r="AA124" s="52"/>
      <c r="AB124" s="52"/>
      <c r="AC124" s="318"/>
      <c r="AD124" s="150"/>
      <c r="AE124" s="150"/>
      <c r="AF124" s="150"/>
      <c r="AG124" s="150"/>
      <c r="AH124" s="201"/>
      <c r="AI124" s="59"/>
      <c r="AJ124" s="150"/>
      <c r="AK124" s="150"/>
      <c r="AL124" s="201"/>
      <c r="AM124" s="150"/>
      <c r="AN124" s="150"/>
      <c r="AO124" s="150"/>
      <c r="AP124" s="150"/>
      <c r="AQ124" s="150"/>
      <c r="AR124" s="150"/>
      <c r="AS124" s="150"/>
      <c r="AT124" s="150"/>
      <c r="AU124" s="150"/>
      <c r="AV124" s="150"/>
      <c r="AW124" s="150"/>
      <c r="AX124" s="150"/>
      <c r="AY124" s="150"/>
      <c r="AZ124" s="150"/>
      <c r="BA124" s="150"/>
      <c r="BB124" s="150"/>
      <c r="BC124" s="150"/>
      <c r="BD124" s="59" t="s">
        <v>356</v>
      </c>
      <c r="BE124" s="59" t="b">
        <v>0</v>
      </c>
      <c r="BF124" s="416" t="s">
        <v>1368</v>
      </c>
      <c r="BG124" s="150" t="s">
        <v>1369</v>
      </c>
      <c r="BH124" s="150"/>
      <c r="BI124" s="150"/>
      <c r="BJ124" s="150"/>
      <c r="BK124" s="150"/>
      <c r="BL124" s="150"/>
      <c r="BM124" s="150"/>
      <c r="BN124" s="150"/>
      <c r="BO124" s="150"/>
      <c r="BP124" s="150"/>
      <c r="BQ124" s="150"/>
      <c r="BR124" s="150"/>
      <c r="BS124" s="150"/>
      <c r="BT124" s="150"/>
      <c r="BU124" s="150"/>
    </row>
    <row r="125" ht="16.5" customHeight="1">
      <c r="A125" s="150" t="s">
        <v>1370</v>
      </c>
      <c r="B125" s="144">
        <v>44994.0</v>
      </c>
      <c r="C125" s="59"/>
      <c r="D125" s="59" t="b">
        <v>1</v>
      </c>
      <c r="E125" s="59" t="b">
        <v>0</v>
      </c>
      <c r="F125" s="201"/>
      <c r="G125" s="181" t="s">
        <v>1371</v>
      </c>
      <c r="H125" s="106"/>
      <c r="I125" s="150"/>
      <c r="J125" s="150"/>
      <c r="K125" s="150"/>
      <c r="L125" s="150"/>
      <c r="M125" s="150"/>
      <c r="N125" s="150"/>
      <c r="O125" s="150"/>
      <c r="P125" s="201" t="s">
        <v>1372</v>
      </c>
      <c r="Q125" s="201" t="s">
        <v>1373</v>
      </c>
      <c r="R125" s="108" t="s">
        <v>1374</v>
      </c>
      <c r="S125" s="57" t="s">
        <v>1375</v>
      </c>
      <c r="T125" s="207" t="s">
        <v>89</v>
      </c>
      <c r="U125" s="184" t="s">
        <v>72</v>
      </c>
      <c r="V125" s="343"/>
      <c r="W125" s="150" t="s">
        <v>1376</v>
      </c>
      <c r="X125" s="150"/>
      <c r="Y125" s="150"/>
      <c r="Z125" s="156"/>
      <c r="AA125" s="52"/>
      <c r="AB125" s="52"/>
      <c r="AC125" s="318"/>
      <c r="AD125" s="150"/>
      <c r="AE125" s="150"/>
      <c r="AF125" s="150"/>
      <c r="AG125" s="150"/>
      <c r="AH125" s="201"/>
      <c r="AI125" s="59"/>
      <c r="AJ125" s="150"/>
      <c r="AK125" s="150"/>
      <c r="AL125" s="201"/>
      <c r="AM125" s="150"/>
      <c r="AN125" s="150"/>
      <c r="AO125" s="150"/>
      <c r="AP125" s="150"/>
      <c r="AQ125" s="150"/>
      <c r="AR125" s="150"/>
      <c r="AS125" s="150"/>
      <c r="AT125" s="150"/>
      <c r="AU125" s="150"/>
      <c r="AV125" s="150"/>
      <c r="AW125" s="150"/>
      <c r="AX125" s="150"/>
      <c r="AY125" s="150"/>
      <c r="AZ125" s="150"/>
      <c r="BA125" s="150"/>
      <c r="BB125" s="150"/>
      <c r="BC125" s="150"/>
      <c r="BD125" s="59" t="b">
        <v>0</v>
      </c>
      <c r="BE125" s="59" t="b">
        <v>0</v>
      </c>
      <c r="BF125" s="150"/>
      <c r="BG125" s="150"/>
      <c r="BH125" s="150"/>
      <c r="BI125" s="150"/>
      <c r="BJ125" s="150"/>
      <c r="BK125" s="150"/>
      <c r="BL125" s="150"/>
      <c r="BM125" s="150"/>
      <c r="BN125" s="150"/>
      <c r="BO125" s="150"/>
      <c r="BP125" s="150"/>
      <c r="BQ125" s="150"/>
      <c r="BR125" s="150"/>
      <c r="BS125" s="150"/>
      <c r="BT125" s="150"/>
      <c r="BU125" s="150"/>
    </row>
    <row r="126" ht="15.75" customHeight="1">
      <c r="A126" s="64" t="s">
        <v>1377</v>
      </c>
      <c r="B126" s="110"/>
      <c r="C126" s="36" t="s">
        <v>97</v>
      </c>
      <c r="D126" s="59"/>
      <c r="E126" s="31" t="b">
        <v>0</v>
      </c>
      <c r="F126" s="28" t="s">
        <v>1378</v>
      </c>
      <c r="G126" s="147"/>
      <c r="H126" s="333"/>
      <c r="I126" s="55"/>
      <c r="J126" s="55"/>
      <c r="K126" s="55"/>
      <c r="L126" s="64"/>
      <c r="M126" s="64"/>
      <c r="N126" s="69"/>
      <c r="O126" s="69"/>
      <c r="P126" s="28"/>
      <c r="Q126" s="28"/>
      <c r="R126" s="172"/>
      <c r="S126" s="55"/>
      <c r="T126" s="55"/>
      <c r="U126" s="99"/>
      <c r="V126" s="56"/>
      <c r="W126" s="55"/>
      <c r="X126" s="55"/>
      <c r="Y126" s="55"/>
      <c r="Z126" s="101"/>
      <c r="AA126" s="177"/>
      <c r="AB126" s="177"/>
      <c r="AC126" s="102"/>
      <c r="AD126" s="55"/>
      <c r="AE126" s="55"/>
      <c r="AF126" s="55"/>
      <c r="AG126" s="55"/>
      <c r="AH126" s="28"/>
      <c r="AI126" s="56"/>
      <c r="AJ126" s="55"/>
      <c r="AK126" s="55"/>
      <c r="AL126" s="28"/>
      <c r="AM126" s="55"/>
      <c r="AN126" s="55"/>
      <c r="AO126" s="315"/>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row>
    <row r="127" ht="15.75" customHeight="1">
      <c r="A127" s="417" t="s">
        <v>1379</v>
      </c>
      <c r="B127" s="35">
        <v>45325.0</v>
      </c>
      <c r="C127" s="36" t="s">
        <v>57</v>
      </c>
      <c r="D127" s="59" t="b">
        <v>1</v>
      </c>
      <c r="E127" s="59" t="b">
        <v>1</v>
      </c>
      <c r="F127" s="201"/>
      <c r="G127" s="39" t="s">
        <v>1380</v>
      </c>
      <c r="H127" s="418" t="s">
        <v>1381</v>
      </c>
      <c r="I127" s="362" t="s">
        <v>61</v>
      </c>
      <c r="J127" s="201" t="s">
        <v>62</v>
      </c>
      <c r="K127" s="408" t="s">
        <v>124</v>
      </c>
      <c r="L127" s="206" t="s">
        <v>321</v>
      </c>
      <c r="M127" s="206" t="s">
        <v>340</v>
      </c>
      <c r="N127" s="150"/>
      <c r="O127" s="45" t="s">
        <v>1382</v>
      </c>
      <c r="P127" s="175" t="s">
        <v>1383</v>
      </c>
      <c r="Q127" s="201" t="s">
        <v>1384</v>
      </c>
      <c r="R127" s="226" t="s">
        <v>1385</v>
      </c>
      <c r="S127" s="304" t="s">
        <v>1386</v>
      </c>
      <c r="T127" s="150" t="s">
        <v>1387</v>
      </c>
      <c r="U127" s="165" t="s">
        <v>143</v>
      </c>
      <c r="V127" s="59" t="s">
        <v>91</v>
      </c>
      <c r="W127" s="202">
        <v>338848.0</v>
      </c>
      <c r="X127" s="150" t="s">
        <v>74</v>
      </c>
      <c r="Y127" s="150"/>
      <c r="Z127" s="156"/>
      <c r="AA127" s="52"/>
      <c r="AB127" s="52"/>
      <c r="AC127" s="59"/>
      <c r="AD127" s="59"/>
      <c r="AE127" s="150"/>
      <c r="AF127" s="59"/>
      <c r="AG127" s="150"/>
      <c r="AH127" s="364" t="s">
        <v>1388</v>
      </c>
      <c r="AI127" s="59">
        <v>212.0</v>
      </c>
      <c r="AJ127" s="150" t="s">
        <v>1389</v>
      </c>
      <c r="AK127" s="150" t="s">
        <v>1390</v>
      </c>
      <c r="AL127" s="201" t="s">
        <v>1391</v>
      </c>
      <c r="AM127" s="419" t="s">
        <v>1392</v>
      </c>
      <c r="AN127" s="150"/>
      <c r="AO127" s="150"/>
      <c r="AP127" s="150"/>
      <c r="AQ127" s="419" t="s">
        <v>1393</v>
      </c>
      <c r="AR127" s="150"/>
      <c r="AS127" s="150"/>
      <c r="AT127" s="150"/>
      <c r="AU127" s="420" t="s">
        <v>1394</v>
      </c>
      <c r="AV127" s="150"/>
      <c r="AW127" s="150"/>
      <c r="AX127" s="150" t="s">
        <v>182</v>
      </c>
      <c r="AY127" s="150"/>
      <c r="AZ127" s="150"/>
      <c r="BA127" s="150"/>
      <c r="BB127" s="150"/>
      <c r="BC127" s="150"/>
      <c r="BD127" s="150"/>
      <c r="BE127" s="150"/>
      <c r="BF127" s="150"/>
      <c r="BG127" s="150"/>
      <c r="BH127" s="150"/>
      <c r="BI127" s="150"/>
      <c r="BJ127" s="150"/>
      <c r="BK127" s="150"/>
      <c r="BL127" s="150"/>
      <c r="BM127" s="150"/>
      <c r="BN127" s="150"/>
      <c r="BO127" s="150"/>
      <c r="BP127" s="150"/>
      <c r="BQ127" s="150"/>
      <c r="BR127" s="150"/>
      <c r="BS127" s="57"/>
      <c r="BT127" s="57"/>
      <c r="BU127" s="57"/>
    </row>
    <row r="128" ht="15.75" customHeight="1">
      <c r="A128" s="58" t="s">
        <v>1395</v>
      </c>
      <c r="B128" s="105"/>
      <c r="C128" s="36" t="s">
        <v>97</v>
      </c>
      <c r="D128" s="37" t="b">
        <v>0</v>
      </c>
      <c r="E128" s="31" t="b">
        <v>0</v>
      </c>
      <c r="F128" s="170"/>
      <c r="G128" s="39" t="s">
        <v>1396</v>
      </c>
      <c r="H128" s="39" t="s">
        <v>1397</v>
      </c>
      <c r="I128" s="57"/>
      <c r="J128" s="57" t="s">
        <v>62</v>
      </c>
      <c r="K128" s="57"/>
      <c r="L128" s="57"/>
      <c r="M128" s="57"/>
      <c r="N128" s="57"/>
      <c r="O128" s="57"/>
      <c r="P128" s="107" t="s">
        <v>1398</v>
      </c>
      <c r="Q128" s="107" t="s">
        <v>1399</v>
      </c>
      <c r="R128" s="108"/>
      <c r="S128" s="57" t="s">
        <v>1400</v>
      </c>
      <c r="T128" s="109" t="s">
        <v>954</v>
      </c>
      <c r="U128" s="49" t="s">
        <v>372</v>
      </c>
      <c r="V128" s="37" t="s">
        <v>91</v>
      </c>
      <c r="W128" s="74">
        <v>182352.0</v>
      </c>
      <c r="X128" s="41" t="s">
        <v>74</v>
      </c>
      <c r="Y128" s="421"/>
      <c r="Z128" s="75">
        <v>37971.0</v>
      </c>
      <c r="AA128" s="76">
        <v>800000.0</v>
      </c>
      <c r="AB128" s="76"/>
      <c r="AC128" s="77">
        <v>1.0</v>
      </c>
      <c r="AD128" s="78"/>
      <c r="AE128" s="78">
        <v>7.0</v>
      </c>
      <c r="AF128" s="57"/>
      <c r="AG128" s="57"/>
      <c r="AH128" s="112" t="s">
        <v>1401</v>
      </c>
      <c r="AI128" s="37"/>
      <c r="AJ128" s="57"/>
      <c r="AK128" s="57"/>
      <c r="AL128" s="107"/>
      <c r="AM128" s="57"/>
      <c r="AN128" s="57"/>
      <c r="AO128" s="57" t="s">
        <v>1402</v>
      </c>
      <c r="AP128" s="57"/>
      <c r="AQ128" s="57"/>
      <c r="AR128" s="57"/>
      <c r="AS128" s="57"/>
      <c r="AT128" s="57" t="s">
        <v>1402</v>
      </c>
      <c r="AU128" s="113" t="s">
        <v>1403</v>
      </c>
      <c r="AV128" s="114"/>
      <c r="AW128" s="37" t="b">
        <v>0</v>
      </c>
      <c r="AX128" s="57" t="s">
        <v>214</v>
      </c>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row>
    <row r="129" ht="16.5" customHeight="1">
      <c r="A129" s="64" t="s">
        <v>1404</v>
      </c>
      <c r="B129" s="35">
        <v>45325.0</v>
      </c>
      <c r="C129" s="36" t="s">
        <v>57</v>
      </c>
      <c r="D129" s="31" t="b">
        <v>1</v>
      </c>
      <c r="E129" s="66" t="b">
        <f>IF(D129=TRUE,TRUE,FALSE)</f>
        <v>1</v>
      </c>
      <c r="F129" s="28"/>
      <c r="G129" s="39" t="s">
        <v>1405</v>
      </c>
      <c r="H129" s="68" t="s">
        <v>1406</v>
      </c>
      <c r="I129" s="55" t="s">
        <v>61</v>
      </c>
      <c r="J129" s="55" t="s">
        <v>62</v>
      </c>
      <c r="K129" s="55" t="s">
        <v>63</v>
      </c>
      <c r="L129" s="43" t="s">
        <v>427</v>
      </c>
      <c r="M129" s="43" t="s">
        <v>64</v>
      </c>
      <c r="N129" s="69"/>
      <c r="O129" s="45" t="s">
        <v>1407</v>
      </c>
      <c r="P129" s="46" t="s">
        <v>1408</v>
      </c>
      <c r="Q129" s="47" t="s">
        <v>1409</v>
      </c>
      <c r="R129" s="367"/>
      <c r="S129" s="47"/>
      <c r="T129" s="42" t="s">
        <v>415</v>
      </c>
      <c r="U129" s="49" t="s">
        <v>305</v>
      </c>
      <c r="V129" s="37" t="s">
        <v>109</v>
      </c>
      <c r="W129" s="42"/>
      <c r="X129" s="42" t="s">
        <v>110</v>
      </c>
      <c r="Y129" s="42" t="s">
        <v>259</v>
      </c>
      <c r="Z129" s="51">
        <v>44743.0</v>
      </c>
      <c r="AA129" s="53">
        <v>1.773E7</v>
      </c>
      <c r="AB129" s="53">
        <v>2.935E7</v>
      </c>
      <c r="AC129" s="54">
        <v>29.35</v>
      </c>
      <c r="AD129" s="37"/>
      <c r="AE129" s="42"/>
      <c r="AF129" s="37"/>
      <c r="AG129" s="42"/>
      <c r="AH129" s="86" t="s">
        <v>1410</v>
      </c>
      <c r="AI129" s="56">
        <v>611.0</v>
      </c>
      <c r="AJ129" s="42"/>
      <c r="AK129" s="55"/>
      <c r="AL129" s="47" t="s">
        <v>1411</v>
      </c>
      <c r="AM129" s="55" t="s">
        <v>1412</v>
      </c>
      <c r="AN129" s="55" t="s">
        <v>1413</v>
      </c>
      <c r="AO129" s="55" t="s">
        <v>1414</v>
      </c>
      <c r="AP129" s="42"/>
      <c r="AQ129" s="42"/>
      <c r="AR129" s="42"/>
      <c r="AS129" s="42"/>
      <c r="AT129" s="42"/>
      <c r="AU129" s="241" t="s">
        <v>1415</v>
      </c>
      <c r="AV129" s="42"/>
      <c r="AW129" s="42"/>
      <c r="AX129" s="42"/>
      <c r="AY129" s="42"/>
      <c r="AZ129" s="42"/>
      <c r="BA129" s="42"/>
      <c r="BB129" s="57"/>
      <c r="BC129" s="57"/>
      <c r="BD129" s="57"/>
      <c r="BE129" s="57"/>
      <c r="BF129" s="57"/>
      <c r="BG129" s="57"/>
      <c r="BH129" s="57"/>
      <c r="BI129" s="57"/>
      <c r="BJ129" s="57"/>
      <c r="BK129" s="57"/>
      <c r="BL129" s="57"/>
      <c r="BM129" s="57"/>
      <c r="BN129" s="57"/>
      <c r="BO129" s="57"/>
      <c r="BP129" s="57"/>
      <c r="BQ129" s="57"/>
      <c r="BR129" s="57"/>
      <c r="BS129" s="57"/>
      <c r="BT129" s="57"/>
      <c r="BU129" s="57"/>
    </row>
    <row r="130" ht="15.75" customHeight="1">
      <c r="A130" s="321" t="s">
        <v>1416</v>
      </c>
      <c r="B130" s="35">
        <v>45325.0</v>
      </c>
      <c r="C130" s="83" t="s">
        <v>57</v>
      </c>
      <c r="D130" s="59" t="b">
        <v>1</v>
      </c>
      <c r="E130" s="56" t="b">
        <v>1</v>
      </c>
      <c r="F130" s="28"/>
      <c r="G130" s="39" t="s">
        <v>1417</v>
      </c>
      <c r="H130" s="68" t="s">
        <v>1418</v>
      </c>
      <c r="I130" s="55" t="s">
        <v>269</v>
      </c>
      <c r="J130" s="89" t="s">
        <v>123</v>
      </c>
      <c r="K130" s="89" t="s">
        <v>124</v>
      </c>
      <c r="L130" s="60" t="s">
        <v>340</v>
      </c>
      <c r="M130" s="60" t="s">
        <v>366</v>
      </c>
      <c r="N130" s="375" t="s">
        <v>125</v>
      </c>
      <c r="O130" s="61" t="s">
        <v>1419</v>
      </c>
      <c r="P130" s="422" t="s">
        <v>1420</v>
      </c>
      <c r="Q130" s="28"/>
      <c r="R130" s="423" t="s">
        <v>1421</v>
      </c>
      <c r="S130" s="89" t="s">
        <v>1422</v>
      </c>
      <c r="T130" s="89" t="s">
        <v>129</v>
      </c>
      <c r="U130" s="99"/>
      <c r="V130" s="56"/>
      <c r="W130" s="55"/>
      <c r="X130" s="55"/>
      <c r="Y130" s="55"/>
      <c r="Z130" s="101"/>
      <c r="AA130" s="177"/>
      <c r="AB130" s="177"/>
      <c r="AC130" s="102"/>
      <c r="AD130" s="55"/>
      <c r="AE130" s="55"/>
      <c r="AF130" s="55"/>
      <c r="AG130" s="55"/>
      <c r="AH130" s="288"/>
      <c r="AI130" s="289"/>
      <c r="AJ130" s="55"/>
      <c r="AK130" s="55"/>
      <c r="AL130" s="28" t="s">
        <v>1423</v>
      </c>
      <c r="AM130" s="55"/>
      <c r="AN130" s="55"/>
      <c r="AO130" s="315"/>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row>
    <row r="131" ht="16.5" customHeight="1">
      <c r="A131" s="150" t="s">
        <v>1424</v>
      </c>
      <c r="B131" s="144">
        <v>44994.0</v>
      </c>
      <c r="C131" s="59"/>
      <c r="D131" s="59" t="b">
        <v>1</v>
      </c>
      <c r="E131" s="59" t="b">
        <v>0</v>
      </c>
      <c r="F131" s="361"/>
      <c r="G131" s="181" t="s">
        <v>1425</v>
      </c>
      <c r="H131" s="106"/>
      <c r="I131" s="150"/>
      <c r="J131" s="150"/>
      <c r="K131" s="150"/>
      <c r="L131" s="150"/>
      <c r="M131" s="150"/>
      <c r="N131" s="150"/>
      <c r="O131" s="150"/>
      <c r="P131" s="201" t="s">
        <v>1426</v>
      </c>
      <c r="Q131" s="201"/>
      <c r="R131" s="108" t="s">
        <v>1427</v>
      </c>
      <c r="S131" s="57" t="s">
        <v>1428</v>
      </c>
      <c r="T131" s="150" t="s">
        <v>1429</v>
      </c>
      <c r="U131" s="184" t="s">
        <v>72</v>
      </c>
      <c r="V131" s="343"/>
      <c r="W131" s="202" t="s">
        <v>1430</v>
      </c>
      <c r="X131" s="150"/>
      <c r="Y131" s="150"/>
      <c r="Z131" s="156"/>
      <c r="AA131" s="52"/>
      <c r="AB131" s="52"/>
      <c r="AC131" s="318"/>
      <c r="AD131" s="150"/>
      <c r="AE131" s="150"/>
      <c r="AF131" s="150"/>
      <c r="AG131" s="150"/>
      <c r="AH131" s="201"/>
      <c r="AI131" s="59"/>
      <c r="AJ131" s="150"/>
      <c r="AK131" s="150"/>
      <c r="AL131" s="201"/>
      <c r="AM131" s="150"/>
      <c r="AN131" s="150"/>
      <c r="AO131" s="150"/>
      <c r="AP131" s="150"/>
      <c r="AQ131" s="150"/>
      <c r="AR131" s="150"/>
      <c r="AS131" s="150"/>
      <c r="AT131" s="150"/>
      <c r="AU131" s="150"/>
      <c r="AV131" s="150"/>
      <c r="AW131" s="150"/>
      <c r="AX131" s="150"/>
      <c r="AY131" s="150"/>
      <c r="AZ131" s="150"/>
      <c r="BA131" s="150"/>
      <c r="BB131" s="150"/>
      <c r="BC131" s="150"/>
      <c r="BD131" s="59" t="b">
        <v>0</v>
      </c>
      <c r="BE131" s="59" t="b">
        <v>0</v>
      </c>
      <c r="BF131" s="150"/>
      <c r="BG131" s="150"/>
      <c r="BH131" s="150"/>
      <c r="BI131" s="150"/>
      <c r="BJ131" s="150"/>
      <c r="BK131" s="150"/>
      <c r="BL131" s="150"/>
      <c r="BM131" s="150"/>
      <c r="BN131" s="150"/>
      <c r="BO131" s="150"/>
      <c r="BP131" s="150"/>
      <c r="BQ131" s="150"/>
      <c r="BR131" s="150"/>
      <c r="BS131" s="150"/>
      <c r="BT131" s="150"/>
      <c r="BU131" s="150"/>
    </row>
    <row r="132" ht="15.75" customHeight="1">
      <c r="A132" s="159" t="s">
        <v>1431</v>
      </c>
      <c r="B132" s="35">
        <v>45325.0</v>
      </c>
      <c r="C132" s="36" t="s">
        <v>57</v>
      </c>
      <c r="D132" s="59" t="b">
        <v>1</v>
      </c>
      <c r="E132" s="59" t="b">
        <v>1</v>
      </c>
      <c r="F132" s="38" t="s">
        <v>1432</v>
      </c>
      <c r="G132" s="106"/>
      <c r="H132" s="225" t="s">
        <v>1433</v>
      </c>
      <c r="I132" s="198" t="s">
        <v>61</v>
      </c>
      <c r="J132" s="38" t="s">
        <v>62</v>
      </c>
      <c r="K132" s="163" t="s">
        <v>63</v>
      </c>
      <c r="L132" s="164" t="s">
        <v>321</v>
      </c>
      <c r="M132" s="199" t="s">
        <v>427</v>
      </c>
      <c r="N132" s="162"/>
      <c r="O132" s="45" t="s">
        <v>1434</v>
      </c>
      <c r="P132" s="62" t="s">
        <v>1435</v>
      </c>
      <c r="Q132" s="38" t="s">
        <v>1436</v>
      </c>
      <c r="R132" s="39" t="s">
        <v>1437</v>
      </c>
      <c r="S132" s="80" t="s">
        <v>1438</v>
      </c>
      <c r="T132" s="167" t="s">
        <v>847</v>
      </c>
      <c r="U132" s="165" t="s">
        <v>305</v>
      </c>
      <c r="V132" s="59" t="s">
        <v>91</v>
      </c>
      <c r="W132" s="166">
        <v>494012.0</v>
      </c>
      <c r="X132" s="162" t="s">
        <v>74</v>
      </c>
      <c r="Y132" s="162" t="s">
        <v>74</v>
      </c>
      <c r="Z132" s="156"/>
      <c r="AA132" s="52"/>
      <c r="AB132" s="52"/>
      <c r="AC132" s="168"/>
      <c r="AD132" s="59">
        <v>1.0</v>
      </c>
      <c r="AE132" s="162"/>
      <c r="AF132" s="59">
        <v>1.0</v>
      </c>
      <c r="AG132" s="162"/>
      <c r="AH132" s="169" t="s">
        <v>1439</v>
      </c>
      <c r="AI132" s="59">
        <v>190.0</v>
      </c>
      <c r="AJ132" s="162" t="s">
        <v>1440</v>
      </c>
      <c r="AK132" s="162"/>
      <c r="AL132" s="38"/>
      <c r="AM132" s="162" t="s">
        <v>1441</v>
      </c>
      <c r="AN132" s="162"/>
      <c r="AO132" s="162"/>
      <c r="AP132" s="162"/>
      <c r="AQ132" s="162"/>
      <c r="AR132" s="162"/>
      <c r="AS132" s="162"/>
      <c r="AT132" s="162"/>
      <c r="AU132" s="162" t="s">
        <v>1442</v>
      </c>
      <c r="AV132" s="162"/>
      <c r="AW132" s="162"/>
      <c r="AX132" s="162" t="s">
        <v>214</v>
      </c>
      <c r="AY132" s="162"/>
      <c r="AZ132" s="162"/>
      <c r="BA132" s="162"/>
      <c r="BB132" s="162"/>
      <c r="BC132" s="162"/>
      <c r="BD132" s="162"/>
      <c r="BE132" s="162"/>
      <c r="BF132" s="162"/>
      <c r="BG132" s="162"/>
      <c r="BH132" s="162"/>
      <c r="BI132" s="162"/>
      <c r="BJ132" s="162"/>
      <c r="BK132" s="162"/>
      <c r="BL132" s="162"/>
      <c r="BM132" s="162"/>
      <c r="BN132" s="162"/>
      <c r="BO132" s="162"/>
      <c r="BP132" s="162"/>
      <c r="BQ132" s="162"/>
      <c r="BR132" s="162"/>
      <c r="BS132" s="57"/>
      <c r="BT132" s="57"/>
      <c r="BU132" s="57"/>
    </row>
    <row r="133" ht="15.75" customHeight="1">
      <c r="A133" s="150" t="s">
        <v>1443</v>
      </c>
      <c r="B133" s="144">
        <v>44994.0</v>
      </c>
      <c r="C133" s="59"/>
      <c r="D133" s="59" t="b">
        <v>1</v>
      </c>
      <c r="E133" s="59" t="b">
        <v>0</v>
      </c>
      <c r="F133" s="361"/>
      <c r="G133" s="181" t="s">
        <v>1444</v>
      </c>
      <c r="H133" s="106"/>
      <c r="I133" s="150"/>
      <c r="J133" s="150"/>
      <c r="K133" s="150"/>
      <c r="L133" s="150"/>
      <c r="M133" s="150"/>
      <c r="N133" s="150"/>
      <c r="O133" s="150"/>
      <c r="P133" s="201" t="s">
        <v>1445</v>
      </c>
      <c r="Q133" s="146" t="s">
        <v>1446</v>
      </c>
      <c r="R133" s="108" t="s">
        <v>1447</v>
      </c>
      <c r="S133" s="57" t="s">
        <v>1448</v>
      </c>
      <c r="T133" s="207" t="s">
        <v>89</v>
      </c>
      <c r="U133" s="184" t="s">
        <v>130</v>
      </c>
      <c r="V133" s="343"/>
      <c r="W133" s="202" t="s">
        <v>1449</v>
      </c>
      <c r="X133" s="150"/>
      <c r="Y133" s="150"/>
      <c r="Z133" s="156"/>
      <c r="AA133" s="52"/>
      <c r="AB133" s="52"/>
      <c r="AC133" s="318"/>
      <c r="AD133" s="150"/>
      <c r="AE133" s="150"/>
      <c r="AF133" s="150"/>
      <c r="AG133" s="150"/>
      <c r="AH133" s="201"/>
      <c r="AI133" s="59"/>
      <c r="AJ133" s="150"/>
      <c r="AK133" s="150"/>
      <c r="AL133" s="201"/>
      <c r="AM133" s="150"/>
      <c r="AN133" s="150"/>
      <c r="AO133" s="150"/>
      <c r="AP133" s="150"/>
      <c r="AQ133" s="150"/>
      <c r="AR133" s="150"/>
      <c r="AS133" s="150"/>
      <c r="AT133" s="150"/>
      <c r="AU133" s="150"/>
      <c r="AV133" s="150"/>
      <c r="AW133" s="150"/>
      <c r="AX133" s="150"/>
      <c r="AY133" s="150"/>
      <c r="AZ133" s="150"/>
      <c r="BA133" s="150"/>
      <c r="BB133" s="150"/>
      <c r="BC133" s="150"/>
      <c r="BD133" s="59" t="b">
        <v>0</v>
      </c>
      <c r="BE133" s="59" t="b">
        <v>0</v>
      </c>
      <c r="BF133" s="150"/>
      <c r="BG133" s="150"/>
      <c r="BH133" s="150"/>
      <c r="BI133" s="150"/>
      <c r="BJ133" s="150"/>
      <c r="BK133" s="150"/>
      <c r="BL133" s="150"/>
      <c r="BM133" s="150"/>
      <c r="BN133" s="150"/>
      <c r="BO133" s="150"/>
      <c r="BP133" s="150"/>
      <c r="BQ133" s="150"/>
      <c r="BR133" s="150"/>
      <c r="BS133" s="150"/>
      <c r="BT133" s="150"/>
      <c r="BU133" s="150"/>
    </row>
    <row r="134" ht="15.75" customHeight="1">
      <c r="A134" s="58" t="s">
        <v>1450</v>
      </c>
      <c r="B134" s="35">
        <v>45325.0</v>
      </c>
      <c r="C134" s="36" t="s">
        <v>57</v>
      </c>
      <c r="D134" s="31" t="b">
        <v>1</v>
      </c>
      <c r="E134" s="37" t="b">
        <v>1</v>
      </c>
      <c r="F134" s="47"/>
      <c r="G134" s="95" t="s">
        <v>1451</v>
      </c>
      <c r="H134" s="39" t="s">
        <v>1452</v>
      </c>
      <c r="I134" s="55" t="s">
        <v>473</v>
      </c>
      <c r="J134" s="55" t="s">
        <v>123</v>
      </c>
      <c r="K134" s="55" t="s">
        <v>124</v>
      </c>
      <c r="L134" s="43" t="s">
        <v>340</v>
      </c>
      <c r="M134" s="43"/>
      <c r="N134" s="69"/>
      <c r="O134" s="45" t="s">
        <v>1453</v>
      </c>
      <c r="P134" s="46" t="s">
        <v>1454</v>
      </c>
      <c r="Q134" s="47" t="s">
        <v>1455</v>
      </c>
      <c r="R134" s="106"/>
      <c r="S134" s="42" t="s">
        <v>1456</v>
      </c>
      <c r="T134" s="48" t="s">
        <v>954</v>
      </c>
      <c r="U134" s="49" t="s">
        <v>433</v>
      </c>
      <c r="V134" s="92" t="s">
        <v>109</v>
      </c>
      <c r="W134" s="42"/>
      <c r="X134" s="42" t="s">
        <v>110</v>
      </c>
      <c r="Y134" s="42"/>
      <c r="Z134" s="51"/>
      <c r="AA134" s="63"/>
      <c r="AB134" s="53">
        <v>1.91E7</v>
      </c>
      <c r="AC134" s="54">
        <v>19.1</v>
      </c>
      <c r="AD134" s="37">
        <v>4.0</v>
      </c>
      <c r="AE134" s="42"/>
      <c r="AF134" s="37">
        <v>9.0</v>
      </c>
      <c r="AG134" s="42">
        <v>4.0</v>
      </c>
      <c r="AH134" s="79" t="s">
        <v>1457</v>
      </c>
      <c r="AI134" s="37">
        <v>121.0</v>
      </c>
      <c r="AJ134" s="317" t="s">
        <v>1458</v>
      </c>
      <c r="AK134" s="114"/>
      <c r="AL134" s="47" t="s">
        <v>1459</v>
      </c>
      <c r="AM134" s="42" t="s">
        <v>1460</v>
      </c>
      <c r="AN134" s="42" t="s">
        <v>1461</v>
      </c>
      <c r="AO134" s="42" t="s">
        <v>1462</v>
      </c>
      <c r="AP134" s="42" t="s">
        <v>1463</v>
      </c>
      <c r="AQ134" s="42"/>
      <c r="AR134" s="42" t="s">
        <v>1464</v>
      </c>
      <c r="AS134" s="42"/>
      <c r="AT134" s="42" t="s">
        <v>1465</v>
      </c>
      <c r="AU134" s="317" t="s">
        <v>1466</v>
      </c>
      <c r="AV134" s="114"/>
      <c r="AW134" s="42" t="b">
        <v>0</v>
      </c>
      <c r="AX134" s="42" t="s">
        <v>182</v>
      </c>
      <c r="AY134" s="42"/>
      <c r="AZ134" s="42"/>
      <c r="BA134" s="42"/>
      <c r="BB134" s="57"/>
      <c r="BC134" s="57"/>
      <c r="BD134" s="57"/>
      <c r="BE134" s="57"/>
      <c r="BF134" s="57"/>
      <c r="BG134" s="57"/>
      <c r="BH134" s="57"/>
      <c r="BI134" s="57"/>
      <c r="BJ134" s="57"/>
      <c r="BK134" s="57"/>
      <c r="BL134" s="57"/>
      <c r="BM134" s="57"/>
      <c r="BN134" s="57"/>
      <c r="BO134" s="57"/>
      <c r="BP134" s="57"/>
      <c r="BQ134" s="57"/>
      <c r="BR134" s="57"/>
      <c r="BS134" s="57"/>
      <c r="BT134" s="57"/>
      <c r="BU134" s="57"/>
    </row>
    <row r="135" ht="15.75" customHeight="1">
      <c r="A135" s="58" t="s">
        <v>1467</v>
      </c>
      <c r="B135" s="82">
        <v>45146.0</v>
      </c>
      <c r="C135" s="36" t="s">
        <v>97</v>
      </c>
      <c r="D135" s="37"/>
      <c r="E135" s="37" t="b">
        <v>0</v>
      </c>
      <c r="F135" s="107" t="s">
        <v>1468</v>
      </c>
      <c r="G135" s="106"/>
      <c r="H135" s="106"/>
      <c r="I135" s="57"/>
      <c r="J135" s="57" t="s">
        <v>123</v>
      </c>
      <c r="K135" s="57"/>
      <c r="L135" s="57"/>
      <c r="M135" s="57"/>
      <c r="N135" s="57"/>
      <c r="O135" s="57"/>
      <c r="P135" s="107"/>
      <c r="Q135" s="107"/>
      <c r="R135" s="108"/>
      <c r="S135" s="57"/>
      <c r="T135" s="57"/>
      <c r="U135" s="49"/>
      <c r="V135" s="37" t="s">
        <v>91</v>
      </c>
      <c r="W135" s="57"/>
      <c r="X135" s="57"/>
      <c r="Y135" s="57"/>
      <c r="Z135" s="51"/>
      <c r="AA135" s="63"/>
      <c r="AB135" s="63"/>
      <c r="AC135" s="54"/>
      <c r="AD135" s="57"/>
      <c r="AE135" s="57"/>
      <c r="AF135" s="57"/>
      <c r="AG135" s="57"/>
      <c r="AH135" s="107"/>
      <c r="AI135" s="37"/>
      <c r="AJ135" s="57"/>
      <c r="AK135" s="57"/>
      <c r="AL135" s="10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row>
    <row r="136" ht="15.75" customHeight="1">
      <c r="A136" s="64" t="s">
        <v>1469</v>
      </c>
      <c r="B136" s="35">
        <v>45146.0</v>
      </c>
      <c r="C136" s="36" t="s">
        <v>57</v>
      </c>
      <c r="D136" s="31" t="s">
        <v>1470</v>
      </c>
      <c r="E136" s="66" t="b">
        <f>IF(D136=TRUE,TRUE,FALSE)</f>
        <v>0</v>
      </c>
      <c r="F136" s="231" t="s">
        <v>1471</v>
      </c>
      <c r="G136" s="95" t="s">
        <v>1472</v>
      </c>
      <c r="H136" s="96" t="s">
        <v>1473</v>
      </c>
      <c r="I136" s="55" t="s">
        <v>61</v>
      </c>
      <c r="J136" s="55" t="s">
        <v>62</v>
      </c>
      <c r="K136" s="55" t="s">
        <v>63</v>
      </c>
      <c r="L136" s="64" t="s">
        <v>321</v>
      </c>
      <c r="M136" s="64"/>
      <c r="N136" s="69"/>
      <c r="O136" s="69"/>
      <c r="P136" s="28" t="s">
        <v>1474</v>
      </c>
      <c r="Q136" s="28" t="s">
        <v>1475</v>
      </c>
      <c r="R136" s="424"/>
      <c r="S136" s="28"/>
      <c r="T136" s="109" t="s">
        <v>89</v>
      </c>
      <c r="U136" s="99" t="s">
        <v>108</v>
      </c>
      <c r="V136" s="37" t="s">
        <v>91</v>
      </c>
      <c r="W136" s="56"/>
      <c r="X136" s="89" t="s">
        <v>306</v>
      </c>
      <c r="Y136" s="41"/>
      <c r="Z136" s="75"/>
      <c r="AA136" s="76"/>
      <c r="AB136" s="76"/>
      <c r="AC136" s="77"/>
      <c r="AD136" s="78"/>
      <c r="AE136" s="41"/>
      <c r="AF136" s="78"/>
      <c r="AG136" s="56"/>
      <c r="AH136" s="28" t="s">
        <v>471</v>
      </c>
      <c r="AI136" s="56"/>
      <c r="AJ136" s="55"/>
      <c r="AK136" s="37"/>
      <c r="AL136" s="47" t="s">
        <v>1476</v>
      </c>
      <c r="AM136" s="55"/>
      <c r="AN136" s="55"/>
      <c r="AO136" s="42" t="s">
        <v>1476</v>
      </c>
      <c r="AP136" s="42"/>
      <c r="AQ136" s="57"/>
      <c r="AR136" s="57"/>
      <c r="AS136" s="57"/>
      <c r="AT136" s="57"/>
      <c r="AU136" s="57"/>
      <c r="AV136" s="57"/>
      <c r="AW136" s="57"/>
      <c r="AX136" s="57" t="s">
        <v>214</v>
      </c>
      <c r="AY136" s="57"/>
      <c r="AZ136" s="57" t="s">
        <v>1477</v>
      </c>
      <c r="BA136" s="57"/>
      <c r="BB136" s="57"/>
      <c r="BC136" s="57"/>
      <c r="BD136" s="57"/>
      <c r="BE136" s="57"/>
      <c r="BF136" s="57"/>
      <c r="BG136" s="57"/>
      <c r="BH136" s="57"/>
      <c r="BI136" s="57"/>
      <c r="BJ136" s="57"/>
      <c r="BK136" s="57"/>
      <c r="BL136" s="57"/>
      <c r="BM136" s="57"/>
      <c r="BN136" s="57"/>
      <c r="BO136" s="57"/>
      <c r="BP136" s="57"/>
      <c r="BQ136" s="57"/>
      <c r="BR136" s="57"/>
      <c r="BS136" s="57"/>
      <c r="BT136" s="57"/>
      <c r="BU136" s="57"/>
    </row>
    <row r="137" ht="15.75" customHeight="1">
      <c r="A137" s="64" t="s">
        <v>1478</v>
      </c>
      <c r="B137" s="35">
        <v>45325.0</v>
      </c>
      <c r="C137" s="36" t="s">
        <v>150</v>
      </c>
      <c r="D137" s="59" t="b">
        <v>1</v>
      </c>
      <c r="E137" s="180" t="b">
        <v>0</v>
      </c>
      <c r="F137" s="231"/>
      <c r="G137" s="95" t="s">
        <v>1479</v>
      </c>
      <c r="H137" s="96" t="s">
        <v>1480</v>
      </c>
      <c r="I137" s="55"/>
      <c r="J137" s="55"/>
      <c r="K137" s="55"/>
      <c r="L137" s="64"/>
      <c r="M137" s="64"/>
      <c r="N137" s="69"/>
      <c r="O137" s="69"/>
      <c r="P137" s="97"/>
      <c r="Q137" s="28"/>
      <c r="R137" s="424"/>
      <c r="S137" s="28"/>
      <c r="T137" s="57"/>
      <c r="U137" s="99"/>
      <c r="V137" s="37"/>
      <c r="W137" s="56"/>
      <c r="X137" s="55"/>
      <c r="Y137" s="41"/>
      <c r="Z137" s="75"/>
      <c r="AA137" s="76"/>
      <c r="AB137" s="76"/>
      <c r="AC137" s="77"/>
      <c r="AD137" s="78"/>
      <c r="AE137" s="41"/>
      <c r="AF137" s="78"/>
      <c r="AG137" s="56"/>
      <c r="AH137" s="28"/>
      <c r="AI137" s="56"/>
      <c r="AJ137" s="55"/>
      <c r="AK137" s="37"/>
      <c r="AL137" s="47"/>
      <c r="AM137" s="55"/>
      <c r="AN137" s="55"/>
      <c r="AO137" s="42"/>
      <c r="AP137" s="42"/>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row>
    <row r="138" ht="15.75" customHeight="1">
      <c r="A138" s="159" t="s">
        <v>1481</v>
      </c>
      <c r="B138" s="35">
        <v>45325.0</v>
      </c>
      <c r="C138" s="36" t="s">
        <v>57</v>
      </c>
      <c r="D138" s="59" t="b">
        <v>1</v>
      </c>
      <c r="E138" s="59" t="b">
        <v>1</v>
      </c>
      <c r="F138" s="38" t="s">
        <v>1482</v>
      </c>
      <c r="G138" s="39" t="s">
        <v>1483</v>
      </c>
      <c r="H138" s="411" t="s">
        <v>1484</v>
      </c>
      <c r="I138" s="387" t="s">
        <v>269</v>
      </c>
      <c r="J138" s="162" t="s">
        <v>458</v>
      </c>
      <c r="K138" s="387" t="s">
        <v>124</v>
      </c>
      <c r="L138" s="164" t="s">
        <v>340</v>
      </c>
      <c r="M138" s="164" t="s">
        <v>339</v>
      </c>
      <c r="N138" s="241"/>
      <c r="O138" s="425" t="s">
        <v>1485</v>
      </c>
      <c r="P138" s="62" t="s">
        <v>1486</v>
      </c>
      <c r="Q138" s="339" t="s">
        <v>1487</v>
      </c>
      <c r="R138" s="39" t="s">
        <v>1488</v>
      </c>
      <c r="S138" s="42" t="s">
        <v>1489</v>
      </c>
      <c r="T138" s="426" t="s">
        <v>89</v>
      </c>
      <c r="U138" s="184" t="s">
        <v>208</v>
      </c>
      <c r="V138" s="59" t="s">
        <v>91</v>
      </c>
      <c r="W138" s="388">
        <v>411429.0</v>
      </c>
      <c r="X138" s="167" t="s">
        <v>131</v>
      </c>
      <c r="Y138" s="241"/>
      <c r="Z138" s="156"/>
      <c r="AA138" s="52"/>
      <c r="AB138" s="52"/>
      <c r="AC138" s="389"/>
      <c r="AD138" s="145"/>
      <c r="AE138" s="241"/>
      <c r="AF138" s="145"/>
      <c r="AG138" s="241"/>
      <c r="AH138" s="390" t="s">
        <v>1490</v>
      </c>
      <c r="AI138" s="145">
        <v>428.0</v>
      </c>
      <c r="AJ138" s="427" t="s">
        <v>1491</v>
      </c>
      <c r="AK138" s="241"/>
      <c r="AL138" s="428" t="s">
        <v>1492</v>
      </c>
      <c r="AM138" s="241"/>
      <c r="AN138" s="392" t="s">
        <v>1493</v>
      </c>
      <c r="AO138" s="241" t="s">
        <v>1492</v>
      </c>
      <c r="AP138" s="241"/>
      <c r="AQ138" s="241"/>
      <c r="AR138" s="392" t="s">
        <v>1494</v>
      </c>
      <c r="AS138" s="241"/>
      <c r="AT138" s="241"/>
      <c r="AU138" s="241"/>
      <c r="AV138" s="241"/>
      <c r="AW138" s="241"/>
      <c r="AX138" s="241" t="s">
        <v>626</v>
      </c>
      <c r="AY138" s="241"/>
      <c r="AZ138" s="241"/>
      <c r="BA138" s="241"/>
      <c r="BB138" s="151"/>
      <c r="BC138" s="151"/>
      <c r="BD138" s="151"/>
      <c r="BE138" s="151"/>
      <c r="BF138" s="151"/>
      <c r="BG138" s="151"/>
      <c r="BH138" s="151"/>
      <c r="BI138" s="151"/>
      <c r="BJ138" s="151"/>
      <c r="BK138" s="151"/>
      <c r="BL138" s="151"/>
      <c r="BM138" s="151"/>
      <c r="BN138" s="151"/>
      <c r="BO138" s="151"/>
      <c r="BP138" s="151"/>
      <c r="BQ138" s="151"/>
      <c r="BR138" s="151"/>
      <c r="BS138" s="151"/>
      <c r="BT138" s="151"/>
      <c r="BU138" s="151"/>
    </row>
    <row r="139" ht="17.25" customHeight="1">
      <c r="A139" s="58" t="s">
        <v>1495</v>
      </c>
      <c r="B139" s="273">
        <v>45146.0</v>
      </c>
      <c r="C139" s="36" t="s">
        <v>97</v>
      </c>
      <c r="D139" s="56" t="b">
        <v>0</v>
      </c>
      <c r="E139" s="37" t="b">
        <v>0</v>
      </c>
      <c r="F139" s="28" t="s">
        <v>1496</v>
      </c>
      <c r="G139" s="106"/>
      <c r="H139" s="39" t="s">
        <v>1497</v>
      </c>
      <c r="I139" s="57"/>
      <c r="J139" s="57" t="s">
        <v>1498</v>
      </c>
      <c r="K139" s="57"/>
      <c r="L139" s="57"/>
      <c r="M139" s="57"/>
      <c r="N139" s="57"/>
      <c r="O139" s="57"/>
      <c r="P139" s="107" t="s">
        <v>1499</v>
      </c>
      <c r="Q139" s="107" t="s">
        <v>1500</v>
      </c>
      <c r="R139" s="108"/>
      <c r="S139" s="57" t="s">
        <v>1501</v>
      </c>
      <c r="T139" s="57" t="s">
        <v>293</v>
      </c>
      <c r="U139" s="49" t="s">
        <v>1502</v>
      </c>
      <c r="V139" s="37" t="s">
        <v>109</v>
      </c>
      <c r="W139" s="74">
        <v>100142.0</v>
      </c>
      <c r="X139" s="57" t="s">
        <v>110</v>
      </c>
      <c r="Y139" s="41" t="s">
        <v>259</v>
      </c>
      <c r="Z139" s="75">
        <v>41699.0</v>
      </c>
      <c r="AA139" s="63"/>
      <c r="AB139" s="63"/>
      <c r="AC139" s="54"/>
      <c r="AD139" s="111">
        <v>2.0</v>
      </c>
      <c r="AE139" s="78" t="s">
        <v>164</v>
      </c>
      <c r="AF139" s="111">
        <v>3.0</v>
      </c>
      <c r="AG139" s="57"/>
      <c r="AH139" s="107"/>
      <c r="AI139" s="37"/>
      <c r="AJ139" s="57"/>
      <c r="AK139" s="78" t="s">
        <v>1503</v>
      </c>
      <c r="AL139" s="70" t="s">
        <v>1504</v>
      </c>
      <c r="AM139" s="57"/>
      <c r="AN139" s="57"/>
      <c r="AO139" s="57"/>
      <c r="AP139" s="57"/>
      <c r="AQ139" s="57"/>
      <c r="AR139" s="57"/>
      <c r="AS139" s="57"/>
      <c r="AT139" s="57" t="s">
        <v>1505</v>
      </c>
      <c r="AU139" s="113" t="s">
        <v>1506</v>
      </c>
      <c r="AV139" s="114"/>
      <c r="AW139" s="37" t="b">
        <v>0</v>
      </c>
      <c r="AX139" s="57" t="s">
        <v>95</v>
      </c>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row>
    <row r="140" ht="16.5" customHeight="1">
      <c r="A140" s="159" t="s">
        <v>1507</v>
      </c>
      <c r="B140" s="35">
        <v>45325.0</v>
      </c>
      <c r="C140" s="36" t="s">
        <v>57</v>
      </c>
      <c r="D140" s="37" t="b">
        <v>1</v>
      </c>
      <c r="E140" s="37" t="b">
        <v>1</v>
      </c>
      <c r="F140" s="28" t="s">
        <v>1508</v>
      </c>
      <c r="G140" s="39" t="s">
        <v>1509</v>
      </c>
      <c r="H140" s="68" t="s">
        <v>1510</v>
      </c>
      <c r="I140" s="55" t="s">
        <v>100</v>
      </c>
      <c r="J140" s="55" t="s">
        <v>123</v>
      </c>
      <c r="K140" s="55" t="s">
        <v>124</v>
      </c>
      <c r="L140" s="43" t="s">
        <v>125</v>
      </c>
      <c r="M140" s="43"/>
      <c r="N140" s="69"/>
      <c r="O140" s="45" t="s">
        <v>1511</v>
      </c>
      <c r="P140" s="429" t="s">
        <v>1512</v>
      </c>
      <c r="Q140" s="327"/>
      <c r="R140" s="39" t="s">
        <v>1513</v>
      </c>
      <c r="S140" s="42" t="s">
        <v>1514</v>
      </c>
      <c r="T140" s="241" t="s">
        <v>1515</v>
      </c>
      <c r="U140" s="49" t="s">
        <v>208</v>
      </c>
      <c r="V140" s="37" t="s">
        <v>109</v>
      </c>
      <c r="W140" s="430">
        <v>832222.0</v>
      </c>
      <c r="X140" s="162" t="s">
        <v>74</v>
      </c>
      <c r="Y140" s="42"/>
      <c r="Z140" s="51"/>
      <c r="AA140" s="63"/>
      <c r="AB140" s="63"/>
      <c r="AC140" s="54"/>
      <c r="AD140" s="37"/>
      <c r="AE140" s="42"/>
      <c r="AF140" s="37"/>
      <c r="AG140" s="42"/>
      <c r="AH140" s="340" t="s">
        <v>1516</v>
      </c>
      <c r="AI140" s="37"/>
      <c r="AJ140" s="42"/>
      <c r="AK140" s="55"/>
      <c r="AL140" s="28"/>
      <c r="AM140" s="55"/>
      <c r="AN140" s="55"/>
      <c r="AO140" s="55"/>
      <c r="AP140" s="42"/>
      <c r="AQ140" s="42"/>
      <c r="AR140" s="42"/>
      <c r="AS140" s="42"/>
      <c r="AT140" s="42"/>
      <c r="AU140" s="42"/>
      <c r="AV140" s="42"/>
      <c r="AW140" s="42"/>
      <c r="AX140" s="241" t="s">
        <v>214</v>
      </c>
      <c r="AY140" s="241"/>
      <c r="AZ140" s="42"/>
      <c r="BA140" s="42"/>
      <c r="BB140" s="57"/>
      <c r="BC140" s="57"/>
      <c r="BD140" s="57"/>
      <c r="BE140" s="57"/>
      <c r="BF140" s="57"/>
      <c r="BG140" s="57"/>
      <c r="BH140" s="57"/>
      <c r="BI140" s="57"/>
      <c r="BJ140" s="57"/>
      <c r="BK140" s="57"/>
      <c r="BL140" s="57"/>
      <c r="BM140" s="57"/>
      <c r="BN140" s="57"/>
      <c r="BO140" s="57"/>
      <c r="BP140" s="57"/>
      <c r="BQ140" s="57"/>
      <c r="BR140" s="57"/>
      <c r="BS140" s="57"/>
      <c r="BT140" s="57"/>
      <c r="BU140" s="57"/>
    </row>
    <row r="141" ht="15.75" customHeight="1">
      <c r="A141" s="159" t="s">
        <v>1517</v>
      </c>
      <c r="B141" s="35">
        <v>45325.0</v>
      </c>
      <c r="C141" s="36" t="s">
        <v>57</v>
      </c>
      <c r="D141" s="59" t="b">
        <v>1</v>
      </c>
      <c r="E141" s="59" t="b">
        <v>1</v>
      </c>
      <c r="F141" s="38"/>
      <c r="G141" s="39" t="s">
        <v>1518</v>
      </c>
      <c r="H141" s="411" t="s">
        <v>1519</v>
      </c>
      <c r="I141" s="387" t="s">
        <v>269</v>
      </c>
      <c r="J141" s="162" t="s">
        <v>458</v>
      </c>
      <c r="K141" s="387" t="s">
        <v>124</v>
      </c>
      <c r="L141" s="164" t="s">
        <v>340</v>
      </c>
      <c r="M141" s="164"/>
      <c r="N141" s="241"/>
      <c r="O141" s="45" t="s">
        <v>1520</v>
      </c>
      <c r="P141" s="62"/>
      <c r="Q141" s="363"/>
      <c r="R141" s="39" t="s">
        <v>1521</v>
      </c>
      <c r="S141" s="42"/>
      <c r="T141" s="431" t="s">
        <v>371</v>
      </c>
      <c r="U141" s="184" t="s">
        <v>72</v>
      </c>
      <c r="V141" s="59" t="s">
        <v>91</v>
      </c>
      <c r="W141" s="388">
        <v>1555023.0</v>
      </c>
      <c r="X141" s="167" t="s">
        <v>131</v>
      </c>
      <c r="Y141" s="241"/>
      <c r="Z141" s="156"/>
      <c r="AA141" s="52"/>
      <c r="AB141" s="52"/>
      <c r="AC141" s="389"/>
      <c r="AD141" s="145"/>
      <c r="AE141" s="241"/>
      <c r="AF141" s="145"/>
      <c r="AG141" s="241"/>
      <c r="AH141" s="390" t="s">
        <v>1522</v>
      </c>
      <c r="AI141" s="145"/>
      <c r="AJ141" s="241"/>
      <c r="AK141" s="241"/>
      <c r="AL141" s="324" t="s">
        <v>1523</v>
      </c>
      <c r="AM141" s="241"/>
      <c r="AN141" s="241"/>
      <c r="AO141" s="241" t="s">
        <v>1523</v>
      </c>
      <c r="AP141" s="432" t="s">
        <v>1524</v>
      </c>
      <c r="AQ141" s="241"/>
      <c r="AR141" s="432" t="s">
        <v>1524</v>
      </c>
      <c r="AS141" s="241"/>
      <c r="AT141" s="241"/>
      <c r="AU141" s="241"/>
      <c r="AV141" s="241"/>
      <c r="AW141" s="241"/>
      <c r="AX141" s="241"/>
      <c r="AY141" s="241"/>
      <c r="AZ141" s="241"/>
      <c r="BA141" s="241"/>
      <c r="BB141" s="151"/>
      <c r="BC141" s="151"/>
      <c r="BD141" s="151"/>
      <c r="BE141" s="151"/>
      <c r="BF141" s="151"/>
      <c r="BG141" s="151"/>
      <c r="BH141" s="151"/>
      <c r="BI141" s="151"/>
      <c r="BJ141" s="151"/>
      <c r="BK141" s="151"/>
      <c r="BL141" s="151"/>
      <c r="BM141" s="151"/>
      <c r="BN141" s="151"/>
      <c r="BO141" s="151"/>
      <c r="BP141" s="151"/>
      <c r="BQ141" s="151"/>
      <c r="BR141" s="151"/>
      <c r="BS141" s="151"/>
      <c r="BT141" s="151"/>
      <c r="BU141" s="151"/>
    </row>
    <row r="142" ht="16.5" customHeight="1">
      <c r="A142" s="150" t="s">
        <v>1525</v>
      </c>
      <c r="B142" s="144">
        <v>44994.0</v>
      </c>
      <c r="C142" s="59"/>
      <c r="D142" s="59" t="b">
        <v>1</v>
      </c>
      <c r="E142" s="59" t="b">
        <v>0</v>
      </c>
      <c r="F142" s="201"/>
      <c r="G142" s="181" t="s">
        <v>1526</v>
      </c>
      <c r="H142" s="106"/>
      <c r="I142" s="150"/>
      <c r="J142" s="150"/>
      <c r="K142" s="150"/>
      <c r="L142" s="150"/>
      <c r="M142" s="150"/>
      <c r="N142" s="150"/>
      <c r="O142" s="150"/>
      <c r="P142" s="201" t="s">
        <v>1527</v>
      </c>
      <c r="Q142" s="62"/>
      <c r="R142" s="108" t="s">
        <v>1528</v>
      </c>
      <c r="S142" s="57" t="s">
        <v>1529</v>
      </c>
      <c r="T142" s="207" t="s">
        <v>207</v>
      </c>
      <c r="U142" s="184" t="s">
        <v>208</v>
      </c>
      <c r="V142" s="343"/>
      <c r="W142" s="150" t="s">
        <v>1530</v>
      </c>
      <c r="X142" s="150"/>
      <c r="Y142" s="150"/>
      <c r="Z142" s="156"/>
      <c r="AA142" s="52"/>
      <c r="AB142" s="52"/>
      <c r="AC142" s="318"/>
      <c r="AD142" s="150"/>
      <c r="AE142" s="150"/>
      <c r="AF142" s="150"/>
      <c r="AG142" s="150"/>
      <c r="AH142" s="201"/>
      <c r="AI142" s="59"/>
      <c r="AJ142" s="150"/>
      <c r="AK142" s="150"/>
      <c r="AL142" s="201"/>
      <c r="AM142" s="150"/>
      <c r="AN142" s="150"/>
      <c r="AO142" s="150"/>
      <c r="AP142" s="150"/>
      <c r="AQ142" s="150"/>
      <c r="AR142" s="150"/>
      <c r="AS142" s="150"/>
      <c r="AT142" s="150"/>
      <c r="AU142" s="150"/>
      <c r="AV142" s="150"/>
      <c r="AW142" s="150"/>
      <c r="AX142" s="150"/>
      <c r="AY142" s="150"/>
      <c r="AZ142" s="150"/>
      <c r="BA142" s="150"/>
      <c r="BB142" s="150"/>
      <c r="BC142" s="150"/>
      <c r="BD142" s="59" t="b">
        <v>0</v>
      </c>
      <c r="BE142" s="59" t="b">
        <v>0</v>
      </c>
      <c r="BF142" s="150"/>
      <c r="BG142" s="150"/>
      <c r="BH142" s="150"/>
      <c r="BI142" s="150"/>
      <c r="BJ142" s="150"/>
      <c r="BK142" s="150"/>
      <c r="BL142" s="150"/>
      <c r="BM142" s="150"/>
      <c r="BN142" s="150"/>
      <c r="BO142" s="150"/>
      <c r="BP142" s="150"/>
      <c r="BQ142" s="150"/>
      <c r="BR142" s="150"/>
      <c r="BS142" s="150"/>
      <c r="BT142" s="150"/>
      <c r="BU142" s="150"/>
    </row>
    <row r="143" ht="16.5" customHeight="1">
      <c r="A143" s="183" t="s">
        <v>1531</v>
      </c>
      <c r="B143" s="35">
        <v>45325.0</v>
      </c>
      <c r="C143" s="36" t="s">
        <v>57</v>
      </c>
      <c r="D143" s="59" t="b">
        <v>1</v>
      </c>
      <c r="E143" s="59" t="b">
        <v>1</v>
      </c>
      <c r="F143" s="433" t="s">
        <v>1532</v>
      </c>
      <c r="G143" s="181" t="s">
        <v>1533</v>
      </c>
      <c r="H143" s="434" t="s">
        <v>1534</v>
      </c>
      <c r="I143" s="162" t="s">
        <v>79</v>
      </c>
      <c r="J143" s="162" t="s">
        <v>338</v>
      </c>
      <c r="K143" s="162" t="s">
        <v>63</v>
      </c>
      <c r="L143" s="382" t="s">
        <v>1150</v>
      </c>
      <c r="M143" s="164" t="s">
        <v>65</v>
      </c>
      <c r="N143" s="159"/>
      <c r="O143" s="45" t="s">
        <v>1535</v>
      </c>
      <c r="P143" s="62" t="s">
        <v>1536</v>
      </c>
      <c r="Q143" s="339" t="s">
        <v>1537</v>
      </c>
      <c r="R143" s="106" t="s">
        <v>1538</v>
      </c>
      <c r="S143" s="42" t="s">
        <v>190</v>
      </c>
      <c r="T143" s="48" t="s">
        <v>89</v>
      </c>
      <c r="U143" s="184" t="s">
        <v>433</v>
      </c>
      <c r="V143" s="59" t="s">
        <v>91</v>
      </c>
      <c r="W143" s="159" t="s">
        <v>1539</v>
      </c>
      <c r="X143" s="162" t="s">
        <v>74</v>
      </c>
      <c r="Y143" s="159"/>
      <c r="Z143" s="435"/>
      <c r="AA143" s="436"/>
      <c r="AB143" s="436"/>
      <c r="AC143" s="187"/>
      <c r="AD143" s="188">
        <v>1.0</v>
      </c>
      <c r="AE143" s="159"/>
      <c r="AF143" s="188">
        <v>1.0</v>
      </c>
      <c r="AG143" s="159"/>
      <c r="AH143" s="189" t="s">
        <v>1540</v>
      </c>
      <c r="AI143" s="188">
        <v>250.0</v>
      </c>
      <c r="AJ143" s="437" t="s">
        <v>1541</v>
      </c>
      <c r="AK143" s="194">
        <f>972-74-779-7607</f>
        <v>-7488</v>
      </c>
      <c r="AL143" s="38"/>
      <c r="AM143" s="162"/>
      <c r="AN143" s="159" t="s">
        <v>1542</v>
      </c>
      <c r="AO143" s="192" t="s">
        <v>1543</v>
      </c>
      <c r="AP143" s="162"/>
      <c r="AQ143" s="159"/>
      <c r="AR143" s="192" t="s">
        <v>1544</v>
      </c>
      <c r="AS143" s="192" t="s">
        <v>1543</v>
      </c>
      <c r="AT143" s="191" t="s">
        <v>1545</v>
      </c>
      <c r="AU143" s="192" t="s">
        <v>1546</v>
      </c>
      <c r="AV143" s="162"/>
      <c r="AW143" s="162"/>
      <c r="AX143" s="438" t="s">
        <v>1547</v>
      </c>
      <c r="AY143" s="192"/>
      <c r="AZ143" s="159"/>
      <c r="BA143" s="159"/>
      <c r="BB143" s="159"/>
      <c r="BC143" s="159"/>
      <c r="BD143" s="159"/>
      <c r="BE143" s="159"/>
      <c r="BF143" s="159"/>
      <c r="BG143" s="159"/>
      <c r="BH143" s="159"/>
      <c r="BI143" s="159"/>
      <c r="BJ143" s="159"/>
      <c r="BK143" s="159"/>
      <c r="BL143" s="159"/>
      <c r="BM143" s="159"/>
      <c r="BN143" s="159"/>
      <c r="BO143" s="159"/>
      <c r="BP143" s="159"/>
      <c r="BQ143" s="159"/>
      <c r="BR143" s="159"/>
      <c r="BS143" s="159"/>
      <c r="BT143" s="159"/>
      <c r="BU143" s="159"/>
    </row>
    <row r="144" ht="16.5" customHeight="1">
      <c r="A144" s="58" t="s">
        <v>1548</v>
      </c>
      <c r="B144" s="35">
        <v>45325.0</v>
      </c>
      <c r="C144" s="36" t="s">
        <v>57</v>
      </c>
      <c r="D144" s="37" t="b">
        <v>1</v>
      </c>
      <c r="E144" s="37" t="b">
        <v>1</v>
      </c>
      <c r="F144" s="47" t="s">
        <v>1306</v>
      </c>
      <c r="G144" s="39" t="s">
        <v>1549</v>
      </c>
      <c r="H144" s="39" t="s">
        <v>1550</v>
      </c>
      <c r="I144" s="42" t="s">
        <v>473</v>
      </c>
      <c r="J144" s="42" t="s">
        <v>338</v>
      </c>
      <c r="K144" s="42" t="s">
        <v>102</v>
      </c>
      <c r="L144" s="44" t="s">
        <v>125</v>
      </c>
      <c r="M144" s="44"/>
      <c r="N144" s="42"/>
      <c r="O144" s="45" t="s">
        <v>1551</v>
      </c>
      <c r="P144" s="46" t="s">
        <v>1552</v>
      </c>
      <c r="Q144" s="47" t="s">
        <v>1553</v>
      </c>
      <c r="R144" s="106"/>
      <c r="S144" s="42" t="s">
        <v>1554</v>
      </c>
      <c r="T144" s="48" t="s">
        <v>477</v>
      </c>
      <c r="U144" s="49" t="s">
        <v>143</v>
      </c>
      <c r="V144" s="37" t="s">
        <v>109</v>
      </c>
      <c r="W144" s="233">
        <v>47875.0</v>
      </c>
      <c r="X144" s="42" t="s">
        <v>74</v>
      </c>
      <c r="Y144" s="42" t="s">
        <v>74</v>
      </c>
      <c r="Z144" s="51">
        <v>43406.0</v>
      </c>
      <c r="AA144" s="63">
        <v>1000000.0</v>
      </c>
      <c r="AB144" s="63">
        <v>1000000.0</v>
      </c>
      <c r="AC144" s="54">
        <v>1.0</v>
      </c>
      <c r="AD144" s="37">
        <v>1.0</v>
      </c>
      <c r="AE144" s="42"/>
      <c r="AF144" s="37">
        <v>1.0</v>
      </c>
      <c r="AG144" s="42"/>
      <c r="AH144" s="79" t="s">
        <v>1555</v>
      </c>
      <c r="AI144" s="37">
        <v>24.0</v>
      </c>
      <c r="AJ144" s="42" t="s">
        <v>1556</v>
      </c>
      <c r="AK144" s="42" t="s">
        <v>1557</v>
      </c>
      <c r="AL144" s="310" t="s">
        <v>1558</v>
      </c>
      <c r="AM144" s="114"/>
      <c r="AN144" s="42"/>
      <c r="AO144" s="42"/>
      <c r="AP144" s="42"/>
      <c r="AQ144" s="42"/>
      <c r="AR144" s="42"/>
      <c r="AS144" s="42"/>
      <c r="AT144" s="42"/>
      <c r="AU144" s="42"/>
      <c r="AV144" s="42"/>
      <c r="AW144" s="42"/>
      <c r="AX144" s="42"/>
      <c r="AY144" s="42"/>
      <c r="AZ144" s="42"/>
      <c r="BA144" s="42"/>
      <c r="BB144" s="57"/>
      <c r="BC144" s="57"/>
      <c r="BD144" s="57"/>
      <c r="BE144" s="57"/>
      <c r="BF144" s="57"/>
      <c r="BG144" s="57"/>
      <c r="BH144" s="57"/>
      <c r="BI144" s="57"/>
      <c r="BJ144" s="57"/>
      <c r="BK144" s="57"/>
      <c r="BL144" s="57"/>
      <c r="BM144" s="57"/>
      <c r="BN144" s="57"/>
      <c r="BO144" s="57"/>
      <c r="BP144" s="57"/>
      <c r="BQ144" s="57"/>
      <c r="BR144" s="57"/>
      <c r="BS144" s="57"/>
      <c r="BT144" s="57"/>
      <c r="BU144" s="57"/>
    </row>
    <row r="145" ht="16.5" customHeight="1">
      <c r="A145" s="150" t="s">
        <v>1559</v>
      </c>
      <c r="B145" s="144">
        <v>44994.0</v>
      </c>
      <c r="C145" s="59" t="s">
        <v>150</v>
      </c>
      <c r="D145" s="150" t="b">
        <v>1</v>
      </c>
      <c r="E145" s="59" t="b">
        <v>0</v>
      </c>
      <c r="F145" s="201" t="s">
        <v>1560</v>
      </c>
      <c r="G145" s="39" t="s">
        <v>1561</v>
      </c>
      <c r="H145" s="39" t="s">
        <v>1562</v>
      </c>
      <c r="I145" s="150"/>
      <c r="J145" s="150" t="s">
        <v>1092</v>
      </c>
      <c r="K145" s="150"/>
      <c r="L145" s="150"/>
      <c r="M145" s="150"/>
      <c r="N145" s="150"/>
      <c r="O145" s="150"/>
      <c r="P145" s="201" t="s">
        <v>1563</v>
      </c>
      <c r="Q145" s="201"/>
      <c r="R145" s="108" t="s">
        <v>1564</v>
      </c>
      <c r="S145" s="57"/>
      <c r="T145" s="150"/>
      <c r="U145" s="184" t="s">
        <v>208</v>
      </c>
      <c r="V145" s="180" t="s">
        <v>91</v>
      </c>
      <c r="W145" s="202"/>
      <c r="X145" s="150" t="s">
        <v>277</v>
      </c>
      <c r="Y145" s="150"/>
      <c r="Z145" s="156"/>
      <c r="AA145" s="52"/>
      <c r="AB145" s="52"/>
      <c r="AC145" s="318"/>
      <c r="AD145" s="150"/>
      <c r="AE145" s="150"/>
      <c r="AF145" s="150"/>
      <c r="AG145" s="150"/>
      <c r="AH145" s="201"/>
      <c r="AI145" s="59"/>
      <c r="AJ145" s="150"/>
      <c r="AK145" s="150"/>
      <c r="AL145" s="201"/>
      <c r="AM145" s="150"/>
      <c r="AN145" s="150"/>
      <c r="AO145" s="150"/>
      <c r="AP145" s="150"/>
      <c r="AQ145" s="150"/>
      <c r="AR145" s="150"/>
      <c r="AS145" s="150"/>
      <c r="AT145" s="150"/>
      <c r="AU145" s="150"/>
      <c r="AV145" s="150"/>
      <c r="AW145" s="150"/>
      <c r="AX145" s="150"/>
      <c r="AY145" s="150"/>
      <c r="AZ145" s="150"/>
      <c r="BA145" s="150"/>
      <c r="BB145" s="150"/>
      <c r="BC145" s="150" t="s">
        <v>356</v>
      </c>
      <c r="BD145" s="59" t="b">
        <v>0</v>
      </c>
      <c r="BE145" s="150"/>
      <c r="BF145" s="150"/>
      <c r="BG145" s="150"/>
      <c r="BH145" s="150"/>
      <c r="BI145" s="150"/>
      <c r="BJ145" s="150"/>
      <c r="BK145" s="150"/>
      <c r="BL145" s="150"/>
      <c r="BM145" s="150"/>
      <c r="BN145" s="150"/>
      <c r="BO145" s="150"/>
      <c r="BP145" s="150"/>
      <c r="BQ145" s="150"/>
      <c r="BR145" s="150"/>
      <c r="BS145" s="150"/>
      <c r="BT145" s="150"/>
      <c r="BU145" s="290"/>
    </row>
    <row r="146" ht="15.75" customHeight="1">
      <c r="A146" s="162" t="s">
        <v>1565</v>
      </c>
      <c r="B146" s="35">
        <v>45325.0</v>
      </c>
      <c r="C146" s="36" t="s">
        <v>57</v>
      </c>
      <c r="D146" s="59" t="b">
        <v>1</v>
      </c>
      <c r="E146" s="59" t="b">
        <v>1</v>
      </c>
      <c r="F146" s="160"/>
      <c r="G146" s="39" t="s">
        <v>1566</v>
      </c>
      <c r="H146" s="39" t="s">
        <v>1567</v>
      </c>
      <c r="I146" s="162" t="s">
        <v>269</v>
      </c>
      <c r="J146" s="162" t="s">
        <v>338</v>
      </c>
      <c r="K146" s="162" t="s">
        <v>124</v>
      </c>
      <c r="L146" s="164" t="s">
        <v>136</v>
      </c>
      <c r="M146" s="164" t="s">
        <v>65</v>
      </c>
      <c r="N146" s="162"/>
      <c r="O146" s="45" t="s">
        <v>1568</v>
      </c>
      <c r="P146" s="62" t="s">
        <v>1569</v>
      </c>
      <c r="Q146" s="38"/>
      <c r="R146" s="106"/>
      <c r="S146" s="42"/>
      <c r="T146" s="167" t="s">
        <v>847</v>
      </c>
      <c r="U146" s="184" t="s">
        <v>208</v>
      </c>
      <c r="V146" s="59" t="s">
        <v>91</v>
      </c>
      <c r="W146" s="166"/>
      <c r="X146" s="167" t="s">
        <v>131</v>
      </c>
      <c r="Y146" s="162"/>
      <c r="Z146" s="156"/>
      <c r="AA146" s="52"/>
      <c r="AB146" s="52"/>
      <c r="AC146" s="168"/>
      <c r="AD146" s="59"/>
      <c r="AE146" s="162"/>
      <c r="AF146" s="59"/>
      <c r="AG146" s="162"/>
      <c r="AH146" s="169" t="s">
        <v>1570</v>
      </c>
      <c r="AI146" s="59">
        <v>297.0</v>
      </c>
      <c r="AJ146" s="162"/>
      <c r="AK146" s="162"/>
      <c r="AL146" s="38"/>
      <c r="AM146" s="162"/>
      <c r="AN146" s="162"/>
      <c r="AO146" s="162"/>
      <c r="AP146" s="162"/>
      <c r="AQ146" s="162"/>
      <c r="AR146" s="162"/>
      <c r="AS146" s="162"/>
      <c r="AT146" s="162"/>
      <c r="AU146" s="162"/>
      <c r="AV146" s="162"/>
      <c r="AW146" s="162"/>
      <c r="AX146" s="162"/>
      <c r="AY146" s="162"/>
      <c r="AZ146" s="162"/>
      <c r="BA146" s="162"/>
      <c r="BB146" s="150"/>
      <c r="BC146" s="59" t="b">
        <v>1</v>
      </c>
      <c r="BD146" s="59" t="b">
        <v>1</v>
      </c>
      <c r="BE146" s="150"/>
      <c r="BF146" s="150"/>
      <c r="BG146" s="150"/>
      <c r="BH146" s="150"/>
      <c r="BI146" s="150"/>
      <c r="BJ146" s="150"/>
      <c r="BK146" s="150"/>
      <c r="BL146" s="150"/>
      <c r="BM146" s="150"/>
      <c r="BN146" s="150"/>
      <c r="BO146" s="150"/>
      <c r="BP146" s="150"/>
      <c r="BQ146" s="150"/>
      <c r="BR146" s="150"/>
      <c r="BS146" s="150"/>
      <c r="BT146" s="150"/>
      <c r="BU146" s="57"/>
    </row>
    <row r="147" ht="15.75" customHeight="1">
      <c r="A147" s="58" t="s">
        <v>1571</v>
      </c>
      <c r="B147" s="35">
        <v>45146.0</v>
      </c>
      <c r="C147" s="36" t="s">
        <v>97</v>
      </c>
      <c r="D147" s="37"/>
      <c r="E147" s="37" t="b">
        <v>0</v>
      </c>
      <c r="F147" s="249" t="s">
        <v>1572</v>
      </c>
      <c r="G147" s="106"/>
      <c r="H147" s="106"/>
      <c r="I147" s="57"/>
      <c r="J147" s="57"/>
      <c r="K147" s="57"/>
      <c r="L147" s="57"/>
      <c r="M147" s="57"/>
      <c r="N147" s="57"/>
      <c r="O147" s="57"/>
      <c r="P147" s="152" t="s">
        <v>1573</v>
      </c>
      <c r="Q147" s="107"/>
      <c r="R147" s="108"/>
      <c r="S147" s="57"/>
      <c r="T147" s="57"/>
      <c r="U147" s="49"/>
      <c r="V147" s="37"/>
      <c r="W147" s="57"/>
      <c r="X147" s="57"/>
      <c r="Y147" s="57"/>
      <c r="Z147" s="51"/>
      <c r="AA147" s="63"/>
      <c r="AB147" s="63"/>
      <c r="AC147" s="54"/>
      <c r="AD147" s="57"/>
      <c r="AE147" s="57"/>
      <c r="AF147" s="57"/>
      <c r="AG147" s="57"/>
      <c r="AH147" s="107"/>
      <c r="AI147" s="37"/>
      <c r="AJ147" s="57"/>
      <c r="AK147" s="57"/>
      <c r="AL147" s="10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row>
    <row r="148" ht="15.75" customHeight="1">
      <c r="A148" s="58" t="s">
        <v>1574</v>
      </c>
      <c r="B148" s="35">
        <v>45146.0</v>
      </c>
      <c r="C148" s="36" t="s">
        <v>97</v>
      </c>
      <c r="D148" s="56" t="b">
        <v>1</v>
      </c>
      <c r="E148" s="37" t="b">
        <v>0</v>
      </c>
      <c r="F148" s="170"/>
      <c r="G148" s="39" t="s">
        <v>1575</v>
      </c>
      <c r="H148" s="39" t="s">
        <v>1576</v>
      </c>
      <c r="I148" s="55" t="s">
        <v>79</v>
      </c>
      <c r="J148" s="55" t="s">
        <v>1498</v>
      </c>
      <c r="K148" s="55" t="s">
        <v>124</v>
      </c>
      <c r="L148" s="64" t="s">
        <v>125</v>
      </c>
      <c r="M148" s="57"/>
      <c r="N148" s="57"/>
      <c r="O148" s="57"/>
      <c r="P148" s="107" t="s">
        <v>1577</v>
      </c>
      <c r="Q148" s="107" t="s">
        <v>1578</v>
      </c>
      <c r="R148" s="108"/>
      <c r="S148" s="57" t="s">
        <v>1579</v>
      </c>
      <c r="T148" s="109" t="s">
        <v>344</v>
      </c>
      <c r="U148" s="49" t="s">
        <v>1580</v>
      </c>
      <c r="V148" s="37" t="s">
        <v>91</v>
      </c>
      <c r="W148" s="331">
        <v>847908.0</v>
      </c>
      <c r="X148" s="109" t="s">
        <v>131</v>
      </c>
      <c r="Y148" s="57"/>
      <c r="Z148" s="51"/>
      <c r="AA148" s="63"/>
      <c r="AB148" s="63"/>
      <c r="AC148" s="54"/>
      <c r="AD148" s="57"/>
      <c r="AE148" s="57"/>
      <c r="AF148" s="57"/>
      <c r="AG148" s="57"/>
      <c r="AH148" s="107"/>
      <c r="AI148" s="37"/>
      <c r="AJ148" s="113" t="s">
        <v>1581</v>
      </c>
      <c r="AK148" s="114"/>
      <c r="AL148" s="107" t="s">
        <v>1582</v>
      </c>
      <c r="AM148" s="57"/>
      <c r="AN148" s="57"/>
      <c r="AO148" s="57"/>
      <c r="AP148" s="57"/>
      <c r="AQ148" s="57"/>
      <c r="AR148" s="57"/>
      <c r="AS148" s="57" t="s">
        <v>1582</v>
      </c>
      <c r="AT148" s="57" t="s">
        <v>1582</v>
      </c>
      <c r="AU148" s="113" t="s">
        <v>1583</v>
      </c>
      <c r="AV148" s="114"/>
      <c r="AW148" s="37" t="b">
        <v>0</v>
      </c>
      <c r="AX148" s="57" t="s">
        <v>95</v>
      </c>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row>
    <row r="149" ht="15.75" customHeight="1">
      <c r="A149" s="159" t="s">
        <v>1584</v>
      </c>
      <c r="B149" s="35">
        <v>45325.0</v>
      </c>
      <c r="C149" s="36" t="s">
        <v>57</v>
      </c>
      <c r="D149" s="59" t="b">
        <v>1</v>
      </c>
      <c r="E149" s="59" t="b">
        <v>1</v>
      </c>
      <c r="F149" s="38"/>
      <c r="G149" s="39" t="s">
        <v>1585</v>
      </c>
      <c r="H149" s="39" t="s">
        <v>1586</v>
      </c>
      <c r="I149" s="162" t="s">
        <v>61</v>
      </c>
      <c r="J149" s="162" t="s">
        <v>62</v>
      </c>
      <c r="K149" s="387" t="s">
        <v>124</v>
      </c>
      <c r="L149" s="164" t="s">
        <v>321</v>
      </c>
      <c r="M149" s="164"/>
      <c r="N149" s="241"/>
      <c r="O149" s="45" t="s">
        <v>1587</v>
      </c>
      <c r="P149" s="62" t="s">
        <v>1588</v>
      </c>
      <c r="Q149" s="62" t="s">
        <v>1589</v>
      </c>
      <c r="R149" s="106"/>
      <c r="S149" s="42"/>
      <c r="T149" s="241" t="s">
        <v>415</v>
      </c>
      <c r="U149" s="184" t="s">
        <v>258</v>
      </c>
      <c r="V149" s="59" t="s">
        <v>91</v>
      </c>
      <c r="W149" s="388"/>
      <c r="X149" s="167" t="s">
        <v>131</v>
      </c>
      <c r="Y149" s="162"/>
      <c r="Z149" s="156"/>
      <c r="AA149" s="52"/>
      <c r="AB149" s="52"/>
      <c r="AC149" s="389"/>
      <c r="AD149" s="145"/>
      <c r="AE149" s="241"/>
      <c r="AF149" s="145"/>
      <c r="AG149" s="241"/>
      <c r="AH149" s="181" t="s">
        <v>1585</v>
      </c>
      <c r="AI149" s="145"/>
      <c r="AJ149" s="241"/>
      <c r="AK149" s="241"/>
      <c r="AL149" s="324"/>
      <c r="AM149" s="241"/>
      <c r="AN149" s="241"/>
      <c r="AO149" s="241"/>
      <c r="AP149" s="241"/>
      <c r="AQ149" s="241"/>
      <c r="AR149" s="241"/>
      <c r="AS149" s="241"/>
      <c r="AT149" s="241"/>
      <c r="AU149" s="241" t="s">
        <v>1590</v>
      </c>
      <c r="AV149" s="241"/>
      <c r="AW149" s="241"/>
      <c r="AX149" s="241" t="s">
        <v>1591</v>
      </c>
      <c r="AY149" s="241"/>
      <c r="AZ149" s="241"/>
      <c r="BA149" s="241"/>
      <c r="BB149" s="151"/>
      <c r="BC149" s="151"/>
      <c r="BD149" s="151"/>
      <c r="BE149" s="151"/>
      <c r="BF149" s="151"/>
      <c r="BG149" s="151"/>
      <c r="BH149" s="151"/>
      <c r="BI149" s="151"/>
      <c r="BJ149" s="151"/>
      <c r="BK149" s="151"/>
      <c r="BL149" s="151"/>
      <c r="BM149" s="151"/>
      <c r="BN149" s="151"/>
      <c r="BO149" s="151"/>
      <c r="BP149" s="151"/>
      <c r="BQ149" s="151"/>
      <c r="BR149" s="151"/>
      <c r="BS149" s="151"/>
      <c r="BT149" s="151"/>
      <c r="BU149" s="151"/>
    </row>
    <row r="150" ht="15.75" customHeight="1">
      <c r="A150" s="58" t="s">
        <v>1592</v>
      </c>
      <c r="B150" s="35">
        <v>45325.0</v>
      </c>
      <c r="C150" s="36" t="s">
        <v>57</v>
      </c>
      <c r="D150" s="56" t="b">
        <v>1</v>
      </c>
      <c r="E150" s="37" t="b">
        <v>1</v>
      </c>
      <c r="F150" s="47"/>
      <c r="G150" s="39" t="s">
        <v>1593</v>
      </c>
      <c r="H150" s="39" t="s">
        <v>1594</v>
      </c>
      <c r="I150" s="55" t="s">
        <v>61</v>
      </c>
      <c r="J150" s="42" t="s">
        <v>62</v>
      </c>
      <c r="K150" s="42" t="s">
        <v>63</v>
      </c>
      <c r="L150" s="44" t="s">
        <v>321</v>
      </c>
      <c r="M150" s="44"/>
      <c r="N150" s="42"/>
      <c r="O150" s="45" t="s">
        <v>1595</v>
      </c>
      <c r="P150" s="46" t="s">
        <v>1596</v>
      </c>
      <c r="Q150" s="47" t="s">
        <v>1597</v>
      </c>
      <c r="R150" s="106"/>
      <c r="S150" s="42" t="s">
        <v>1598</v>
      </c>
      <c r="T150" s="48" t="s">
        <v>71</v>
      </c>
      <c r="U150" s="49" t="s">
        <v>661</v>
      </c>
      <c r="V150" s="37" t="s">
        <v>91</v>
      </c>
      <c r="W150" s="233">
        <v>177431.0</v>
      </c>
      <c r="X150" s="42" t="s">
        <v>74</v>
      </c>
      <c r="Y150" s="42"/>
      <c r="Z150" s="51">
        <v>44486.0</v>
      </c>
      <c r="AA150" s="63"/>
      <c r="AB150" s="63"/>
      <c r="AC150" s="54"/>
      <c r="AD150" s="37">
        <v>1.0</v>
      </c>
      <c r="AE150" s="42"/>
      <c r="AF150" s="37">
        <v>1.0</v>
      </c>
      <c r="AG150" s="42"/>
      <c r="AH150" s="79" t="s">
        <v>1599</v>
      </c>
      <c r="AI150" s="37">
        <v>223.0</v>
      </c>
      <c r="AJ150" s="317" t="s">
        <v>1600</v>
      </c>
      <c r="AK150" s="114"/>
      <c r="AL150" s="47" t="s">
        <v>1601</v>
      </c>
      <c r="AM150" s="42"/>
      <c r="AN150" s="42"/>
      <c r="AO150" s="42"/>
      <c r="AP150" s="42"/>
      <c r="AQ150" s="42"/>
      <c r="AR150" s="42"/>
      <c r="AS150" s="42"/>
      <c r="AT150" s="42" t="s">
        <v>1602</v>
      </c>
      <c r="AU150" s="317" t="s">
        <v>1603</v>
      </c>
      <c r="AV150" s="114"/>
      <c r="AW150" s="42" t="b">
        <v>0</v>
      </c>
      <c r="AX150" s="42" t="s">
        <v>214</v>
      </c>
      <c r="AY150" s="42"/>
      <c r="AZ150" s="42"/>
      <c r="BA150" s="42"/>
      <c r="BB150" s="57"/>
      <c r="BC150" s="57"/>
      <c r="BD150" s="57"/>
      <c r="BE150" s="57"/>
      <c r="BF150" s="57"/>
      <c r="BG150" s="57"/>
      <c r="BH150" s="57"/>
      <c r="BI150" s="57"/>
      <c r="BJ150" s="57"/>
      <c r="BK150" s="57"/>
      <c r="BL150" s="57"/>
      <c r="BM150" s="57"/>
      <c r="BN150" s="57"/>
      <c r="BO150" s="57"/>
      <c r="BP150" s="57"/>
      <c r="BQ150" s="57"/>
      <c r="BR150" s="57"/>
      <c r="BS150" s="57"/>
      <c r="BT150" s="57"/>
      <c r="BU150" s="57"/>
    </row>
    <row r="151" ht="15.75" customHeight="1">
      <c r="A151" s="64" t="s">
        <v>1604</v>
      </c>
      <c r="B151" s="105"/>
      <c r="C151" s="36" t="s">
        <v>97</v>
      </c>
      <c r="D151" s="56" t="b">
        <v>0</v>
      </c>
      <c r="E151" s="66" t="b">
        <v>0</v>
      </c>
      <c r="F151" s="86" t="s">
        <v>1605</v>
      </c>
      <c r="G151" s="39" t="s">
        <v>1606</v>
      </c>
      <c r="H151" s="68"/>
      <c r="I151" s="55"/>
      <c r="J151" s="55"/>
      <c r="K151" s="55"/>
      <c r="L151" s="64"/>
      <c r="M151" s="64"/>
      <c r="N151" s="69"/>
      <c r="O151" s="69"/>
      <c r="P151" s="70" t="s">
        <v>1607</v>
      </c>
      <c r="Q151" s="70" t="s">
        <v>1608</v>
      </c>
      <c r="R151" s="71"/>
      <c r="S151" s="41" t="s">
        <v>1609</v>
      </c>
      <c r="T151" s="72" t="s">
        <v>129</v>
      </c>
      <c r="U151" s="73" t="s">
        <v>713</v>
      </c>
      <c r="V151" s="92" t="s">
        <v>73</v>
      </c>
      <c r="W151" s="74">
        <v>6059.0</v>
      </c>
      <c r="X151" s="42"/>
      <c r="Y151" s="41" t="s">
        <v>242</v>
      </c>
      <c r="Z151" s="75">
        <v>43101.0</v>
      </c>
      <c r="AA151" s="76">
        <v>4.0E7</v>
      </c>
      <c r="AB151" s="76">
        <v>4.0E7</v>
      </c>
      <c r="AC151" s="77"/>
      <c r="AD151" s="78">
        <v>2.0</v>
      </c>
      <c r="AE151" s="41" t="s">
        <v>111</v>
      </c>
      <c r="AF151" s="78">
        <v>1.0</v>
      </c>
      <c r="AG151" s="78"/>
      <c r="AH151" s="79" t="s">
        <v>1610</v>
      </c>
      <c r="AI151" s="56">
        <v>3885.0</v>
      </c>
      <c r="AJ151" s="41" t="s">
        <v>1611</v>
      </c>
      <c r="AK151" s="78" t="s">
        <v>1612</v>
      </c>
      <c r="AL151" s="70" t="s">
        <v>1613</v>
      </c>
      <c r="AM151" s="55"/>
      <c r="AN151" s="55"/>
      <c r="AO151" s="55"/>
      <c r="AP151" s="42"/>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row>
    <row r="152" ht="16.5" customHeight="1">
      <c r="A152" s="58" t="s">
        <v>1614</v>
      </c>
      <c r="B152" s="35">
        <v>45325.0</v>
      </c>
      <c r="C152" s="36" t="s">
        <v>57</v>
      </c>
      <c r="D152" s="37" t="b">
        <v>1</v>
      </c>
      <c r="E152" s="37" t="b">
        <v>1</v>
      </c>
      <c r="F152" s="47"/>
      <c r="G152" s="39" t="s">
        <v>1615</v>
      </c>
      <c r="H152" s="39" t="s">
        <v>1616</v>
      </c>
      <c r="I152" s="42" t="s">
        <v>100</v>
      </c>
      <c r="J152" s="42" t="s">
        <v>80</v>
      </c>
      <c r="K152" s="42" t="s">
        <v>124</v>
      </c>
      <c r="L152" s="329" t="s">
        <v>82</v>
      </c>
      <c r="M152" s="329" t="s">
        <v>65</v>
      </c>
      <c r="N152" s="48" t="s">
        <v>339</v>
      </c>
      <c r="O152" s="45" t="s">
        <v>1617</v>
      </c>
      <c r="P152" s="46" t="s">
        <v>1618</v>
      </c>
      <c r="Q152" s="47" t="s">
        <v>1619</v>
      </c>
      <c r="R152" s="106"/>
      <c r="S152" s="42" t="s">
        <v>1620</v>
      </c>
      <c r="T152" s="42" t="s">
        <v>207</v>
      </c>
      <c r="U152" s="49" t="s">
        <v>713</v>
      </c>
      <c r="V152" s="37" t="s">
        <v>109</v>
      </c>
      <c r="W152" s="233">
        <v>120835.0</v>
      </c>
      <c r="X152" s="42" t="s">
        <v>74</v>
      </c>
      <c r="Y152" s="42"/>
      <c r="Z152" s="51"/>
      <c r="AA152" s="63"/>
      <c r="AB152" s="63"/>
      <c r="AC152" s="54"/>
      <c r="AD152" s="37"/>
      <c r="AE152" s="42"/>
      <c r="AF152" s="37"/>
      <c r="AG152" s="42"/>
      <c r="AH152" s="47"/>
      <c r="AI152" s="37"/>
      <c r="AJ152" s="42" t="s">
        <v>1621</v>
      </c>
      <c r="AK152" s="42"/>
      <c r="AL152" s="47"/>
      <c r="AM152" s="42"/>
      <c r="AN152" s="42"/>
      <c r="AO152" s="42"/>
      <c r="AP152" s="42"/>
      <c r="AQ152" s="42"/>
      <c r="AR152" s="42"/>
      <c r="AS152" s="42"/>
      <c r="AT152" s="42"/>
      <c r="AU152" s="42"/>
      <c r="AV152" s="42"/>
      <c r="AW152" s="42"/>
      <c r="AX152" s="42" t="s">
        <v>214</v>
      </c>
      <c r="AY152" s="42"/>
      <c r="AZ152" s="42"/>
      <c r="BA152" s="42"/>
      <c r="BB152" s="57"/>
      <c r="BC152" s="57"/>
      <c r="BD152" s="57"/>
      <c r="BE152" s="57"/>
      <c r="BF152" s="57"/>
      <c r="BG152" s="57"/>
      <c r="BH152" s="57"/>
      <c r="BI152" s="57"/>
      <c r="BJ152" s="57"/>
      <c r="BK152" s="57"/>
      <c r="BL152" s="57"/>
      <c r="BM152" s="57"/>
      <c r="BN152" s="57"/>
      <c r="BO152" s="57"/>
      <c r="BP152" s="57"/>
      <c r="BQ152" s="57"/>
      <c r="BR152" s="57"/>
      <c r="BS152" s="57"/>
      <c r="BT152" s="57"/>
      <c r="BU152" s="57"/>
    </row>
    <row r="153" ht="16.5" customHeight="1">
      <c r="A153" s="58" t="s">
        <v>1622</v>
      </c>
      <c r="B153" s="35">
        <v>45325.0</v>
      </c>
      <c r="C153" s="36" t="s">
        <v>57</v>
      </c>
      <c r="D153" s="31" t="b">
        <v>1</v>
      </c>
      <c r="E153" s="37" t="b">
        <v>1</v>
      </c>
      <c r="F153" s="47"/>
      <c r="G153" s="39" t="s">
        <v>1623</v>
      </c>
      <c r="H153" s="39" t="s">
        <v>1624</v>
      </c>
      <c r="I153" s="55" t="s">
        <v>186</v>
      </c>
      <c r="J153" s="55" t="s">
        <v>123</v>
      </c>
      <c r="K153" s="55" t="s">
        <v>63</v>
      </c>
      <c r="L153" s="44" t="s">
        <v>125</v>
      </c>
      <c r="M153" s="44"/>
      <c r="N153" s="42"/>
      <c r="O153" s="45" t="s">
        <v>1625</v>
      </c>
      <c r="P153" s="46" t="s">
        <v>1626</v>
      </c>
      <c r="Q153" s="47" t="s">
        <v>1627</v>
      </c>
      <c r="R153" s="106"/>
      <c r="S153" s="42" t="s">
        <v>1628</v>
      </c>
      <c r="T153" s="48" t="s">
        <v>954</v>
      </c>
      <c r="U153" s="49" t="s">
        <v>108</v>
      </c>
      <c r="V153" s="37" t="s">
        <v>91</v>
      </c>
      <c r="W153" s="42">
        <v>242898.0</v>
      </c>
      <c r="X153" s="167" t="s">
        <v>131</v>
      </c>
      <c r="Y153" s="42"/>
      <c r="Z153" s="51"/>
      <c r="AA153" s="63"/>
      <c r="AB153" s="63"/>
      <c r="AC153" s="54"/>
      <c r="AD153" s="37"/>
      <c r="AE153" s="42"/>
      <c r="AF153" s="37"/>
      <c r="AG153" s="42"/>
      <c r="AH153" s="79" t="s">
        <v>1629</v>
      </c>
      <c r="AI153" s="37">
        <v>195.0</v>
      </c>
      <c r="AJ153" s="42"/>
      <c r="AK153" s="42"/>
      <c r="AL153" s="47" t="s">
        <v>1630</v>
      </c>
      <c r="AM153" s="42" t="s">
        <v>1631</v>
      </c>
      <c r="AN153" s="42" t="s">
        <v>1632</v>
      </c>
      <c r="AO153" s="42" t="s">
        <v>1633</v>
      </c>
      <c r="AP153" s="42" t="s">
        <v>1634</v>
      </c>
      <c r="AQ153" s="42" t="s">
        <v>1635</v>
      </c>
      <c r="AR153" s="42" t="s">
        <v>1636</v>
      </c>
      <c r="AS153" s="42"/>
      <c r="AT153" s="42" t="s">
        <v>1637</v>
      </c>
      <c r="AU153" s="317" t="s">
        <v>1638</v>
      </c>
      <c r="AV153" s="114"/>
      <c r="AW153" s="42" t="b">
        <v>0</v>
      </c>
      <c r="AX153" s="42" t="s">
        <v>182</v>
      </c>
      <c r="AY153" s="42"/>
      <c r="AZ153" s="42" t="s">
        <v>1639</v>
      </c>
      <c r="BA153" s="42"/>
      <c r="BB153" s="57"/>
      <c r="BC153" s="57"/>
      <c r="BD153" s="57"/>
      <c r="BE153" s="57"/>
      <c r="BF153" s="57"/>
      <c r="BG153" s="57"/>
      <c r="BH153" s="57"/>
      <c r="BI153" s="57"/>
      <c r="BJ153" s="57"/>
      <c r="BK153" s="57"/>
      <c r="BL153" s="57"/>
      <c r="BM153" s="57"/>
      <c r="BN153" s="57"/>
      <c r="BO153" s="57"/>
      <c r="BP153" s="57"/>
      <c r="BQ153" s="57"/>
      <c r="BR153" s="57"/>
      <c r="BS153" s="57"/>
      <c r="BT153" s="57"/>
      <c r="BU153" s="57"/>
    </row>
    <row r="154" ht="15.75" customHeight="1">
      <c r="A154" s="58" t="s">
        <v>1640</v>
      </c>
      <c r="B154" s="35">
        <v>45325.0</v>
      </c>
      <c r="C154" s="36" t="s">
        <v>57</v>
      </c>
      <c r="D154" s="37" t="b">
        <v>1</v>
      </c>
      <c r="E154" s="37" t="b">
        <v>1</v>
      </c>
      <c r="F154" s="47"/>
      <c r="G154" s="39" t="s">
        <v>1641</v>
      </c>
      <c r="H154" s="39" t="s">
        <v>1642</v>
      </c>
      <c r="I154" s="42" t="s">
        <v>100</v>
      </c>
      <c r="J154" s="42" t="s">
        <v>80</v>
      </c>
      <c r="K154" s="42" t="s">
        <v>314</v>
      </c>
      <c r="L154" s="44" t="s">
        <v>125</v>
      </c>
      <c r="M154" s="44"/>
      <c r="N154" s="42"/>
      <c r="O154" s="45" t="s">
        <v>1643</v>
      </c>
      <c r="P154" s="62" t="s">
        <v>1644</v>
      </c>
      <c r="Q154" s="47" t="s">
        <v>1645</v>
      </c>
      <c r="R154" s="106"/>
      <c r="S154" s="42" t="s">
        <v>1646</v>
      </c>
      <c r="T154" s="48" t="s">
        <v>477</v>
      </c>
      <c r="U154" s="49" t="s">
        <v>258</v>
      </c>
      <c r="V154" s="37" t="s">
        <v>91</v>
      </c>
      <c r="W154" s="233">
        <v>205259.0</v>
      </c>
      <c r="X154" s="48" t="s">
        <v>1647</v>
      </c>
      <c r="Y154" s="42"/>
      <c r="Z154" s="51"/>
      <c r="AA154" s="63"/>
      <c r="AB154" s="186">
        <v>2.31E7</v>
      </c>
      <c r="AC154" s="54">
        <f>3.1+5+15</f>
        <v>23.1</v>
      </c>
      <c r="AD154" s="37"/>
      <c r="AE154" s="42"/>
      <c r="AF154" s="37"/>
      <c r="AG154" s="42"/>
      <c r="AH154" s="47"/>
      <c r="AI154" s="37"/>
      <c r="AJ154" s="42" t="s">
        <v>1648</v>
      </c>
      <c r="AK154" s="42"/>
      <c r="AL154" s="47"/>
      <c r="AM154" s="42"/>
      <c r="AN154" s="42"/>
      <c r="AO154" s="42"/>
      <c r="AP154" s="42"/>
      <c r="AQ154" s="42"/>
      <c r="AR154" s="42"/>
      <c r="AS154" s="42"/>
      <c r="AT154" s="42"/>
      <c r="AU154" s="241" t="s">
        <v>1649</v>
      </c>
      <c r="AV154" s="241" t="s">
        <v>1650</v>
      </c>
      <c r="AW154" s="42"/>
      <c r="AX154" s="42" t="s">
        <v>95</v>
      </c>
      <c r="AY154" s="42"/>
      <c r="AZ154" s="42"/>
      <c r="BA154" s="42"/>
      <c r="BB154" s="57"/>
      <c r="BC154" s="57"/>
      <c r="BD154" s="57"/>
      <c r="BE154" s="57"/>
      <c r="BF154" s="57"/>
      <c r="BG154" s="57"/>
      <c r="BH154" s="57"/>
      <c r="BI154" s="57"/>
      <c r="BJ154" s="57"/>
      <c r="BK154" s="57"/>
      <c r="BL154" s="57"/>
      <c r="BM154" s="57"/>
      <c r="BN154" s="57"/>
      <c r="BO154" s="57"/>
      <c r="BP154" s="57"/>
      <c r="BQ154" s="57"/>
      <c r="BR154" s="57"/>
      <c r="BS154" s="57"/>
      <c r="BT154" s="57"/>
      <c r="BU154" s="57"/>
    </row>
    <row r="155" ht="15.75" customHeight="1">
      <c r="A155" s="159" t="s">
        <v>1651</v>
      </c>
      <c r="B155" s="35">
        <v>45325.0</v>
      </c>
      <c r="C155" s="36" t="s">
        <v>57</v>
      </c>
      <c r="D155" s="59" t="b">
        <v>1</v>
      </c>
      <c r="E155" s="59" t="b">
        <v>1</v>
      </c>
      <c r="F155" s="38"/>
      <c r="G155" s="181" t="s">
        <v>1652</v>
      </c>
      <c r="H155" s="434" t="s">
        <v>1653</v>
      </c>
      <c r="I155" s="162" t="s">
        <v>233</v>
      </c>
      <c r="J155" s="42" t="s">
        <v>80</v>
      </c>
      <c r="K155" s="162" t="s">
        <v>63</v>
      </c>
      <c r="L155" s="382" t="s">
        <v>289</v>
      </c>
      <c r="M155" s="164"/>
      <c r="N155" s="159"/>
      <c r="O155" s="45" t="s">
        <v>1654</v>
      </c>
      <c r="P155" s="62" t="s">
        <v>1655</v>
      </c>
      <c r="Q155" s="62" t="s">
        <v>1656</v>
      </c>
      <c r="R155" s="39" t="s">
        <v>1657</v>
      </c>
      <c r="S155" s="42" t="s">
        <v>1658</v>
      </c>
      <c r="T155" s="159" t="s">
        <v>1659</v>
      </c>
      <c r="U155" s="184" t="s">
        <v>72</v>
      </c>
      <c r="V155" s="59" t="s">
        <v>91</v>
      </c>
      <c r="W155" s="185" t="s">
        <v>1660</v>
      </c>
      <c r="X155" s="162" t="s">
        <v>110</v>
      </c>
      <c r="Y155" s="439" t="s">
        <v>492</v>
      </c>
      <c r="Z155" s="440">
        <v>44743.0</v>
      </c>
      <c r="AA155" s="319">
        <v>2500000.0</v>
      </c>
      <c r="AB155" s="319">
        <v>2500000.0</v>
      </c>
      <c r="AC155" s="187">
        <v>2.5</v>
      </c>
      <c r="AD155" s="188">
        <v>1.0</v>
      </c>
      <c r="AE155" s="159"/>
      <c r="AF155" s="188">
        <v>1.0</v>
      </c>
      <c r="AG155" s="159"/>
      <c r="AH155" s="189" t="s">
        <v>1661</v>
      </c>
      <c r="AI155" s="188">
        <v>322.0</v>
      </c>
      <c r="AJ155" s="437" t="s">
        <v>1662</v>
      </c>
      <c r="AK155" s="159">
        <f>972-54-7575182</f>
        <v>-7574264</v>
      </c>
      <c r="AL155" s="441" t="s">
        <v>1663</v>
      </c>
      <c r="AM155" s="159"/>
      <c r="AN155" s="159"/>
      <c r="AO155" s="438" t="s">
        <v>1663</v>
      </c>
      <c r="AP155" s="192" t="s">
        <v>1664</v>
      </c>
      <c r="AQ155" s="159"/>
      <c r="AR155" s="159"/>
      <c r="AS155" s="159"/>
      <c r="AT155" s="192" t="s">
        <v>1665</v>
      </c>
      <c r="AU155" s="159" t="s">
        <v>1666</v>
      </c>
      <c r="AV155" s="159"/>
      <c r="AW155" s="159"/>
      <c r="AX155" s="159" t="s">
        <v>214</v>
      </c>
      <c r="AY155" s="159"/>
      <c r="AZ155" s="159"/>
      <c r="BA155" s="159"/>
      <c r="BB155" s="159"/>
      <c r="BC155" s="159"/>
      <c r="BD155" s="159"/>
      <c r="BE155" s="159"/>
      <c r="BF155" s="159"/>
      <c r="BG155" s="159"/>
      <c r="BH155" s="159"/>
      <c r="BI155" s="159"/>
      <c r="BJ155" s="159"/>
      <c r="BK155" s="159"/>
      <c r="BL155" s="159"/>
      <c r="BM155" s="159"/>
      <c r="BN155" s="159"/>
      <c r="BO155" s="159"/>
      <c r="BP155" s="159"/>
      <c r="BQ155" s="159"/>
      <c r="BR155" s="159"/>
      <c r="BS155" s="159"/>
      <c r="BT155" s="159"/>
      <c r="BU155" s="159"/>
    </row>
    <row r="156" ht="15.75" customHeight="1">
      <c r="A156" s="58" t="s">
        <v>1667</v>
      </c>
      <c r="B156" s="35">
        <v>45325.0</v>
      </c>
      <c r="C156" s="36" t="s">
        <v>57</v>
      </c>
      <c r="D156" s="56" t="b">
        <v>1</v>
      </c>
      <c r="E156" s="37" t="b">
        <v>1</v>
      </c>
      <c r="F156" s="47"/>
      <c r="G156" s="39" t="s">
        <v>1668</v>
      </c>
      <c r="H156" s="39" t="s">
        <v>1669</v>
      </c>
      <c r="I156" s="42" t="s">
        <v>233</v>
      </c>
      <c r="J156" s="42" t="s">
        <v>80</v>
      </c>
      <c r="K156" s="42" t="s">
        <v>63</v>
      </c>
      <c r="L156" s="329" t="s">
        <v>597</v>
      </c>
      <c r="M156" s="44"/>
      <c r="N156" s="42"/>
      <c r="O156" s="45" t="s">
        <v>1670</v>
      </c>
      <c r="P156" s="46" t="s">
        <v>1671</v>
      </c>
      <c r="Q156" s="47" t="s">
        <v>1672</v>
      </c>
      <c r="R156" s="106"/>
      <c r="S156" s="42" t="s">
        <v>1673</v>
      </c>
      <c r="T156" s="42" t="s">
        <v>1674</v>
      </c>
      <c r="U156" s="49" t="s">
        <v>520</v>
      </c>
      <c r="V156" s="37" t="s">
        <v>568</v>
      </c>
      <c r="W156" s="233">
        <v>3329.0</v>
      </c>
      <c r="X156" s="42" t="s">
        <v>753</v>
      </c>
      <c r="Y156" s="42" t="s">
        <v>1675</v>
      </c>
      <c r="Z156" s="51">
        <v>43896.0</v>
      </c>
      <c r="AA156" s="63">
        <v>1.5E8</v>
      </c>
      <c r="AB156" s="53">
        <v>5.569E8</v>
      </c>
      <c r="AC156" s="54">
        <v>556.9</v>
      </c>
      <c r="AD156" s="37">
        <v>8.0</v>
      </c>
      <c r="AE156" s="42" t="s">
        <v>1287</v>
      </c>
      <c r="AF156" s="37">
        <v>11.0</v>
      </c>
      <c r="AG156" s="42"/>
      <c r="AH156" s="79" t="s">
        <v>1676</v>
      </c>
      <c r="AI156" s="74">
        <v>9884.0</v>
      </c>
      <c r="AJ156" s="42" t="s">
        <v>1677</v>
      </c>
      <c r="AK156" s="42" t="s">
        <v>1678</v>
      </c>
      <c r="AL156" s="47" t="s">
        <v>1679</v>
      </c>
      <c r="AM156" s="42" t="s">
        <v>1680</v>
      </c>
      <c r="AN156" s="42"/>
      <c r="AO156" s="42" t="s">
        <v>1681</v>
      </c>
      <c r="AP156" s="42" t="s">
        <v>1682</v>
      </c>
      <c r="AQ156" s="42"/>
      <c r="AR156" s="42"/>
      <c r="AS156" s="42"/>
      <c r="AT156" s="42" t="s">
        <v>1683</v>
      </c>
      <c r="AU156" s="317" t="s">
        <v>1684</v>
      </c>
      <c r="AV156" s="114"/>
      <c r="AW156" s="42" t="b">
        <v>0</v>
      </c>
      <c r="AX156" s="42" t="s">
        <v>95</v>
      </c>
      <c r="AY156" s="42"/>
      <c r="AZ156" s="42"/>
      <c r="BA156" s="42"/>
      <c r="BB156" s="57"/>
      <c r="BC156" s="57"/>
      <c r="BD156" s="57"/>
      <c r="BE156" s="57"/>
      <c r="BF156" s="57"/>
      <c r="BG156" s="57"/>
      <c r="BH156" s="57"/>
      <c r="BI156" s="57"/>
      <c r="BJ156" s="57"/>
      <c r="BK156" s="57"/>
      <c r="BL156" s="57"/>
      <c r="BM156" s="57"/>
      <c r="BN156" s="57"/>
      <c r="BO156" s="57"/>
      <c r="BP156" s="57"/>
      <c r="BQ156" s="57"/>
      <c r="BR156" s="57"/>
      <c r="BS156" s="57"/>
      <c r="BT156" s="57"/>
      <c r="BU156" s="57"/>
    </row>
    <row r="157" ht="15.75" customHeight="1">
      <c r="A157" s="64" t="s">
        <v>1685</v>
      </c>
      <c r="B157" s="105"/>
      <c r="C157" s="36" t="s">
        <v>97</v>
      </c>
      <c r="D157" s="31" t="b">
        <v>0</v>
      </c>
      <c r="E157" s="31" t="b">
        <v>0</v>
      </c>
      <c r="F157" s="28"/>
      <c r="G157" s="106"/>
      <c r="H157" s="286"/>
      <c r="I157" s="55"/>
      <c r="J157" s="55"/>
      <c r="K157" s="55"/>
      <c r="L157" s="64"/>
      <c r="M157" s="64"/>
      <c r="N157" s="69"/>
      <c r="O157" s="69"/>
      <c r="P157" s="28"/>
      <c r="Q157" s="28"/>
      <c r="R157" s="172"/>
      <c r="S157" s="55"/>
      <c r="T157" s="55"/>
      <c r="U157" s="99"/>
      <c r="V157" s="56"/>
      <c r="W157" s="55"/>
      <c r="X157" s="55"/>
      <c r="Y157" s="55"/>
      <c r="Z157" s="101"/>
      <c r="AA157" s="177"/>
      <c r="AB157" s="177"/>
      <c r="AC157" s="102"/>
      <c r="AD157" s="55"/>
      <c r="AE157" s="55"/>
      <c r="AF157" s="55"/>
      <c r="AG157" s="55"/>
      <c r="AH157" s="28"/>
      <c r="AI157" s="56"/>
      <c r="AJ157" s="55"/>
      <c r="AK157" s="55"/>
      <c r="AL157" s="28"/>
      <c r="AM157" s="55"/>
      <c r="AN157" s="55"/>
      <c r="AO157" s="315"/>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row>
    <row r="158" ht="16.5" customHeight="1">
      <c r="A158" s="64" t="s">
        <v>1686</v>
      </c>
      <c r="B158" s="105"/>
      <c r="C158" s="36" t="s">
        <v>97</v>
      </c>
      <c r="D158" s="31" t="b">
        <v>0</v>
      </c>
      <c r="E158" s="31" t="b">
        <v>0</v>
      </c>
      <c r="F158" s="28" t="s">
        <v>804</v>
      </c>
      <c r="G158" s="106"/>
      <c r="H158" s="286"/>
      <c r="I158" s="55"/>
      <c r="J158" s="55"/>
      <c r="K158" s="55"/>
      <c r="L158" s="64"/>
      <c r="M158" s="64"/>
      <c r="N158" s="69"/>
      <c r="O158" s="69"/>
      <c r="P158" s="28"/>
      <c r="Q158" s="28"/>
      <c r="R158" s="172"/>
      <c r="S158" s="55"/>
      <c r="T158" s="55"/>
      <c r="U158" s="99"/>
      <c r="V158" s="56"/>
      <c r="W158" s="55"/>
      <c r="X158" s="55"/>
      <c r="Y158" s="55"/>
      <c r="Z158" s="101"/>
      <c r="AA158" s="177"/>
      <c r="AB158" s="177"/>
      <c r="AC158" s="102"/>
      <c r="AD158" s="55"/>
      <c r="AE158" s="55"/>
      <c r="AF158" s="55"/>
      <c r="AG158" s="55"/>
      <c r="AH158" s="28"/>
      <c r="AI158" s="56"/>
      <c r="AJ158" s="55"/>
      <c r="AK158" s="55"/>
      <c r="AL158" s="28"/>
      <c r="AM158" s="55"/>
      <c r="AN158" s="55"/>
      <c r="AO158" s="315"/>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row>
    <row r="159" ht="15.75" customHeight="1">
      <c r="A159" s="58" t="s">
        <v>1687</v>
      </c>
      <c r="B159" s="35">
        <v>45151.0</v>
      </c>
      <c r="C159" s="36" t="s">
        <v>57</v>
      </c>
      <c r="D159" s="56" t="b">
        <v>0</v>
      </c>
      <c r="E159" s="37" t="b">
        <v>0</v>
      </c>
      <c r="F159" s="170" t="s">
        <v>1688</v>
      </c>
      <c r="G159" s="39" t="s">
        <v>1689</v>
      </c>
      <c r="H159" s="39" t="s">
        <v>1690</v>
      </c>
      <c r="I159" s="55" t="s">
        <v>100</v>
      </c>
      <c r="J159" s="57" t="s">
        <v>123</v>
      </c>
      <c r="K159" s="57" t="s">
        <v>124</v>
      </c>
      <c r="L159" s="57" t="s">
        <v>125</v>
      </c>
      <c r="M159" s="57"/>
      <c r="N159" s="57"/>
      <c r="O159" s="57"/>
      <c r="P159" s="107" t="s">
        <v>1691</v>
      </c>
      <c r="Q159" s="107" t="s">
        <v>1692</v>
      </c>
      <c r="R159" s="108"/>
      <c r="S159" s="57" t="s">
        <v>1693</v>
      </c>
      <c r="T159" s="109" t="s">
        <v>89</v>
      </c>
      <c r="U159" s="49" t="s">
        <v>491</v>
      </c>
      <c r="V159" s="37" t="s">
        <v>109</v>
      </c>
      <c r="W159" s="331">
        <v>20021.0</v>
      </c>
      <c r="X159" s="57" t="s">
        <v>193</v>
      </c>
      <c r="Y159" s="57" t="s">
        <v>1694</v>
      </c>
      <c r="Z159" s="51">
        <v>43663.0</v>
      </c>
      <c r="AA159" s="53">
        <v>2.15E7</v>
      </c>
      <c r="AB159" s="63">
        <v>3350000.0</v>
      </c>
      <c r="AC159" s="54">
        <v>3.35</v>
      </c>
      <c r="AD159" s="111">
        <v>5.0</v>
      </c>
      <c r="AE159" s="57" t="s">
        <v>111</v>
      </c>
      <c r="AF159" s="111">
        <v>6.0</v>
      </c>
      <c r="AG159" s="57"/>
      <c r="AH159" s="112" t="s">
        <v>1695</v>
      </c>
      <c r="AI159" s="37">
        <v>317.0</v>
      </c>
      <c r="AJ159" s="113" t="s">
        <v>1696</v>
      </c>
      <c r="AK159" s="114"/>
      <c r="AL159" s="107" t="s">
        <v>1697</v>
      </c>
      <c r="AM159" s="57"/>
      <c r="AN159" s="57" t="s">
        <v>1698</v>
      </c>
      <c r="AO159" s="57" t="s">
        <v>1699</v>
      </c>
      <c r="AP159" s="57"/>
      <c r="AQ159" s="57"/>
      <c r="AR159" s="57" t="s">
        <v>1697</v>
      </c>
      <c r="AS159" s="57"/>
      <c r="AT159" s="57" t="s">
        <v>1700</v>
      </c>
      <c r="AU159" s="57" t="s">
        <v>1701</v>
      </c>
      <c r="AV159" s="57" t="s">
        <v>1702</v>
      </c>
      <c r="AW159" s="37" t="b">
        <v>0</v>
      </c>
      <c r="AX159" s="57" t="s">
        <v>95</v>
      </c>
      <c r="AY159" s="57"/>
      <c r="AZ159" s="57" t="s">
        <v>1703</v>
      </c>
      <c r="BA159" s="57"/>
      <c r="BB159" s="57"/>
      <c r="BC159" s="57"/>
      <c r="BD159" s="57"/>
      <c r="BE159" s="57"/>
      <c r="BF159" s="57"/>
      <c r="BG159" s="57"/>
      <c r="BH159" s="57"/>
      <c r="BI159" s="57"/>
      <c r="BJ159" s="57"/>
      <c r="BK159" s="57"/>
      <c r="BL159" s="57"/>
      <c r="BM159" s="57"/>
      <c r="BN159" s="57"/>
      <c r="BO159" s="57"/>
      <c r="BP159" s="57"/>
      <c r="BQ159" s="57"/>
      <c r="BR159" s="57"/>
      <c r="BS159" s="57"/>
      <c r="BT159" s="57"/>
      <c r="BU159" s="57"/>
    </row>
    <row r="160" ht="16.5" customHeight="1">
      <c r="A160" s="58" t="s">
        <v>1704</v>
      </c>
      <c r="B160" s="35">
        <v>45325.0</v>
      </c>
      <c r="C160" s="36" t="s">
        <v>57</v>
      </c>
      <c r="D160" s="37" t="b">
        <v>1</v>
      </c>
      <c r="E160" s="37" t="b">
        <v>1</v>
      </c>
      <c r="F160" s="170"/>
      <c r="G160" s="39" t="s">
        <v>1705</v>
      </c>
      <c r="H160" s="39" t="s">
        <v>1706</v>
      </c>
      <c r="I160" s="57" t="s">
        <v>269</v>
      </c>
      <c r="J160" s="57" t="s">
        <v>123</v>
      </c>
      <c r="K160" s="57" t="s">
        <v>314</v>
      </c>
      <c r="L160" s="442" t="s">
        <v>125</v>
      </c>
      <c r="M160" s="442"/>
      <c r="N160" s="57"/>
      <c r="O160" s="45" t="s">
        <v>1707</v>
      </c>
      <c r="P160" s="328" t="s">
        <v>1708</v>
      </c>
      <c r="Q160" s="107"/>
      <c r="R160" s="108"/>
      <c r="S160" s="57"/>
      <c r="T160" s="109" t="s">
        <v>477</v>
      </c>
      <c r="U160" s="49" t="s">
        <v>108</v>
      </c>
      <c r="V160" s="37" t="s">
        <v>73</v>
      </c>
      <c r="W160" s="111">
        <v>6005.0</v>
      </c>
      <c r="X160" s="42" t="s">
        <v>448</v>
      </c>
      <c r="Y160" s="57" t="s">
        <v>1709</v>
      </c>
      <c r="Z160" s="51">
        <v>45139.0</v>
      </c>
      <c r="AA160" s="53">
        <v>2.0E7</v>
      </c>
      <c r="AB160" s="53">
        <v>8.3E7</v>
      </c>
      <c r="AC160" s="54">
        <v>83.0</v>
      </c>
      <c r="AD160" s="37">
        <v>5.0</v>
      </c>
      <c r="AE160" s="57"/>
      <c r="AF160" s="37">
        <v>16.0</v>
      </c>
      <c r="AG160" s="57"/>
      <c r="AH160" s="112" t="s">
        <v>1710</v>
      </c>
      <c r="AI160" s="37">
        <v>3987.0</v>
      </c>
      <c r="AJ160" s="57"/>
      <c r="AK160" s="57"/>
      <c r="AL160" s="229" t="s">
        <v>1711</v>
      </c>
      <c r="AM160" s="115"/>
      <c r="AN160" s="115"/>
      <c r="AO160" s="114"/>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row>
    <row r="161" ht="15.75" customHeight="1">
      <c r="A161" s="58" t="s">
        <v>1712</v>
      </c>
      <c r="B161" s="35">
        <v>45325.0</v>
      </c>
      <c r="C161" s="36" t="s">
        <v>57</v>
      </c>
      <c r="D161" s="37" t="b">
        <v>1</v>
      </c>
      <c r="E161" s="37" t="b">
        <v>1</v>
      </c>
      <c r="F161" s="28" t="s">
        <v>1713</v>
      </c>
      <c r="G161" s="39" t="s">
        <v>1714</v>
      </c>
      <c r="H161" s="286" t="s">
        <v>471</v>
      </c>
      <c r="I161" s="387" t="s">
        <v>61</v>
      </c>
      <c r="J161" s="55" t="s">
        <v>62</v>
      </c>
      <c r="K161" s="387" t="s">
        <v>124</v>
      </c>
      <c r="L161" s="164" t="s">
        <v>427</v>
      </c>
      <c r="M161" s="164" t="s">
        <v>321</v>
      </c>
      <c r="N161" s="241" t="s">
        <v>340</v>
      </c>
      <c r="O161" s="45" t="s">
        <v>1715</v>
      </c>
      <c r="P161" s="62" t="s">
        <v>1716</v>
      </c>
      <c r="Q161" s="47"/>
      <c r="R161" s="106"/>
      <c r="S161" s="47"/>
      <c r="T161" s="241" t="s">
        <v>415</v>
      </c>
      <c r="U161" s="49" t="s">
        <v>208</v>
      </c>
      <c r="V161" s="37" t="s">
        <v>91</v>
      </c>
      <c r="W161" s="42"/>
      <c r="X161" s="42"/>
      <c r="Y161" s="42"/>
      <c r="Z161" s="51"/>
      <c r="AA161" s="63"/>
      <c r="AB161" s="63"/>
      <c r="AC161" s="54"/>
      <c r="AD161" s="37"/>
      <c r="AE161" s="42"/>
      <c r="AF161" s="37"/>
      <c r="AG161" s="42"/>
      <c r="AH161" s="47"/>
      <c r="AI161" s="37"/>
      <c r="AJ161" s="42"/>
      <c r="AK161" s="55"/>
      <c r="AL161" s="28"/>
      <c r="AM161" s="55"/>
      <c r="AN161" s="55"/>
      <c r="AO161" s="55"/>
      <c r="AP161" s="42"/>
      <c r="AQ161" s="42"/>
      <c r="AR161" s="42"/>
      <c r="AS161" s="42"/>
      <c r="AT161" s="42"/>
      <c r="AU161" s="42"/>
      <c r="AV161" s="42"/>
      <c r="AW161" s="42"/>
      <c r="AX161" s="42"/>
      <c r="AY161" s="42"/>
      <c r="AZ161" s="159"/>
      <c r="BA161" s="159"/>
      <c r="BB161" s="159"/>
      <c r="BC161" s="159"/>
      <c r="BD161" s="159"/>
      <c r="BE161" s="159"/>
      <c r="BF161" s="159"/>
      <c r="BG161" s="159"/>
      <c r="BH161" s="159"/>
      <c r="BI161" s="159"/>
      <c r="BJ161" s="159"/>
      <c r="BK161" s="159"/>
      <c r="BL161" s="159"/>
      <c r="BM161" s="159"/>
      <c r="BN161" s="159"/>
      <c r="BO161" s="159"/>
      <c r="BP161" s="159"/>
      <c r="BQ161" s="159"/>
      <c r="BR161" s="159"/>
      <c r="BS161" s="159"/>
      <c r="BT161" s="159"/>
      <c r="BU161" s="159"/>
    </row>
    <row r="162" ht="16.5" customHeight="1">
      <c r="A162" s="159" t="s">
        <v>1717</v>
      </c>
      <c r="B162" s="35">
        <v>45325.0</v>
      </c>
      <c r="C162" s="36" t="s">
        <v>57</v>
      </c>
      <c r="D162" s="59" t="b">
        <v>1</v>
      </c>
      <c r="E162" s="59" t="b">
        <v>1</v>
      </c>
      <c r="F162" s="38" t="s">
        <v>1718</v>
      </c>
      <c r="G162" s="181"/>
      <c r="H162" s="434" t="s">
        <v>1719</v>
      </c>
      <c r="I162" s="162" t="s">
        <v>61</v>
      </c>
      <c r="J162" s="162" t="s">
        <v>62</v>
      </c>
      <c r="K162" s="162" t="s">
        <v>63</v>
      </c>
      <c r="L162" s="164" t="s">
        <v>321</v>
      </c>
      <c r="M162" s="164"/>
      <c r="N162" s="159"/>
      <c r="O162" s="45" t="s">
        <v>1720</v>
      </c>
      <c r="P162" s="62" t="s">
        <v>1721</v>
      </c>
      <c r="Q162" s="62" t="s">
        <v>1722</v>
      </c>
      <c r="R162" s="106" t="s">
        <v>1723</v>
      </c>
      <c r="S162" s="42" t="s">
        <v>1724</v>
      </c>
      <c r="T162" s="159" t="s">
        <v>823</v>
      </c>
      <c r="U162" s="184" t="s">
        <v>72</v>
      </c>
      <c r="V162" s="59" t="s">
        <v>91</v>
      </c>
      <c r="W162" s="185" t="s">
        <v>1725</v>
      </c>
      <c r="X162" s="167" t="s">
        <v>131</v>
      </c>
      <c r="Y162" s="159"/>
      <c r="Z162" s="435"/>
      <c r="AA162" s="436"/>
      <c r="AB162" s="52"/>
      <c r="AC162" s="187"/>
      <c r="AD162" s="188"/>
      <c r="AE162" s="159"/>
      <c r="AF162" s="188"/>
      <c r="AG162" s="159"/>
      <c r="AH162" s="62"/>
      <c r="AI162" s="188"/>
      <c r="AJ162" s="437" t="s">
        <v>1726</v>
      </c>
      <c r="AK162" s="162"/>
      <c r="AL162" s="191" t="s">
        <v>1727</v>
      </c>
      <c r="AM162" s="162"/>
      <c r="AN162" s="192" t="s">
        <v>1728</v>
      </c>
      <c r="AO162" s="192" t="s">
        <v>1727</v>
      </c>
      <c r="AP162" s="192"/>
      <c r="AQ162" s="162"/>
      <c r="AR162" s="192" t="s">
        <v>1729</v>
      </c>
      <c r="AS162" s="162"/>
      <c r="AT162" s="443"/>
      <c r="AU162" s="438" t="s">
        <v>1730</v>
      </c>
      <c r="AV162" s="162"/>
      <c r="AW162" s="162"/>
      <c r="AX162" s="159" t="s">
        <v>214</v>
      </c>
      <c r="AY162" s="159"/>
      <c r="AZ162" s="42"/>
      <c r="BA162" s="42"/>
      <c r="BB162" s="57"/>
      <c r="BC162" s="57"/>
      <c r="BD162" s="57"/>
      <c r="BE162" s="57"/>
      <c r="BF162" s="57"/>
      <c r="BG162" s="57"/>
      <c r="BH162" s="57"/>
      <c r="BI162" s="57"/>
      <c r="BJ162" s="57"/>
      <c r="BK162" s="57"/>
      <c r="BL162" s="57"/>
      <c r="BM162" s="57"/>
      <c r="BN162" s="57"/>
      <c r="BO162" s="57"/>
      <c r="BP162" s="57"/>
      <c r="BQ162" s="57"/>
      <c r="BR162" s="57"/>
      <c r="BS162" s="57"/>
      <c r="BT162" s="57"/>
      <c r="BU162" s="57"/>
    </row>
    <row r="163" ht="16.5" customHeight="1">
      <c r="A163" s="58" t="s">
        <v>1731</v>
      </c>
      <c r="B163" s="35">
        <v>45325.0</v>
      </c>
      <c r="C163" s="36" t="s">
        <v>57</v>
      </c>
      <c r="D163" s="31" t="b">
        <v>1</v>
      </c>
      <c r="E163" s="37" t="b">
        <v>1</v>
      </c>
      <c r="F163" s="28" t="s">
        <v>1732</v>
      </c>
      <c r="G163" s="39" t="s">
        <v>1733</v>
      </c>
      <c r="H163" s="39" t="s">
        <v>1734</v>
      </c>
      <c r="I163" s="55" t="s">
        <v>61</v>
      </c>
      <c r="J163" s="42" t="s">
        <v>80</v>
      </c>
      <c r="K163" s="55" t="s">
        <v>63</v>
      </c>
      <c r="L163" s="444" t="s">
        <v>582</v>
      </c>
      <c r="M163" s="444" t="s">
        <v>315</v>
      </c>
      <c r="N163" s="69"/>
      <c r="O163" s="45" t="s">
        <v>1735</v>
      </c>
      <c r="P163" s="46" t="s">
        <v>1736</v>
      </c>
      <c r="Q163" s="47" t="s">
        <v>1737</v>
      </c>
      <c r="R163" s="106"/>
      <c r="S163" s="42" t="s">
        <v>1738</v>
      </c>
      <c r="T163" s="48" t="s">
        <v>712</v>
      </c>
      <c r="U163" s="49" t="s">
        <v>491</v>
      </c>
      <c r="V163" s="37" t="s">
        <v>91</v>
      </c>
      <c r="W163" s="42"/>
      <c r="X163" s="167" t="s">
        <v>131</v>
      </c>
      <c r="Y163" s="162"/>
      <c r="Z163" s="51"/>
      <c r="AA163" s="63"/>
      <c r="AB163" s="63"/>
      <c r="AC163" s="54"/>
      <c r="AD163" s="37"/>
      <c r="AE163" s="42"/>
      <c r="AF163" s="37"/>
      <c r="AG163" s="42"/>
      <c r="AH163" s="79" t="s">
        <v>1739</v>
      </c>
      <c r="AI163" s="37"/>
      <c r="AJ163" s="42"/>
      <c r="AK163" s="42"/>
      <c r="AL163" s="47" t="s">
        <v>1740</v>
      </c>
      <c r="AM163" s="42"/>
      <c r="AN163" s="42" t="s">
        <v>1741</v>
      </c>
      <c r="AO163" s="42"/>
      <c r="AP163" s="42"/>
      <c r="AQ163" s="42"/>
      <c r="AR163" s="42" t="s">
        <v>1740</v>
      </c>
      <c r="AS163" s="42"/>
      <c r="AT163" s="42" t="s">
        <v>1742</v>
      </c>
      <c r="AU163" s="317" t="s">
        <v>1743</v>
      </c>
      <c r="AV163" s="114"/>
      <c r="AW163" s="42" t="b">
        <v>0</v>
      </c>
      <c r="AX163" s="317" t="s">
        <v>182</v>
      </c>
      <c r="AY163" s="115"/>
      <c r="AZ163" s="114"/>
      <c r="BA163" s="42"/>
      <c r="BB163" s="57"/>
      <c r="BC163" s="57"/>
      <c r="BD163" s="57"/>
      <c r="BE163" s="57"/>
      <c r="BF163" s="57"/>
      <c r="BG163" s="57"/>
      <c r="BH163" s="57"/>
      <c r="BI163" s="57"/>
      <c r="BJ163" s="57"/>
      <c r="BK163" s="57"/>
      <c r="BL163" s="57"/>
      <c r="BM163" s="57"/>
      <c r="BN163" s="57"/>
      <c r="BO163" s="57"/>
      <c r="BP163" s="57"/>
      <c r="BQ163" s="57"/>
      <c r="BR163" s="57"/>
      <c r="BS163" s="57"/>
      <c r="BT163" s="57"/>
      <c r="BU163" s="57"/>
    </row>
    <row r="164" ht="15.75" customHeight="1">
      <c r="A164" s="58" t="s">
        <v>1744</v>
      </c>
      <c r="B164" s="105"/>
      <c r="C164" s="36" t="s">
        <v>97</v>
      </c>
      <c r="D164" s="31" t="b">
        <v>0</v>
      </c>
      <c r="E164" s="37" t="b">
        <v>0</v>
      </c>
      <c r="F164" s="170"/>
      <c r="G164" s="106"/>
      <c r="H164" s="39" t="s">
        <v>1745</v>
      </c>
      <c r="I164" s="57"/>
      <c r="J164" s="57" t="s">
        <v>1498</v>
      </c>
      <c r="K164" s="57"/>
      <c r="L164" s="57"/>
      <c r="M164" s="57"/>
      <c r="N164" s="57"/>
      <c r="O164" s="57"/>
      <c r="P164" s="107" t="s">
        <v>1746</v>
      </c>
      <c r="Q164" s="107" t="s">
        <v>1747</v>
      </c>
      <c r="R164" s="108"/>
      <c r="S164" s="57" t="s">
        <v>1748</v>
      </c>
      <c r="T164" s="109" t="s">
        <v>954</v>
      </c>
      <c r="U164" s="49" t="s">
        <v>885</v>
      </c>
      <c r="V164" s="37" t="s">
        <v>109</v>
      </c>
      <c r="W164" s="57"/>
      <c r="X164" s="57" t="s">
        <v>74</v>
      </c>
      <c r="Y164" s="57"/>
      <c r="Z164" s="51"/>
      <c r="AA164" s="63"/>
      <c r="AB164" s="63"/>
      <c r="AC164" s="54"/>
      <c r="AD164" s="111">
        <v>1.0</v>
      </c>
      <c r="AE164" s="57"/>
      <c r="AF164" s="111">
        <v>2.0</v>
      </c>
      <c r="AG164" s="57"/>
      <c r="AH164" s="107"/>
      <c r="AI164" s="37"/>
      <c r="AJ164" s="57"/>
      <c r="AK164" s="57"/>
      <c r="AL164" s="107" t="s">
        <v>1749</v>
      </c>
      <c r="AM164" s="57"/>
      <c r="AN164" s="57"/>
      <c r="AO164" s="57"/>
      <c r="AP164" s="57"/>
      <c r="AQ164" s="57"/>
      <c r="AR164" s="57" t="s">
        <v>1749</v>
      </c>
      <c r="AS164" s="57"/>
      <c r="AT164" s="57" t="s">
        <v>1750</v>
      </c>
      <c r="AU164" s="113" t="s">
        <v>1466</v>
      </c>
      <c r="AV164" s="114"/>
      <c r="AW164" s="37" t="b">
        <v>0</v>
      </c>
      <c r="AX164" s="57" t="s">
        <v>423</v>
      </c>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row>
    <row r="165" ht="15.75" customHeight="1">
      <c r="A165" s="150" t="s">
        <v>1751</v>
      </c>
      <c r="B165" s="144">
        <v>44994.0</v>
      </c>
      <c r="C165" s="59" t="s">
        <v>150</v>
      </c>
      <c r="D165" s="150" t="b">
        <v>1</v>
      </c>
      <c r="E165" s="59" t="b">
        <v>0</v>
      </c>
      <c r="F165" s="445" t="s">
        <v>1752</v>
      </c>
      <c r="G165" s="106"/>
      <c r="H165" s="39" t="s">
        <v>1753</v>
      </c>
      <c r="I165" s="150"/>
      <c r="J165" s="150" t="s">
        <v>338</v>
      </c>
      <c r="K165" s="150"/>
      <c r="L165" s="150"/>
      <c r="M165" s="150"/>
      <c r="N165" s="150"/>
      <c r="O165" s="150"/>
      <c r="P165" s="201" t="s">
        <v>1754</v>
      </c>
      <c r="Q165" s="201"/>
      <c r="R165" s="108"/>
      <c r="S165" s="57"/>
      <c r="T165" s="150"/>
      <c r="U165" s="184" t="s">
        <v>72</v>
      </c>
      <c r="V165" s="180" t="s">
        <v>91</v>
      </c>
      <c r="W165" s="150"/>
      <c r="X165" s="207" t="s">
        <v>131</v>
      </c>
      <c r="Y165" s="150"/>
      <c r="Z165" s="156"/>
      <c r="AA165" s="52"/>
      <c r="AB165" s="52"/>
      <c r="AC165" s="318"/>
      <c r="AD165" s="150"/>
      <c r="AE165" s="150"/>
      <c r="AF165" s="150"/>
      <c r="AG165" s="150"/>
      <c r="AH165" s="201"/>
      <c r="AI165" s="59"/>
      <c r="AJ165" s="150"/>
      <c r="AK165" s="150"/>
      <c r="AL165" s="201"/>
      <c r="AM165" s="150"/>
      <c r="AN165" s="150"/>
      <c r="AO165" s="150"/>
      <c r="AP165" s="150"/>
      <c r="AQ165" s="150"/>
      <c r="AR165" s="150"/>
      <c r="AS165" s="150"/>
      <c r="AT165" s="150"/>
      <c r="AU165" s="150"/>
      <c r="AV165" s="150"/>
      <c r="AW165" s="150"/>
      <c r="AX165" s="150"/>
      <c r="AY165" s="150"/>
      <c r="AZ165" s="150"/>
      <c r="BA165" s="150"/>
      <c r="BB165" s="150"/>
      <c r="BC165" s="150" t="s">
        <v>356</v>
      </c>
      <c r="BD165" s="59" t="b">
        <v>0</v>
      </c>
      <c r="BE165" s="150"/>
      <c r="BF165" s="150"/>
      <c r="BG165" s="150"/>
      <c r="BH165" s="150"/>
      <c r="BI165" s="150"/>
      <c r="BJ165" s="150"/>
      <c r="BK165" s="150"/>
      <c r="BL165" s="150"/>
      <c r="BM165" s="150"/>
      <c r="BN165" s="150"/>
      <c r="BO165" s="150"/>
      <c r="BP165" s="150"/>
      <c r="BQ165" s="150"/>
      <c r="BR165" s="150"/>
      <c r="BS165" s="150"/>
      <c r="BT165" s="150"/>
      <c r="BU165" s="57"/>
    </row>
    <row r="166" ht="15.75" customHeight="1">
      <c r="A166" s="58" t="s">
        <v>1755</v>
      </c>
      <c r="B166" s="35">
        <v>45325.0</v>
      </c>
      <c r="C166" s="36" t="s">
        <v>57</v>
      </c>
      <c r="D166" s="31" t="b">
        <v>1</v>
      </c>
      <c r="E166" s="66" t="b">
        <f>IF(D166=TRUE,TRUE,FALSE)</f>
        <v>1</v>
      </c>
      <c r="F166" s="28" t="s">
        <v>1756</v>
      </c>
      <c r="G166" s="39" t="s">
        <v>1757</v>
      </c>
      <c r="H166" s="39" t="s">
        <v>1758</v>
      </c>
      <c r="I166" s="42" t="s">
        <v>61</v>
      </c>
      <c r="J166" s="42" t="s">
        <v>62</v>
      </c>
      <c r="K166" s="42" t="s">
        <v>63</v>
      </c>
      <c r="L166" s="43" t="s">
        <v>321</v>
      </c>
      <c r="M166" s="44"/>
      <c r="N166" s="42"/>
      <c r="O166" s="45" t="s">
        <v>1759</v>
      </c>
      <c r="P166" s="46" t="s">
        <v>1760</v>
      </c>
      <c r="Q166" s="47" t="s">
        <v>1761</v>
      </c>
      <c r="R166" s="106"/>
      <c r="S166" s="42" t="s">
        <v>1762</v>
      </c>
      <c r="T166" s="48" t="s">
        <v>847</v>
      </c>
      <c r="U166" s="49" t="s">
        <v>90</v>
      </c>
      <c r="V166" s="37" t="s">
        <v>109</v>
      </c>
      <c r="W166" s="42"/>
      <c r="X166" s="162" t="s">
        <v>178</v>
      </c>
      <c r="Y166" s="150" t="s">
        <v>178</v>
      </c>
      <c r="Z166" s="51">
        <v>44518.0</v>
      </c>
      <c r="AA166" s="53">
        <v>2170000.0</v>
      </c>
      <c r="AB166" s="186">
        <v>4.447E7</v>
      </c>
      <c r="AC166" s="54">
        <v>44.47</v>
      </c>
      <c r="AD166" s="37">
        <v>8.0</v>
      </c>
      <c r="AE166" s="42"/>
      <c r="AF166" s="37">
        <v>10.0</v>
      </c>
      <c r="AG166" s="42"/>
      <c r="AH166" s="79" t="s">
        <v>1763</v>
      </c>
      <c r="AI166" s="37">
        <v>755.0</v>
      </c>
      <c r="AJ166" s="42"/>
      <c r="AK166" s="42"/>
      <c r="AL166" s="47" t="s">
        <v>1764</v>
      </c>
      <c r="AM166" s="42"/>
      <c r="AN166" s="42"/>
      <c r="AO166" s="42" t="s">
        <v>1764</v>
      </c>
      <c r="AP166" s="42"/>
      <c r="AQ166" s="42"/>
      <c r="AR166" s="42"/>
      <c r="AS166" s="42"/>
      <c r="AT166" s="42" t="s">
        <v>1765</v>
      </c>
      <c r="AU166" s="317" t="s">
        <v>1766</v>
      </c>
      <c r="AV166" s="114"/>
      <c r="AW166" s="42" t="b">
        <v>0</v>
      </c>
      <c r="AX166" s="317" t="s">
        <v>182</v>
      </c>
      <c r="AY166" s="115"/>
      <c r="AZ166" s="114"/>
      <c r="BA166" s="42"/>
      <c r="BB166" s="57"/>
      <c r="BC166" s="57"/>
      <c r="BD166" s="57"/>
      <c r="BE166" s="57"/>
      <c r="BF166" s="57"/>
      <c r="BG166" s="57"/>
      <c r="BH166" s="57"/>
      <c r="BI166" s="57"/>
      <c r="BJ166" s="57"/>
      <c r="BK166" s="57"/>
      <c r="BL166" s="57"/>
      <c r="BM166" s="57"/>
      <c r="BN166" s="57"/>
      <c r="BO166" s="57"/>
      <c r="BP166" s="57"/>
      <c r="BQ166" s="57"/>
      <c r="BR166" s="57"/>
      <c r="BS166" s="57"/>
      <c r="BT166" s="57"/>
      <c r="BU166" s="57"/>
    </row>
    <row r="167" ht="16.5" customHeight="1">
      <c r="A167" s="446" t="s">
        <v>1767</v>
      </c>
      <c r="B167" s="35">
        <v>45325.0</v>
      </c>
      <c r="C167" s="36" t="s">
        <v>57</v>
      </c>
      <c r="D167" s="59" t="b">
        <v>1</v>
      </c>
      <c r="E167" s="59" t="b">
        <v>1</v>
      </c>
      <c r="F167" s="201"/>
      <c r="G167" s="181" t="s">
        <v>1767</v>
      </c>
      <c r="H167" s="181" t="s">
        <v>1768</v>
      </c>
      <c r="I167" s="150" t="s">
        <v>269</v>
      </c>
      <c r="J167" s="57" t="s">
        <v>123</v>
      </c>
      <c r="K167" s="150" t="s">
        <v>124</v>
      </c>
      <c r="L167" s="379" t="s">
        <v>65</v>
      </c>
      <c r="M167" s="379" t="s">
        <v>125</v>
      </c>
      <c r="N167" s="207" t="s">
        <v>340</v>
      </c>
      <c r="O167" s="61" t="s">
        <v>1769</v>
      </c>
      <c r="P167" s="175" t="s">
        <v>1770</v>
      </c>
      <c r="Q167" s="201" t="s">
        <v>1771</v>
      </c>
      <c r="R167" s="108" t="s">
        <v>1772</v>
      </c>
      <c r="S167" s="57" t="s">
        <v>1773</v>
      </c>
      <c r="T167" s="207" t="s">
        <v>89</v>
      </c>
      <c r="U167" s="184" t="s">
        <v>72</v>
      </c>
      <c r="V167" s="59" t="s">
        <v>109</v>
      </c>
      <c r="W167" s="150" t="s">
        <v>1774</v>
      </c>
      <c r="X167" s="162" t="s">
        <v>74</v>
      </c>
      <c r="Y167" s="150" t="s">
        <v>74</v>
      </c>
      <c r="Z167" s="156">
        <v>44986.0</v>
      </c>
      <c r="AA167" s="186">
        <v>1800000.0</v>
      </c>
      <c r="AB167" s="186">
        <v>1800000.0</v>
      </c>
      <c r="AC167" s="59">
        <v>1.8</v>
      </c>
      <c r="AD167" s="59">
        <v>1.0</v>
      </c>
      <c r="AE167" s="150"/>
      <c r="AF167" s="59">
        <v>1.0</v>
      </c>
      <c r="AG167" s="150"/>
      <c r="AH167" s="201"/>
      <c r="AI167" s="59"/>
      <c r="AJ167" s="150"/>
      <c r="AK167" s="150"/>
      <c r="AL167" s="201"/>
      <c r="AM167" s="150"/>
      <c r="AN167" s="150"/>
      <c r="AO167" s="150"/>
      <c r="AP167" s="150"/>
      <c r="AQ167" s="150"/>
      <c r="AR167" s="150"/>
      <c r="AS167" s="150"/>
      <c r="AT167" s="150"/>
      <c r="AU167" s="150"/>
      <c r="AV167" s="150"/>
      <c r="AW167" s="150"/>
      <c r="AX167" s="150"/>
      <c r="AY167" s="150"/>
      <c r="AZ167" s="150"/>
      <c r="BA167" s="150"/>
      <c r="BB167" s="150"/>
      <c r="BC167" s="150"/>
      <c r="BD167" s="59" t="b">
        <v>0</v>
      </c>
      <c r="BE167" s="150" t="s">
        <v>356</v>
      </c>
      <c r="BF167" s="150"/>
      <c r="BG167" s="150"/>
      <c r="BH167" s="150"/>
      <c r="BI167" s="150"/>
      <c r="BJ167" s="150"/>
      <c r="BK167" s="150"/>
      <c r="BL167" s="150"/>
      <c r="BM167" s="150"/>
      <c r="BN167" s="150"/>
      <c r="BO167" s="150"/>
      <c r="BP167" s="150"/>
      <c r="BQ167" s="150"/>
      <c r="BR167" s="150"/>
      <c r="BS167" s="150"/>
      <c r="BT167" s="150"/>
      <c r="BU167" s="150"/>
    </row>
    <row r="168" ht="16.5" customHeight="1">
      <c r="A168" s="447" t="s">
        <v>1775</v>
      </c>
      <c r="B168" s="448">
        <v>45325.0</v>
      </c>
      <c r="C168" s="449" t="s">
        <v>57</v>
      </c>
      <c r="D168" s="450" t="b">
        <v>1</v>
      </c>
      <c r="E168" s="450" t="b">
        <v>1</v>
      </c>
      <c r="F168" s="451" t="s">
        <v>1776</v>
      </c>
      <c r="G168" s="452" t="s">
        <v>1777</v>
      </c>
      <c r="H168" s="452" t="s">
        <v>1778</v>
      </c>
      <c r="I168" s="150" t="s">
        <v>122</v>
      </c>
      <c r="J168" s="345" t="s">
        <v>80</v>
      </c>
      <c r="K168" s="345" t="s">
        <v>63</v>
      </c>
      <c r="L168" s="453" t="s">
        <v>103</v>
      </c>
      <c r="M168" s="453"/>
      <c r="N168" s="454"/>
      <c r="O168" s="45" t="s">
        <v>1779</v>
      </c>
      <c r="P168" s="455" t="s">
        <v>1780</v>
      </c>
      <c r="Q168" s="45" t="s">
        <v>1781</v>
      </c>
      <c r="R168" s="454"/>
      <c r="S168" s="345" t="s">
        <v>1782</v>
      </c>
      <c r="T168" s="456" t="s">
        <v>415</v>
      </c>
      <c r="U168" s="457" t="s">
        <v>661</v>
      </c>
      <c r="V168" s="450" t="s">
        <v>91</v>
      </c>
      <c r="W168" s="458">
        <v>179784.0</v>
      </c>
      <c r="X168" s="345" t="s">
        <v>74</v>
      </c>
      <c r="Y168" s="345" t="s">
        <v>259</v>
      </c>
      <c r="Z168" s="459">
        <v>43040.0</v>
      </c>
      <c r="AA168" s="460"/>
      <c r="AB168" s="460"/>
      <c r="AC168" s="461"/>
      <c r="AD168" s="450">
        <v>2.0</v>
      </c>
      <c r="AE168" s="454"/>
      <c r="AF168" s="450">
        <v>3.0</v>
      </c>
      <c r="AG168" s="454"/>
      <c r="AH168" s="462"/>
      <c r="AI168" s="463"/>
      <c r="AJ168" s="345" t="s">
        <v>1783</v>
      </c>
      <c r="AK168" s="454"/>
      <c r="AL168" s="464" t="s">
        <v>1784</v>
      </c>
      <c r="AM168" s="115"/>
      <c r="AN168" s="114"/>
      <c r="AO168" s="454"/>
      <c r="AP168" s="454"/>
      <c r="AQ168" s="454"/>
      <c r="AR168" s="454"/>
      <c r="AS168" s="454"/>
      <c r="AT168" s="454"/>
      <c r="AU168" s="454"/>
      <c r="AV168" s="465" t="s">
        <v>1785</v>
      </c>
      <c r="AW168" s="454"/>
      <c r="AX168" s="345" t="s">
        <v>95</v>
      </c>
      <c r="AY168" s="454"/>
      <c r="AZ168" s="454"/>
      <c r="BA168" s="454"/>
      <c r="BB168" s="454"/>
      <c r="BC168" s="454"/>
      <c r="BD168" s="454"/>
      <c r="BE168" s="454"/>
      <c r="BF168" s="454"/>
      <c r="BG168" s="454"/>
      <c r="BH168" s="454"/>
      <c r="BI168" s="454"/>
      <c r="BJ168" s="454"/>
      <c r="BK168" s="454"/>
      <c r="BL168" s="454"/>
      <c r="BM168" s="454"/>
      <c r="BN168" s="454"/>
      <c r="BO168" s="454"/>
      <c r="BP168" s="454"/>
      <c r="BQ168" s="454"/>
      <c r="BR168" s="454"/>
      <c r="BS168" s="454"/>
      <c r="BT168" s="454"/>
      <c r="BU168" s="454"/>
    </row>
    <row r="169" ht="15.75" customHeight="1">
      <c r="A169" s="58" t="s">
        <v>1786</v>
      </c>
      <c r="B169" s="35" t="s">
        <v>1787</v>
      </c>
      <c r="C169" s="36" t="s">
        <v>57</v>
      </c>
      <c r="D169" s="37" t="b">
        <v>1</v>
      </c>
      <c r="E169" s="37" t="b">
        <v>0</v>
      </c>
      <c r="F169" s="170" t="s">
        <v>1788</v>
      </c>
      <c r="G169" s="39" t="s">
        <v>1789</v>
      </c>
      <c r="H169" s="39" t="s">
        <v>1790</v>
      </c>
      <c r="I169" s="57" t="s">
        <v>233</v>
      </c>
      <c r="J169" s="57" t="s">
        <v>80</v>
      </c>
      <c r="K169" s="57" t="s">
        <v>63</v>
      </c>
      <c r="L169" s="57" t="s">
        <v>427</v>
      </c>
      <c r="M169" s="57"/>
      <c r="N169" s="57"/>
      <c r="O169" s="57"/>
      <c r="P169" s="152" t="s">
        <v>1791</v>
      </c>
      <c r="Q169" s="107" t="s">
        <v>1792</v>
      </c>
      <c r="R169" s="108"/>
      <c r="S169" s="57" t="s">
        <v>1793</v>
      </c>
      <c r="T169" s="109" t="s">
        <v>823</v>
      </c>
      <c r="U169" s="49" t="s">
        <v>567</v>
      </c>
      <c r="V169" s="37" t="s">
        <v>109</v>
      </c>
      <c r="W169" s="331">
        <v>26759.0</v>
      </c>
      <c r="X169" s="109" t="s">
        <v>222</v>
      </c>
      <c r="Y169" s="57" t="s">
        <v>1694</v>
      </c>
      <c r="Z169" s="51">
        <v>41774.0</v>
      </c>
      <c r="AA169" s="63">
        <v>1.4E7</v>
      </c>
      <c r="AB169" s="63">
        <v>1.4E7</v>
      </c>
      <c r="AC169" s="54">
        <v>14.0</v>
      </c>
      <c r="AD169" s="111">
        <v>1.0</v>
      </c>
      <c r="AE169" s="57" t="s">
        <v>111</v>
      </c>
      <c r="AF169" s="111">
        <v>2.0</v>
      </c>
      <c r="AG169" s="57"/>
      <c r="AH169" s="107"/>
      <c r="AI169" s="37"/>
      <c r="AJ169" s="57"/>
      <c r="AK169" s="57" t="s">
        <v>1794</v>
      </c>
      <c r="AL169" s="229" t="s">
        <v>1795</v>
      </c>
      <c r="AM169" s="115"/>
      <c r="AN169" s="114"/>
      <c r="AO169" s="57"/>
      <c r="AP169" s="57"/>
      <c r="AQ169" s="57"/>
      <c r="AR169" s="57"/>
      <c r="AS169" s="57"/>
      <c r="AT169" s="57"/>
      <c r="AU169" s="431" t="s">
        <v>1796</v>
      </c>
      <c r="AV169" s="57"/>
      <c r="AW169" s="57" t="s">
        <v>1797</v>
      </c>
      <c r="AX169" s="57" t="s">
        <v>95</v>
      </c>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row>
    <row r="170" ht="15.75" customHeight="1">
      <c r="A170" s="58" t="s">
        <v>1798</v>
      </c>
      <c r="B170" s="82">
        <v>45268.0</v>
      </c>
      <c r="C170" s="36" t="s">
        <v>57</v>
      </c>
      <c r="D170" s="37" t="b">
        <v>0</v>
      </c>
      <c r="E170" s="37" t="b">
        <v>0</v>
      </c>
      <c r="F170" s="170" t="s">
        <v>1799</v>
      </c>
      <c r="G170" s="39" t="s">
        <v>1800</v>
      </c>
      <c r="H170" s="39" t="s">
        <v>1801</v>
      </c>
      <c r="I170" s="57" t="s">
        <v>233</v>
      </c>
      <c r="J170" s="57" t="s">
        <v>80</v>
      </c>
      <c r="K170" s="57" t="s">
        <v>187</v>
      </c>
      <c r="L170" s="57" t="s">
        <v>65</v>
      </c>
      <c r="M170" s="57"/>
      <c r="N170" s="57"/>
      <c r="O170" s="57"/>
      <c r="P170" s="107" t="s">
        <v>1802</v>
      </c>
      <c r="Q170" s="107" t="s">
        <v>1803</v>
      </c>
      <c r="R170" s="108"/>
      <c r="S170" s="57" t="s">
        <v>1804</v>
      </c>
      <c r="T170" s="109" t="s">
        <v>954</v>
      </c>
      <c r="U170" s="49" t="s">
        <v>491</v>
      </c>
      <c r="V170" s="37" t="s">
        <v>91</v>
      </c>
      <c r="W170" s="331">
        <v>191396.0</v>
      </c>
      <c r="X170" s="57"/>
      <c r="Y170" s="57"/>
      <c r="Z170" s="51"/>
      <c r="AA170" s="63"/>
      <c r="AB170" s="63"/>
      <c r="AC170" s="54"/>
      <c r="AD170" s="57"/>
      <c r="AE170" s="57"/>
      <c r="AF170" s="57"/>
      <c r="AG170" s="57"/>
      <c r="AH170" s="107"/>
      <c r="AI170" s="37"/>
      <c r="AJ170" s="57"/>
      <c r="AK170" s="57"/>
      <c r="AL170" s="229" t="s">
        <v>1805</v>
      </c>
      <c r="AM170" s="114"/>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row>
    <row r="171" ht="16.5" customHeight="1">
      <c r="A171" s="150" t="s">
        <v>1806</v>
      </c>
      <c r="B171" s="144">
        <v>44994.0</v>
      </c>
      <c r="C171" s="59" t="s">
        <v>150</v>
      </c>
      <c r="D171" s="150" t="b">
        <v>1</v>
      </c>
      <c r="E171" s="59" t="b">
        <v>0</v>
      </c>
      <c r="F171" s="201"/>
      <c r="G171" s="106"/>
      <c r="H171" s="39" t="s">
        <v>1807</v>
      </c>
      <c r="I171" s="150"/>
      <c r="J171" s="150" t="s">
        <v>1808</v>
      </c>
      <c r="K171" s="150"/>
      <c r="L171" s="150"/>
      <c r="M171" s="150"/>
      <c r="N171" s="150"/>
      <c r="O171" s="150"/>
      <c r="P171" s="201" t="s">
        <v>1809</v>
      </c>
      <c r="Q171" s="201"/>
      <c r="R171" s="108" t="s">
        <v>1810</v>
      </c>
      <c r="S171" s="57"/>
      <c r="T171" s="150"/>
      <c r="U171" s="184" t="s">
        <v>208</v>
      </c>
      <c r="V171" s="180" t="s">
        <v>91</v>
      </c>
      <c r="W171" s="202"/>
      <c r="X171" s="150" t="s">
        <v>74</v>
      </c>
      <c r="Y171" s="150"/>
      <c r="Z171" s="156"/>
      <c r="AA171" s="52"/>
      <c r="AB171" s="52"/>
      <c r="AC171" s="318"/>
      <c r="AD171" s="150"/>
      <c r="AE171" s="150"/>
      <c r="AF171" s="150"/>
      <c r="AG171" s="150"/>
      <c r="AH171" s="201"/>
      <c r="AI171" s="59"/>
      <c r="AJ171" s="150"/>
      <c r="AK171" s="150"/>
      <c r="AL171" s="201"/>
      <c r="AM171" s="150"/>
      <c r="AN171" s="150"/>
      <c r="AO171" s="150"/>
      <c r="AP171" s="150"/>
      <c r="AQ171" s="150"/>
      <c r="AR171" s="150"/>
      <c r="AS171" s="150"/>
      <c r="AT171" s="150"/>
      <c r="AU171" s="150"/>
      <c r="AV171" s="150"/>
      <c r="AW171" s="150"/>
      <c r="AX171" s="150"/>
      <c r="AY171" s="150"/>
      <c r="AZ171" s="150"/>
      <c r="BA171" s="150"/>
      <c r="BB171" s="150"/>
      <c r="BC171" s="59" t="b">
        <v>0</v>
      </c>
      <c r="BD171" s="59" t="b">
        <v>0</v>
      </c>
      <c r="BE171" s="150"/>
      <c r="BF171" s="150"/>
      <c r="BG171" s="150"/>
      <c r="BH171" s="150"/>
      <c r="BI171" s="150"/>
      <c r="BJ171" s="150"/>
      <c r="BK171" s="150"/>
      <c r="BL171" s="150"/>
      <c r="BM171" s="150"/>
      <c r="BN171" s="150"/>
      <c r="BO171" s="150"/>
      <c r="BP171" s="150"/>
      <c r="BQ171" s="150"/>
      <c r="BR171" s="150"/>
      <c r="BS171" s="150"/>
      <c r="BT171" s="150"/>
      <c r="BU171" s="57"/>
    </row>
    <row r="172" ht="15.75" customHeight="1">
      <c r="A172" s="64" t="s">
        <v>1811</v>
      </c>
      <c r="B172" s="65"/>
      <c r="C172" s="36" t="s">
        <v>97</v>
      </c>
      <c r="D172" s="59"/>
      <c r="E172" s="31" t="b">
        <v>0</v>
      </c>
      <c r="F172" s="28" t="s">
        <v>804</v>
      </c>
      <c r="G172" s="106"/>
      <c r="H172" s="286"/>
      <c r="I172" s="55"/>
      <c r="J172" s="55"/>
      <c r="K172" s="55"/>
      <c r="L172" s="64"/>
      <c r="M172" s="64"/>
      <c r="N172" s="69"/>
      <c r="O172" s="69"/>
      <c r="P172" s="28"/>
      <c r="Q172" s="28"/>
      <c r="R172" s="172"/>
      <c r="S172" s="55"/>
      <c r="T172" s="55"/>
      <c r="U172" s="99"/>
      <c r="V172" s="56"/>
      <c r="W172" s="55"/>
      <c r="X172" s="55"/>
      <c r="Y172" s="55"/>
      <c r="Z172" s="101"/>
      <c r="AA172" s="177"/>
      <c r="AB172" s="177"/>
      <c r="AC172" s="102"/>
      <c r="AD172" s="55"/>
      <c r="AE172" s="55"/>
      <c r="AF172" s="55"/>
      <c r="AG172" s="55"/>
      <c r="AH172" s="28"/>
      <c r="AI172" s="56"/>
      <c r="AJ172" s="55"/>
      <c r="AK172" s="55"/>
      <c r="AL172" s="28"/>
      <c r="AM172" s="55"/>
      <c r="AN172" s="55"/>
      <c r="AO172" s="315"/>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row>
    <row r="173" ht="16.5" customHeight="1">
      <c r="A173" s="58" t="s">
        <v>1812</v>
      </c>
      <c r="B173" s="35">
        <v>45325.0</v>
      </c>
      <c r="C173" s="36" t="s">
        <v>57</v>
      </c>
      <c r="D173" s="37" t="b">
        <v>1</v>
      </c>
      <c r="E173" s="37" t="b">
        <v>1</v>
      </c>
      <c r="F173" s="47"/>
      <c r="G173" s="39" t="s">
        <v>1813</v>
      </c>
      <c r="H173" s="39" t="s">
        <v>1814</v>
      </c>
      <c r="I173" s="42" t="s">
        <v>100</v>
      </c>
      <c r="J173" s="42" t="s">
        <v>123</v>
      </c>
      <c r="K173" s="42" t="s">
        <v>314</v>
      </c>
      <c r="L173" s="44" t="s">
        <v>427</v>
      </c>
      <c r="M173" s="44" t="s">
        <v>65</v>
      </c>
      <c r="N173" s="42"/>
      <c r="O173" s="45" t="s">
        <v>1815</v>
      </c>
      <c r="P173" s="46" t="s">
        <v>1816</v>
      </c>
      <c r="Q173" s="47" t="s">
        <v>1817</v>
      </c>
      <c r="R173" s="106"/>
      <c r="S173" s="42" t="s">
        <v>1818</v>
      </c>
      <c r="T173" s="42" t="s">
        <v>1819</v>
      </c>
      <c r="U173" s="49" t="s">
        <v>491</v>
      </c>
      <c r="V173" s="37" t="s">
        <v>91</v>
      </c>
      <c r="W173" s="42"/>
      <c r="X173" s="42" t="s">
        <v>92</v>
      </c>
      <c r="Y173" s="42"/>
      <c r="Z173" s="51"/>
      <c r="AA173" s="63"/>
      <c r="AB173" s="63"/>
      <c r="AC173" s="54"/>
      <c r="AD173" s="37"/>
      <c r="AE173" s="42"/>
      <c r="AF173" s="37"/>
      <c r="AG173" s="42"/>
      <c r="AH173" s="47"/>
      <c r="AI173" s="37"/>
      <c r="AJ173" s="42"/>
      <c r="AK173" s="42"/>
      <c r="AL173" s="47" t="s">
        <v>1820</v>
      </c>
      <c r="AM173" s="42"/>
      <c r="AN173" s="42"/>
      <c r="AO173" s="42" t="s">
        <v>1820</v>
      </c>
      <c r="AP173" s="42"/>
      <c r="AQ173" s="42"/>
      <c r="AR173" s="42"/>
      <c r="AS173" s="42"/>
      <c r="AT173" s="42" t="s">
        <v>1820</v>
      </c>
      <c r="AU173" s="317" t="s">
        <v>1821</v>
      </c>
      <c r="AV173" s="114"/>
      <c r="AW173" s="42" t="b">
        <v>0</v>
      </c>
      <c r="AX173" s="42" t="s">
        <v>95</v>
      </c>
      <c r="AY173" s="42"/>
      <c r="AZ173" s="42"/>
      <c r="BA173" s="42"/>
      <c r="BB173" s="57"/>
      <c r="BC173" s="57"/>
      <c r="BD173" s="57"/>
      <c r="BE173" s="57"/>
      <c r="BF173" s="57"/>
      <c r="BG173" s="57"/>
      <c r="BH173" s="57"/>
      <c r="BI173" s="57"/>
      <c r="BJ173" s="57"/>
      <c r="BK173" s="57"/>
      <c r="BL173" s="57"/>
      <c r="BM173" s="57"/>
      <c r="BN173" s="57"/>
      <c r="BO173" s="57"/>
      <c r="BP173" s="57"/>
      <c r="BQ173" s="57"/>
      <c r="BR173" s="57"/>
      <c r="BS173" s="57"/>
      <c r="BT173" s="57"/>
      <c r="BU173" s="57"/>
    </row>
    <row r="174" ht="15.75" customHeight="1">
      <c r="A174" s="149" t="s">
        <v>1822</v>
      </c>
      <c r="B174" s="35">
        <v>45325.0</v>
      </c>
      <c r="C174" s="36" t="s">
        <v>57</v>
      </c>
      <c r="D174" s="59" t="s">
        <v>1823</v>
      </c>
      <c r="E174" s="59" t="b">
        <v>1</v>
      </c>
      <c r="F174" s="201"/>
      <c r="G174" s="39" t="s">
        <v>1824</v>
      </c>
      <c r="H174" s="418" t="s">
        <v>1825</v>
      </c>
      <c r="I174" s="149" t="s">
        <v>1826</v>
      </c>
      <c r="J174" s="150" t="s">
        <v>612</v>
      </c>
      <c r="K174" s="150" t="s">
        <v>81</v>
      </c>
      <c r="L174" s="206" t="s">
        <v>125</v>
      </c>
      <c r="M174" s="206" t="s">
        <v>65</v>
      </c>
      <c r="N174" s="150"/>
      <c r="O174" s="45" t="s">
        <v>1827</v>
      </c>
      <c r="P174" s="243" t="s">
        <v>1828</v>
      </c>
      <c r="Q174" s="146" t="s">
        <v>1829</v>
      </c>
      <c r="R174" s="226" t="s">
        <v>1830</v>
      </c>
      <c r="S174" s="57" t="s">
        <v>1831</v>
      </c>
      <c r="T174" s="207" t="s">
        <v>89</v>
      </c>
      <c r="U174" s="184" t="s">
        <v>305</v>
      </c>
      <c r="V174" s="59" t="s">
        <v>91</v>
      </c>
      <c r="W174" s="466">
        <v>133324.0</v>
      </c>
      <c r="X174" s="150" t="s">
        <v>74</v>
      </c>
      <c r="Y174" s="150"/>
      <c r="Z174" s="156"/>
      <c r="AA174" s="52"/>
      <c r="AB174" s="186">
        <v>400000.0</v>
      </c>
      <c r="AC174" s="168">
        <v>0.4</v>
      </c>
      <c r="AD174" s="59"/>
      <c r="AE174" s="150"/>
      <c r="AF174" s="59"/>
      <c r="AG174" s="150"/>
      <c r="AH174" s="201"/>
      <c r="AI174" s="59"/>
      <c r="AJ174" s="150"/>
      <c r="AK174" s="150"/>
      <c r="AL174" s="201"/>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c r="BG174" s="150"/>
      <c r="BH174" s="150"/>
      <c r="BI174" s="150"/>
      <c r="BJ174" s="150"/>
      <c r="BK174" s="150"/>
      <c r="BL174" s="150"/>
      <c r="BM174" s="150"/>
      <c r="BN174" s="150"/>
      <c r="BO174" s="150"/>
      <c r="BP174" s="150"/>
      <c r="BQ174" s="150"/>
      <c r="BR174" s="150"/>
      <c r="BS174" s="150"/>
      <c r="BT174" s="150"/>
      <c r="BU174" s="150"/>
    </row>
    <row r="175" ht="15.75" customHeight="1">
      <c r="A175" s="150" t="s">
        <v>1832</v>
      </c>
      <c r="B175" s="144">
        <v>44994.0</v>
      </c>
      <c r="C175" s="59" t="s">
        <v>150</v>
      </c>
      <c r="D175" s="150" t="b">
        <v>1</v>
      </c>
      <c r="E175" s="59" t="b">
        <v>0</v>
      </c>
      <c r="F175" s="201"/>
      <c r="G175" s="39" t="s">
        <v>1833</v>
      </c>
      <c r="H175" s="39" t="s">
        <v>1834</v>
      </c>
      <c r="I175" s="150"/>
      <c r="J175" s="150" t="s">
        <v>1092</v>
      </c>
      <c r="K175" s="150"/>
      <c r="L175" s="150"/>
      <c r="M175" s="150"/>
      <c r="N175" s="150"/>
      <c r="O175" s="150"/>
      <c r="P175" s="201" t="s">
        <v>1835</v>
      </c>
      <c r="Q175" s="201"/>
      <c r="R175" s="108"/>
      <c r="S175" s="57"/>
      <c r="T175" s="150"/>
      <c r="U175" s="184" t="s">
        <v>72</v>
      </c>
      <c r="V175" s="180" t="s">
        <v>109</v>
      </c>
      <c r="W175" s="202"/>
      <c r="X175" s="150" t="s">
        <v>110</v>
      </c>
      <c r="Y175" s="150"/>
      <c r="Z175" s="156"/>
      <c r="AA175" s="52"/>
      <c r="AB175" s="52"/>
      <c r="AC175" s="318"/>
      <c r="AD175" s="150"/>
      <c r="AE175" s="150"/>
      <c r="AF175" s="150"/>
      <c r="AG175" s="150"/>
      <c r="AH175" s="201"/>
      <c r="AI175" s="59"/>
      <c r="AJ175" s="150"/>
      <c r="AK175" s="150"/>
      <c r="AL175" s="201"/>
      <c r="AM175" s="150"/>
      <c r="AN175" s="150"/>
      <c r="AO175" s="150"/>
      <c r="AP175" s="150"/>
      <c r="AQ175" s="150"/>
      <c r="AR175" s="150"/>
      <c r="AS175" s="150"/>
      <c r="AT175" s="150"/>
      <c r="AU175" s="150"/>
      <c r="AV175" s="150"/>
      <c r="AW175" s="150"/>
      <c r="AX175" s="150"/>
      <c r="AY175" s="150"/>
      <c r="AZ175" s="150"/>
      <c r="BA175" s="150"/>
      <c r="BB175" s="150"/>
      <c r="BC175" s="59" t="b">
        <v>0</v>
      </c>
      <c r="BD175" s="59" t="b">
        <v>0</v>
      </c>
      <c r="BE175" s="150"/>
      <c r="BF175" s="150"/>
      <c r="BG175" s="150"/>
      <c r="BH175" s="150"/>
      <c r="BI175" s="150"/>
      <c r="BJ175" s="150"/>
      <c r="BK175" s="150"/>
      <c r="BL175" s="150"/>
      <c r="BM175" s="150"/>
      <c r="BN175" s="150"/>
      <c r="BO175" s="150"/>
      <c r="BP175" s="150"/>
      <c r="BQ175" s="150"/>
      <c r="BR175" s="150"/>
      <c r="BS175" s="150"/>
      <c r="BT175" s="150"/>
      <c r="BU175" s="150"/>
    </row>
    <row r="176" ht="15.75" customHeight="1">
      <c r="A176" s="64" t="s">
        <v>1836</v>
      </c>
      <c r="B176" s="82">
        <v>45468.0</v>
      </c>
      <c r="C176" s="83" t="s">
        <v>1837</v>
      </c>
      <c r="D176" s="37" t="b">
        <v>1</v>
      </c>
      <c r="E176" s="467" t="s">
        <v>1823</v>
      </c>
      <c r="F176" s="14"/>
      <c r="G176" s="468" t="s">
        <v>1838</v>
      </c>
      <c r="H176" s="333"/>
      <c r="I176" s="89" t="s">
        <v>100</v>
      </c>
      <c r="J176" s="55" t="s">
        <v>123</v>
      </c>
      <c r="K176" s="89" t="s">
        <v>124</v>
      </c>
      <c r="L176" s="43" t="s">
        <v>340</v>
      </c>
      <c r="M176" s="43"/>
      <c r="N176" s="69"/>
      <c r="O176" s="425" t="s">
        <v>1839</v>
      </c>
      <c r="P176" s="28" t="s">
        <v>1840</v>
      </c>
      <c r="Q176" s="28"/>
      <c r="R176" s="172"/>
      <c r="S176" s="55" t="s">
        <v>570</v>
      </c>
      <c r="T176" s="89" t="s">
        <v>1841</v>
      </c>
      <c r="U176" s="469" t="s">
        <v>1105</v>
      </c>
      <c r="V176" s="37" t="s">
        <v>91</v>
      </c>
      <c r="W176" s="55"/>
      <c r="X176" s="89" t="s">
        <v>306</v>
      </c>
      <c r="Y176" s="41"/>
      <c r="Z176" s="75"/>
      <c r="AA176" s="76"/>
      <c r="AB176" s="76"/>
      <c r="AC176" s="77"/>
      <c r="AD176" s="78"/>
      <c r="AE176" s="78"/>
      <c r="AF176" s="78"/>
      <c r="AG176" s="78"/>
      <c r="AH176" s="470" t="s">
        <v>1842</v>
      </c>
      <c r="AI176" s="56"/>
      <c r="AJ176" s="55" t="s">
        <v>1843</v>
      </c>
      <c r="AK176" s="55"/>
      <c r="AL176" s="28" t="s">
        <v>1844</v>
      </c>
      <c r="AM176" s="55"/>
      <c r="AN176" s="55" t="s">
        <v>1845</v>
      </c>
      <c r="AO176" s="315" t="s">
        <v>1846</v>
      </c>
      <c r="AP176" s="57"/>
      <c r="AQ176" s="57"/>
      <c r="AR176" s="57"/>
      <c r="AS176" s="57"/>
      <c r="AT176" s="57"/>
      <c r="AU176" s="151"/>
      <c r="AV176" s="57"/>
      <c r="AW176" s="57"/>
      <c r="AX176" s="57"/>
      <c r="AY176" s="57"/>
      <c r="AZ176" s="57"/>
      <c r="BA176" s="57"/>
      <c r="BB176" s="57"/>
      <c r="BC176" s="57"/>
      <c r="BD176" s="103" t="s">
        <v>228</v>
      </c>
      <c r="BE176" s="103" t="s">
        <v>1847</v>
      </c>
      <c r="BF176" s="57"/>
      <c r="BG176" s="57"/>
      <c r="BH176" s="57"/>
      <c r="BI176" s="57"/>
      <c r="BJ176" s="57"/>
      <c r="BK176" s="57"/>
      <c r="BL176" s="57"/>
      <c r="BM176" s="57"/>
      <c r="BN176" s="57"/>
      <c r="BO176" s="57"/>
      <c r="BP176" s="57"/>
      <c r="BQ176" s="57"/>
      <c r="BR176" s="57"/>
      <c r="BS176" s="57"/>
      <c r="BT176" s="57"/>
      <c r="BU176" s="57"/>
    </row>
    <row r="177" ht="15.75" customHeight="1">
      <c r="A177" s="150" t="s">
        <v>1848</v>
      </c>
      <c r="B177" s="144">
        <v>44994.0</v>
      </c>
      <c r="C177" s="59"/>
      <c r="D177" s="59" t="b">
        <v>1</v>
      </c>
      <c r="E177" s="377" t="b">
        <v>0</v>
      </c>
      <c r="F177" s="361"/>
      <c r="G177" s="147"/>
      <c r="H177" s="471" t="s">
        <v>1849</v>
      </c>
      <c r="I177" s="150"/>
      <c r="J177" s="150"/>
      <c r="K177" s="150"/>
      <c r="L177" s="150"/>
      <c r="M177" s="150"/>
      <c r="N177" s="150"/>
      <c r="O177" s="150"/>
      <c r="P177" s="201" t="s">
        <v>1850</v>
      </c>
      <c r="Q177" s="201" t="s">
        <v>1851</v>
      </c>
      <c r="R177" s="108" t="s">
        <v>1852</v>
      </c>
      <c r="S177" s="57" t="s">
        <v>1853</v>
      </c>
      <c r="T177" s="207" t="s">
        <v>89</v>
      </c>
      <c r="U177" s="184" t="s">
        <v>433</v>
      </c>
      <c r="V177" s="343"/>
      <c r="W177" s="150" t="s">
        <v>1854</v>
      </c>
      <c r="X177" s="150"/>
      <c r="Y177" s="150"/>
      <c r="Z177" s="156"/>
      <c r="AA177" s="52"/>
      <c r="AB177" s="52"/>
      <c r="AC177" s="318"/>
      <c r="AD177" s="150"/>
      <c r="AE177" s="150"/>
      <c r="AF177" s="150"/>
      <c r="AG177" s="150"/>
      <c r="AH177" s="201"/>
      <c r="AI177" s="59"/>
      <c r="AJ177" s="150"/>
      <c r="AK177" s="150"/>
      <c r="AL177" s="201"/>
      <c r="AM177" s="150"/>
      <c r="AN177" s="150"/>
      <c r="AO177" s="150"/>
      <c r="AP177" s="150"/>
      <c r="AQ177" s="150"/>
      <c r="AR177" s="150"/>
      <c r="AS177" s="150"/>
      <c r="AT177" s="150"/>
      <c r="AU177" s="150"/>
      <c r="AV177" s="150"/>
      <c r="AW177" s="150"/>
      <c r="AX177" s="150"/>
      <c r="AY177" s="150"/>
      <c r="AZ177" s="150"/>
      <c r="BA177" s="150"/>
      <c r="BB177" s="150"/>
      <c r="BC177" s="150"/>
      <c r="BD177" s="59" t="b">
        <v>0</v>
      </c>
      <c r="BE177" s="59" t="b">
        <v>0</v>
      </c>
      <c r="BF177" s="472" t="s">
        <v>1855</v>
      </c>
      <c r="BG177" s="150"/>
      <c r="BH177" s="150"/>
      <c r="BI177" s="150"/>
      <c r="BJ177" s="150"/>
      <c r="BK177" s="150"/>
      <c r="BL177" s="150"/>
      <c r="BM177" s="150"/>
      <c r="BN177" s="150"/>
      <c r="BO177" s="150"/>
      <c r="BP177" s="150"/>
      <c r="BQ177" s="150"/>
      <c r="BR177" s="150"/>
      <c r="BS177" s="150"/>
      <c r="BT177" s="150"/>
      <c r="BU177" s="150"/>
    </row>
    <row r="178" ht="15.75" customHeight="1">
      <c r="A178" s="162" t="s">
        <v>1856</v>
      </c>
      <c r="B178" s="35">
        <v>45325.0</v>
      </c>
      <c r="C178" s="36" t="s">
        <v>57</v>
      </c>
      <c r="D178" s="59" t="b">
        <v>1</v>
      </c>
      <c r="E178" s="377" t="b">
        <v>1</v>
      </c>
      <c r="F178" s="160"/>
      <c r="G178" s="95" t="s">
        <v>1857</v>
      </c>
      <c r="H178" s="95" t="s">
        <v>1858</v>
      </c>
      <c r="I178" s="162" t="s">
        <v>61</v>
      </c>
      <c r="J178" s="57" t="s">
        <v>62</v>
      </c>
      <c r="K178" s="162" t="s">
        <v>124</v>
      </c>
      <c r="L178" s="164" t="s">
        <v>321</v>
      </c>
      <c r="M178" s="164"/>
      <c r="N178" s="162"/>
      <c r="O178" s="45" t="s">
        <v>1859</v>
      </c>
      <c r="P178" s="62" t="s">
        <v>1860</v>
      </c>
      <c r="Q178" s="38" t="s">
        <v>1861</v>
      </c>
      <c r="R178" s="106"/>
      <c r="S178" s="42"/>
      <c r="T178" s="162" t="s">
        <v>1862</v>
      </c>
      <c r="U178" s="184" t="s">
        <v>208</v>
      </c>
      <c r="V178" s="59" t="s">
        <v>91</v>
      </c>
      <c r="W178" s="162"/>
      <c r="X178" s="167" t="s">
        <v>131</v>
      </c>
      <c r="Y178" s="162"/>
      <c r="Z178" s="156"/>
      <c r="AA178" s="52"/>
      <c r="AB178" s="52"/>
      <c r="AC178" s="168"/>
      <c r="AD178" s="59"/>
      <c r="AE178" s="162"/>
      <c r="AF178" s="59"/>
      <c r="AG178" s="162"/>
      <c r="AH178" s="169" t="s">
        <v>1863</v>
      </c>
      <c r="AI178" s="59">
        <v>142.0</v>
      </c>
      <c r="AJ178" s="162" t="s">
        <v>1864</v>
      </c>
      <c r="AK178" s="162">
        <f>972-547915324</f>
        <v>-547914352</v>
      </c>
      <c r="AL178" s="38"/>
      <c r="AM178" s="162"/>
      <c r="AN178" s="162"/>
      <c r="AO178" s="162" t="s">
        <v>1865</v>
      </c>
      <c r="AP178" s="162"/>
      <c r="AQ178" s="162"/>
      <c r="AR178" s="162" t="s">
        <v>1866</v>
      </c>
      <c r="AS178" s="162"/>
      <c r="AT178" s="162"/>
      <c r="AU178" s="473" t="s">
        <v>1867</v>
      </c>
      <c r="AV178" s="162"/>
      <c r="AW178" s="162"/>
      <c r="AX178" s="162" t="s">
        <v>182</v>
      </c>
      <c r="AY178" s="162"/>
      <c r="AZ178" s="162"/>
      <c r="BA178" s="162"/>
      <c r="BB178" s="150"/>
      <c r="BC178" s="59" t="b">
        <v>1</v>
      </c>
      <c r="BD178" s="59" t="b">
        <v>1</v>
      </c>
      <c r="BE178" s="150"/>
      <c r="BF178" s="150"/>
      <c r="BG178" s="150"/>
      <c r="BH178" s="150"/>
      <c r="BI178" s="150"/>
      <c r="BJ178" s="150"/>
      <c r="BK178" s="150"/>
      <c r="BL178" s="150"/>
      <c r="BM178" s="150"/>
      <c r="BN178" s="150"/>
      <c r="BO178" s="150"/>
      <c r="BP178" s="150"/>
      <c r="BQ178" s="150"/>
      <c r="BR178" s="150"/>
      <c r="BS178" s="150"/>
      <c r="BT178" s="150"/>
      <c r="BU178" s="150"/>
    </row>
    <row r="179" ht="15.75" customHeight="1">
      <c r="A179" s="58" t="s">
        <v>1868</v>
      </c>
      <c r="B179" s="105"/>
      <c r="C179" s="36" t="s">
        <v>97</v>
      </c>
      <c r="D179" s="37" t="b">
        <v>0</v>
      </c>
      <c r="E179" s="37" t="b">
        <v>0</v>
      </c>
      <c r="F179" s="170"/>
      <c r="G179" s="106"/>
      <c r="H179" s="39" t="s">
        <v>1869</v>
      </c>
      <c r="I179" s="57"/>
      <c r="J179" s="57" t="s">
        <v>515</v>
      </c>
      <c r="K179" s="57"/>
      <c r="L179" s="57"/>
      <c r="M179" s="57"/>
      <c r="N179" s="57"/>
      <c r="O179" s="57"/>
      <c r="P179" s="107" t="s">
        <v>1870</v>
      </c>
      <c r="Q179" s="107" t="s">
        <v>1871</v>
      </c>
      <c r="R179" s="108"/>
      <c r="S179" s="57" t="s">
        <v>1872</v>
      </c>
      <c r="T179" s="109" t="s">
        <v>1873</v>
      </c>
      <c r="U179" s="49" t="s">
        <v>1502</v>
      </c>
      <c r="V179" s="37" t="s">
        <v>91</v>
      </c>
      <c r="W179" s="57"/>
      <c r="X179" s="57" t="s">
        <v>74</v>
      </c>
      <c r="Y179" s="57"/>
      <c r="Z179" s="474" t="s">
        <v>1874</v>
      </c>
      <c r="AA179" s="53">
        <v>500000.0</v>
      </c>
      <c r="AB179" s="53">
        <v>500000.0</v>
      </c>
      <c r="AC179" s="54">
        <v>0.5</v>
      </c>
      <c r="AD179" s="111">
        <v>1.0</v>
      </c>
      <c r="AE179" s="57"/>
      <c r="AF179" s="111">
        <v>1.0</v>
      </c>
      <c r="AG179" s="57"/>
      <c r="AH179" s="107"/>
      <c r="AI179" s="37"/>
      <c r="AJ179" s="57"/>
      <c r="AK179" s="57"/>
      <c r="AL179" s="107" t="s">
        <v>1875</v>
      </c>
      <c r="AM179" s="57"/>
      <c r="AN179" s="57"/>
      <c r="AO179" s="57" t="s">
        <v>1876</v>
      </c>
      <c r="AP179" s="57"/>
      <c r="AQ179" s="57"/>
      <c r="AR179" s="57" t="s">
        <v>1875</v>
      </c>
      <c r="AS179" s="57"/>
      <c r="AT179" s="57" t="s">
        <v>1877</v>
      </c>
      <c r="AU179" s="57" t="s">
        <v>1878</v>
      </c>
      <c r="AV179" s="57" t="s">
        <v>1879</v>
      </c>
      <c r="AW179" s="37" t="b">
        <v>0</v>
      </c>
      <c r="AX179" s="113" t="s">
        <v>182</v>
      </c>
      <c r="AY179" s="115"/>
      <c r="AZ179" s="114"/>
      <c r="BA179" s="57"/>
      <c r="BB179" s="57"/>
      <c r="BC179" s="57"/>
      <c r="BD179" s="57"/>
      <c r="BE179" s="57"/>
      <c r="BF179" s="57"/>
      <c r="BG179" s="57"/>
      <c r="BH179" s="57"/>
      <c r="BI179" s="57"/>
      <c r="BJ179" s="57"/>
      <c r="BK179" s="57"/>
      <c r="BL179" s="57"/>
      <c r="BM179" s="57"/>
      <c r="BN179" s="57"/>
      <c r="BO179" s="57"/>
      <c r="BP179" s="57"/>
      <c r="BQ179" s="57"/>
      <c r="BR179" s="57"/>
      <c r="BS179" s="57"/>
      <c r="BT179" s="57"/>
      <c r="BU179" s="57"/>
    </row>
    <row r="180" ht="16.5" customHeight="1">
      <c r="A180" s="64" t="s">
        <v>1880</v>
      </c>
      <c r="B180" s="65"/>
      <c r="C180" s="36" t="s">
        <v>97</v>
      </c>
      <c r="D180" s="59"/>
      <c r="E180" s="31" t="b">
        <v>0</v>
      </c>
      <c r="F180" s="28" t="s">
        <v>804</v>
      </c>
      <c r="G180" s="39" t="s">
        <v>1881</v>
      </c>
      <c r="H180" s="68"/>
      <c r="I180" s="55"/>
      <c r="J180" s="55"/>
      <c r="K180" s="55"/>
      <c r="L180" s="64"/>
      <c r="M180" s="64"/>
      <c r="N180" s="69"/>
      <c r="O180" s="69"/>
      <c r="P180" s="70" t="s">
        <v>1882</v>
      </c>
      <c r="Q180" s="70"/>
      <c r="R180" s="71"/>
      <c r="S180" s="41" t="s">
        <v>1883</v>
      </c>
      <c r="T180" s="72" t="s">
        <v>129</v>
      </c>
      <c r="U180" s="73"/>
      <c r="V180" s="37"/>
      <c r="W180" s="74">
        <v>370287.0</v>
      </c>
      <c r="X180" s="37"/>
      <c r="Y180" s="41"/>
      <c r="Z180" s="75"/>
      <c r="AA180" s="76"/>
      <c r="AB180" s="76"/>
      <c r="AC180" s="77"/>
      <c r="AD180" s="78"/>
      <c r="AE180" s="78"/>
      <c r="AF180" s="78"/>
      <c r="AG180" s="41"/>
      <c r="AH180" s="107"/>
      <c r="AI180" s="37"/>
      <c r="AJ180" s="78"/>
      <c r="AK180" s="78" t="s">
        <v>1884</v>
      </c>
      <c r="AL180" s="70"/>
      <c r="AM180" s="315"/>
      <c r="AN180" s="315"/>
      <c r="AO180" s="315"/>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c r="BU180" s="57"/>
    </row>
    <row r="181" ht="15.75" customHeight="1">
      <c r="A181" s="64" t="s">
        <v>1885</v>
      </c>
      <c r="B181" s="35">
        <v>44745.0</v>
      </c>
      <c r="C181" s="36" t="s">
        <v>97</v>
      </c>
      <c r="D181" s="31" t="b">
        <v>1</v>
      </c>
      <c r="E181" s="66" t="b">
        <v>0</v>
      </c>
      <c r="F181" s="14"/>
      <c r="G181" s="95" t="s">
        <v>1886</v>
      </c>
      <c r="H181" s="333"/>
      <c r="I181" s="55"/>
      <c r="J181" s="55"/>
      <c r="K181" s="55"/>
      <c r="L181" s="64"/>
      <c r="M181" s="64"/>
      <c r="N181" s="69"/>
      <c r="O181" s="69"/>
      <c r="P181" s="28"/>
      <c r="Q181" s="28"/>
      <c r="R181" s="424"/>
      <c r="S181" s="28"/>
      <c r="T181" s="55"/>
      <c r="U181" s="99"/>
      <c r="V181" s="56"/>
      <c r="W181" s="55"/>
      <c r="X181" s="55"/>
      <c r="Y181" s="55"/>
      <c r="Z181" s="101"/>
      <c r="AA181" s="177"/>
      <c r="AB181" s="177"/>
      <c r="AC181" s="102"/>
      <c r="AD181" s="55"/>
      <c r="AE181" s="55"/>
      <c r="AF181" s="55"/>
      <c r="AG181" s="55"/>
      <c r="AH181" s="28"/>
      <c r="AI181" s="56"/>
      <c r="AJ181" s="55"/>
      <c r="AK181" s="55"/>
      <c r="AL181" s="28"/>
      <c r="AM181" s="55"/>
      <c r="AN181" s="55"/>
      <c r="AO181" s="315"/>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c r="BU181" s="57"/>
    </row>
    <row r="182" ht="16.5" customHeight="1">
      <c r="A182" s="150" t="s">
        <v>1887</v>
      </c>
      <c r="B182" s="144">
        <v>44994.0</v>
      </c>
      <c r="C182" s="59" t="s">
        <v>150</v>
      </c>
      <c r="D182" s="150" t="b">
        <v>1</v>
      </c>
      <c r="E182" s="59" t="b">
        <v>0</v>
      </c>
      <c r="F182" s="201"/>
      <c r="G182" s="39" t="s">
        <v>1888</v>
      </c>
      <c r="H182" s="39" t="s">
        <v>1889</v>
      </c>
      <c r="I182" s="150"/>
      <c r="J182" s="150" t="s">
        <v>338</v>
      </c>
      <c r="K182" s="150"/>
      <c r="L182" s="150"/>
      <c r="M182" s="150"/>
      <c r="N182" s="150"/>
      <c r="O182" s="150"/>
      <c r="P182" s="201" t="s">
        <v>1890</v>
      </c>
      <c r="Q182" s="201"/>
      <c r="R182" s="108" t="s">
        <v>1891</v>
      </c>
      <c r="S182" s="57"/>
      <c r="T182" s="150"/>
      <c r="U182" s="184" t="s">
        <v>433</v>
      </c>
      <c r="V182" s="180" t="s">
        <v>73</v>
      </c>
      <c r="W182" s="150"/>
      <c r="X182" s="207" t="s">
        <v>131</v>
      </c>
      <c r="Y182" s="150"/>
      <c r="Z182" s="156"/>
      <c r="AA182" s="52"/>
      <c r="AB182" s="52"/>
      <c r="AC182" s="318"/>
      <c r="AD182" s="150"/>
      <c r="AE182" s="150"/>
      <c r="AF182" s="150"/>
      <c r="AG182" s="150"/>
      <c r="AH182" s="201"/>
      <c r="AI182" s="59"/>
      <c r="AJ182" s="150"/>
      <c r="AK182" s="150"/>
      <c r="AL182" s="201"/>
      <c r="AM182" s="150"/>
      <c r="AN182" s="150"/>
      <c r="AO182" s="150"/>
      <c r="AP182" s="150"/>
      <c r="AQ182" s="150"/>
      <c r="AR182" s="150"/>
      <c r="AS182" s="150"/>
      <c r="AT182" s="150"/>
      <c r="AU182" s="150"/>
      <c r="AV182" s="150"/>
      <c r="AW182" s="150"/>
      <c r="AX182" s="150"/>
      <c r="AY182" s="150"/>
      <c r="AZ182" s="150"/>
      <c r="BA182" s="150"/>
      <c r="BB182" s="150"/>
      <c r="BC182" s="59" t="b">
        <v>0</v>
      </c>
      <c r="BD182" s="59" t="b">
        <v>0</v>
      </c>
      <c r="BE182" s="150"/>
      <c r="BF182" s="150"/>
      <c r="BG182" s="150"/>
      <c r="BH182" s="150"/>
      <c r="BI182" s="150"/>
      <c r="BJ182" s="150"/>
      <c r="BK182" s="150"/>
      <c r="BL182" s="150"/>
      <c r="BM182" s="150"/>
      <c r="BN182" s="150"/>
      <c r="BO182" s="150"/>
      <c r="BP182" s="150"/>
      <c r="BQ182" s="150"/>
      <c r="BR182" s="150"/>
      <c r="BS182" s="150"/>
      <c r="BT182" s="150"/>
      <c r="BU182" s="57"/>
    </row>
    <row r="183" ht="15.75" customHeight="1">
      <c r="A183" s="64" t="s">
        <v>1892</v>
      </c>
      <c r="B183" s="105"/>
      <c r="C183" s="36" t="s">
        <v>97</v>
      </c>
      <c r="D183" s="59"/>
      <c r="E183" s="31" t="b">
        <v>0</v>
      </c>
      <c r="F183" s="28" t="s">
        <v>1893</v>
      </c>
      <c r="G183" s="39" t="s">
        <v>1894</v>
      </c>
      <c r="H183" s="286"/>
      <c r="I183" s="55"/>
      <c r="J183" s="55"/>
      <c r="K183" s="55"/>
      <c r="L183" s="64"/>
      <c r="M183" s="64"/>
      <c r="N183" s="69"/>
      <c r="O183" s="69"/>
      <c r="P183" s="28"/>
      <c r="Q183" s="28"/>
      <c r="R183" s="172"/>
      <c r="S183" s="55"/>
      <c r="T183" s="55"/>
      <c r="U183" s="99"/>
      <c r="V183" s="56"/>
      <c r="W183" s="55"/>
      <c r="X183" s="55"/>
      <c r="Y183" s="55"/>
      <c r="Z183" s="101"/>
      <c r="AA183" s="177"/>
      <c r="AB183" s="177"/>
      <c r="AC183" s="102"/>
      <c r="AD183" s="55"/>
      <c r="AE183" s="55"/>
      <c r="AF183" s="55"/>
      <c r="AG183" s="55"/>
      <c r="AH183" s="28"/>
      <c r="AI183" s="56"/>
      <c r="AJ183" s="55"/>
      <c r="AK183" s="55"/>
      <c r="AL183" s="28"/>
      <c r="AM183" s="55"/>
      <c r="AN183" s="55"/>
      <c r="AO183" s="315"/>
      <c r="AP183" s="57"/>
      <c r="AQ183" s="57"/>
      <c r="AR183" s="57"/>
      <c r="AS183" s="57"/>
      <c r="AT183" s="57"/>
      <c r="AU183" s="57"/>
      <c r="AV183" s="57"/>
      <c r="AW183" s="57"/>
      <c r="AX183" s="57"/>
      <c r="AY183" s="57"/>
      <c r="AZ183" s="57"/>
      <c r="BA183" s="57"/>
      <c r="BB183" s="57"/>
      <c r="BC183" s="57"/>
      <c r="BD183" s="57"/>
      <c r="BE183" s="57"/>
      <c r="BF183" s="57"/>
      <c r="BG183" s="57"/>
      <c r="BH183" s="57"/>
      <c r="BI183" s="57"/>
      <c r="BJ183" s="57"/>
      <c r="BK183" s="57"/>
      <c r="BL183" s="57"/>
      <c r="BM183" s="57"/>
      <c r="BN183" s="57"/>
      <c r="BO183" s="57"/>
      <c r="BP183" s="57"/>
      <c r="BQ183" s="57"/>
      <c r="BR183" s="57"/>
      <c r="BS183" s="57"/>
      <c r="BT183" s="57"/>
      <c r="BU183" s="57"/>
    </row>
    <row r="184" ht="15.75" customHeight="1">
      <c r="A184" s="58" t="s">
        <v>1895</v>
      </c>
      <c r="B184" s="35">
        <v>45325.0</v>
      </c>
      <c r="C184" s="36" t="s">
        <v>57</v>
      </c>
      <c r="D184" s="31" t="b">
        <v>1</v>
      </c>
      <c r="E184" s="37" t="b">
        <v>1</v>
      </c>
      <c r="F184" s="47"/>
      <c r="G184" s="39" t="s">
        <v>1896</v>
      </c>
      <c r="H184" s="39" t="s">
        <v>1897</v>
      </c>
      <c r="I184" s="55" t="s">
        <v>122</v>
      </c>
      <c r="J184" s="42" t="s">
        <v>80</v>
      </c>
      <c r="K184" s="55" t="s">
        <v>63</v>
      </c>
      <c r="L184" s="43" t="s">
        <v>340</v>
      </c>
      <c r="M184" s="60" t="s">
        <v>83</v>
      </c>
      <c r="N184" s="69"/>
      <c r="O184" s="45" t="s">
        <v>1898</v>
      </c>
      <c r="P184" s="46" t="s">
        <v>1899</v>
      </c>
      <c r="Q184" s="47" t="s">
        <v>1900</v>
      </c>
      <c r="R184" s="106"/>
      <c r="S184" s="42" t="s">
        <v>1901</v>
      </c>
      <c r="T184" s="42" t="s">
        <v>293</v>
      </c>
      <c r="U184" s="49" t="s">
        <v>567</v>
      </c>
      <c r="V184" s="37" t="s">
        <v>109</v>
      </c>
      <c r="W184" s="42"/>
      <c r="X184" s="42" t="s">
        <v>92</v>
      </c>
      <c r="Y184" s="42" t="s">
        <v>92</v>
      </c>
      <c r="Z184" s="51"/>
      <c r="AA184" s="63"/>
      <c r="AB184" s="63"/>
      <c r="AC184" s="54"/>
      <c r="AD184" s="37"/>
      <c r="AE184" s="42"/>
      <c r="AF184" s="37"/>
      <c r="AG184" s="42"/>
      <c r="AH184" s="79" t="s">
        <v>1902</v>
      </c>
      <c r="AI184" s="37">
        <v>357.0</v>
      </c>
      <c r="AJ184" s="42"/>
      <c r="AK184" s="42"/>
      <c r="AL184" s="47" t="s">
        <v>1903</v>
      </c>
      <c r="AM184" s="42"/>
      <c r="AN184" s="42" t="s">
        <v>1903</v>
      </c>
      <c r="AO184" s="42" t="s">
        <v>1904</v>
      </c>
      <c r="AP184" s="42"/>
      <c r="AQ184" s="42"/>
      <c r="AR184" s="42" t="s">
        <v>1903</v>
      </c>
      <c r="AS184" s="42"/>
      <c r="AT184" s="42" t="s">
        <v>1905</v>
      </c>
      <c r="AU184" s="317" t="s">
        <v>1906</v>
      </c>
      <c r="AV184" s="114"/>
      <c r="AW184" s="42" t="b">
        <v>0</v>
      </c>
      <c r="AX184" s="42" t="s">
        <v>95</v>
      </c>
      <c r="AY184" s="42"/>
      <c r="AZ184" s="42"/>
      <c r="BA184" s="42"/>
      <c r="BB184" s="57"/>
      <c r="BC184" s="57"/>
      <c r="BD184" s="57"/>
      <c r="BE184" s="57"/>
      <c r="BF184" s="57"/>
      <c r="BG184" s="57"/>
      <c r="BH184" s="57"/>
      <c r="BI184" s="57"/>
      <c r="BJ184" s="57"/>
      <c r="BK184" s="57"/>
      <c r="BL184" s="57"/>
      <c r="BM184" s="57"/>
      <c r="BN184" s="57"/>
      <c r="BO184" s="57"/>
      <c r="BP184" s="57"/>
      <c r="BQ184" s="57"/>
      <c r="BR184" s="57"/>
      <c r="BS184" s="57"/>
      <c r="BT184" s="57"/>
      <c r="BU184" s="57"/>
    </row>
    <row r="185" ht="15.75" customHeight="1">
      <c r="A185" s="58" t="s">
        <v>1907</v>
      </c>
      <c r="B185" s="35">
        <v>45325.0</v>
      </c>
      <c r="C185" s="36" t="s">
        <v>57</v>
      </c>
      <c r="D185" s="31" t="b">
        <v>1</v>
      </c>
      <c r="E185" s="37" t="b">
        <v>1</v>
      </c>
      <c r="F185" s="47"/>
      <c r="G185" s="39" t="s">
        <v>1908</v>
      </c>
      <c r="H185" s="39" t="s">
        <v>1909</v>
      </c>
      <c r="I185" s="55" t="s">
        <v>233</v>
      </c>
      <c r="J185" s="42" t="s">
        <v>80</v>
      </c>
      <c r="K185" s="55" t="s">
        <v>124</v>
      </c>
      <c r="L185" s="43" t="s">
        <v>315</v>
      </c>
      <c r="M185" s="43" t="s">
        <v>427</v>
      </c>
      <c r="N185" s="69" t="s">
        <v>340</v>
      </c>
      <c r="O185" s="45" t="s">
        <v>1910</v>
      </c>
      <c r="P185" s="46" t="s">
        <v>1911</v>
      </c>
      <c r="Q185" s="47" t="s">
        <v>1912</v>
      </c>
      <c r="R185" s="106"/>
      <c r="S185" s="42" t="s">
        <v>1913</v>
      </c>
      <c r="T185" s="42" t="s">
        <v>1914</v>
      </c>
      <c r="U185" s="49" t="s">
        <v>1915</v>
      </c>
      <c r="V185" s="37" t="s">
        <v>73</v>
      </c>
      <c r="W185" s="233">
        <v>167669.0</v>
      </c>
      <c r="X185" s="42" t="s">
        <v>92</v>
      </c>
      <c r="Y185" s="42" t="s">
        <v>92</v>
      </c>
      <c r="Z185" s="51"/>
      <c r="AA185" s="63"/>
      <c r="AB185" s="63"/>
      <c r="AC185" s="54"/>
      <c r="AD185" s="37"/>
      <c r="AE185" s="42" t="s">
        <v>111</v>
      </c>
      <c r="AF185" s="37"/>
      <c r="AG185" s="42"/>
      <c r="AH185" s="79" t="s">
        <v>1916</v>
      </c>
      <c r="AI185" s="37">
        <v>575.0</v>
      </c>
      <c r="AJ185" s="418" t="s">
        <v>1917</v>
      </c>
      <c r="AK185" s="309">
        <v>9.72E10</v>
      </c>
      <c r="AL185" s="47" t="s">
        <v>1918</v>
      </c>
      <c r="AM185" s="42"/>
      <c r="AN185" s="42"/>
      <c r="AO185" s="42" t="s">
        <v>1919</v>
      </c>
      <c r="AP185" s="42"/>
      <c r="AQ185" s="42"/>
      <c r="AR185" s="42"/>
      <c r="AS185" s="42"/>
      <c r="AT185" s="42" t="s">
        <v>1920</v>
      </c>
      <c r="AU185" s="317" t="s">
        <v>1921</v>
      </c>
      <c r="AV185" s="114"/>
      <c r="AW185" s="42" t="b">
        <v>0</v>
      </c>
      <c r="AX185" s="42" t="s">
        <v>95</v>
      </c>
      <c r="AY185" s="42"/>
      <c r="AZ185" s="42"/>
      <c r="BA185" s="42"/>
      <c r="BB185" s="57"/>
      <c r="BC185" s="57"/>
      <c r="BD185" s="57"/>
      <c r="BE185" s="57"/>
      <c r="BF185" s="57"/>
      <c r="BG185" s="57"/>
      <c r="BH185" s="57"/>
      <c r="BI185" s="57"/>
      <c r="BJ185" s="57"/>
      <c r="BK185" s="57"/>
      <c r="BL185" s="57"/>
      <c r="BM185" s="57"/>
      <c r="BN185" s="57"/>
      <c r="BO185" s="57"/>
      <c r="BP185" s="57"/>
      <c r="BQ185" s="57"/>
      <c r="BR185" s="57"/>
      <c r="BS185" s="57"/>
      <c r="BT185" s="57"/>
      <c r="BU185" s="57"/>
    </row>
    <row r="186" ht="16.5" customHeight="1">
      <c r="A186" s="104" t="s">
        <v>1922</v>
      </c>
      <c r="B186" s="35">
        <v>45325.0</v>
      </c>
      <c r="C186" s="36" t="s">
        <v>57</v>
      </c>
      <c r="D186" s="37" t="b">
        <v>1</v>
      </c>
      <c r="E186" s="37" t="b">
        <v>1</v>
      </c>
      <c r="F186" s="204"/>
      <c r="G186" s="39" t="s">
        <v>1923</v>
      </c>
      <c r="H186" s="39" t="s">
        <v>1924</v>
      </c>
      <c r="I186" s="42" t="s">
        <v>233</v>
      </c>
      <c r="J186" s="42" t="s">
        <v>80</v>
      </c>
      <c r="K186" s="42" t="s">
        <v>63</v>
      </c>
      <c r="L186" s="164" t="s">
        <v>340</v>
      </c>
      <c r="M186" s="329" t="s">
        <v>582</v>
      </c>
      <c r="N186" s="42" t="s">
        <v>427</v>
      </c>
      <c r="O186" s="45" t="s">
        <v>1925</v>
      </c>
      <c r="P186" s="62" t="s">
        <v>1926</v>
      </c>
      <c r="Q186" s="62" t="s">
        <v>1927</v>
      </c>
      <c r="R186" s="106"/>
      <c r="S186" s="42"/>
      <c r="T186" s="48" t="s">
        <v>207</v>
      </c>
      <c r="U186" s="49" t="s">
        <v>1928</v>
      </c>
      <c r="V186" s="37" t="s">
        <v>1929</v>
      </c>
      <c r="W186" s="42"/>
      <c r="X186" s="42"/>
      <c r="Y186" s="42"/>
      <c r="Z186" s="51"/>
      <c r="AA186" s="63"/>
      <c r="AB186" s="63"/>
      <c r="AC186" s="54"/>
      <c r="AD186" s="37"/>
      <c r="AE186" s="42"/>
      <c r="AF186" s="37"/>
      <c r="AG186" s="42"/>
      <c r="AH186" s="47"/>
      <c r="AI186" s="37"/>
      <c r="AJ186" s="241"/>
      <c r="AK186" s="42"/>
      <c r="AL186" s="310" t="s">
        <v>1930</v>
      </c>
      <c r="AM186" s="115"/>
      <c r="AN186" s="115"/>
      <c r="AO186" s="115"/>
      <c r="AP186" s="114"/>
      <c r="AQ186" s="42"/>
      <c r="AR186" s="42"/>
      <c r="AS186" s="42"/>
      <c r="AT186" s="42"/>
      <c r="AU186" s="317" t="s">
        <v>1931</v>
      </c>
      <c r="AV186" s="114"/>
      <c r="AW186" s="42"/>
      <c r="AX186" s="42"/>
      <c r="AY186" s="42"/>
      <c r="AZ186" s="42"/>
      <c r="BA186" s="42"/>
      <c r="BB186" s="57"/>
      <c r="BC186" s="57"/>
      <c r="BD186" s="57"/>
      <c r="BE186" s="57"/>
      <c r="BF186" s="57"/>
      <c r="BG186" s="57"/>
      <c r="BH186" s="57"/>
      <c r="BI186" s="57"/>
      <c r="BJ186" s="57"/>
      <c r="BK186" s="57"/>
      <c r="BL186" s="57"/>
      <c r="BM186" s="57"/>
      <c r="BN186" s="57"/>
      <c r="BO186" s="57"/>
      <c r="BP186" s="57"/>
      <c r="BQ186" s="57"/>
      <c r="BR186" s="57"/>
      <c r="BS186" s="57"/>
      <c r="BT186" s="57"/>
      <c r="BU186" s="57"/>
    </row>
    <row r="187" ht="16.5" customHeight="1">
      <c r="A187" s="162" t="s">
        <v>1932</v>
      </c>
      <c r="B187" s="35">
        <v>45325.0</v>
      </c>
      <c r="C187" s="36" t="s">
        <v>57</v>
      </c>
      <c r="D187" s="59" t="b">
        <v>1</v>
      </c>
      <c r="E187" s="59" t="b">
        <v>1</v>
      </c>
      <c r="F187" s="38" t="s">
        <v>1933</v>
      </c>
      <c r="G187" s="39" t="s">
        <v>1934</v>
      </c>
      <c r="H187" s="39" t="s">
        <v>1935</v>
      </c>
      <c r="I187" s="162" t="s">
        <v>269</v>
      </c>
      <c r="J187" s="162" t="s">
        <v>338</v>
      </c>
      <c r="K187" s="162" t="s">
        <v>124</v>
      </c>
      <c r="L187" s="164" t="s">
        <v>125</v>
      </c>
      <c r="M187" s="164" t="s">
        <v>366</v>
      </c>
      <c r="N187" s="162"/>
      <c r="O187" s="45" t="s">
        <v>1936</v>
      </c>
      <c r="P187" s="62" t="s">
        <v>1937</v>
      </c>
      <c r="Q187" s="38" t="s">
        <v>1938</v>
      </c>
      <c r="R187" s="39" t="s">
        <v>1939</v>
      </c>
      <c r="S187" s="42" t="s">
        <v>1940</v>
      </c>
      <c r="T187" s="48" t="s">
        <v>1941</v>
      </c>
      <c r="U187" s="184" t="s">
        <v>661</v>
      </c>
      <c r="V187" s="180" t="s">
        <v>91</v>
      </c>
      <c r="W187" s="166">
        <v>562781.0</v>
      </c>
      <c r="X187" s="167" t="s">
        <v>131</v>
      </c>
      <c r="Y187" s="162"/>
      <c r="Z187" s="156"/>
      <c r="AA187" s="52"/>
      <c r="AB187" s="52"/>
      <c r="AC187" s="168"/>
      <c r="AD187" s="59"/>
      <c r="AE187" s="162"/>
      <c r="AF187" s="59"/>
      <c r="AG187" s="162"/>
      <c r="AH187" s="38"/>
      <c r="AI187" s="59"/>
      <c r="AJ187" s="162" t="s">
        <v>1942</v>
      </c>
      <c r="AK187" s="162" t="s">
        <v>1943</v>
      </c>
      <c r="AL187" s="38" t="s">
        <v>1944</v>
      </c>
      <c r="AM187" s="162"/>
      <c r="AN187" s="162"/>
      <c r="AO187" s="162"/>
      <c r="AP187" s="162"/>
      <c r="AQ187" s="162"/>
      <c r="AR187" s="162"/>
      <c r="AS187" s="162"/>
      <c r="AT187" s="162"/>
      <c r="AU187" s="162"/>
      <c r="AV187" s="162"/>
      <c r="AW187" s="162"/>
      <c r="AX187" s="162" t="s">
        <v>95</v>
      </c>
      <c r="AY187" s="162"/>
      <c r="AZ187" s="57"/>
      <c r="BA187" s="57"/>
      <c r="BB187" s="57"/>
      <c r="BC187" s="57"/>
      <c r="BD187" s="57"/>
      <c r="BE187" s="57"/>
      <c r="BF187" s="57"/>
      <c r="BG187" s="57"/>
      <c r="BH187" s="57"/>
      <c r="BI187" s="57"/>
      <c r="BJ187" s="57"/>
      <c r="BK187" s="57"/>
      <c r="BL187" s="57"/>
      <c r="BM187" s="57"/>
      <c r="BN187" s="57"/>
      <c r="BO187" s="57"/>
      <c r="BP187" s="57"/>
      <c r="BQ187" s="57"/>
      <c r="BR187" s="57"/>
      <c r="BS187" s="57"/>
      <c r="BT187" s="57"/>
      <c r="BU187" s="57"/>
    </row>
    <row r="188" ht="15.75" customHeight="1">
      <c r="A188" s="58" t="s">
        <v>1945</v>
      </c>
      <c r="B188" s="105"/>
      <c r="C188" s="36" t="s">
        <v>97</v>
      </c>
      <c r="D188" s="37" t="b">
        <v>0</v>
      </c>
      <c r="E188" s="37" t="b">
        <v>0</v>
      </c>
      <c r="F188" s="170"/>
      <c r="G188" s="106"/>
      <c r="H188" s="39" t="s">
        <v>1946</v>
      </c>
      <c r="I188" s="57"/>
      <c r="J188" s="57" t="s">
        <v>123</v>
      </c>
      <c r="K188" s="57"/>
      <c r="L188" s="57"/>
      <c r="M188" s="57"/>
      <c r="N188" s="57"/>
      <c r="O188" s="57"/>
      <c r="P188" s="107" t="s">
        <v>1947</v>
      </c>
      <c r="Q188" s="107" t="s">
        <v>1948</v>
      </c>
      <c r="R188" s="108"/>
      <c r="S188" s="57" t="s">
        <v>1949</v>
      </c>
      <c r="T188" s="109" t="s">
        <v>89</v>
      </c>
      <c r="U188" s="49" t="s">
        <v>661</v>
      </c>
      <c r="V188" s="37" t="s">
        <v>91</v>
      </c>
      <c r="W188" s="57"/>
      <c r="X188" s="42" t="s">
        <v>74</v>
      </c>
      <c r="Y188" s="57"/>
      <c r="Z188" s="51">
        <v>44485.0</v>
      </c>
      <c r="AA188" s="53">
        <v>16000.0</v>
      </c>
      <c r="AB188" s="53">
        <v>16000.0</v>
      </c>
      <c r="AC188" s="54">
        <v>0.016</v>
      </c>
      <c r="AD188" s="111">
        <v>1.0</v>
      </c>
      <c r="AE188" s="57"/>
      <c r="AF188" s="111">
        <v>1.0</v>
      </c>
      <c r="AG188" s="57"/>
      <c r="AH188" s="112" t="s">
        <v>1950</v>
      </c>
      <c r="AI188" s="37">
        <v>6.0</v>
      </c>
      <c r="AJ188" s="57"/>
      <c r="AK188" s="57"/>
      <c r="AL188" s="107" t="s">
        <v>1951</v>
      </c>
      <c r="AM188" s="57"/>
      <c r="AN188" s="57"/>
      <c r="AO188" s="57" t="s">
        <v>1951</v>
      </c>
      <c r="AP188" s="57"/>
      <c r="AQ188" s="57"/>
      <c r="AR188" s="57" t="s">
        <v>1952</v>
      </c>
      <c r="AS188" s="57"/>
      <c r="AT188" s="57" t="s">
        <v>1953</v>
      </c>
      <c r="AU188" s="113" t="s">
        <v>1954</v>
      </c>
      <c r="AV188" s="114"/>
      <c r="AW188" s="37" t="b">
        <v>0</v>
      </c>
      <c r="AX188" s="57" t="s">
        <v>214</v>
      </c>
      <c r="AY188" s="57"/>
      <c r="AZ188" s="162"/>
      <c r="BA188" s="162"/>
      <c r="BB188" s="162"/>
      <c r="BC188" s="162" t="b">
        <v>0</v>
      </c>
      <c r="BD188" s="162" t="b">
        <v>1</v>
      </c>
      <c r="BE188" s="162"/>
      <c r="BF188" s="162"/>
      <c r="BG188" s="162"/>
      <c r="BH188" s="162"/>
      <c r="BI188" s="162"/>
      <c r="BJ188" s="162"/>
      <c r="BK188" s="162"/>
      <c r="BL188" s="162"/>
      <c r="BM188" s="162"/>
      <c r="BN188" s="162"/>
      <c r="BO188" s="162"/>
      <c r="BP188" s="162"/>
      <c r="BQ188" s="162"/>
      <c r="BR188" s="162"/>
      <c r="BS188" s="162"/>
      <c r="BT188" s="162"/>
      <c r="BU188" s="42"/>
    </row>
    <row r="189" ht="16.5" customHeight="1">
      <c r="A189" s="64" t="s">
        <v>1955</v>
      </c>
      <c r="B189" s="110"/>
      <c r="C189" s="36" t="s">
        <v>97</v>
      </c>
      <c r="D189" s="59"/>
      <c r="E189" s="31" t="b">
        <v>0</v>
      </c>
      <c r="F189" s="86"/>
      <c r="G189" s="39" t="s">
        <v>1956</v>
      </c>
      <c r="H189" s="68"/>
      <c r="I189" s="55"/>
      <c r="J189" s="55"/>
      <c r="K189" s="55"/>
      <c r="L189" s="64"/>
      <c r="M189" s="64"/>
      <c r="N189" s="69"/>
      <c r="O189" s="69"/>
      <c r="P189" s="70" t="s">
        <v>1957</v>
      </c>
      <c r="Q189" s="70" t="s">
        <v>1958</v>
      </c>
      <c r="R189" s="71"/>
      <c r="S189" s="41" t="s">
        <v>1959</v>
      </c>
      <c r="T189" s="72" t="s">
        <v>89</v>
      </c>
      <c r="U189" s="73" t="s">
        <v>713</v>
      </c>
      <c r="V189" s="92" t="s">
        <v>91</v>
      </c>
      <c r="W189" s="74">
        <v>357251.0</v>
      </c>
      <c r="X189" s="37"/>
      <c r="Y189" s="41"/>
      <c r="Z189" s="75"/>
      <c r="AA189" s="76"/>
      <c r="AB189" s="76"/>
      <c r="AC189" s="77"/>
      <c r="AD189" s="78"/>
      <c r="AE189" s="78" t="s">
        <v>164</v>
      </c>
      <c r="AF189" s="78"/>
      <c r="AG189" s="41"/>
      <c r="AH189" s="107"/>
      <c r="AI189" s="37"/>
      <c r="AJ189" s="78" t="s">
        <v>1960</v>
      </c>
      <c r="AK189" s="78">
        <f>972543342669</f>
        <v>972543342669</v>
      </c>
      <c r="AL189" s="70" t="s">
        <v>1961</v>
      </c>
      <c r="AM189" s="315"/>
      <c r="AN189" s="315"/>
      <c r="AO189" s="315"/>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c r="BU189" s="57"/>
    </row>
    <row r="190" ht="16.5" customHeight="1">
      <c r="A190" s="150" t="s">
        <v>1962</v>
      </c>
      <c r="B190" s="144">
        <v>44994.0</v>
      </c>
      <c r="C190" s="59"/>
      <c r="D190" s="59" t="b">
        <v>1</v>
      </c>
      <c r="E190" s="59" t="b">
        <v>0</v>
      </c>
      <c r="F190" s="201"/>
      <c r="G190" s="181" t="s">
        <v>1963</v>
      </c>
      <c r="H190" s="106"/>
      <c r="I190" s="150"/>
      <c r="J190" s="150"/>
      <c r="K190" s="150"/>
      <c r="L190" s="150"/>
      <c r="M190" s="150"/>
      <c r="N190" s="150"/>
      <c r="O190" s="150"/>
      <c r="P190" s="201" t="s">
        <v>1964</v>
      </c>
      <c r="Q190" s="201"/>
      <c r="R190" s="226" t="s">
        <v>1965</v>
      </c>
      <c r="S190" s="57" t="s">
        <v>1966</v>
      </c>
      <c r="T190" s="207" t="s">
        <v>89</v>
      </c>
      <c r="U190" s="184" t="s">
        <v>208</v>
      </c>
      <c r="V190" s="343"/>
      <c r="W190" s="202" t="s">
        <v>1967</v>
      </c>
      <c r="X190" s="150"/>
      <c r="Y190" s="150"/>
      <c r="Z190" s="156"/>
      <c r="AA190" s="52"/>
      <c r="AB190" s="52"/>
      <c r="AC190" s="318"/>
      <c r="AD190" s="150"/>
      <c r="AE190" s="150"/>
      <c r="AF190" s="150"/>
      <c r="AG190" s="150"/>
      <c r="AH190" s="201"/>
      <c r="AI190" s="59"/>
      <c r="AJ190" s="150"/>
      <c r="AK190" s="150"/>
      <c r="AL190" s="201"/>
      <c r="AM190" s="150"/>
      <c r="AN190" s="150"/>
      <c r="AO190" s="150"/>
      <c r="AP190" s="150"/>
      <c r="AQ190" s="150"/>
      <c r="AR190" s="150"/>
      <c r="AS190" s="150"/>
      <c r="AT190" s="150"/>
      <c r="AU190" s="150"/>
      <c r="AV190" s="150"/>
      <c r="AW190" s="150"/>
      <c r="AX190" s="150"/>
      <c r="AY190" s="150"/>
      <c r="AZ190" s="150"/>
      <c r="BA190" s="150"/>
      <c r="BB190" s="150"/>
      <c r="BC190" s="150"/>
      <c r="BD190" s="59" t="s">
        <v>356</v>
      </c>
      <c r="BE190" s="59" t="b">
        <v>0</v>
      </c>
      <c r="BF190" s="475" t="s">
        <v>1968</v>
      </c>
      <c r="BG190" s="150"/>
      <c r="BH190" s="150"/>
      <c r="BI190" s="150"/>
      <c r="BJ190" s="150"/>
      <c r="BK190" s="150"/>
      <c r="BL190" s="150"/>
      <c r="BM190" s="150"/>
      <c r="BN190" s="150"/>
      <c r="BO190" s="150"/>
      <c r="BP190" s="150"/>
      <c r="BQ190" s="150"/>
      <c r="BR190" s="150"/>
      <c r="BS190" s="150"/>
      <c r="BT190" s="150"/>
      <c r="BU190" s="150"/>
    </row>
    <row r="191" ht="15.75" customHeight="1">
      <c r="A191" s="58" t="s">
        <v>1969</v>
      </c>
      <c r="B191" s="35">
        <v>45325.0</v>
      </c>
      <c r="C191" s="36" t="s">
        <v>57</v>
      </c>
      <c r="D191" s="37" t="b">
        <v>1</v>
      </c>
      <c r="E191" s="37" t="b">
        <v>1</v>
      </c>
      <c r="F191" s="47"/>
      <c r="G191" s="39" t="s">
        <v>1970</v>
      </c>
      <c r="H191" s="39" t="s">
        <v>1971</v>
      </c>
      <c r="I191" s="42" t="s">
        <v>233</v>
      </c>
      <c r="J191" s="42" t="s">
        <v>123</v>
      </c>
      <c r="K191" s="42" t="s">
        <v>63</v>
      </c>
      <c r="L191" s="329" t="s">
        <v>582</v>
      </c>
      <c r="M191" s="44" t="s">
        <v>340</v>
      </c>
      <c r="N191" s="42"/>
      <c r="O191" s="45" t="s">
        <v>1972</v>
      </c>
      <c r="P191" s="46" t="s">
        <v>1973</v>
      </c>
      <c r="Q191" s="47" t="s">
        <v>1974</v>
      </c>
      <c r="R191" s="106"/>
      <c r="S191" s="42" t="s">
        <v>1975</v>
      </c>
      <c r="T191" s="48" t="s">
        <v>712</v>
      </c>
      <c r="U191" s="49" t="s">
        <v>447</v>
      </c>
      <c r="V191" s="37" t="s">
        <v>109</v>
      </c>
      <c r="W191" s="42"/>
      <c r="X191" s="42" t="s">
        <v>178</v>
      </c>
      <c r="Y191" s="42"/>
      <c r="Z191" s="51"/>
      <c r="AA191" s="53">
        <v>2000000.0</v>
      </c>
      <c r="AB191" s="53">
        <v>2.95E7</v>
      </c>
      <c r="AC191" s="54">
        <v>29.5</v>
      </c>
      <c r="AD191" s="37">
        <v>9.0</v>
      </c>
      <c r="AE191" s="42"/>
      <c r="AF191" s="37">
        <v>2.0</v>
      </c>
      <c r="AG191" s="42"/>
      <c r="AH191" s="47"/>
      <c r="AI191" s="37"/>
      <c r="AJ191" s="42"/>
      <c r="AK191" s="42"/>
      <c r="AL191" s="47"/>
      <c r="AM191" s="42"/>
      <c r="AN191" s="42"/>
      <c r="AO191" s="42"/>
      <c r="AP191" s="42"/>
      <c r="AQ191" s="42"/>
      <c r="AR191" s="42"/>
      <c r="AS191" s="42"/>
      <c r="AT191" s="42"/>
      <c r="AU191" s="317" t="s">
        <v>1976</v>
      </c>
      <c r="AV191" s="114"/>
      <c r="AW191" s="42" t="b">
        <v>0</v>
      </c>
      <c r="AX191" s="42" t="s">
        <v>214</v>
      </c>
      <c r="AY191" s="42"/>
      <c r="AZ191" s="42"/>
      <c r="BA191" s="42"/>
      <c r="BB191" s="57"/>
      <c r="BC191" s="57"/>
      <c r="BD191" s="57"/>
      <c r="BE191" s="57"/>
      <c r="BF191" s="57"/>
      <c r="BG191" s="57"/>
      <c r="BH191" s="57"/>
      <c r="BI191" s="57"/>
      <c r="BJ191" s="57"/>
      <c r="BK191" s="57"/>
      <c r="BL191" s="57"/>
      <c r="BM191" s="57"/>
      <c r="BN191" s="57"/>
      <c r="BO191" s="57"/>
      <c r="BP191" s="57"/>
      <c r="BQ191" s="57"/>
      <c r="BR191" s="57"/>
      <c r="BS191" s="57"/>
      <c r="BT191" s="57"/>
      <c r="BU191" s="57"/>
    </row>
    <row r="192" ht="15.75" customHeight="1">
      <c r="A192" s="58" t="s">
        <v>1977</v>
      </c>
      <c r="B192" s="35">
        <v>45325.0</v>
      </c>
      <c r="C192" s="36" t="s">
        <v>57</v>
      </c>
      <c r="D192" s="31" t="b">
        <v>1</v>
      </c>
      <c r="E192" s="37" t="b">
        <v>1</v>
      </c>
      <c r="F192" s="47"/>
      <c r="G192" s="39" t="s">
        <v>1978</v>
      </c>
      <c r="H192" s="39" t="s">
        <v>1979</v>
      </c>
      <c r="I192" s="55" t="s">
        <v>61</v>
      </c>
      <c r="J192" s="42" t="s">
        <v>80</v>
      </c>
      <c r="K192" s="55" t="s">
        <v>63</v>
      </c>
      <c r="L192" s="43" t="s">
        <v>321</v>
      </c>
      <c r="M192" s="43"/>
      <c r="N192" s="69"/>
      <c r="O192" s="45" t="s">
        <v>1980</v>
      </c>
      <c r="P192" s="46" t="s">
        <v>1981</v>
      </c>
      <c r="Q192" s="47" t="s">
        <v>1982</v>
      </c>
      <c r="R192" s="106"/>
      <c r="S192" s="42" t="s">
        <v>1983</v>
      </c>
      <c r="T192" s="48" t="s">
        <v>89</v>
      </c>
      <c r="U192" s="49" t="s">
        <v>713</v>
      </c>
      <c r="V192" s="37" t="s">
        <v>91</v>
      </c>
      <c r="W192" s="42"/>
      <c r="X192" s="42" t="s">
        <v>92</v>
      </c>
      <c r="Y192" s="42"/>
      <c r="Z192" s="51"/>
      <c r="AA192" s="53">
        <v>2000000.0</v>
      </c>
      <c r="AB192" s="53">
        <v>2000000.0</v>
      </c>
      <c r="AC192" s="54">
        <v>2.0</v>
      </c>
      <c r="AD192" s="37">
        <v>1.0</v>
      </c>
      <c r="AE192" s="42"/>
      <c r="AF192" s="37">
        <v>1.0</v>
      </c>
      <c r="AG192" s="42"/>
      <c r="AH192" s="47"/>
      <c r="AI192" s="37"/>
      <c r="AJ192" s="42"/>
      <c r="AK192" s="42"/>
      <c r="AL192" s="47"/>
      <c r="AM192" s="42"/>
      <c r="AN192" s="42"/>
      <c r="AO192" s="42"/>
      <c r="AP192" s="42"/>
      <c r="AQ192" s="42"/>
      <c r="AR192" s="42"/>
      <c r="AS192" s="42"/>
      <c r="AT192" s="42"/>
      <c r="AU192" s="317" t="s">
        <v>1984</v>
      </c>
      <c r="AV192" s="114"/>
      <c r="AW192" s="42" t="b">
        <v>0</v>
      </c>
      <c r="AX192" s="42" t="s">
        <v>95</v>
      </c>
      <c r="AY192" s="42"/>
      <c r="AZ192" s="42"/>
      <c r="BA192" s="42"/>
      <c r="BB192" s="57"/>
      <c r="BC192" s="57"/>
      <c r="BD192" s="57"/>
      <c r="BE192" s="57"/>
      <c r="BF192" s="57"/>
      <c r="BG192" s="57"/>
      <c r="BH192" s="57"/>
      <c r="BI192" s="57"/>
      <c r="BJ192" s="57"/>
      <c r="BK192" s="57"/>
      <c r="BL192" s="57"/>
      <c r="BM192" s="57"/>
      <c r="BN192" s="57"/>
      <c r="BO192" s="57"/>
      <c r="BP192" s="57"/>
      <c r="BQ192" s="57"/>
      <c r="BR192" s="57"/>
      <c r="BS192" s="57"/>
      <c r="BT192" s="57"/>
      <c r="BU192" s="57"/>
    </row>
    <row r="193" ht="15.75" customHeight="1">
      <c r="A193" s="97" t="s">
        <v>1985</v>
      </c>
      <c r="B193" s="110"/>
      <c r="C193" s="36" t="s">
        <v>97</v>
      </c>
      <c r="D193" s="66"/>
      <c r="E193" s="476" t="b">
        <v>0</v>
      </c>
      <c r="F193" s="477" t="s">
        <v>1986</v>
      </c>
      <c r="G193" s="39" t="s">
        <v>1987</v>
      </c>
      <c r="H193" s="286"/>
      <c r="I193" s="55"/>
      <c r="J193" s="478"/>
      <c r="K193" s="55"/>
      <c r="L193" s="64"/>
      <c r="M193" s="64"/>
      <c r="N193" s="69"/>
      <c r="O193" s="69"/>
      <c r="P193" s="152"/>
      <c r="Q193" s="288"/>
      <c r="R193" s="479"/>
      <c r="S193" s="107"/>
      <c r="T193" s="287"/>
      <c r="U193" s="154"/>
      <c r="V193" s="145"/>
      <c r="W193" s="145"/>
      <c r="X193" s="241"/>
      <c r="Y193" s="241"/>
      <c r="Z193" s="156"/>
      <c r="AA193" s="52"/>
      <c r="AB193" s="52"/>
      <c r="AC193" s="389"/>
      <c r="AD193" s="145"/>
      <c r="AE193" s="241"/>
      <c r="AF193" s="145"/>
      <c r="AG193" s="145"/>
      <c r="AH193" s="324"/>
      <c r="AI193" s="145"/>
      <c r="AJ193" s="241"/>
      <c r="AK193" s="145"/>
      <c r="AL193" s="324"/>
      <c r="AM193" s="241"/>
      <c r="AN193" s="241"/>
      <c r="AO193" s="241"/>
      <c r="AP193" s="241"/>
      <c r="AQ193" s="287"/>
      <c r="AR193" s="287"/>
      <c r="AS193" s="287"/>
      <c r="AT193" s="287"/>
      <c r="AU193" s="287"/>
      <c r="AV193" s="287"/>
      <c r="AW193" s="287"/>
      <c r="AX193" s="287"/>
      <c r="AY193" s="287"/>
      <c r="AZ193" s="287"/>
      <c r="BA193" s="287"/>
      <c r="BB193" s="327"/>
      <c r="BC193" s="327"/>
      <c r="BD193" s="327"/>
      <c r="BE193" s="327"/>
      <c r="BF193" s="57"/>
      <c r="BG193" s="57"/>
      <c r="BH193" s="57"/>
      <c r="BI193" s="57"/>
      <c r="BJ193" s="57"/>
      <c r="BK193" s="57"/>
      <c r="BL193" s="57"/>
      <c r="BM193" s="57"/>
      <c r="BN193" s="57"/>
      <c r="BO193" s="57"/>
      <c r="BP193" s="57"/>
      <c r="BQ193" s="57"/>
      <c r="BR193" s="57"/>
      <c r="BS193" s="57"/>
      <c r="BT193" s="57"/>
      <c r="BU193" s="57"/>
    </row>
    <row r="194" ht="16.5" customHeight="1">
      <c r="A194" s="480" t="s">
        <v>1988</v>
      </c>
      <c r="B194" s="65"/>
      <c r="C194" s="36" t="s">
        <v>97</v>
      </c>
      <c r="D194" s="59" t="b">
        <v>0</v>
      </c>
      <c r="E194" s="56" t="b">
        <v>0</v>
      </c>
      <c r="F194" s="28"/>
      <c r="G194" s="106"/>
      <c r="H194" s="286"/>
      <c r="I194" s="55"/>
      <c r="J194" s="55"/>
      <c r="K194" s="55"/>
      <c r="L194" s="64"/>
      <c r="M194" s="64"/>
      <c r="N194" s="69"/>
      <c r="O194" s="69"/>
      <c r="P194" s="70" t="s">
        <v>1989</v>
      </c>
      <c r="Q194" s="70" t="s">
        <v>1990</v>
      </c>
      <c r="R194" s="271" t="s">
        <v>1991</v>
      </c>
      <c r="S194" s="41" t="s">
        <v>1992</v>
      </c>
      <c r="T194" s="72" t="s">
        <v>823</v>
      </c>
      <c r="U194" s="73" t="s">
        <v>556</v>
      </c>
      <c r="V194" s="37"/>
      <c r="W194" s="74">
        <v>407501.0</v>
      </c>
      <c r="X194" s="37"/>
      <c r="Y194" s="41" t="s">
        <v>1993</v>
      </c>
      <c r="Z194" s="75">
        <v>37802.0</v>
      </c>
      <c r="AA194" s="76">
        <v>1.5E7</v>
      </c>
      <c r="AB194" s="76">
        <v>1.5E7</v>
      </c>
      <c r="AC194" s="77"/>
      <c r="AD194" s="78">
        <v>1.0</v>
      </c>
      <c r="AE194" s="78"/>
      <c r="AF194" s="78">
        <v>7.0</v>
      </c>
      <c r="AG194" s="41"/>
      <c r="AH194" s="107"/>
      <c r="AI194" s="37"/>
      <c r="AJ194" s="78" t="s">
        <v>1994</v>
      </c>
      <c r="AK194" s="78">
        <f>97246272244</f>
        <v>97246272244</v>
      </c>
      <c r="AL194" s="70"/>
      <c r="AM194" s="315"/>
      <c r="AN194" s="315"/>
      <c r="AO194" s="315"/>
      <c r="AP194" s="57"/>
      <c r="AQ194" s="57"/>
      <c r="AR194" s="57"/>
      <c r="AS194" s="57"/>
      <c r="AT194" s="57"/>
      <c r="AU194" s="57"/>
      <c r="AV194" s="57"/>
      <c r="AW194" s="57"/>
      <c r="AX194" s="57"/>
      <c r="AY194" s="57"/>
      <c r="AZ194" s="57"/>
      <c r="BA194" s="57"/>
      <c r="BB194" s="57"/>
      <c r="BC194" s="57"/>
      <c r="BD194" s="57"/>
      <c r="BE194" s="57"/>
      <c r="BF194" s="57"/>
      <c r="BG194" s="57"/>
      <c r="BH194" s="57"/>
      <c r="BI194" s="57"/>
      <c r="BJ194" s="57"/>
      <c r="BK194" s="57"/>
      <c r="BL194" s="57"/>
      <c r="BM194" s="57"/>
      <c r="BN194" s="57"/>
      <c r="BO194" s="57"/>
      <c r="BP194" s="57"/>
      <c r="BQ194" s="57"/>
      <c r="BR194" s="57"/>
      <c r="BS194" s="57"/>
      <c r="BT194" s="57"/>
      <c r="BU194" s="57"/>
    </row>
    <row r="195" ht="16.5" customHeight="1">
      <c r="A195" s="481" t="s">
        <v>1995</v>
      </c>
      <c r="B195" s="482">
        <v>45468.0</v>
      </c>
      <c r="C195" s="83" t="s">
        <v>57</v>
      </c>
      <c r="D195" s="180" t="b">
        <v>1</v>
      </c>
      <c r="E195" s="94" t="b">
        <v>1</v>
      </c>
      <c r="F195" s="28"/>
      <c r="G195" s="87" t="s">
        <v>1996</v>
      </c>
      <c r="H195" s="88" t="s">
        <v>1997</v>
      </c>
      <c r="I195" s="89" t="s">
        <v>269</v>
      </c>
      <c r="J195" s="89" t="s">
        <v>288</v>
      </c>
      <c r="K195" s="89" t="s">
        <v>124</v>
      </c>
      <c r="L195" s="60" t="s">
        <v>340</v>
      </c>
      <c r="M195" s="60" t="s">
        <v>125</v>
      </c>
      <c r="N195" s="69"/>
      <c r="O195" s="425" t="s">
        <v>1998</v>
      </c>
      <c r="P195" s="339" t="s">
        <v>1999</v>
      </c>
      <c r="Q195" s="70"/>
      <c r="R195" s="71"/>
      <c r="S195" s="41"/>
      <c r="T195" s="72" t="s">
        <v>1085</v>
      </c>
      <c r="U195" s="91" t="s">
        <v>276</v>
      </c>
      <c r="V195" s="92" t="s">
        <v>109</v>
      </c>
      <c r="W195" s="74"/>
      <c r="X195" s="92" t="s">
        <v>277</v>
      </c>
      <c r="Y195" s="41"/>
      <c r="Z195" s="75"/>
      <c r="AA195" s="76"/>
      <c r="AB195" s="76"/>
      <c r="AC195" s="77"/>
      <c r="AD195" s="78"/>
      <c r="AE195" s="78"/>
      <c r="AF195" s="78"/>
      <c r="AG195" s="41"/>
      <c r="AH195" s="107"/>
      <c r="AI195" s="37"/>
      <c r="AJ195" s="78"/>
      <c r="AK195" s="78"/>
      <c r="AL195" s="70"/>
      <c r="AM195" s="315"/>
      <c r="AN195" s="315"/>
      <c r="AO195" s="315"/>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c r="BU195" s="57"/>
    </row>
    <row r="196" ht="16.5" customHeight="1">
      <c r="A196" s="150" t="s">
        <v>2000</v>
      </c>
      <c r="B196" s="144">
        <v>44994.0</v>
      </c>
      <c r="C196" s="59" t="s">
        <v>150</v>
      </c>
      <c r="D196" s="150" t="b">
        <v>0</v>
      </c>
      <c r="E196" s="195" t="b">
        <v>0</v>
      </c>
      <c r="F196" s="201" t="s">
        <v>2001</v>
      </c>
      <c r="G196" s="106"/>
      <c r="H196" s="39" t="s">
        <v>2002</v>
      </c>
      <c r="I196" s="150"/>
      <c r="J196" s="150" t="s">
        <v>338</v>
      </c>
      <c r="K196" s="150"/>
      <c r="L196" s="150"/>
      <c r="M196" s="150"/>
      <c r="N196" s="150"/>
      <c r="O196" s="150"/>
      <c r="P196" s="201" t="s">
        <v>2003</v>
      </c>
      <c r="Q196" s="201"/>
      <c r="R196" s="108"/>
      <c r="S196" s="57"/>
      <c r="T196" s="150"/>
      <c r="U196" s="184" t="s">
        <v>433</v>
      </c>
      <c r="V196" s="180" t="s">
        <v>91</v>
      </c>
      <c r="W196" s="202"/>
      <c r="X196" s="207" t="s">
        <v>131</v>
      </c>
      <c r="Y196" s="150"/>
      <c r="Z196" s="156"/>
      <c r="AA196" s="52"/>
      <c r="AB196" s="52"/>
      <c r="AC196" s="318"/>
      <c r="AD196" s="150"/>
      <c r="AE196" s="150"/>
      <c r="AF196" s="150"/>
      <c r="AG196" s="150"/>
      <c r="AH196" s="201"/>
      <c r="AI196" s="59"/>
      <c r="AJ196" s="150"/>
      <c r="AK196" s="150"/>
      <c r="AL196" s="201"/>
      <c r="AM196" s="150"/>
      <c r="AN196" s="150"/>
      <c r="AO196" s="150"/>
      <c r="AP196" s="150"/>
      <c r="AQ196" s="150"/>
      <c r="AR196" s="150"/>
      <c r="AS196" s="150"/>
      <c r="AT196" s="150"/>
      <c r="AU196" s="150"/>
      <c r="AV196" s="150"/>
      <c r="AW196" s="150"/>
      <c r="AX196" s="150"/>
      <c r="AY196" s="150"/>
      <c r="AZ196" s="150"/>
      <c r="BA196" s="150"/>
      <c r="BB196" s="150"/>
      <c r="BC196" s="483" t="s">
        <v>2004</v>
      </c>
      <c r="BD196" s="484" t="b">
        <v>0</v>
      </c>
      <c r="BE196" s="150"/>
      <c r="BF196" s="150"/>
      <c r="BG196" s="150"/>
      <c r="BH196" s="150"/>
      <c r="BI196" s="150"/>
      <c r="BJ196" s="150"/>
      <c r="BK196" s="150"/>
      <c r="BL196" s="150"/>
      <c r="BM196" s="150"/>
      <c r="BN196" s="150"/>
      <c r="BO196" s="150"/>
      <c r="BP196" s="150"/>
      <c r="BQ196" s="150"/>
      <c r="BR196" s="150"/>
      <c r="BS196" s="150"/>
      <c r="BT196" s="150"/>
      <c r="BU196" s="57"/>
    </row>
    <row r="197" ht="15.75" customHeight="1">
      <c r="A197" s="205" t="s">
        <v>2005</v>
      </c>
      <c r="B197" s="144">
        <v>44994.0</v>
      </c>
      <c r="C197" s="59"/>
      <c r="D197" s="59" t="b">
        <v>0</v>
      </c>
      <c r="E197" s="59" t="b">
        <v>0</v>
      </c>
      <c r="F197" s="201"/>
      <c r="G197" s="181" t="s">
        <v>2006</v>
      </c>
      <c r="H197" s="181" t="s">
        <v>2007</v>
      </c>
      <c r="I197" s="150"/>
      <c r="J197" s="150"/>
      <c r="K197" s="150"/>
      <c r="L197" s="150"/>
      <c r="M197" s="150"/>
      <c r="N197" s="150"/>
      <c r="O197" s="150"/>
      <c r="P197" s="201" t="s">
        <v>2008</v>
      </c>
      <c r="Q197" s="201" t="s">
        <v>2009</v>
      </c>
      <c r="R197" s="108" t="s">
        <v>2010</v>
      </c>
      <c r="S197" s="57" t="s">
        <v>2011</v>
      </c>
      <c r="T197" s="207" t="s">
        <v>89</v>
      </c>
      <c r="U197" s="184" t="s">
        <v>208</v>
      </c>
      <c r="V197" s="343"/>
      <c r="W197" s="202" t="s">
        <v>2012</v>
      </c>
      <c r="X197" s="150"/>
      <c r="Y197" s="150"/>
      <c r="Z197" s="156"/>
      <c r="AA197" s="52"/>
      <c r="AB197" s="52"/>
      <c r="AC197" s="318"/>
      <c r="AD197" s="150"/>
      <c r="AE197" s="150"/>
      <c r="AF197" s="150"/>
      <c r="AG197" s="150"/>
      <c r="AH197" s="201"/>
      <c r="AI197" s="59"/>
      <c r="AJ197" s="150"/>
      <c r="AK197" s="150"/>
      <c r="AL197" s="201"/>
      <c r="AM197" s="150"/>
      <c r="AN197" s="150"/>
      <c r="AO197" s="150"/>
      <c r="AP197" s="150"/>
      <c r="AQ197" s="150"/>
      <c r="AR197" s="150"/>
      <c r="AS197" s="150"/>
      <c r="AT197" s="150"/>
      <c r="AU197" s="150"/>
      <c r="AV197" s="150"/>
      <c r="AW197" s="150"/>
      <c r="AX197" s="150"/>
      <c r="AY197" s="150"/>
      <c r="AZ197" s="150"/>
      <c r="BA197" s="150"/>
      <c r="BB197" s="150"/>
      <c r="BC197" s="150"/>
      <c r="BD197" s="59" t="s">
        <v>356</v>
      </c>
      <c r="BE197" s="59" t="b">
        <v>0</v>
      </c>
      <c r="BF197" s="475" t="s">
        <v>2013</v>
      </c>
      <c r="BG197" s="150" t="s">
        <v>2014</v>
      </c>
      <c r="BH197" s="150"/>
      <c r="BI197" s="150"/>
      <c r="BJ197" s="150"/>
      <c r="BK197" s="150"/>
      <c r="BL197" s="150"/>
      <c r="BM197" s="150"/>
      <c r="BN197" s="150"/>
      <c r="BO197" s="150"/>
      <c r="BP197" s="150"/>
      <c r="BQ197" s="150"/>
      <c r="BR197" s="150"/>
      <c r="BS197" s="150"/>
      <c r="BT197" s="150"/>
      <c r="BU197" s="150"/>
    </row>
    <row r="198" ht="15.75" customHeight="1">
      <c r="A198" s="192" t="s">
        <v>2015</v>
      </c>
      <c r="B198" s="105"/>
      <c r="C198" s="36" t="s">
        <v>97</v>
      </c>
      <c r="D198" s="37" t="b">
        <v>0</v>
      </c>
      <c r="E198" s="37" t="b">
        <v>0</v>
      </c>
      <c r="F198" s="107" t="s">
        <v>2016</v>
      </c>
      <c r="G198" s="39" t="s">
        <v>2017</v>
      </c>
      <c r="H198" s="39" t="s">
        <v>2018</v>
      </c>
      <c r="I198" s="57"/>
      <c r="J198" s="57"/>
      <c r="K198" s="57"/>
      <c r="L198" s="57"/>
      <c r="M198" s="57"/>
      <c r="N198" s="57"/>
      <c r="O198" s="57"/>
      <c r="P198" s="107"/>
      <c r="Q198" s="107"/>
      <c r="R198" s="108"/>
      <c r="S198" s="57"/>
      <c r="T198" s="57" t="s">
        <v>2019</v>
      </c>
      <c r="U198" s="49" t="s">
        <v>713</v>
      </c>
      <c r="V198" s="37"/>
      <c r="W198" s="57"/>
      <c r="X198" s="57"/>
      <c r="Y198" s="57"/>
      <c r="Z198" s="51"/>
      <c r="AA198" s="63"/>
      <c r="AB198" s="63"/>
      <c r="AC198" s="54"/>
      <c r="AD198" s="57"/>
      <c r="AE198" s="57"/>
      <c r="AF198" s="57"/>
      <c r="AG198" s="57"/>
      <c r="AH198" s="107"/>
      <c r="AI198" s="37"/>
      <c r="AJ198" s="57"/>
      <c r="AK198" s="57"/>
      <c r="AL198" s="107"/>
      <c r="AM198" s="57"/>
      <c r="AN198" s="57"/>
      <c r="AO198" s="57"/>
      <c r="AP198" s="57"/>
      <c r="AQ198" s="57"/>
      <c r="AR198" s="57"/>
      <c r="AS198" s="57"/>
      <c r="AT198" s="57"/>
      <c r="AU198" s="113" t="s">
        <v>2020</v>
      </c>
      <c r="AV198" s="114"/>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c r="BU198" s="57"/>
    </row>
    <row r="199" ht="15.75" customHeight="1">
      <c r="A199" s="194" t="s">
        <v>2021</v>
      </c>
      <c r="B199" s="35">
        <v>45325.0</v>
      </c>
      <c r="C199" s="36" t="s">
        <v>57</v>
      </c>
      <c r="D199" s="59" t="b">
        <v>1</v>
      </c>
      <c r="E199" s="59" t="b">
        <v>1</v>
      </c>
      <c r="F199" s="38" t="s">
        <v>2022</v>
      </c>
      <c r="G199" s="39" t="s">
        <v>2023</v>
      </c>
      <c r="H199" s="87" t="s">
        <v>2024</v>
      </c>
      <c r="I199" s="162" t="s">
        <v>100</v>
      </c>
      <c r="J199" s="162" t="s">
        <v>338</v>
      </c>
      <c r="K199" s="162" t="s">
        <v>124</v>
      </c>
      <c r="L199" s="382" t="s">
        <v>315</v>
      </c>
      <c r="M199" s="164" t="s">
        <v>65</v>
      </c>
      <c r="N199" s="162"/>
      <c r="O199" s="45" t="s">
        <v>2025</v>
      </c>
      <c r="P199" s="62" t="s">
        <v>2026</v>
      </c>
      <c r="Q199" s="38" t="s">
        <v>2027</v>
      </c>
      <c r="R199" s="106"/>
      <c r="S199" s="42"/>
      <c r="T199" s="162" t="s">
        <v>2028</v>
      </c>
      <c r="U199" s="184" t="s">
        <v>72</v>
      </c>
      <c r="V199" s="37" t="s">
        <v>91</v>
      </c>
      <c r="W199" s="166"/>
      <c r="X199" s="162" t="s">
        <v>277</v>
      </c>
      <c r="Y199" s="162"/>
      <c r="Z199" s="156"/>
      <c r="AA199" s="186">
        <v>750000.0</v>
      </c>
      <c r="AB199" s="485">
        <v>2000000.0</v>
      </c>
      <c r="AC199" s="168">
        <v>2.0</v>
      </c>
      <c r="AD199" s="59">
        <v>2.0</v>
      </c>
      <c r="AE199" s="162"/>
      <c r="AF199" s="59"/>
      <c r="AG199" s="162">
        <v>4.0</v>
      </c>
      <c r="AH199" s="169" t="s">
        <v>2029</v>
      </c>
      <c r="AI199" s="59">
        <v>158.0</v>
      </c>
      <c r="AJ199" s="162" t="s">
        <v>2030</v>
      </c>
      <c r="AK199" s="162"/>
      <c r="AL199" s="38" t="s">
        <v>2031</v>
      </c>
      <c r="AM199" s="162" t="s">
        <v>2032</v>
      </c>
      <c r="AN199" s="162"/>
      <c r="AO199" s="162" t="s">
        <v>2031</v>
      </c>
      <c r="AP199" s="162" t="s">
        <v>2033</v>
      </c>
      <c r="AQ199" s="162"/>
      <c r="AR199" s="162" t="s">
        <v>2032</v>
      </c>
      <c r="AS199" s="162"/>
      <c r="AT199" s="162"/>
      <c r="AU199" s="162" t="s">
        <v>2034</v>
      </c>
      <c r="AV199" s="162"/>
      <c r="AW199" s="162"/>
      <c r="AX199" s="162" t="s">
        <v>182</v>
      </c>
      <c r="AY199" s="162"/>
      <c r="AZ199" s="162"/>
      <c r="BA199" s="162"/>
      <c r="BB199" s="150"/>
      <c r="BC199" s="59" t="b">
        <v>1</v>
      </c>
      <c r="BD199" s="59" t="b">
        <v>1</v>
      </c>
      <c r="BE199" s="150"/>
      <c r="BF199" s="150"/>
      <c r="BG199" s="150"/>
      <c r="BH199" s="150"/>
      <c r="BI199" s="150"/>
      <c r="BJ199" s="150"/>
      <c r="BK199" s="150"/>
      <c r="BL199" s="150"/>
      <c r="BM199" s="150"/>
      <c r="BN199" s="150"/>
      <c r="BO199" s="150"/>
      <c r="BP199" s="150"/>
      <c r="BQ199" s="150"/>
      <c r="BR199" s="150"/>
      <c r="BS199" s="150"/>
      <c r="BT199" s="150"/>
      <c r="BU199" s="57"/>
    </row>
    <row r="200" ht="15.75" customHeight="1">
      <c r="A200" s="58" t="s">
        <v>2035</v>
      </c>
      <c r="B200" s="110"/>
      <c r="C200" s="36" t="s">
        <v>97</v>
      </c>
      <c r="D200" s="37"/>
      <c r="E200" s="37" t="b">
        <v>0</v>
      </c>
      <c r="F200" s="170"/>
      <c r="G200" s="106"/>
      <c r="H200" s="106"/>
      <c r="I200" s="57"/>
      <c r="J200" s="57" t="s">
        <v>62</v>
      </c>
      <c r="K200" s="57"/>
      <c r="L200" s="57"/>
      <c r="M200" s="57"/>
      <c r="N200" s="57"/>
      <c r="O200" s="57"/>
      <c r="P200" s="107" t="s">
        <v>2036</v>
      </c>
      <c r="Q200" s="107" t="s">
        <v>2037</v>
      </c>
      <c r="R200" s="108"/>
      <c r="S200" s="57" t="s">
        <v>2038</v>
      </c>
      <c r="T200" s="57"/>
      <c r="U200" s="49" t="s">
        <v>108</v>
      </c>
      <c r="V200" s="37" t="s">
        <v>91</v>
      </c>
      <c r="W200" s="57"/>
      <c r="X200" s="57" t="s">
        <v>110</v>
      </c>
      <c r="Y200" s="57"/>
      <c r="Z200" s="51"/>
      <c r="AA200" s="63"/>
      <c r="AB200" s="63"/>
      <c r="AC200" s="54"/>
      <c r="AD200" s="57"/>
      <c r="AE200" s="57"/>
      <c r="AF200" s="57"/>
      <c r="AG200" s="57"/>
      <c r="AH200" s="107"/>
      <c r="AI200" s="37"/>
      <c r="AJ200" s="57"/>
      <c r="AK200" s="57"/>
      <c r="AL200" s="107"/>
      <c r="AM200" s="57"/>
      <c r="AN200" s="57"/>
      <c r="AO200" s="57"/>
      <c r="AP200" s="57"/>
      <c r="AQ200" s="57"/>
      <c r="AR200" s="57"/>
      <c r="AS200" s="57"/>
      <c r="AT200" s="57"/>
      <c r="AU200" s="113" t="s">
        <v>1239</v>
      </c>
      <c r="AV200" s="114"/>
      <c r="AW200" s="37" t="b">
        <v>0</v>
      </c>
      <c r="AX200" s="57" t="s">
        <v>214</v>
      </c>
      <c r="AY200" s="57"/>
      <c r="AZ200" s="57"/>
      <c r="BA200" s="57"/>
      <c r="BB200" s="57"/>
      <c r="BC200" s="57"/>
      <c r="BD200" s="57"/>
      <c r="BE200" s="57"/>
      <c r="BF200" s="57"/>
      <c r="BG200" s="57"/>
      <c r="BH200" s="57"/>
      <c r="BI200" s="57"/>
      <c r="BJ200" s="57"/>
      <c r="BK200" s="57"/>
      <c r="BL200" s="57"/>
      <c r="BM200" s="57"/>
      <c r="BN200" s="57"/>
      <c r="BO200" s="57"/>
      <c r="BP200" s="57"/>
      <c r="BQ200" s="57"/>
      <c r="BR200" s="57"/>
      <c r="BS200" s="57"/>
      <c r="BT200" s="57"/>
      <c r="BU200" s="57"/>
    </row>
    <row r="201" ht="15.75" customHeight="1">
      <c r="A201" s="58" t="s">
        <v>2039</v>
      </c>
      <c r="B201" s="35">
        <v>45325.0</v>
      </c>
      <c r="C201" s="36" t="s">
        <v>57</v>
      </c>
      <c r="D201" s="37" t="b">
        <v>1</v>
      </c>
      <c r="E201" s="59" t="b">
        <v>1</v>
      </c>
      <c r="F201" s="170"/>
      <c r="G201" s="39" t="s">
        <v>2040</v>
      </c>
      <c r="H201" s="39" t="s">
        <v>2041</v>
      </c>
      <c r="I201" s="57" t="s">
        <v>186</v>
      </c>
      <c r="J201" s="150" t="s">
        <v>338</v>
      </c>
      <c r="K201" s="57" t="s">
        <v>124</v>
      </c>
      <c r="L201" s="442" t="s">
        <v>235</v>
      </c>
      <c r="M201" s="442" t="s">
        <v>2042</v>
      </c>
      <c r="N201" s="57"/>
      <c r="O201" s="45" t="s">
        <v>2043</v>
      </c>
      <c r="P201" s="328"/>
      <c r="Q201" s="107" t="s">
        <v>2044</v>
      </c>
      <c r="R201" s="108"/>
      <c r="S201" s="57"/>
      <c r="T201" s="109" t="s">
        <v>477</v>
      </c>
      <c r="U201" s="49" t="s">
        <v>276</v>
      </c>
      <c r="V201" s="37" t="s">
        <v>109</v>
      </c>
      <c r="W201" s="57"/>
      <c r="X201" s="57" t="s">
        <v>74</v>
      </c>
      <c r="Y201" s="57" t="s">
        <v>74</v>
      </c>
      <c r="Z201" s="51"/>
      <c r="AA201" s="63"/>
      <c r="AB201" s="63"/>
      <c r="AC201" s="54"/>
      <c r="AD201" s="57">
        <v>1.0</v>
      </c>
      <c r="AE201" s="57"/>
      <c r="AF201" s="57">
        <v>3.0</v>
      </c>
      <c r="AG201" s="57"/>
      <c r="AH201" s="107"/>
      <c r="AI201" s="37"/>
      <c r="AJ201" s="57"/>
      <c r="AK201" s="57"/>
      <c r="AL201" s="107"/>
      <c r="AM201" s="57"/>
      <c r="AN201" s="57"/>
      <c r="AO201" s="57"/>
      <c r="AP201" s="57"/>
      <c r="AQ201" s="57"/>
      <c r="AR201" s="57"/>
      <c r="AS201" s="57"/>
      <c r="AT201" s="57"/>
      <c r="AU201" s="57" t="s">
        <v>2045</v>
      </c>
      <c r="AV201" s="57"/>
      <c r="AW201" s="3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c r="BU201" s="57"/>
    </row>
    <row r="202" ht="15.75" customHeight="1">
      <c r="A202" s="104" t="s">
        <v>2046</v>
      </c>
      <c r="B202" s="35">
        <v>45325.0</v>
      </c>
      <c r="C202" s="36" t="s">
        <v>57</v>
      </c>
      <c r="D202" s="31" t="b">
        <v>1</v>
      </c>
      <c r="E202" s="37" t="b">
        <v>1</v>
      </c>
      <c r="F202" s="47"/>
      <c r="G202" s="39" t="s">
        <v>2047</v>
      </c>
      <c r="H202" s="39" t="s">
        <v>2048</v>
      </c>
      <c r="I202" s="42" t="s">
        <v>79</v>
      </c>
      <c r="J202" s="42" t="s">
        <v>123</v>
      </c>
      <c r="K202" s="42" t="s">
        <v>63</v>
      </c>
      <c r="L202" s="44" t="s">
        <v>125</v>
      </c>
      <c r="M202" s="44" t="s">
        <v>65</v>
      </c>
      <c r="N202" s="42"/>
      <c r="O202" s="45" t="s">
        <v>2049</v>
      </c>
      <c r="P202" s="46" t="s">
        <v>2050</v>
      </c>
      <c r="Q202" s="47"/>
      <c r="R202" s="106"/>
      <c r="S202" s="42" t="s">
        <v>2051</v>
      </c>
      <c r="T202" s="55" t="s">
        <v>2052</v>
      </c>
      <c r="U202" s="49" t="s">
        <v>192</v>
      </c>
      <c r="V202" s="37" t="s">
        <v>91</v>
      </c>
      <c r="W202" s="241"/>
      <c r="X202" s="42" t="s">
        <v>92</v>
      </c>
      <c r="Y202" s="42"/>
      <c r="Z202" s="51"/>
      <c r="AA202" s="63"/>
      <c r="AB202" s="53">
        <v>75000.0</v>
      </c>
      <c r="AC202" s="54">
        <v>0.75</v>
      </c>
      <c r="AD202" s="37">
        <v>3.0</v>
      </c>
      <c r="AE202" s="42">
        <v>2.0</v>
      </c>
      <c r="AF202" s="37"/>
      <c r="AG202" s="42"/>
      <c r="AH202" s="324"/>
      <c r="AI202" s="145"/>
      <c r="AJ202" s="42"/>
      <c r="AK202" s="42"/>
      <c r="AL202" s="47"/>
      <c r="AM202" s="42"/>
      <c r="AN202" s="42"/>
      <c r="AO202" s="42"/>
      <c r="AP202" s="42"/>
      <c r="AQ202" s="42"/>
      <c r="AR202" s="42"/>
      <c r="AS202" s="42"/>
      <c r="AT202" s="42"/>
      <c r="AU202" s="241" t="s">
        <v>2053</v>
      </c>
      <c r="AV202" s="42"/>
      <c r="AW202" s="42"/>
      <c r="AX202" s="42" t="s">
        <v>95</v>
      </c>
      <c r="AY202" s="42"/>
      <c r="AZ202" s="42"/>
      <c r="BA202" s="42"/>
      <c r="BB202" s="57"/>
      <c r="BC202" s="57"/>
      <c r="BD202" s="57"/>
      <c r="BE202" s="57"/>
      <c r="BF202" s="57"/>
      <c r="BG202" s="57"/>
      <c r="BH202" s="57"/>
      <c r="BI202" s="57"/>
      <c r="BJ202" s="57"/>
      <c r="BK202" s="57"/>
      <c r="BL202" s="57"/>
      <c r="BM202" s="57"/>
      <c r="BN202" s="57"/>
      <c r="BO202" s="57"/>
      <c r="BP202" s="57"/>
      <c r="BQ202" s="57"/>
      <c r="BR202" s="57"/>
      <c r="BS202" s="57"/>
      <c r="BT202" s="57"/>
      <c r="BU202" s="57"/>
    </row>
    <row r="203" ht="15.75" customHeight="1">
      <c r="A203" s="150" t="s">
        <v>2054</v>
      </c>
      <c r="B203" s="35">
        <v>45325.0</v>
      </c>
      <c r="C203" s="36" t="s">
        <v>57</v>
      </c>
      <c r="D203" s="59" t="b">
        <v>1</v>
      </c>
      <c r="E203" s="59" t="b">
        <v>1</v>
      </c>
      <c r="F203" s="445" t="s">
        <v>2055</v>
      </c>
      <c r="G203" s="106"/>
      <c r="H203" s="87" t="s">
        <v>2056</v>
      </c>
      <c r="I203" s="150" t="s">
        <v>269</v>
      </c>
      <c r="J203" s="150" t="s">
        <v>338</v>
      </c>
      <c r="K203" s="150" t="s">
        <v>124</v>
      </c>
      <c r="L203" s="206" t="s">
        <v>125</v>
      </c>
      <c r="M203" s="206" t="s">
        <v>103</v>
      </c>
      <c r="N203" s="150"/>
      <c r="O203" s="425" t="s">
        <v>2057</v>
      </c>
      <c r="P203" s="175" t="s">
        <v>2058</v>
      </c>
      <c r="Q203" s="146" t="s">
        <v>2059</v>
      </c>
      <c r="R203" s="108"/>
      <c r="S203" s="57"/>
      <c r="T203" s="207" t="s">
        <v>954</v>
      </c>
      <c r="U203" s="184" t="s">
        <v>433</v>
      </c>
      <c r="V203" s="59" t="s">
        <v>91</v>
      </c>
      <c r="W203" s="150"/>
      <c r="X203" s="207" t="s">
        <v>131</v>
      </c>
      <c r="Y203" s="150"/>
      <c r="Z203" s="156"/>
      <c r="AA203" s="52"/>
      <c r="AB203" s="52"/>
      <c r="AC203" s="168"/>
      <c r="AD203" s="59"/>
      <c r="AE203" s="150"/>
      <c r="AF203" s="59"/>
      <c r="AG203" s="150"/>
      <c r="AH203" s="201"/>
      <c r="AI203" s="59"/>
      <c r="AJ203" s="150"/>
      <c r="AK203" s="150"/>
      <c r="AL203" s="201"/>
      <c r="AM203" s="150"/>
      <c r="AN203" s="150"/>
      <c r="AO203" s="150"/>
      <c r="AP203" s="150"/>
      <c r="AQ203" s="150"/>
      <c r="AR203" s="150"/>
      <c r="AS203" s="150"/>
      <c r="AT203" s="150"/>
      <c r="AU203" s="150"/>
      <c r="AV203" s="150"/>
      <c r="AW203" s="150"/>
      <c r="AX203" s="150"/>
      <c r="AY203" s="150"/>
      <c r="AZ203" s="150"/>
      <c r="BA203" s="150"/>
      <c r="BB203" s="150"/>
      <c r="BC203" s="150" t="s">
        <v>356</v>
      </c>
      <c r="BD203" s="59" t="b">
        <v>0</v>
      </c>
      <c r="BE203" s="150"/>
      <c r="BF203" s="150"/>
      <c r="BG203" s="150"/>
      <c r="BH203" s="150"/>
      <c r="BI203" s="150"/>
      <c r="BJ203" s="150"/>
      <c r="BK203" s="150"/>
      <c r="BL203" s="150"/>
      <c r="BM203" s="150"/>
      <c r="BN203" s="150"/>
      <c r="BO203" s="150"/>
      <c r="BP203" s="150"/>
      <c r="BQ203" s="150"/>
      <c r="BR203" s="150"/>
      <c r="BS203" s="150"/>
      <c r="BT203" s="150"/>
      <c r="BU203" s="57"/>
    </row>
    <row r="204" ht="15.75" customHeight="1">
      <c r="A204" s="58" t="s">
        <v>2060</v>
      </c>
      <c r="B204" s="35">
        <v>45325.0</v>
      </c>
      <c r="C204" s="83" t="s">
        <v>57</v>
      </c>
      <c r="D204" s="31" t="b">
        <v>1</v>
      </c>
      <c r="E204" s="37" t="b">
        <v>1</v>
      </c>
      <c r="F204" s="47"/>
      <c r="G204" s="39" t="s">
        <v>2061</v>
      </c>
      <c r="H204" s="106"/>
      <c r="I204" s="48" t="s">
        <v>269</v>
      </c>
      <c r="J204" s="48" t="s">
        <v>2062</v>
      </c>
      <c r="K204" s="48" t="s">
        <v>124</v>
      </c>
      <c r="L204" s="329" t="s">
        <v>340</v>
      </c>
      <c r="M204" s="329" t="s">
        <v>65</v>
      </c>
      <c r="N204" s="48" t="s">
        <v>990</v>
      </c>
      <c r="O204" s="486" t="s">
        <v>2063</v>
      </c>
      <c r="P204" s="46"/>
      <c r="Q204" s="47"/>
      <c r="R204" s="106"/>
      <c r="S204" s="42"/>
      <c r="T204" s="55"/>
      <c r="U204" s="49"/>
      <c r="V204" s="37"/>
      <c r="W204" s="241"/>
      <c r="X204" s="42"/>
      <c r="Y204" s="42"/>
      <c r="Z204" s="51"/>
      <c r="AA204" s="63"/>
      <c r="AB204" s="63"/>
      <c r="AC204" s="54"/>
      <c r="AD204" s="37"/>
      <c r="AE204" s="42"/>
      <c r="AF204" s="37"/>
      <c r="AG204" s="42"/>
      <c r="AH204" s="324"/>
      <c r="AI204" s="145"/>
      <c r="AJ204" s="42"/>
      <c r="AK204" s="42"/>
      <c r="AL204" s="47"/>
      <c r="AM204" s="42"/>
      <c r="AN204" s="42"/>
      <c r="AO204" s="42"/>
      <c r="AP204" s="42"/>
      <c r="AQ204" s="42"/>
      <c r="AR204" s="42"/>
      <c r="AS204" s="42"/>
      <c r="AT204" s="42"/>
      <c r="AU204" s="241"/>
      <c r="AV204" s="42"/>
      <c r="AW204" s="42"/>
      <c r="AX204" s="42"/>
      <c r="AY204" s="42"/>
      <c r="AZ204" s="42"/>
      <c r="BA204" s="42"/>
      <c r="BB204" s="57"/>
      <c r="BC204" s="57"/>
      <c r="BD204" s="57"/>
      <c r="BE204" s="57"/>
      <c r="BF204" s="57"/>
      <c r="BG204" s="57"/>
      <c r="BH204" s="57"/>
      <c r="BI204" s="57"/>
      <c r="BJ204" s="57"/>
      <c r="BK204" s="57"/>
      <c r="BL204" s="57"/>
      <c r="BM204" s="57"/>
      <c r="BN204" s="57"/>
      <c r="BO204" s="57"/>
      <c r="BP204" s="57"/>
      <c r="BQ204" s="57"/>
      <c r="BR204" s="57"/>
      <c r="BS204" s="57"/>
      <c r="BT204" s="57"/>
      <c r="BU204" s="57"/>
    </row>
    <row r="205" ht="15.75" customHeight="1">
      <c r="A205" s="64" t="s">
        <v>2064</v>
      </c>
      <c r="B205" s="35">
        <v>45325.0</v>
      </c>
      <c r="C205" s="36" t="s">
        <v>57</v>
      </c>
      <c r="D205" s="31" t="b">
        <v>1</v>
      </c>
      <c r="E205" s="31" t="b">
        <v>1</v>
      </c>
      <c r="F205" s="28"/>
      <c r="G205" s="39" t="s">
        <v>2065</v>
      </c>
      <c r="H205" s="68" t="s">
        <v>2066</v>
      </c>
      <c r="I205" s="55" t="s">
        <v>269</v>
      </c>
      <c r="J205" s="55" t="s">
        <v>123</v>
      </c>
      <c r="K205" s="55" t="s">
        <v>314</v>
      </c>
      <c r="L205" s="44" t="s">
        <v>125</v>
      </c>
      <c r="M205" s="43"/>
      <c r="N205" s="69"/>
      <c r="O205" s="45" t="s">
        <v>2067</v>
      </c>
      <c r="P205" s="62" t="s">
        <v>2068</v>
      </c>
      <c r="Q205" s="47"/>
      <c r="R205" s="367"/>
      <c r="S205" s="47"/>
      <c r="T205" s="48" t="s">
        <v>1085</v>
      </c>
      <c r="U205" s="49" t="s">
        <v>143</v>
      </c>
      <c r="V205" s="37" t="s">
        <v>109</v>
      </c>
      <c r="W205" s="50">
        <v>44770.0</v>
      </c>
      <c r="X205" s="42" t="s">
        <v>110</v>
      </c>
      <c r="Y205" s="42"/>
      <c r="Z205" s="51"/>
      <c r="AA205" s="53">
        <v>1.06E7</v>
      </c>
      <c r="AB205" s="53">
        <v>2700000.0</v>
      </c>
      <c r="AC205" s="54">
        <v>19.3</v>
      </c>
      <c r="AD205" s="37">
        <v>4.0</v>
      </c>
      <c r="AE205" s="42"/>
      <c r="AF205" s="37">
        <v>8.0</v>
      </c>
      <c r="AG205" s="42"/>
      <c r="AH205" s="47"/>
      <c r="AI205" s="37"/>
      <c r="AJ205" s="42"/>
      <c r="AK205" s="55"/>
      <c r="AL205" s="28"/>
      <c r="AM205" s="55"/>
      <c r="AN205" s="55"/>
      <c r="AO205" s="55"/>
      <c r="AP205" s="42"/>
      <c r="AQ205" s="42"/>
      <c r="AR205" s="42"/>
      <c r="AS205" s="42"/>
      <c r="AT205" s="42"/>
      <c r="AU205" s="431" t="s">
        <v>2069</v>
      </c>
      <c r="AV205" s="42"/>
      <c r="AW205" s="42"/>
      <c r="AX205" s="42" t="s">
        <v>95</v>
      </c>
      <c r="AY205" s="42"/>
      <c r="AZ205" s="42"/>
      <c r="BA205" s="42"/>
      <c r="BB205" s="57"/>
      <c r="BC205" s="57"/>
      <c r="BD205" s="57"/>
      <c r="BE205" s="57"/>
      <c r="BF205" s="57"/>
      <c r="BG205" s="57"/>
      <c r="BH205" s="57"/>
      <c r="BI205" s="57"/>
      <c r="BJ205" s="57"/>
      <c r="BK205" s="57"/>
      <c r="BL205" s="57"/>
      <c r="BM205" s="57"/>
      <c r="BN205" s="57"/>
      <c r="BO205" s="57"/>
      <c r="BP205" s="57"/>
      <c r="BQ205" s="57"/>
      <c r="BR205" s="57"/>
      <c r="BS205" s="57"/>
      <c r="BT205" s="57"/>
      <c r="BU205" s="57"/>
    </row>
    <row r="206" ht="14.25" customHeight="1">
      <c r="A206" s="159" t="s">
        <v>2070</v>
      </c>
      <c r="B206" s="35">
        <v>45325.0</v>
      </c>
      <c r="C206" s="36" t="s">
        <v>57</v>
      </c>
      <c r="D206" s="59" t="b">
        <v>1</v>
      </c>
      <c r="E206" s="59" t="b">
        <v>1</v>
      </c>
      <c r="F206" s="38"/>
      <c r="G206" s="39" t="s">
        <v>2071</v>
      </c>
      <c r="H206" s="418" t="s">
        <v>2072</v>
      </c>
      <c r="I206" s="162" t="s">
        <v>1826</v>
      </c>
      <c r="J206" s="55" t="s">
        <v>123</v>
      </c>
      <c r="K206" s="162" t="s">
        <v>314</v>
      </c>
      <c r="L206" s="164" t="s">
        <v>125</v>
      </c>
      <c r="M206" s="164" t="s">
        <v>65</v>
      </c>
      <c r="N206" s="162"/>
      <c r="O206" s="45" t="s">
        <v>2073</v>
      </c>
      <c r="P206" s="62" t="s">
        <v>2074</v>
      </c>
      <c r="Q206" s="38"/>
      <c r="R206" s="106"/>
      <c r="S206" s="42"/>
      <c r="T206" s="48" t="s">
        <v>89</v>
      </c>
      <c r="U206" s="165" t="s">
        <v>72</v>
      </c>
      <c r="V206" s="37" t="s">
        <v>109</v>
      </c>
      <c r="W206" s="162"/>
      <c r="X206" s="167" t="s">
        <v>131</v>
      </c>
      <c r="Y206" s="162"/>
      <c r="Z206" s="156"/>
      <c r="AA206" s="52"/>
      <c r="AB206" s="52"/>
      <c r="AC206" s="168"/>
      <c r="AD206" s="59"/>
      <c r="AE206" s="162"/>
      <c r="AF206" s="59"/>
      <c r="AG206" s="162"/>
      <c r="AH206" s="38"/>
      <c r="AI206" s="59"/>
      <c r="AJ206" s="162"/>
      <c r="AK206" s="162"/>
      <c r="AL206" s="38"/>
      <c r="AM206" s="162"/>
      <c r="AN206" s="162"/>
      <c r="AO206" s="162"/>
      <c r="AP206" s="162"/>
      <c r="AQ206" s="162"/>
      <c r="AR206" s="162"/>
      <c r="AS206" s="162"/>
      <c r="AT206" s="162"/>
      <c r="AU206" s="162"/>
      <c r="AV206" s="162"/>
      <c r="AW206" s="162"/>
      <c r="AX206" s="162"/>
      <c r="AY206" s="162"/>
      <c r="AZ206" s="162"/>
      <c r="BA206" s="162"/>
      <c r="BB206" s="162"/>
      <c r="BC206" s="162"/>
      <c r="BD206" s="162"/>
      <c r="BE206" s="162"/>
      <c r="BF206" s="162"/>
      <c r="BG206" s="162"/>
      <c r="BH206" s="162"/>
      <c r="BI206" s="162"/>
      <c r="BJ206" s="162"/>
      <c r="BK206" s="162"/>
      <c r="BL206" s="162"/>
      <c r="BM206" s="162"/>
      <c r="BN206" s="162"/>
      <c r="BO206" s="162"/>
      <c r="BP206" s="162"/>
      <c r="BQ206" s="162"/>
      <c r="BR206" s="162"/>
      <c r="BS206" s="57"/>
      <c r="BT206" s="57"/>
      <c r="BU206" s="57"/>
    </row>
    <row r="207" ht="15.75" customHeight="1">
      <c r="A207" s="64" t="s">
        <v>2075</v>
      </c>
      <c r="B207" s="35">
        <v>44745.0</v>
      </c>
      <c r="C207" s="36" t="s">
        <v>97</v>
      </c>
      <c r="D207" s="56" t="b">
        <v>1</v>
      </c>
      <c r="E207" s="66" t="b">
        <v>0</v>
      </c>
      <c r="F207" s="28"/>
      <c r="G207" s="39" t="s">
        <v>2076</v>
      </c>
      <c r="H207" s="286"/>
      <c r="I207" s="55"/>
      <c r="J207" s="55"/>
      <c r="K207" s="55"/>
      <c r="L207" s="64"/>
      <c r="M207" s="64"/>
      <c r="N207" s="69"/>
      <c r="O207" s="69"/>
      <c r="P207" s="70" t="s">
        <v>2077</v>
      </c>
      <c r="Q207" s="70" t="s">
        <v>2078</v>
      </c>
      <c r="R207" s="71"/>
      <c r="S207" s="41" t="s">
        <v>2079</v>
      </c>
      <c r="T207" s="72" t="s">
        <v>446</v>
      </c>
      <c r="U207" s="73" t="s">
        <v>2080</v>
      </c>
      <c r="V207" s="92" t="s">
        <v>73</v>
      </c>
      <c r="W207" s="74">
        <v>250633.0</v>
      </c>
      <c r="X207" s="42"/>
      <c r="Y207" s="41"/>
      <c r="Z207" s="75"/>
      <c r="AA207" s="76"/>
      <c r="AB207" s="76"/>
      <c r="AC207" s="77"/>
      <c r="AD207" s="78"/>
      <c r="AE207" s="41"/>
      <c r="AF207" s="78"/>
      <c r="AG207" s="78"/>
      <c r="AH207" s="47"/>
      <c r="AI207" s="37"/>
      <c r="AJ207" s="41"/>
      <c r="AK207" s="78">
        <f>972-8-9323333</f>
        <v>-9322369</v>
      </c>
      <c r="AL207" s="70"/>
      <c r="AM207" s="55"/>
      <c r="AN207" s="55"/>
      <c r="AO207" s="55"/>
      <c r="AP207" s="42"/>
      <c r="AQ207" s="57"/>
      <c r="AR207" s="57"/>
      <c r="AS207" s="57"/>
      <c r="AT207" s="57"/>
      <c r="AU207" s="57"/>
      <c r="AV207" s="57"/>
      <c r="AW207" s="57"/>
      <c r="AX207" s="57"/>
      <c r="AY207" s="57"/>
      <c r="AZ207" s="57"/>
      <c r="BA207" s="57"/>
      <c r="BB207" s="57"/>
      <c r="BC207" s="57"/>
      <c r="BD207" s="57"/>
      <c r="BE207" s="57"/>
      <c r="BF207" s="327"/>
      <c r="BG207" s="327"/>
      <c r="BH207" s="327"/>
      <c r="BI207" s="327"/>
      <c r="BJ207" s="327"/>
      <c r="BK207" s="327"/>
      <c r="BL207" s="327"/>
      <c r="BM207" s="327"/>
      <c r="BN207" s="327"/>
      <c r="BO207" s="327"/>
      <c r="BP207" s="327"/>
      <c r="BQ207" s="327"/>
      <c r="BR207" s="327"/>
      <c r="BS207" s="327"/>
      <c r="BT207" s="327"/>
      <c r="BU207" s="327"/>
    </row>
    <row r="208" ht="15.75" customHeight="1">
      <c r="A208" s="64" t="s">
        <v>2081</v>
      </c>
      <c r="B208" s="35">
        <v>44745.0</v>
      </c>
      <c r="C208" s="36" t="s">
        <v>97</v>
      </c>
      <c r="D208" s="56" t="b">
        <v>1</v>
      </c>
      <c r="E208" s="66" t="b">
        <v>0</v>
      </c>
      <c r="F208" s="28" t="s">
        <v>2082</v>
      </c>
      <c r="G208" s="39" t="s">
        <v>2083</v>
      </c>
      <c r="H208" s="68"/>
      <c r="I208" s="55"/>
      <c r="J208" s="55"/>
      <c r="K208" s="55"/>
      <c r="L208" s="64"/>
      <c r="M208" s="64"/>
      <c r="N208" s="69"/>
      <c r="O208" s="69"/>
      <c r="P208" s="70" t="s">
        <v>2084</v>
      </c>
      <c r="Q208" s="70" t="s">
        <v>2085</v>
      </c>
      <c r="R208" s="71"/>
      <c r="S208" s="41" t="s">
        <v>1793</v>
      </c>
      <c r="T208" s="72" t="s">
        <v>2086</v>
      </c>
      <c r="U208" s="73" t="s">
        <v>1502</v>
      </c>
      <c r="V208" s="92" t="s">
        <v>91</v>
      </c>
      <c r="W208" s="74">
        <v>363243.0</v>
      </c>
      <c r="X208" s="42"/>
      <c r="Y208" s="41"/>
      <c r="Z208" s="75"/>
      <c r="AA208" s="76"/>
      <c r="AB208" s="76"/>
      <c r="AC208" s="77"/>
      <c r="AD208" s="78"/>
      <c r="AE208" s="41"/>
      <c r="AF208" s="78"/>
      <c r="AG208" s="78"/>
      <c r="AH208" s="47"/>
      <c r="AI208" s="37"/>
      <c r="AJ208" s="41" t="s">
        <v>2087</v>
      </c>
      <c r="AK208" s="78"/>
      <c r="AL208" s="70" t="s">
        <v>2088</v>
      </c>
      <c r="AM208" s="55"/>
      <c r="AN208" s="55"/>
      <c r="AO208" s="55"/>
      <c r="AP208" s="42"/>
      <c r="AQ208" s="57"/>
      <c r="AR208" s="57"/>
      <c r="AS208" s="57"/>
      <c r="AT208" s="57"/>
      <c r="AU208" s="57"/>
      <c r="AV208" s="57"/>
      <c r="AW208" s="57"/>
      <c r="AX208" s="57"/>
      <c r="AY208" s="57"/>
      <c r="AZ208" s="57"/>
      <c r="BA208" s="57"/>
      <c r="BB208" s="57"/>
      <c r="BC208" s="57"/>
      <c r="BD208" s="57"/>
      <c r="BE208" s="57"/>
      <c r="BF208" s="57"/>
      <c r="BG208" s="57"/>
      <c r="BH208" s="57"/>
      <c r="BI208" s="57"/>
      <c r="BJ208" s="57"/>
      <c r="BK208" s="57"/>
      <c r="BL208" s="57"/>
      <c r="BM208" s="57"/>
      <c r="BN208" s="57"/>
      <c r="BO208" s="57"/>
      <c r="BP208" s="57"/>
      <c r="BQ208" s="57"/>
      <c r="BR208" s="57"/>
      <c r="BS208" s="57"/>
      <c r="BT208" s="57"/>
      <c r="BU208" s="57"/>
    </row>
    <row r="209" ht="15.75" customHeight="1">
      <c r="A209" s="150" t="s">
        <v>2089</v>
      </c>
      <c r="B209" s="144">
        <v>44994.0</v>
      </c>
      <c r="C209" s="59" t="s">
        <v>150</v>
      </c>
      <c r="D209" s="150" t="b">
        <v>1</v>
      </c>
      <c r="E209" s="59" t="b">
        <v>0</v>
      </c>
      <c r="F209" s="201"/>
      <c r="G209" s="39" t="s">
        <v>2090</v>
      </c>
      <c r="H209" s="39" t="s">
        <v>2091</v>
      </c>
      <c r="I209" s="150"/>
      <c r="J209" s="150" t="s">
        <v>1092</v>
      </c>
      <c r="K209" s="150"/>
      <c r="L209" s="150"/>
      <c r="M209" s="150"/>
      <c r="N209" s="150"/>
      <c r="O209" s="150"/>
      <c r="P209" s="201" t="s">
        <v>2092</v>
      </c>
      <c r="Q209" s="201"/>
      <c r="R209" s="226" t="s">
        <v>2093</v>
      </c>
      <c r="S209" s="57"/>
      <c r="T209" s="150"/>
      <c r="U209" s="184" t="s">
        <v>208</v>
      </c>
      <c r="V209" s="180" t="s">
        <v>91</v>
      </c>
      <c r="W209" s="202"/>
      <c r="X209" s="207" t="s">
        <v>131</v>
      </c>
      <c r="Y209" s="150"/>
      <c r="Z209" s="156"/>
      <c r="AA209" s="52"/>
      <c r="AB209" s="52"/>
      <c r="AC209" s="318"/>
      <c r="AD209" s="150"/>
      <c r="AE209" s="150"/>
      <c r="AF209" s="150"/>
      <c r="AG209" s="150"/>
      <c r="AH209" s="201"/>
      <c r="AI209" s="59"/>
      <c r="AJ209" s="150"/>
      <c r="AK209" s="150"/>
      <c r="AL209" s="201"/>
      <c r="AM209" s="150"/>
      <c r="AN209" s="150"/>
      <c r="AO209" s="150"/>
      <c r="AP209" s="150"/>
      <c r="AQ209" s="150"/>
      <c r="AR209" s="150"/>
      <c r="AS209" s="150"/>
      <c r="AT209" s="150"/>
      <c r="AU209" s="150"/>
      <c r="AV209" s="150"/>
      <c r="AW209" s="150"/>
      <c r="AX209" s="150"/>
      <c r="AY209" s="150"/>
      <c r="AZ209" s="150"/>
      <c r="BA209" s="150"/>
      <c r="BB209" s="150"/>
      <c r="BC209" s="59" t="b">
        <v>0</v>
      </c>
      <c r="BD209" s="59" t="b">
        <v>0</v>
      </c>
      <c r="BE209" s="150"/>
      <c r="BF209" s="150"/>
      <c r="BG209" s="150"/>
      <c r="BH209" s="150"/>
      <c r="BI209" s="150"/>
      <c r="BJ209" s="150"/>
      <c r="BK209" s="150"/>
      <c r="BL209" s="150"/>
      <c r="BM209" s="150"/>
      <c r="BN209" s="150"/>
      <c r="BO209" s="150"/>
      <c r="BP209" s="150"/>
      <c r="BQ209" s="150"/>
      <c r="BR209" s="150"/>
      <c r="BS209" s="150"/>
      <c r="BT209" s="150"/>
      <c r="BU209" s="57"/>
    </row>
    <row r="210" ht="15.75" customHeight="1">
      <c r="A210" s="58" t="s">
        <v>2094</v>
      </c>
      <c r="B210" s="35">
        <v>45325.0</v>
      </c>
      <c r="C210" s="36" t="s">
        <v>57</v>
      </c>
      <c r="D210" s="56" t="b">
        <v>1</v>
      </c>
      <c r="E210" s="37" t="b">
        <v>1</v>
      </c>
      <c r="F210" s="47"/>
      <c r="G210" s="39" t="s">
        <v>2095</v>
      </c>
      <c r="H210" s="39" t="s">
        <v>2096</v>
      </c>
      <c r="I210" s="55" t="s">
        <v>473</v>
      </c>
      <c r="J210" s="55" t="s">
        <v>123</v>
      </c>
      <c r="K210" s="55" t="s">
        <v>314</v>
      </c>
      <c r="L210" s="60" t="s">
        <v>82</v>
      </c>
      <c r="M210" s="43"/>
      <c r="N210" s="69"/>
      <c r="O210" s="45" t="s">
        <v>2097</v>
      </c>
      <c r="P210" s="46" t="s">
        <v>2098</v>
      </c>
      <c r="Q210" s="47" t="s">
        <v>2099</v>
      </c>
      <c r="R210" s="106"/>
      <c r="S210" s="42" t="s">
        <v>2100</v>
      </c>
      <c r="T210" s="42" t="s">
        <v>129</v>
      </c>
      <c r="U210" s="49" t="s">
        <v>192</v>
      </c>
      <c r="V210" s="37" t="s">
        <v>109</v>
      </c>
      <c r="W210" s="233">
        <v>14993.0</v>
      </c>
      <c r="X210" s="42" t="s">
        <v>74</v>
      </c>
      <c r="Y210" s="42" t="s">
        <v>74</v>
      </c>
      <c r="Z210" s="51">
        <v>44550.0</v>
      </c>
      <c r="AA210" s="53">
        <v>1300000.0</v>
      </c>
      <c r="AB210" s="53">
        <v>2100000.0</v>
      </c>
      <c r="AC210" s="54">
        <v>2.1</v>
      </c>
      <c r="AD210" s="37">
        <v>3.0</v>
      </c>
      <c r="AE210" s="42" t="s">
        <v>111</v>
      </c>
      <c r="AF210" s="37">
        <v>7.0</v>
      </c>
      <c r="AG210" s="42"/>
      <c r="AH210" s="79" t="s">
        <v>2101</v>
      </c>
      <c r="AI210" s="74">
        <v>1508.0</v>
      </c>
      <c r="AJ210" s="317" t="s">
        <v>2102</v>
      </c>
      <c r="AK210" s="114"/>
      <c r="AL210" s="47" t="s">
        <v>2103</v>
      </c>
      <c r="AM210" s="42"/>
      <c r="AN210" s="42" t="s">
        <v>2104</v>
      </c>
      <c r="AO210" s="42" t="s">
        <v>2103</v>
      </c>
      <c r="AP210" s="42"/>
      <c r="AQ210" s="42"/>
      <c r="AR210" s="42"/>
      <c r="AS210" s="42"/>
      <c r="AT210" s="42" t="s">
        <v>2105</v>
      </c>
      <c r="AU210" s="317" t="s">
        <v>2106</v>
      </c>
      <c r="AV210" s="114"/>
      <c r="AW210" s="42" t="b">
        <v>0</v>
      </c>
      <c r="AX210" s="42" t="s">
        <v>95</v>
      </c>
      <c r="AY210" s="42"/>
      <c r="AZ210" s="42"/>
      <c r="BA210" s="42"/>
      <c r="BB210" s="57"/>
      <c r="BC210" s="57"/>
      <c r="BD210" s="57"/>
      <c r="BE210" s="57"/>
      <c r="BF210" s="57"/>
      <c r="BG210" s="57"/>
      <c r="BH210" s="57"/>
      <c r="BI210" s="57"/>
      <c r="BJ210" s="57"/>
      <c r="BK210" s="57"/>
      <c r="BL210" s="57"/>
      <c r="BM210" s="57"/>
      <c r="BN210" s="57"/>
      <c r="BO210" s="57"/>
      <c r="BP210" s="57"/>
      <c r="BQ210" s="57"/>
      <c r="BR210" s="57"/>
      <c r="BS210" s="57"/>
      <c r="BT210" s="57"/>
      <c r="BU210" s="57"/>
    </row>
    <row r="211" ht="15.75" customHeight="1">
      <c r="A211" s="58" t="s">
        <v>2107</v>
      </c>
      <c r="B211" s="35">
        <v>45325.0</v>
      </c>
      <c r="C211" s="36" t="s">
        <v>57</v>
      </c>
      <c r="D211" s="56" t="b">
        <v>1</v>
      </c>
      <c r="E211" s="37" t="b">
        <v>1</v>
      </c>
      <c r="F211" s="47"/>
      <c r="G211" s="39" t="s">
        <v>2108</v>
      </c>
      <c r="H211" s="39" t="s">
        <v>2109</v>
      </c>
      <c r="I211" s="55" t="s">
        <v>61</v>
      </c>
      <c r="J211" s="55" t="s">
        <v>123</v>
      </c>
      <c r="K211" s="55" t="s">
        <v>314</v>
      </c>
      <c r="L211" s="44" t="s">
        <v>125</v>
      </c>
      <c r="M211" s="43" t="s">
        <v>65</v>
      </c>
      <c r="N211" s="69"/>
      <c r="O211" s="45" t="s">
        <v>2110</v>
      </c>
      <c r="P211" s="46" t="s">
        <v>2111</v>
      </c>
      <c r="Q211" s="47" t="s">
        <v>2112</v>
      </c>
      <c r="R211" s="106"/>
      <c r="S211" s="42" t="s">
        <v>2113</v>
      </c>
      <c r="T211" s="48" t="s">
        <v>89</v>
      </c>
      <c r="U211" s="49" t="s">
        <v>108</v>
      </c>
      <c r="V211" s="37" t="s">
        <v>109</v>
      </c>
      <c r="W211" s="233">
        <v>9145.0</v>
      </c>
      <c r="X211" s="42" t="s">
        <v>110</v>
      </c>
      <c r="Y211" s="42" t="s">
        <v>492</v>
      </c>
      <c r="Z211" s="51">
        <v>43942.0</v>
      </c>
      <c r="AA211" s="53">
        <v>4500000.0</v>
      </c>
      <c r="AB211" s="186">
        <v>1.64E7</v>
      </c>
      <c r="AC211" s="54">
        <v>16.4</v>
      </c>
      <c r="AD211" s="37">
        <v>5.0</v>
      </c>
      <c r="AE211" s="42"/>
      <c r="AF211" s="37">
        <v>12.0</v>
      </c>
      <c r="AG211" s="42"/>
      <c r="AH211" s="79" t="s">
        <v>2114</v>
      </c>
      <c r="AI211" s="37"/>
      <c r="AJ211" s="317" t="s">
        <v>2115</v>
      </c>
      <c r="AK211" s="114"/>
      <c r="AL211" s="47" t="s">
        <v>2116</v>
      </c>
      <c r="AM211" s="42"/>
      <c r="AN211" s="42" t="s">
        <v>2116</v>
      </c>
      <c r="AO211" s="42" t="s">
        <v>2117</v>
      </c>
      <c r="AP211" s="42"/>
      <c r="AQ211" s="42"/>
      <c r="AR211" s="42" t="s">
        <v>2118</v>
      </c>
      <c r="AS211" s="42"/>
      <c r="AT211" s="42" t="s">
        <v>2119</v>
      </c>
      <c r="AU211" s="42" t="s">
        <v>2120</v>
      </c>
      <c r="AV211" s="42"/>
      <c r="AW211" s="42" t="b">
        <v>0</v>
      </c>
      <c r="AX211" s="42" t="s">
        <v>95</v>
      </c>
      <c r="AY211" s="42"/>
      <c r="AZ211" s="42"/>
      <c r="BA211" s="42"/>
      <c r="BB211" s="57"/>
      <c r="BC211" s="57"/>
      <c r="BD211" s="57"/>
      <c r="BE211" s="57"/>
      <c r="BF211" s="57"/>
      <c r="BG211" s="57"/>
      <c r="BH211" s="57"/>
      <c r="BI211" s="57"/>
      <c r="BJ211" s="57"/>
      <c r="BK211" s="57"/>
      <c r="BL211" s="57"/>
      <c r="BM211" s="57"/>
      <c r="BN211" s="57"/>
      <c r="BO211" s="57"/>
      <c r="BP211" s="57"/>
      <c r="BQ211" s="57"/>
      <c r="BR211" s="57"/>
      <c r="BS211" s="57"/>
      <c r="BT211" s="57"/>
      <c r="BU211" s="57"/>
    </row>
    <row r="212" ht="15.75" customHeight="1">
      <c r="A212" s="162" t="s">
        <v>2121</v>
      </c>
      <c r="B212" s="35">
        <v>45325.0</v>
      </c>
      <c r="C212" s="36" t="s">
        <v>150</v>
      </c>
      <c r="D212" s="59" t="b">
        <v>1</v>
      </c>
      <c r="E212" s="59" t="b">
        <v>1</v>
      </c>
      <c r="F212" s="38" t="s">
        <v>2122</v>
      </c>
      <c r="G212" s="106"/>
      <c r="H212" s="39" t="s">
        <v>2123</v>
      </c>
      <c r="I212" s="162" t="s">
        <v>79</v>
      </c>
      <c r="J212" s="162" t="s">
        <v>338</v>
      </c>
      <c r="K212" s="162" t="s">
        <v>124</v>
      </c>
      <c r="L212" s="382" t="s">
        <v>82</v>
      </c>
      <c r="M212" s="164" t="s">
        <v>339</v>
      </c>
      <c r="N212" s="162"/>
      <c r="O212" s="45" t="s">
        <v>2124</v>
      </c>
      <c r="P212" s="328" t="s">
        <v>2125</v>
      </c>
      <c r="Q212" s="107" t="s">
        <v>2125</v>
      </c>
      <c r="R212" s="108"/>
      <c r="S212" s="57" t="s">
        <v>2126</v>
      </c>
      <c r="T212" s="109" t="s">
        <v>712</v>
      </c>
      <c r="U212" s="49" t="s">
        <v>661</v>
      </c>
      <c r="V212" s="37" t="s">
        <v>91</v>
      </c>
      <c r="W212" s="57"/>
      <c r="X212" s="48" t="s">
        <v>131</v>
      </c>
      <c r="Y212" s="57"/>
      <c r="Z212" s="474" t="s">
        <v>1874</v>
      </c>
      <c r="AA212" s="63"/>
      <c r="AB212" s="63"/>
      <c r="AC212" s="54"/>
      <c r="AD212" s="37">
        <v>1.0</v>
      </c>
      <c r="AE212" s="57"/>
      <c r="AF212" s="37">
        <v>0.0</v>
      </c>
      <c r="AG212" s="57"/>
      <c r="AH212" s="107"/>
      <c r="AI212" s="37"/>
      <c r="AJ212" s="57"/>
      <c r="AK212" s="57"/>
      <c r="AL212" s="107"/>
      <c r="AM212" s="57"/>
      <c r="AN212" s="57"/>
      <c r="AO212" s="57" t="s">
        <v>2127</v>
      </c>
      <c r="AP212" s="57"/>
      <c r="AQ212" s="57"/>
      <c r="AR212" s="57"/>
      <c r="AS212" s="57"/>
      <c r="AT212" s="57" t="s">
        <v>2128</v>
      </c>
      <c r="AU212" s="113" t="s">
        <v>2129</v>
      </c>
      <c r="AV212" s="114"/>
      <c r="AW212" s="37" t="b">
        <v>0</v>
      </c>
      <c r="AX212" s="113" t="s">
        <v>182</v>
      </c>
      <c r="AY212" s="115"/>
      <c r="AZ212" s="114"/>
      <c r="BA212" s="57"/>
      <c r="BB212" s="57"/>
      <c r="BC212" s="57"/>
      <c r="BD212" s="57"/>
      <c r="BE212" s="57"/>
      <c r="BF212" s="57"/>
      <c r="BG212" s="57"/>
      <c r="BH212" s="57"/>
      <c r="BI212" s="57"/>
      <c r="BJ212" s="57"/>
      <c r="BK212" s="57"/>
      <c r="BL212" s="57"/>
      <c r="BM212" s="57"/>
      <c r="BN212" s="57"/>
      <c r="BO212" s="57"/>
      <c r="BP212" s="57"/>
      <c r="BQ212" s="57"/>
      <c r="BR212" s="57"/>
      <c r="BS212" s="57"/>
      <c r="BT212" s="57"/>
      <c r="BU212" s="57"/>
    </row>
    <row r="213" ht="16.5" customHeight="1">
      <c r="A213" s="58" t="s">
        <v>2130</v>
      </c>
      <c r="B213" s="65"/>
      <c r="C213" s="36" t="s">
        <v>97</v>
      </c>
      <c r="D213" s="31" t="b">
        <v>0</v>
      </c>
      <c r="E213" s="37" t="b">
        <v>0</v>
      </c>
      <c r="F213" s="170"/>
      <c r="G213" s="106"/>
      <c r="H213" s="106"/>
      <c r="I213" s="57"/>
      <c r="J213" s="57" t="s">
        <v>62</v>
      </c>
      <c r="K213" s="57"/>
      <c r="L213" s="57"/>
      <c r="M213" s="57"/>
      <c r="N213" s="57"/>
      <c r="O213" s="57"/>
      <c r="P213" s="152"/>
      <c r="Q213" s="288"/>
      <c r="R213" s="108"/>
      <c r="S213" s="57"/>
      <c r="T213" s="287"/>
      <c r="U213" s="154"/>
      <c r="V213" s="289"/>
      <c r="W213" s="287"/>
      <c r="X213" s="287"/>
      <c r="Y213" s="327"/>
      <c r="Z213" s="156"/>
      <c r="AA213" s="52"/>
      <c r="AB213" s="52"/>
      <c r="AC213" s="287"/>
      <c r="AD213" s="287"/>
      <c r="AE213" s="287"/>
      <c r="AF213" s="287"/>
      <c r="AG213" s="287"/>
      <c r="AH213" s="288"/>
      <c r="AI213" s="289"/>
      <c r="AJ213" s="287"/>
      <c r="AK213" s="287"/>
      <c r="AL213" s="288"/>
      <c r="AM213" s="287"/>
      <c r="AN213" s="287"/>
      <c r="AO213" s="287"/>
      <c r="AP213" s="287"/>
      <c r="AQ213" s="287"/>
      <c r="AR213" s="287"/>
      <c r="AS213" s="287"/>
      <c r="AT213" s="287"/>
      <c r="AU213" s="287"/>
      <c r="AV213" s="287"/>
      <c r="AW213" s="287"/>
      <c r="AX213" s="287"/>
      <c r="AY213" s="287"/>
      <c r="AZ213" s="57"/>
      <c r="BA213" s="57"/>
      <c r="BB213" s="57"/>
      <c r="BC213" s="57"/>
      <c r="BD213" s="57"/>
      <c r="BE213" s="57"/>
      <c r="BF213" s="57"/>
      <c r="BG213" s="57"/>
      <c r="BH213" s="57"/>
      <c r="BI213" s="57"/>
      <c r="BJ213" s="57"/>
      <c r="BK213" s="57"/>
      <c r="BL213" s="57"/>
      <c r="BM213" s="57"/>
      <c r="BN213" s="57"/>
      <c r="BO213" s="57"/>
      <c r="BP213" s="57"/>
      <c r="BQ213" s="57"/>
      <c r="BR213" s="57"/>
      <c r="BS213" s="57"/>
      <c r="BT213" s="57"/>
      <c r="BU213" s="57"/>
    </row>
    <row r="214" ht="15.75" customHeight="1">
      <c r="A214" s="58" t="s">
        <v>2131</v>
      </c>
      <c r="B214" s="35">
        <v>45151.0</v>
      </c>
      <c r="C214" s="36" t="s">
        <v>57</v>
      </c>
      <c r="D214" s="37" t="b">
        <v>0</v>
      </c>
      <c r="E214" s="37" t="b">
        <v>0</v>
      </c>
      <c r="F214" s="170" t="s">
        <v>2132</v>
      </c>
      <c r="G214" s="39" t="s">
        <v>2133</v>
      </c>
      <c r="H214" s="106" t="s">
        <v>471</v>
      </c>
      <c r="I214" s="57" t="s">
        <v>79</v>
      </c>
      <c r="J214" s="57" t="s">
        <v>123</v>
      </c>
      <c r="K214" s="57" t="s">
        <v>641</v>
      </c>
      <c r="L214" s="57" t="s">
        <v>187</v>
      </c>
      <c r="M214" s="57" t="s">
        <v>428</v>
      </c>
      <c r="N214" s="57" t="s">
        <v>474</v>
      </c>
      <c r="O214" s="57"/>
      <c r="P214" s="107" t="s">
        <v>2134</v>
      </c>
      <c r="Q214" s="487" t="s">
        <v>2135</v>
      </c>
      <c r="R214" s="108"/>
      <c r="S214" s="57"/>
      <c r="T214" s="57" t="s">
        <v>240</v>
      </c>
      <c r="U214" s="49"/>
      <c r="V214" s="37"/>
      <c r="W214" s="57"/>
      <c r="X214" s="57"/>
      <c r="Y214" s="57"/>
      <c r="Z214" s="51"/>
      <c r="AA214" s="63"/>
      <c r="AB214" s="63"/>
      <c r="AC214" s="54"/>
      <c r="AD214" s="57"/>
      <c r="AE214" s="57"/>
      <c r="AF214" s="57"/>
      <c r="AG214" s="57"/>
      <c r="AH214" s="107"/>
      <c r="AI214" s="37"/>
      <c r="AJ214" s="57"/>
      <c r="AK214" s="57"/>
      <c r="AL214" s="107"/>
      <c r="AM214" s="57"/>
      <c r="AN214" s="57"/>
      <c r="AO214" s="57"/>
      <c r="AP214" s="57"/>
      <c r="AQ214" s="57"/>
      <c r="AR214" s="57"/>
      <c r="AS214" s="57"/>
      <c r="AT214" s="57"/>
      <c r="AU214" s="113" t="s">
        <v>2136</v>
      </c>
      <c r="AV214" s="115"/>
      <c r="AW214" s="114"/>
      <c r="AX214" s="57"/>
      <c r="AY214" s="57"/>
      <c r="AZ214" s="159"/>
      <c r="BA214" s="159"/>
      <c r="BB214" s="159"/>
      <c r="BC214" s="159"/>
      <c r="BD214" s="159"/>
      <c r="BE214" s="159"/>
      <c r="BF214" s="159"/>
      <c r="BG214" s="159"/>
      <c r="BH214" s="159"/>
      <c r="BI214" s="159"/>
      <c r="BJ214" s="159"/>
      <c r="BK214" s="159"/>
      <c r="BL214" s="159"/>
      <c r="BM214" s="159"/>
      <c r="BN214" s="159"/>
      <c r="BO214" s="159"/>
      <c r="BP214" s="159"/>
      <c r="BQ214" s="159"/>
      <c r="BR214" s="159"/>
      <c r="BS214" s="159"/>
      <c r="BT214" s="159"/>
      <c r="BU214" s="159"/>
    </row>
    <row r="215" ht="15.75" customHeight="1">
      <c r="A215" s="159" t="s">
        <v>2137</v>
      </c>
      <c r="B215" s="35">
        <v>45447.0</v>
      </c>
      <c r="C215" s="36" t="s">
        <v>57</v>
      </c>
      <c r="D215" s="59" t="b">
        <v>1</v>
      </c>
      <c r="E215" s="59" t="b">
        <v>1</v>
      </c>
      <c r="F215" s="38" t="s">
        <v>2138</v>
      </c>
      <c r="G215" s="181" t="s">
        <v>2139</v>
      </c>
      <c r="H215" s="434" t="s">
        <v>2140</v>
      </c>
      <c r="I215" s="162" t="s">
        <v>61</v>
      </c>
      <c r="J215" s="55" t="s">
        <v>62</v>
      </c>
      <c r="K215" s="162" t="s">
        <v>63</v>
      </c>
      <c r="L215" s="382" t="s">
        <v>289</v>
      </c>
      <c r="M215" s="164" t="s">
        <v>321</v>
      </c>
      <c r="N215" s="159"/>
      <c r="O215" s="45" t="s">
        <v>2141</v>
      </c>
      <c r="P215" s="62" t="s">
        <v>2142</v>
      </c>
      <c r="Q215" s="62" t="s">
        <v>2142</v>
      </c>
      <c r="R215" s="39" t="s">
        <v>2143</v>
      </c>
      <c r="S215" s="42" t="s">
        <v>2144</v>
      </c>
      <c r="T215" s="183" t="s">
        <v>847</v>
      </c>
      <c r="U215" s="165" t="s">
        <v>208</v>
      </c>
      <c r="V215" s="59" t="s">
        <v>91</v>
      </c>
      <c r="W215" s="159" t="s">
        <v>2145</v>
      </c>
      <c r="X215" s="159" t="s">
        <v>74</v>
      </c>
      <c r="Y215" s="159" t="s">
        <v>74</v>
      </c>
      <c r="Z215" s="156"/>
      <c r="AA215" s="436"/>
      <c r="AB215" s="52"/>
      <c r="AC215" s="187"/>
      <c r="AD215" s="188">
        <v>1.0</v>
      </c>
      <c r="AE215" s="159"/>
      <c r="AF215" s="188">
        <v>1.0</v>
      </c>
      <c r="AG215" s="159"/>
      <c r="AH215" s="189" t="s">
        <v>2146</v>
      </c>
      <c r="AI215" s="188">
        <v>555.0</v>
      </c>
      <c r="AJ215" s="162"/>
      <c r="AK215" s="162"/>
      <c r="AL215" s="38"/>
      <c r="AM215" s="192" t="s">
        <v>2147</v>
      </c>
      <c r="AN215" s="192" t="s">
        <v>2148</v>
      </c>
      <c r="AO215" s="192" t="s">
        <v>2149</v>
      </c>
      <c r="AP215" s="192" t="s">
        <v>2148</v>
      </c>
      <c r="AQ215" s="162"/>
      <c r="AR215" s="192" t="s">
        <v>2150</v>
      </c>
      <c r="AS215" s="192" t="s">
        <v>2151</v>
      </c>
      <c r="AT215" s="443"/>
      <c r="AU215" s="192" t="s">
        <v>2152</v>
      </c>
      <c r="AV215" s="162"/>
      <c r="AW215" s="162"/>
      <c r="AX215" s="438" t="s">
        <v>182</v>
      </c>
      <c r="AY215" s="192"/>
      <c r="AZ215" s="42"/>
      <c r="BA215" s="42"/>
      <c r="BB215" s="57"/>
      <c r="BC215" s="57"/>
      <c r="BD215" s="57"/>
      <c r="BE215" s="57"/>
      <c r="BF215" s="57"/>
      <c r="BG215" s="57"/>
      <c r="BH215" s="57"/>
      <c r="BI215" s="57"/>
      <c r="BJ215" s="57"/>
      <c r="BK215" s="57"/>
      <c r="BL215" s="57"/>
      <c r="BM215" s="57"/>
      <c r="BN215" s="57"/>
      <c r="BO215" s="57"/>
      <c r="BP215" s="57"/>
      <c r="BQ215" s="57"/>
      <c r="BR215" s="57"/>
      <c r="BS215" s="57"/>
      <c r="BT215" s="57"/>
      <c r="BU215" s="57"/>
    </row>
    <row r="216" ht="16.5" customHeight="1">
      <c r="A216" s="58" t="s">
        <v>2153</v>
      </c>
      <c r="B216" s="35">
        <v>45447.0</v>
      </c>
      <c r="C216" s="36" t="s">
        <v>57</v>
      </c>
      <c r="D216" s="37" t="b">
        <v>1</v>
      </c>
      <c r="E216" s="37" t="b">
        <v>1</v>
      </c>
      <c r="F216" s="47"/>
      <c r="G216" s="39" t="s">
        <v>2154</v>
      </c>
      <c r="H216" s="106" t="s">
        <v>471</v>
      </c>
      <c r="I216" s="162" t="s">
        <v>79</v>
      </c>
      <c r="J216" s="42" t="s">
        <v>80</v>
      </c>
      <c r="K216" s="42" t="s">
        <v>124</v>
      </c>
      <c r="L216" s="382" t="s">
        <v>82</v>
      </c>
      <c r="M216" s="44" t="s">
        <v>136</v>
      </c>
      <c r="N216" s="42" t="s">
        <v>1282</v>
      </c>
      <c r="O216" s="45" t="s">
        <v>2155</v>
      </c>
      <c r="P216" s="46" t="s">
        <v>2156</v>
      </c>
      <c r="Q216" s="175"/>
      <c r="R216" s="108"/>
      <c r="S216" s="57"/>
      <c r="T216" s="42" t="s">
        <v>415</v>
      </c>
      <c r="U216" s="49" t="s">
        <v>221</v>
      </c>
      <c r="V216" s="37" t="s">
        <v>91</v>
      </c>
      <c r="W216" s="287"/>
      <c r="X216" s="241"/>
      <c r="Y216" s="327"/>
      <c r="Z216" s="156"/>
      <c r="AA216" s="52"/>
      <c r="AB216" s="52"/>
      <c r="AC216" s="145"/>
      <c r="AD216" s="145"/>
      <c r="AE216" s="287"/>
      <c r="AF216" s="145"/>
      <c r="AG216" s="287"/>
      <c r="AH216" s="488" t="s">
        <v>2157</v>
      </c>
      <c r="AI216" s="145"/>
      <c r="AJ216" s="287"/>
      <c r="AK216" s="287"/>
      <c r="AL216" s="288"/>
      <c r="AM216" s="287"/>
      <c r="AN216" s="287"/>
      <c r="AO216" s="287"/>
      <c r="AP216" s="287"/>
      <c r="AQ216" s="287"/>
      <c r="AR216" s="287"/>
      <c r="AS216" s="287"/>
      <c r="AT216" s="287"/>
      <c r="AU216" s="287"/>
      <c r="AV216" s="327"/>
      <c r="AW216" s="287"/>
      <c r="AX216" s="287"/>
      <c r="AY216" s="287"/>
      <c r="AZ216" s="42"/>
      <c r="BA216" s="42"/>
      <c r="BB216" s="57"/>
      <c r="BC216" s="57"/>
      <c r="BD216" s="57"/>
      <c r="BE216" s="57"/>
      <c r="BF216" s="57"/>
      <c r="BG216" s="57"/>
      <c r="BH216" s="57"/>
      <c r="BI216" s="57"/>
      <c r="BJ216" s="57"/>
      <c r="BK216" s="57"/>
      <c r="BL216" s="57"/>
      <c r="BM216" s="57"/>
      <c r="BN216" s="57"/>
      <c r="BO216" s="57"/>
      <c r="BP216" s="57"/>
      <c r="BQ216" s="57"/>
      <c r="BR216" s="57"/>
      <c r="BS216" s="57"/>
      <c r="BT216" s="57"/>
      <c r="BU216" s="57"/>
    </row>
    <row r="217" ht="16.5" customHeight="1">
      <c r="A217" s="104" t="s">
        <v>2158</v>
      </c>
      <c r="B217" s="35">
        <v>45447.0</v>
      </c>
      <c r="C217" s="36" t="s">
        <v>57</v>
      </c>
      <c r="D217" s="31" t="b">
        <v>1</v>
      </c>
      <c r="E217" s="37" t="b">
        <v>1</v>
      </c>
      <c r="F217" s="477" t="s">
        <v>2159</v>
      </c>
      <c r="G217" s="95" t="s">
        <v>2160</v>
      </c>
      <c r="H217" s="39" t="s">
        <v>2161</v>
      </c>
      <c r="I217" s="55" t="s">
        <v>269</v>
      </c>
      <c r="J217" s="55" t="s">
        <v>187</v>
      </c>
      <c r="K217" s="55" t="s">
        <v>124</v>
      </c>
      <c r="L217" s="43" t="s">
        <v>427</v>
      </c>
      <c r="M217" s="43" t="s">
        <v>340</v>
      </c>
      <c r="N217" s="69"/>
      <c r="O217" s="45" t="s">
        <v>2162</v>
      </c>
      <c r="P217" s="175"/>
      <c r="Q217" s="489"/>
      <c r="R217" s="108"/>
      <c r="S217" s="57"/>
      <c r="T217" s="48" t="s">
        <v>89</v>
      </c>
      <c r="U217" s="154" t="s">
        <v>90</v>
      </c>
      <c r="V217" s="37" t="s">
        <v>109</v>
      </c>
      <c r="W217" s="314">
        <v>490499.0</v>
      </c>
      <c r="X217" s="241" t="s">
        <v>92</v>
      </c>
      <c r="Y217" s="151" t="s">
        <v>259</v>
      </c>
      <c r="Z217" s="156">
        <v>43678.0</v>
      </c>
      <c r="AA217" s="186">
        <v>54200.0</v>
      </c>
      <c r="AB217" s="186">
        <v>3550000.0</v>
      </c>
      <c r="AC217" s="145">
        <v>3.55</v>
      </c>
      <c r="AD217" s="145">
        <v>3.0</v>
      </c>
      <c r="AE217" s="287"/>
      <c r="AF217" s="145">
        <v>3.0</v>
      </c>
      <c r="AG217" s="287"/>
      <c r="AH217" s="288"/>
      <c r="AI217" s="145"/>
      <c r="AJ217" s="287"/>
      <c r="AK217" s="327"/>
      <c r="AL217" s="288"/>
      <c r="AM217" s="287"/>
      <c r="AN217" s="287"/>
      <c r="AO217" s="287"/>
      <c r="AP217" s="287"/>
      <c r="AQ217" s="287"/>
      <c r="AR217" s="287"/>
      <c r="AS217" s="287"/>
      <c r="AT217" s="287"/>
      <c r="AU217" s="287"/>
      <c r="AV217" s="339" t="s">
        <v>2163</v>
      </c>
      <c r="AW217" s="287"/>
      <c r="AX217" s="151" t="s">
        <v>95</v>
      </c>
      <c r="AY217" s="151"/>
      <c r="AZ217" s="162"/>
      <c r="BA217" s="162"/>
      <c r="BB217" s="162"/>
      <c r="BC217" s="162"/>
      <c r="BD217" s="162"/>
      <c r="BE217" s="162"/>
      <c r="BF217" s="162"/>
      <c r="BG217" s="162"/>
      <c r="BH217" s="162"/>
      <c r="BI217" s="162"/>
      <c r="BJ217" s="162"/>
      <c r="BK217" s="162"/>
      <c r="BL217" s="162"/>
      <c r="BM217" s="162"/>
      <c r="BN217" s="162"/>
      <c r="BO217" s="162"/>
      <c r="BP217" s="162"/>
      <c r="BQ217" s="162"/>
      <c r="BR217" s="162"/>
      <c r="BS217" s="162"/>
      <c r="BT217" s="162"/>
      <c r="BU217" s="42"/>
    </row>
    <row r="218" ht="15.75" customHeight="1">
      <c r="A218" s="58" t="s">
        <v>2164</v>
      </c>
      <c r="B218" s="35">
        <v>45447.0</v>
      </c>
      <c r="C218" s="36" t="s">
        <v>57</v>
      </c>
      <c r="D218" s="31" t="b">
        <v>1</v>
      </c>
      <c r="E218" s="37" t="b">
        <v>1</v>
      </c>
      <c r="F218" s="47" t="s">
        <v>2165</v>
      </c>
      <c r="G218" s="39" t="s">
        <v>2166</v>
      </c>
      <c r="H218" s="39" t="s">
        <v>2167</v>
      </c>
      <c r="I218" s="42" t="s">
        <v>233</v>
      </c>
      <c r="J218" s="42" t="s">
        <v>80</v>
      </c>
      <c r="K218" s="42" t="s">
        <v>63</v>
      </c>
      <c r="L218" s="44" t="s">
        <v>65</v>
      </c>
      <c r="M218" s="44" t="s">
        <v>235</v>
      </c>
      <c r="N218" s="42"/>
      <c r="O218" s="45" t="s">
        <v>2168</v>
      </c>
      <c r="P218" s="46" t="s">
        <v>2169</v>
      </c>
      <c r="Q218" s="47"/>
      <c r="R218" s="106"/>
      <c r="S218" s="42"/>
      <c r="T218" s="42" t="s">
        <v>902</v>
      </c>
      <c r="U218" s="49" t="s">
        <v>433</v>
      </c>
      <c r="V218" s="37" t="s">
        <v>109</v>
      </c>
      <c r="W218" s="42"/>
      <c r="X218" s="42" t="s">
        <v>74</v>
      </c>
      <c r="Y218" s="42"/>
      <c r="Z218" s="51"/>
      <c r="AA218" s="53">
        <v>370000.0</v>
      </c>
      <c r="AB218" s="53">
        <v>1370000.0</v>
      </c>
      <c r="AC218" s="54">
        <v>1.37</v>
      </c>
      <c r="AD218" s="37">
        <v>2.0</v>
      </c>
      <c r="AE218" s="42"/>
      <c r="AF218" s="37">
        <v>2.0</v>
      </c>
      <c r="AG218" s="42"/>
      <c r="AH218" s="47"/>
      <c r="AI218" s="37"/>
      <c r="AJ218" s="42"/>
      <c r="AK218" s="42"/>
      <c r="AL218" s="47"/>
      <c r="AM218" s="42"/>
      <c r="AN218" s="42"/>
      <c r="AO218" s="42"/>
      <c r="AP218" s="42"/>
      <c r="AQ218" s="42"/>
      <c r="AR218" s="42"/>
      <c r="AS218" s="42"/>
      <c r="AT218" s="42"/>
      <c r="AU218" s="42"/>
      <c r="AV218" s="42"/>
      <c r="AW218" s="42"/>
      <c r="AX218" s="42" t="s">
        <v>95</v>
      </c>
      <c r="AY218" s="42"/>
      <c r="AZ218" s="57"/>
      <c r="BA218" s="57"/>
      <c r="BB218" s="57"/>
      <c r="BC218" s="57"/>
      <c r="BD218" s="57"/>
      <c r="BE218" s="57"/>
      <c r="BF218" s="57"/>
      <c r="BG218" s="57"/>
      <c r="BH218" s="57"/>
      <c r="BI218" s="57"/>
      <c r="BJ218" s="57"/>
      <c r="BK218" s="57"/>
      <c r="BL218" s="57"/>
      <c r="BM218" s="57"/>
      <c r="BN218" s="57"/>
      <c r="BO218" s="57"/>
      <c r="BP218" s="57"/>
      <c r="BQ218" s="57"/>
      <c r="BR218" s="57"/>
      <c r="BS218" s="57"/>
      <c r="BT218" s="57"/>
      <c r="BU218" s="57"/>
    </row>
    <row r="219" ht="15.75" customHeight="1">
      <c r="A219" s="64" t="s">
        <v>2170</v>
      </c>
      <c r="B219" s="105"/>
      <c r="C219" s="36" t="s">
        <v>97</v>
      </c>
      <c r="D219" s="31" t="b">
        <v>0</v>
      </c>
      <c r="E219" s="31" t="b">
        <v>0</v>
      </c>
      <c r="F219" s="14"/>
      <c r="G219" s="147"/>
      <c r="H219" s="333"/>
      <c r="I219" s="55"/>
      <c r="J219" s="55"/>
      <c r="K219" s="55"/>
      <c r="L219" s="69"/>
      <c r="M219" s="69"/>
      <c r="N219" s="69"/>
      <c r="O219" s="69"/>
      <c r="P219" s="152"/>
      <c r="Q219" s="288"/>
      <c r="R219" s="108"/>
      <c r="S219" s="57"/>
      <c r="T219" s="287"/>
      <c r="U219" s="154"/>
      <c r="V219" s="289"/>
      <c r="W219" s="287"/>
      <c r="X219" s="287"/>
      <c r="Y219" s="287"/>
      <c r="Z219" s="156"/>
      <c r="AA219" s="52"/>
      <c r="AB219" s="52"/>
      <c r="AC219" s="287"/>
      <c r="AD219" s="287"/>
      <c r="AE219" s="287"/>
      <c r="AF219" s="287"/>
      <c r="AG219" s="287"/>
      <c r="AH219" s="288"/>
      <c r="AI219" s="289"/>
      <c r="AJ219" s="287"/>
      <c r="AK219" s="287"/>
      <c r="AL219" s="288"/>
      <c r="AM219" s="287"/>
      <c r="AN219" s="287"/>
      <c r="AO219" s="287"/>
      <c r="AP219" s="287"/>
      <c r="AQ219" s="287"/>
      <c r="AR219" s="287"/>
      <c r="AS219" s="287"/>
      <c r="AT219" s="287"/>
      <c r="AU219" s="287"/>
      <c r="AV219" s="327"/>
      <c r="AW219" s="287"/>
      <c r="AX219" s="287"/>
      <c r="AY219" s="327"/>
      <c r="AZ219" s="57"/>
      <c r="BA219" s="57"/>
      <c r="BB219" s="57"/>
      <c r="BC219" s="57"/>
      <c r="BD219" s="57"/>
      <c r="BE219" s="57"/>
      <c r="BF219" s="57"/>
      <c r="BG219" s="57"/>
      <c r="BH219" s="57"/>
      <c r="BI219" s="57"/>
      <c r="BJ219" s="57"/>
      <c r="BK219" s="57"/>
      <c r="BL219" s="57"/>
      <c r="BM219" s="57"/>
      <c r="BN219" s="57"/>
      <c r="BO219" s="57"/>
      <c r="BP219" s="57"/>
      <c r="BQ219" s="57"/>
      <c r="BR219" s="57"/>
      <c r="BS219" s="57"/>
      <c r="BT219" s="57"/>
      <c r="BU219" s="57"/>
    </row>
    <row r="220" ht="16.5" customHeight="1">
      <c r="A220" s="58" t="s">
        <v>2171</v>
      </c>
      <c r="B220" s="105"/>
      <c r="C220" s="36" t="s">
        <v>97</v>
      </c>
      <c r="D220" s="37" t="b">
        <v>0</v>
      </c>
      <c r="E220" s="37" t="b">
        <v>0</v>
      </c>
      <c r="F220" s="170"/>
      <c r="G220" s="106"/>
      <c r="H220" s="39" t="s">
        <v>2172</v>
      </c>
      <c r="I220" s="57"/>
      <c r="J220" s="57" t="s">
        <v>1498</v>
      </c>
      <c r="K220" s="57"/>
      <c r="L220" s="57"/>
      <c r="M220" s="57"/>
      <c r="N220" s="57"/>
      <c r="O220" s="57"/>
      <c r="P220" s="107" t="s">
        <v>2173</v>
      </c>
      <c r="Q220" s="107" t="s">
        <v>2174</v>
      </c>
      <c r="R220" s="108"/>
      <c r="S220" s="57" t="s">
        <v>2175</v>
      </c>
      <c r="T220" s="109" t="s">
        <v>220</v>
      </c>
      <c r="U220" s="49" t="s">
        <v>2176</v>
      </c>
      <c r="V220" s="37" t="s">
        <v>109</v>
      </c>
      <c r="W220" s="57"/>
      <c r="X220" s="57"/>
      <c r="Y220" s="57"/>
      <c r="Z220" s="474" t="s">
        <v>1874</v>
      </c>
      <c r="AA220" s="63"/>
      <c r="AB220" s="63"/>
      <c r="AC220" s="54"/>
      <c r="AD220" s="111">
        <v>1.0</v>
      </c>
      <c r="AE220" s="57"/>
      <c r="AF220" s="111">
        <v>1.0</v>
      </c>
      <c r="AG220" s="57"/>
      <c r="AH220" s="107"/>
      <c r="AI220" s="37"/>
      <c r="AJ220" s="57"/>
      <c r="AK220" s="57"/>
      <c r="AL220" s="107" t="s">
        <v>2177</v>
      </c>
      <c r="AM220" s="57"/>
      <c r="AN220" s="57"/>
      <c r="AO220" s="57"/>
      <c r="AP220" s="57"/>
      <c r="AQ220" s="57"/>
      <c r="AR220" s="57"/>
      <c r="AS220" s="57"/>
      <c r="AT220" s="57" t="s">
        <v>2177</v>
      </c>
      <c r="AU220" s="113" t="s">
        <v>2178</v>
      </c>
      <c r="AV220" s="114"/>
      <c r="AW220" s="37" t="b">
        <v>1</v>
      </c>
      <c r="AX220" s="57" t="s">
        <v>95</v>
      </c>
      <c r="AY220" s="57"/>
      <c r="AZ220" s="42"/>
      <c r="BA220" s="42"/>
      <c r="BB220" s="57"/>
      <c r="BC220" s="57"/>
      <c r="BD220" s="57"/>
      <c r="BE220" s="57"/>
      <c r="BF220" s="57"/>
      <c r="BG220" s="57"/>
      <c r="BH220" s="57"/>
      <c r="BI220" s="57"/>
      <c r="BJ220" s="57"/>
      <c r="BK220" s="57"/>
      <c r="BL220" s="57"/>
      <c r="BM220" s="57"/>
      <c r="BN220" s="57"/>
      <c r="BO220" s="57"/>
      <c r="BP220" s="57"/>
      <c r="BQ220" s="57"/>
      <c r="BR220" s="57"/>
      <c r="BS220" s="57"/>
      <c r="BT220" s="57"/>
      <c r="BU220" s="57"/>
    </row>
    <row r="221" ht="15.75" customHeight="1">
      <c r="A221" s="64" t="s">
        <v>2179</v>
      </c>
      <c r="B221" s="35">
        <v>45447.0</v>
      </c>
      <c r="C221" s="36" t="s">
        <v>57</v>
      </c>
      <c r="D221" s="31" t="b">
        <v>1</v>
      </c>
      <c r="E221" s="31" t="b">
        <v>1</v>
      </c>
      <c r="F221" s="28"/>
      <c r="G221" s="39" t="s">
        <v>2180</v>
      </c>
      <c r="H221" s="88" t="s">
        <v>2181</v>
      </c>
      <c r="I221" s="55" t="s">
        <v>61</v>
      </c>
      <c r="J221" s="55" t="s">
        <v>123</v>
      </c>
      <c r="K221" s="55" t="s">
        <v>63</v>
      </c>
      <c r="L221" s="43" t="s">
        <v>125</v>
      </c>
      <c r="M221" s="43" t="s">
        <v>315</v>
      </c>
      <c r="N221" s="69" t="s">
        <v>427</v>
      </c>
      <c r="O221" s="425" t="s">
        <v>2182</v>
      </c>
      <c r="P221" s="490" t="s">
        <v>2183</v>
      </c>
      <c r="Q221" s="47"/>
      <c r="R221" s="106"/>
      <c r="S221" s="42"/>
      <c r="T221" s="48" t="s">
        <v>89</v>
      </c>
      <c r="U221" s="49" t="s">
        <v>208</v>
      </c>
      <c r="V221" s="37" t="s">
        <v>109</v>
      </c>
      <c r="W221" s="42"/>
      <c r="X221" s="42" t="s">
        <v>110</v>
      </c>
      <c r="Y221" s="42"/>
      <c r="Z221" s="51"/>
      <c r="AA221" s="53">
        <v>2.0E7</v>
      </c>
      <c r="AB221" s="186">
        <v>3.05E7</v>
      </c>
      <c r="AC221" s="54">
        <v>30.5</v>
      </c>
      <c r="AD221" s="37">
        <v>2.0</v>
      </c>
      <c r="AE221" s="42"/>
      <c r="AF221" s="37">
        <v>9.0</v>
      </c>
      <c r="AG221" s="42"/>
      <c r="AH221" s="47"/>
      <c r="AI221" s="37"/>
      <c r="AJ221" s="42"/>
      <c r="AK221" s="55"/>
      <c r="AL221" s="28"/>
      <c r="AM221" s="55"/>
      <c r="AN221" s="55"/>
      <c r="AO221" s="55"/>
      <c r="AP221" s="42"/>
      <c r="AQ221" s="42"/>
      <c r="AR221" s="42"/>
      <c r="AS221" s="42"/>
      <c r="AT221" s="42"/>
      <c r="AU221" s="42"/>
      <c r="AV221" s="42"/>
      <c r="AW221" s="42"/>
      <c r="AX221" s="241" t="s">
        <v>182</v>
      </c>
      <c r="AY221" s="241"/>
      <c r="AZ221" s="42"/>
      <c r="BA221" s="42"/>
      <c r="BB221" s="57"/>
      <c r="BC221" s="57"/>
      <c r="BD221" s="57"/>
      <c r="BE221" s="57"/>
      <c r="BF221" s="57"/>
      <c r="BG221" s="57"/>
      <c r="BH221" s="57"/>
      <c r="BI221" s="57"/>
      <c r="BJ221" s="57"/>
      <c r="BK221" s="57"/>
      <c r="BL221" s="57"/>
      <c r="BM221" s="57"/>
      <c r="BN221" s="57"/>
      <c r="BO221" s="57"/>
      <c r="BP221" s="57"/>
      <c r="BQ221" s="57"/>
      <c r="BR221" s="57"/>
      <c r="BS221" s="57"/>
      <c r="BT221" s="57"/>
      <c r="BU221" s="57"/>
    </row>
    <row r="222" ht="16.5" customHeight="1">
      <c r="A222" s="58" t="s">
        <v>2184</v>
      </c>
      <c r="B222" s="35">
        <v>45447.0</v>
      </c>
      <c r="C222" s="36" t="s">
        <v>57</v>
      </c>
      <c r="D222" s="31" t="b">
        <v>1</v>
      </c>
      <c r="E222" s="37" t="b">
        <v>1</v>
      </c>
      <c r="F222" s="47"/>
      <c r="G222" s="39" t="s">
        <v>2185</v>
      </c>
      <c r="H222" s="39" t="s">
        <v>2186</v>
      </c>
      <c r="I222" s="55" t="s">
        <v>61</v>
      </c>
      <c r="J222" s="55" t="s">
        <v>62</v>
      </c>
      <c r="K222" s="55" t="s">
        <v>63</v>
      </c>
      <c r="L222" s="43" t="s">
        <v>321</v>
      </c>
      <c r="M222" s="43"/>
      <c r="N222" s="69"/>
      <c r="O222" s="45" t="s">
        <v>2187</v>
      </c>
      <c r="P222" s="46" t="s">
        <v>2188</v>
      </c>
      <c r="Q222" s="47" t="s">
        <v>2189</v>
      </c>
      <c r="R222" s="106"/>
      <c r="S222" s="42" t="s">
        <v>2190</v>
      </c>
      <c r="T222" s="48" t="s">
        <v>89</v>
      </c>
      <c r="U222" s="49" t="s">
        <v>2176</v>
      </c>
      <c r="V222" s="37" t="s">
        <v>109</v>
      </c>
      <c r="W222" s="42"/>
      <c r="X222" s="42" t="s">
        <v>92</v>
      </c>
      <c r="Y222" s="42" t="s">
        <v>92</v>
      </c>
      <c r="Z222" s="51" t="s">
        <v>2191</v>
      </c>
      <c r="AA222" s="63"/>
      <c r="AB222" s="63"/>
      <c r="AC222" s="54"/>
      <c r="AD222" s="37">
        <v>1.0</v>
      </c>
      <c r="AE222" s="42"/>
      <c r="AF222" s="37">
        <v>1.0</v>
      </c>
      <c r="AG222" s="42"/>
      <c r="AH222" s="79" t="s">
        <v>2192</v>
      </c>
      <c r="AI222" s="74">
        <v>2383.0</v>
      </c>
      <c r="AJ222" s="40" t="s">
        <v>2193</v>
      </c>
      <c r="AK222" s="42"/>
      <c r="AL222" s="47" t="s">
        <v>2194</v>
      </c>
      <c r="AM222" s="42"/>
      <c r="AN222" s="42"/>
      <c r="AO222" s="42"/>
      <c r="AP222" s="42"/>
      <c r="AQ222" s="42"/>
      <c r="AR222" s="42"/>
      <c r="AS222" s="42"/>
      <c r="AT222" s="42" t="s">
        <v>2195</v>
      </c>
      <c r="AU222" s="42" t="s">
        <v>2196</v>
      </c>
      <c r="AV222" s="42"/>
      <c r="AW222" s="42" t="b">
        <v>0</v>
      </c>
      <c r="AX222" s="42" t="s">
        <v>95</v>
      </c>
      <c r="AY222" s="42"/>
      <c r="AZ222" s="57"/>
      <c r="BA222" s="57"/>
      <c r="BB222" s="57"/>
      <c r="BC222" s="57"/>
      <c r="BD222" s="57"/>
      <c r="BE222" s="57"/>
      <c r="BF222" s="57"/>
      <c r="BG222" s="57"/>
      <c r="BH222" s="57"/>
      <c r="BI222" s="57"/>
      <c r="BJ222" s="57"/>
      <c r="BK222" s="57"/>
      <c r="BL222" s="57"/>
      <c r="BM222" s="57"/>
      <c r="BN222" s="57"/>
      <c r="BO222" s="57"/>
      <c r="BP222" s="57"/>
      <c r="BQ222" s="57"/>
      <c r="BR222" s="57"/>
      <c r="BS222" s="57"/>
      <c r="BT222" s="57"/>
      <c r="BU222" s="57"/>
    </row>
    <row r="223" ht="15.75" customHeight="1">
      <c r="A223" s="58" t="s">
        <v>2197</v>
      </c>
      <c r="B223" s="35">
        <v>44745.0</v>
      </c>
      <c r="C223" s="36" t="s">
        <v>57</v>
      </c>
      <c r="D223" s="37" t="b">
        <v>0</v>
      </c>
      <c r="E223" s="37" t="b">
        <v>0</v>
      </c>
      <c r="F223" s="170" t="s">
        <v>2198</v>
      </c>
      <c r="G223" s="39" t="s">
        <v>2199</v>
      </c>
      <c r="H223" s="106"/>
      <c r="I223" s="55" t="s">
        <v>122</v>
      </c>
      <c r="J223" s="57" t="s">
        <v>187</v>
      </c>
      <c r="K223" s="57" t="s">
        <v>63</v>
      </c>
      <c r="L223" s="64" t="s">
        <v>125</v>
      </c>
      <c r="M223" s="57"/>
      <c r="N223" s="57"/>
      <c r="O223" s="57"/>
      <c r="P223" s="107" t="s">
        <v>2200</v>
      </c>
      <c r="Q223" s="107" t="s">
        <v>2201</v>
      </c>
      <c r="R223" s="108"/>
      <c r="S223" s="57" t="s">
        <v>2202</v>
      </c>
      <c r="T223" s="109" t="s">
        <v>2203</v>
      </c>
      <c r="U223" s="49"/>
      <c r="V223" s="37" t="s">
        <v>91</v>
      </c>
      <c r="W223" s="331">
        <v>316723.0</v>
      </c>
      <c r="X223" s="42"/>
      <c r="Y223" s="57"/>
      <c r="Z223" s="51"/>
      <c r="AA223" s="63"/>
      <c r="AB223" s="63"/>
      <c r="AC223" s="54"/>
      <c r="AD223" s="57"/>
      <c r="AE223" s="57"/>
      <c r="AF223" s="57"/>
      <c r="AG223" s="57"/>
      <c r="AH223" s="107"/>
      <c r="AI223" s="37"/>
      <c r="AJ223" s="57" t="s">
        <v>2204</v>
      </c>
      <c r="AK223" s="491">
        <v>9.73E11</v>
      </c>
      <c r="AL223" s="107"/>
      <c r="AM223" s="57"/>
      <c r="AN223" s="57"/>
      <c r="AO223" s="57"/>
      <c r="AP223" s="57"/>
      <c r="AQ223" s="57"/>
      <c r="AR223" s="57"/>
      <c r="AS223" s="57"/>
      <c r="AT223" s="57"/>
      <c r="AU223" s="151" t="s">
        <v>2205</v>
      </c>
      <c r="AV223" s="57"/>
      <c r="AW223" s="57"/>
      <c r="AX223" s="57"/>
      <c r="AY223" s="57"/>
      <c r="AZ223" s="57"/>
      <c r="BA223" s="57"/>
      <c r="BB223" s="57"/>
      <c r="BC223" s="57"/>
      <c r="BD223" s="57"/>
      <c r="BE223" s="57"/>
      <c r="BF223" s="57"/>
      <c r="BG223" s="57"/>
      <c r="BH223" s="57"/>
      <c r="BI223" s="57"/>
      <c r="BJ223" s="57"/>
      <c r="BK223" s="57"/>
      <c r="BL223" s="57"/>
      <c r="BM223" s="57"/>
      <c r="BN223" s="57"/>
      <c r="BO223" s="57"/>
      <c r="BP223" s="57"/>
      <c r="BQ223" s="57"/>
      <c r="BR223" s="57"/>
      <c r="BS223" s="57"/>
      <c r="BT223" s="57"/>
      <c r="BU223" s="57"/>
    </row>
    <row r="224" ht="16.5" customHeight="1">
      <c r="A224" s="58" t="s">
        <v>2206</v>
      </c>
      <c r="B224" s="35">
        <v>45151.0</v>
      </c>
      <c r="C224" s="36" t="s">
        <v>57</v>
      </c>
      <c r="D224" s="37" t="b">
        <v>1</v>
      </c>
      <c r="E224" s="59" t="b">
        <v>0</v>
      </c>
      <c r="F224" s="170" t="s">
        <v>2207</v>
      </c>
      <c r="G224" s="39" t="s">
        <v>2208</v>
      </c>
      <c r="H224" s="39" t="s">
        <v>2209</v>
      </c>
      <c r="I224" s="57" t="s">
        <v>122</v>
      </c>
      <c r="J224" s="57" t="s">
        <v>123</v>
      </c>
      <c r="K224" s="57" t="s">
        <v>63</v>
      </c>
      <c r="L224" s="57" t="s">
        <v>427</v>
      </c>
      <c r="M224" s="57" t="s">
        <v>340</v>
      </c>
      <c r="N224" s="57" t="s">
        <v>339</v>
      </c>
      <c r="O224" s="57"/>
      <c r="P224" s="107" t="s">
        <v>2210</v>
      </c>
      <c r="Q224" s="107" t="s">
        <v>2211</v>
      </c>
      <c r="R224" s="108"/>
      <c r="S224" s="57" t="s">
        <v>2212</v>
      </c>
      <c r="T224" s="109" t="s">
        <v>432</v>
      </c>
      <c r="U224" s="49" t="s">
        <v>143</v>
      </c>
      <c r="V224" s="37" t="s">
        <v>91</v>
      </c>
      <c r="W224" s="57"/>
      <c r="X224" s="492" t="s">
        <v>131</v>
      </c>
      <c r="Y224" s="493" t="s">
        <v>2213</v>
      </c>
      <c r="Z224" s="114"/>
      <c r="AA224" s="63"/>
      <c r="AB224" s="63"/>
      <c r="AC224" s="54"/>
      <c r="AD224" s="57"/>
      <c r="AE224" s="57"/>
      <c r="AF224" s="57"/>
      <c r="AG224" s="57"/>
      <c r="AH224" s="112" t="s">
        <v>2214</v>
      </c>
      <c r="AI224" s="37">
        <v>2.0</v>
      </c>
      <c r="AJ224" s="57"/>
      <c r="AK224" s="57"/>
      <c r="AL224" s="107" t="s">
        <v>2215</v>
      </c>
      <c r="AM224" s="57"/>
      <c r="AN224" s="57"/>
      <c r="AO224" s="57"/>
      <c r="AP224" s="57"/>
      <c r="AQ224" s="57"/>
      <c r="AR224" s="57"/>
      <c r="AS224" s="57"/>
      <c r="AT224" s="57" t="s">
        <v>2215</v>
      </c>
      <c r="AU224" s="113" t="s">
        <v>2216</v>
      </c>
      <c r="AV224" s="114"/>
      <c r="AW224" s="37" t="b">
        <v>0</v>
      </c>
      <c r="AX224" s="57" t="s">
        <v>95</v>
      </c>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c r="BU224" s="57"/>
    </row>
    <row r="225" ht="16.5" customHeight="1">
      <c r="A225" s="58" t="s">
        <v>2217</v>
      </c>
      <c r="B225" s="35">
        <v>45447.0</v>
      </c>
      <c r="C225" s="36" t="s">
        <v>57</v>
      </c>
      <c r="D225" s="37" t="b">
        <v>1</v>
      </c>
      <c r="E225" s="37" t="b">
        <v>1</v>
      </c>
      <c r="F225" s="47"/>
      <c r="G225" s="39" t="s">
        <v>2218</v>
      </c>
      <c r="H225" s="39" t="s">
        <v>2219</v>
      </c>
      <c r="I225" s="42" t="s">
        <v>186</v>
      </c>
      <c r="J225" s="42" t="s">
        <v>80</v>
      </c>
      <c r="K225" s="42" t="s">
        <v>124</v>
      </c>
      <c r="L225" s="60" t="s">
        <v>597</v>
      </c>
      <c r="M225" s="44"/>
      <c r="N225" s="42"/>
      <c r="O225" s="45" t="s">
        <v>2220</v>
      </c>
      <c r="P225" s="234" t="s">
        <v>2221</v>
      </c>
      <c r="Q225" s="28"/>
      <c r="R225" s="176" t="s">
        <v>2222</v>
      </c>
      <c r="S225" s="312" t="s">
        <v>2223</v>
      </c>
      <c r="T225" s="494" t="s">
        <v>2224</v>
      </c>
      <c r="U225" s="99" t="s">
        <v>108</v>
      </c>
      <c r="V225" s="56" t="s">
        <v>91</v>
      </c>
      <c r="W225" s="56"/>
      <c r="X225" s="55" t="s">
        <v>74</v>
      </c>
      <c r="Y225" s="55"/>
      <c r="Z225" s="101"/>
      <c r="AA225" s="177"/>
      <c r="AB225" s="177"/>
      <c r="AC225" s="102"/>
      <c r="AD225" s="56"/>
      <c r="AE225" s="55"/>
      <c r="AF225" s="56"/>
      <c r="AG225" s="56"/>
      <c r="AH225" s="28"/>
      <c r="AI225" s="56"/>
      <c r="AJ225" s="55"/>
      <c r="AK225" s="56"/>
      <c r="AL225" s="28"/>
      <c r="AM225" s="55"/>
      <c r="AN225" s="55"/>
      <c r="AO225" s="55" t="s">
        <v>2225</v>
      </c>
      <c r="AP225" s="42"/>
      <c r="AQ225" s="57"/>
      <c r="AR225" s="57"/>
      <c r="AS225" s="57"/>
      <c r="AT225" s="57"/>
      <c r="AU225" s="57"/>
      <c r="AV225" s="57"/>
      <c r="AW225" s="57"/>
      <c r="AX225" s="57"/>
      <c r="AY225" s="57"/>
      <c r="AZ225" s="57"/>
      <c r="BA225" s="57"/>
      <c r="BB225" s="57"/>
      <c r="BC225" s="57"/>
      <c r="BD225" s="103" t="s">
        <v>228</v>
      </c>
      <c r="BE225" s="103" t="s">
        <v>148</v>
      </c>
      <c r="BF225" s="57"/>
      <c r="BG225" s="57"/>
      <c r="BH225" s="57"/>
      <c r="BI225" s="57"/>
      <c r="BJ225" s="57"/>
      <c r="BK225" s="57"/>
      <c r="BL225" s="57"/>
      <c r="BM225" s="57"/>
      <c r="BN225" s="57"/>
      <c r="BO225" s="57"/>
      <c r="BP225" s="57"/>
      <c r="BQ225" s="57"/>
      <c r="BR225" s="57"/>
      <c r="BS225" s="57"/>
      <c r="BT225" s="57"/>
      <c r="BU225" s="57"/>
    </row>
    <row r="226" ht="15.75" customHeight="1">
      <c r="A226" s="64" t="s">
        <v>2226</v>
      </c>
      <c r="B226" s="35">
        <v>45447.0</v>
      </c>
      <c r="C226" s="36" t="s">
        <v>57</v>
      </c>
      <c r="D226" s="31" t="b">
        <v>1</v>
      </c>
      <c r="E226" s="66" t="b">
        <v>1</v>
      </c>
      <c r="F226" s="14"/>
      <c r="G226" s="95" t="s">
        <v>2227</v>
      </c>
      <c r="H226" s="96" t="s">
        <v>2228</v>
      </c>
      <c r="I226" s="55" t="s">
        <v>79</v>
      </c>
      <c r="J226" s="55" t="s">
        <v>338</v>
      </c>
      <c r="K226" s="55" t="s">
        <v>641</v>
      </c>
      <c r="L226" s="382" t="s">
        <v>82</v>
      </c>
      <c r="M226" s="43" t="s">
        <v>339</v>
      </c>
      <c r="N226" s="69" t="s">
        <v>125</v>
      </c>
      <c r="O226" s="45" t="s">
        <v>2229</v>
      </c>
      <c r="P226" s="234" t="s">
        <v>2230</v>
      </c>
      <c r="Q226" s="47"/>
      <c r="R226" s="181" t="s">
        <v>2231</v>
      </c>
      <c r="S226" s="312" t="s">
        <v>2232</v>
      </c>
      <c r="T226" s="48" t="s">
        <v>415</v>
      </c>
      <c r="U226" s="49" t="s">
        <v>72</v>
      </c>
      <c r="V226" s="37" t="s">
        <v>91</v>
      </c>
      <c r="W226" s="314">
        <v>61448.0</v>
      </c>
      <c r="X226" s="42" t="s">
        <v>74</v>
      </c>
      <c r="Y226" s="42"/>
      <c r="Z226" s="51">
        <v>44896.0</v>
      </c>
      <c r="AA226" s="63"/>
      <c r="AB226" s="63"/>
      <c r="AC226" s="54"/>
      <c r="AD226" s="37">
        <v>3.0</v>
      </c>
      <c r="AE226" s="42"/>
      <c r="AF226" s="37">
        <v>5.0</v>
      </c>
      <c r="AG226" s="37"/>
      <c r="AH226" s="47"/>
      <c r="AI226" s="37"/>
      <c r="AJ226" s="42"/>
      <c r="AK226" s="56"/>
      <c r="AL226" s="28"/>
      <c r="AM226" s="55"/>
      <c r="AN226" s="55"/>
      <c r="AO226" s="55"/>
      <c r="AP226" s="42"/>
      <c r="AQ226" s="57"/>
      <c r="AR226" s="57"/>
      <c r="AS226" s="57"/>
      <c r="AT226" s="57"/>
      <c r="AU226" s="57" t="s">
        <v>2233</v>
      </c>
      <c r="AV226" s="57"/>
      <c r="AW226" s="57"/>
      <c r="AX226" s="57" t="s">
        <v>95</v>
      </c>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c r="BU226" s="57"/>
    </row>
    <row r="227" ht="16.5" customHeight="1">
      <c r="A227" s="64" t="s">
        <v>2234</v>
      </c>
      <c r="B227" s="110"/>
      <c r="C227" s="36" t="s">
        <v>97</v>
      </c>
      <c r="D227" s="31" t="b">
        <v>0</v>
      </c>
      <c r="E227" s="31" t="b">
        <v>0</v>
      </c>
      <c r="F227" s="28"/>
      <c r="G227" s="39" t="s">
        <v>2235</v>
      </c>
      <c r="H227" s="286"/>
      <c r="I227" s="55"/>
      <c r="J227" s="55"/>
      <c r="K227" s="55"/>
      <c r="L227" s="64"/>
      <c r="M227" s="64"/>
      <c r="N227" s="69"/>
      <c r="O227" s="69"/>
      <c r="P227" s="288"/>
      <c r="Q227" s="288"/>
      <c r="R227" s="108"/>
      <c r="S227" s="57"/>
      <c r="T227" s="287"/>
      <c r="U227" s="154"/>
      <c r="V227" s="289"/>
      <c r="W227" s="287"/>
      <c r="X227" s="287"/>
      <c r="Y227" s="287"/>
      <c r="Z227" s="156"/>
      <c r="AA227" s="52"/>
      <c r="AB227" s="52"/>
      <c r="AC227" s="287"/>
      <c r="AD227" s="287"/>
      <c r="AE227" s="287"/>
      <c r="AF227" s="287"/>
      <c r="AG227" s="287"/>
      <c r="AH227" s="288"/>
      <c r="AI227" s="289"/>
      <c r="AJ227" s="287"/>
      <c r="AK227" s="287"/>
      <c r="AL227" s="288"/>
      <c r="AM227" s="327"/>
      <c r="AN227" s="327"/>
      <c r="AO227" s="287"/>
      <c r="AP227" s="287"/>
      <c r="AQ227" s="287"/>
      <c r="AR227" s="287"/>
      <c r="AS227" s="287"/>
      <c r="AT227" s="287"/>
      <c r="AU227" s="287"/>
      <c r="AV227" s="287"/>
      <c r="AW227" s="287"/>
      <c r="AX227" s="287"/>
      <c r="AY227" s="287"/>
      <c r="AZ227" s="287"/>
      <c r="BA227" s="287"/>
      <c r="BB227" s="57"/>
      <c r="BC227" s="57"/>
      <c r="BD227" s="57"/>
      <c r="BE227" s="57"/>
      <c r="BF227" s="57"/>
      <c r="BG227" s="57"/>
      <c r="BH227" s="57"/>
      <c r="BI227" s="57"/>
      <c r="BJ227" s="57"/>
      <c r="BK227" s="57"/>
      <c r="BL227" s="57"/>
      <c r="BM227" s="57"/>
      <c r="BN227" s="57"/>
      <c r="BO227" s="57"/>
      <c r="BP227" s="57"/>
      <c r="BQ227" s="57"/>
      <c r="BR227" s="57"/>
      <c r="BS227" s="57"/>
      <c r="BT227" s="57"/>
      <c r="BU227" s="57"/>
    </row>
    <row r="228" ht="16.5" customHeight="1">
      <c r="A228" s="58" t="s">
        <v>2236</v>
      </c>
      <c r="B228" s="35">
        <v>45447.0</v>
      </c>
      <c r="C228" s="36" t="s">
        <v>57</v>
      </c>
      <c r="D228" s="31" t="b">
        <v>1</v>
      </c>
      <c r="E228" s="37" t="b">
        <v>1</v>
      </c>
      <c r="F228" s="47"/>
      <c r="G228" s="39" t="s">
        <v>2237</v>
      </c>
      <c r="H228" s="39" t="s">
        <v>2238</v>
      </c>
      <c r="I228" s="55" t="s">
        <v>61</v>
      </c>
      <c r="J228" s="55" t="s">
        <v>62</v>
      </c>
      <c r="K228" s="55" t="s">
        <v>63</v>
      </c>
      <c r="L228" s="43" t="s">
        <v>321</v>
      </c>
      <c r="M228" s="43"/>
      <c r="N228" s="69"/>
      <c r="O228" s="45" t="s">
        <v>2239</v>
      </c>
      <c r="P228" s="46" t="s">
        <v>2240</v>
      </c>
      <c r="Q228" s="47" t="s">
        <v>2241</v>
      </c>
      <c r="R228" s="106"/>
      <c r="S228" s="42" t="s">
        <v>2242</v>
      </c>
      <c r="T228" s="48" t="s">
        <v>71</v>
      </c>
      <c r="U228" s="49" t="s">
        <v>372</v>
      </c>
      <c r="V228" s="37" t="s">
        <v>73</v>
      </c>
      <c r="W228" s="42"/>
      <c r="X228" s="42" t="s">
        <v>92</v>
      </c>
      <c r="Y228" s="42"/>
      <c r="Z228" s="51">
        <v>44422.0</v>
      </c>
      <c r="AA228" s="53">
        <v>4.5E7</v>
      </c>
      <c r="AB228" s="495">
        <v>6.35E7</v>
      </c>
      <c r="AC228" s="54">
        <v>63.5</v>
      </c>
      <c r="AD228" s="37">
        <v>3.0</v>
      </c>
      <c r="AE228" s="42"/>
      <c r="AF228" s="37">
        <v>2.0</v>
      </c>
      <c r="AG228" s="42"/>
      <c r="AH228" s="79" t="s">
        <v>2243</v>
      </c>
      <c r="AI228" s="74">
        <v>1503.0</v>
      </c>
      <c r="AJ228" s="40" t="s">
        <v>2244</v>
      </c>
      <c r="AK228" s="42"/>
      <c r="AL228" s="47"/>
      <c r="AM228" s="42"/>
      <c r="AN228" s="42" t="s">
        <v>2245</v>
      </c>
      <c r="AO228" s="42" t="s">
        <v>2246</v>
      </c>
      <c r="AP228" s="42"/>
      <c r="AQ228" s="42"/>
      <c r="AR228" s="42"/>
      <c r="AS228" s="42"/>
      <c r="AT228" s="42" t="s">
        <v>2247</v>
      </c>
      <c r="AU228" s="317" t="s">
        <v>2248</v>
      </c>
      <c r="AV228" s="114"/>
      <c r="AW228" s="42" t="b">
        <v>1</v>
      </c>
      <c r="AX228" s="317" t="s">
        <v>182</v>
      </c>
      <c r="AY228" s="115"/>
      <c r="AZ228" s="114"/>
      <c r="BA228" s="42"/>
      <c r="BB228" s="57"/>
      <c r="BC228" s="57"/>
      <c r="BD228" s="57"/>
      <c r="BE228" s="57"/>
      <c r="BF228" s="57"/>
      <c r="BG228" s="57"/>
      <c r="BH228" s="57"/>
      <c r="BI228" s="57"/>
      <c r="BJ228" s="57"/>
      <c r="BK228" s="57"/>
      <c r="BL228" s="57"/>
      <c r="BM228" s="57"/>
      <c r="BN228" s="57"/>
      <c r="BO228" s="57"/>
      <c r="BP228" s="57"/>
      <c r="BQ228" s="57"/>
      <c r="BR228" s="57"/>
      <c r="BS228" s="57"/>
      <c r="BT228" s="57"/>
      <c r="BU228" s="57"/>
    </row>
    <row r="229" ht="16.5" customHeight="1">
      <c r="A229" s="162" t="s">
        <v>2249</v>
      </c>
      <c r="B229" s="35">
        <v>45447.0</v>
      </c>
      <c r="C229" s="36" t="s">
        <v>57</v>
      </c>
      <c r="D229" s="59" t="b">
        <v>1</v>
      </c>
      <c r="E229" s="59" t="b">
        <v>1</v>
      </c>
      <c r="F229" s="496"/>
      <c r="G229" s="95" t="s">
        <v>2250</v>
      </c>
      <c r="H229" s="95" t="s">
        <v>2251</v>
      </c>
      <c r="I229" s="150" t="s">
        <v>122</v>
      </c>
      <c r="J229" s="59" t="s">
        <v>338</v>
      </c>
      <c r="K229" s="55" t="s">
        <v>63</v>
      </c>
      <c r="L229" s="206" t="s">
        <v>65</v>
      </c>
      <c r="M229" s="206" t="s">
        <v>125</v>
      </c>
      <c r="N229" s="150" t="s">
        <v>427</v>
      </c>
      <c r="O229" s="45" t="s">
        <v>2252</v>
      </c>
      <c r="P229" s="497" t="s">
        <v>2253</v>
      </c>
      <c r="Q229" s="201" t="s">
        <v>2254</v>
      </c>
      <c r="R229" s="498" t="s">
        <v>2255</v>
      </c>
      <c r="S229" s="37" t="s">
        <v>2256</v>
      </c>
      <c r="T229" s="180" t="s">
        <v>220</v>
      </c>
      <c r="U229" s="184" t="s">
        <v>433</v>
      </c>
      <c r="V229" s="59" t="s">
        <v>91</v>
      </c>
      <c r="W229" s="409">
        <v>1052273.0</v>
      </c>
      <c r="X229" s="162" t="s">
        <v>74</v>
      </c>
      <c r="Y229" s="59"/>
      <c r="Z229" s="156"/>
      <c r="AA229" s="52"/>
      <c r="AB229" s="52"/>
      <c r="AC229" s="168"/>
      <c r="AD229" s="59">
        <v>1.0</v>
      </c>
      <c r="AE229" s="59"/>
      <c r="AF229" s="59">
        <v>1.0</v>
      </c>
      <c r="AG229" s="59"/>
      <c r="AH229" s="499" t="s">
        <v>2257</v>
      </c>
      <c r="AI229" s="59">
        <v>102.0</v>
      </c>
      <c r="AJ229" s="365" t="s">
        <v>2258</v>
      </c>
      <c r="AK229" s="59"/>
      <c r="AL229" s="500"/>
      <c r="AM229" s="59"/>
      <c r="AN229" s="59"/>
      <c r="AO229" s="59" t="s">
        <v>2259</v>
      </c>
      <c r="AP229" s="59"/>
      <c r="AQ229" s="59"/>
      <c r="AR229" s="59" t="s">
        <v>2260</v>
      </c>
      <c r="AS229" s="59"/>
      <c r="AT229" s="59"/>
      <c r="AU229" s="59" t="s">
        <v>2261</v>
      </c>
      <c r="AV229" s="59"/>
      <c r="AW229" s="59"/>
      <c r="AX229" s="59" t="s">
        <v>182</v>
      </c>
      <c r="AY229" s="59"/>
      <c r="AZ229" s="150"/>
      <c r="BA229" s="150"/>
      <c r="BB229" s="57"/>
      <c r="BC229" s="57"/>
      <c r="BD229" s="57"/>
      <c r="BE229" s="57"/>
      <c r="BF229" s="78"/>
      <c r="BG229" s="78"/>
      <c r="BH229" s="78"/>
      <c r="BI229" s="78"/>
      <c r="BJ229" s="57"/>
      <c r="BK229" s="57"/>
      <c r="BL229" s="57"/>
      <c r="BM229" s="57"/>
      <c r="BN229" s="57"/>
      <c r="BO229" s="57"/>
      <c r="BP229" s="57"/>
      <c r="BQ229" s="57"/>
      <c r="BR229" s="57"/>
      <c r="BS229" s="57"/>
      <c r="BT229" s="57"/>
      <c r="BU229" s="57"/>
    </row>
    <row r="230" ht="16.5" customHeight="1">
      <c r="A230" s="64" t="s">
        <v>2262</v>
      </c>
      <c r="B230" s="35">
        <v>45447.0</v>
      </c>
      <c r="C230" s="36" t="s">
        <v>57</v>
      </c>
      <c r="D230" s="31" t="b">
        <v>1</v>
      </c>
      <c r="E230" s="66" t="b">
        <f t="shared" ref="E230:E231" si="2">IF(D230=TRUE,TRUE,FALSE)</f>
        <v>1</v>
      </c>
      <c r="F230" s="14"/>
      <c r="G230" s="95" t="s">
        <v>2263</v>
      </c>
      <c r="H230" s="333" t="s">
        <v>471</v>
      </c>
      <c r="I230" s="55" t="s">
        <v>61</v>
      </c>
      <c r="J230" s="55" t="s">
        <v>62</v>
      </c>
      <c r="K230" s="55" t="s">
        <v>63</v>
      </c>
      <c r="L230" s="43" t="s">
        <v>321</v>
      </c>
      <c r="M230" s="43" t="s">
        <v>340</v>
      </c>
      <c r="N230" s="69"/>
      <c r="O230" s="45" t="s">
        <v>2264</v>
      </c>
      <c r="P230" s="46" t="s">
        <v>2265</v>
      </c>
      <c r="Q230" s="47" t="s">
        <v>2266</v>
      </c>
      <c r="R230" s="424"/>
      <c r="S230" s="28"/>
      <c r="T230" s="42" t="s">
        <v>415</v>
      </c>
      <c r="U230" s="99" t="s">
        <v>433</v>
      </c>
      <c r="V230" s="56" t="s">
        <v>91</v>
      </c>
      <c r="W230" s="55"/>
      <c r="X230" s="42" t="s">
        <v>110</v>
      </c>
      <c r="Y230" s="55"/>
      <c r="Z230" s="101"/>
      <c r="AA230" s="332">
        <v>6660000.0</v>
      </c>
      <c r="AB230" s="332">
        <v>6600000.0</v>
      </c>
      <c r="AC230" s="102">
        <v>6.66</v>
      </c>
      <c r="AD230" s="56">
        <v>1.0</v>
      </c>
      <c r="AE230" s="55"/>
      <c r="AF230" s="56">
        <v>2.0</v>
      </c>
      <c r="AG230" s="55"/>
      <c r="AH230" s="28" t="s">
        <v>471</v>
      </c>
      <c r="AI230" s="56"/>
      <c r="AJ230" s="501"/>
      <c r="AK230" s="55"/>
      <c r="AL230" s="28"/>
      <c r="AM230" s="55"/>
      <c r="AN230" s="55"/>
      <c r="AO230" s="55"/>
      <c r="AP230" s="42"/>
      <c r="AQ230" s="42"/>
      <c r="AR230" s="42"/>
      <c r="AS230" s="42"/>
      <c r="AT230" s="42"/>
      <c r="AU230" s="42"/>
      <c r="AV230" s="42"/>
      <c r="AW230" s="42"/>
      <c r="AX230" s="317" t="s">
        <v>182</v>
      </c>
      <c r="AY230" s="115"/>
      <c r="AZ230" s="114"/>
      <c r="BA230" s="42"/>
      <c r="BB230" s="57"/>
      <c r="BC230" s="57"/>
      <c r="BD230" s="57"/>
      <c r="BE230" s="57"/>
      <c r="BF230" s="57"/>
      <c r="BG230" s="57"/>
      <c r="BH230" s="57"/>
      <c r="BI230" s="57"/>
      <c r="BJ230" s="57"/>
      <c r="BK230" s="57"/>
      <c r="BL230" s="57"/>
      <c r="BM230" s="57"/>
      <c r="BN230" s="57"/>
      <c r="BO230" s="57"/>
      <c r="BP230" s="57"/>
      <c r="BQ230" s="57"/>
      <c r="BR230" s="57"/>
      <c r="BS230" s="57"/>
      <c r="BT230" s="57"/>
      <c r="BU230" s="57"/>
    </row>
    <row r="231" ht="16.5" customHeight="1">
      <c r="A231" s="64" t="s">
        <v>2267</v>
      </c>
      <c r="B231" s="35">
        <v>45447.0</v>
      </c>
      <c r="C231" s="36" t="s">
        <v>57</v>
      </c>
      <c r="D231" s="31" t="b">
        <v>1</v>
      </c>
      <c r="E231" s="66" t="b">
        <f t="shared" si="2"/>
        <v>1</v>
      </c>
      <c r="F231" s="28"/>
      <c r="G231" s="39" t="s">
        <v>2268</v>
      </c>
      <c r="H231" s="68" t="s">
        <v>2269</v>
      </c>
      <c r="I231" s="55" t="s">
        <v>61</v>
      </c>
      <c r="J231" s="55" t="s">
        <v>62</v>
      </c>
      <c r="K231" s="55" t="s">
        <v>63</v>
      </c>
      <c r="L231" s="43" t="s">
        <v>321</v>
      </c>
      <c r="M231" s="43" t="s">
        <v>340</v>
      </c>
      <c r="N231" s="69"/>
      <c r="O231" s="425" t="s">
        <v>2270</v>
      </c>
      <c r="P231" s="62" t="s">
        <v>2271</v>
      </c>
      <c r="Q231" s="70" t="s">
        <v>2272</v>
      </c>
      <c r="R231" s="181" t="s">
        <v>2273</v>
      </c>
      <c r="S231" s="47" t="s">
        <v>2274</v>
      </c>
      <c r="T231" s="48" t="s">
        <v>89</v>
      </c>
      <c r="U231" s="49" t="s">
        <v>2275</v>
      </c>
      <c r="V231" s="37" t="s">
        <v>91</v>
      </c>
      <c r="W231" s="233">
        <v>1304948.0</v>
      </c>
      <c r="X231" s="42" t="s">
        <v>92</v>
      </c>
      <c r="Y231" s="42"/>
      <c r="Z231" s="51"/>
      <c r="AA231" s="63"/>
      <c r="AB231" s="63"/>
      <c r="AC231" s="54"/>
      <c r="AD231" s="37"/>
      <c r="AE231" s="42"/>
      <c r="AF231" s="37"/>
      <c r="AG231" s="42"/>
      <c r="AH231" s="47" t="s">
        <v>471</v>
      </c>
      <c r="AI231" s="37"/>
      <c r="AJ231" s="502" t="s">
        <v>2276</v>
      </c>
      <c r="AK231" s="55"/>
      <c r="AL231" s="28"/>
      <c r="AM231" s="55"/>
      <c r="AN231" s="55"/>
      <c r="AO231" s="55"/>
      <c r="AP231" s="42"/>
      <c r="AQ231" s="42"/>
      <c r="AR231" s="42"/>
      <c r="AS231" s="42"/>
      <c r="AT231" s="42"/>
      <c r="AU231" s="42"/>
      <c r="AV231" s="42"/>
      <c r="AW231" s="42"/>
      <c r="AX231" s="42" t="s">
        <v>95</v>
      </c>
      <c r="AY231" s="42"/>
      <c r="AZ231" s="311" t="s">
        <v>2277</v>
      </c>
      <c r="BA231" s="241"/>
      <c r="BB231" s="57"/>
      <c r="BC231" s="57"/>
      <c r="BD231" s="57"/>
      <c r="BE231" s="57"/>
      <c r="BF231" s="57"/>
      <c r="BG231" s="57"/>
      <c r="BH231" s="57"/>
      <c r="BI231" s="57"/>
      <c r="BJ231" s="57"/>
      <c r="BK231" s="57"/>
      <c r="BL231" s="57"/>
      <c r="BM231" s="57"/>
      <c r="BN231" s="57"/>
      <c r="BO231" s="57"/>
      <c r="BP231" s="57"/>
      <c r="BQ231" s="57"/>
      <c r="BR231" s="57"/>
      <c r="BS231" s="57"/>
      <c r="BT231" s="57"/>
      <c r="BU231" s="57"/>
    </row>
    <row r="232" ht="18.75" customHeight="1">
      <c r="A232" s="58" t="s">
        <v>2278</v>
      </c>
      <c r="B232" s="35">
        <v>45447.0</v>
      </c>
      <c r="C232" s="36" t="s">
        <v>57</v>
      </c>
      <c r="D232" s="37" t="b">
        <v>1</v>
      </c>
      <c r="E232" s="37" t="b">
        <v>1</v>
      </c>
      <c r="F232" s="47" t="s">
        <v>2165</v>
      </c>
      <c r="G232" s="39" t="s">
        <v>2279</v>
      </c>
      <c r="H232" s="39" t="s">
        <v>2280</v>
      </c>
      <c r="I232" s="162" t="s">
        <v>79</v>
      </c>
      <c r="J232" s="42" t="s">
        <v>123</v>
      </c>
      <c r="K232" s="42" t="s">
        <v>63</v>
      </c>
      <c r="L232" s="382" t="s">
        <v>82</v>
      </c>
      <c r="M232" s="44"/>
      <c r="N232" s="42"/>
      <c r="O232" s="425" t="s">
        <v>2281</v>
      </c>
      <c r="P232" s="46"/>
      <c r="Q232" s="204" t="s">
        <v>2282</v>
      </c>
      <c r="R232" s="39" t="s">
        <v>2280</v>
      </c>
      <c r="S232" s="42" t="s">
        <v>338</v>
      </c>
      <c r="T232" s="42" t="s">
        <v>1053</v>
      </c>
      <c r="U232" s="49" t="s">
        <v>305</v>
      </c>
      <c r="V232" s="37" t="s">
        <v>109</v>
      </c>
      <c r="W232" s="42" t="s">
        <v>570</v>
      </c>
      <c r="X232" s="503" t="s">
        <v>131</v>
      </c>
      <c r="Y232" s="504" t="s">
        <v>131</v>
      </c>
      <c r="Z232" s="114"/>
      <c r="AA232" s="505"/>
      <c r="AB232" s="63"/>
      <c r="AC232" s="54"/>
      <c r="AD232" s="37"/>
      <c r="AE232" s="42"/>
      <c r="AF232" s="37"/>
      <c r="AG232" s="42"/>
      <c r="AH232" s="47"/>
      <c r="AI232" s="37"/>
      <c r="AJ232" s="42"/>
      <c r="AK232" s="42"/>
      <c r="AL232" s="47" t="s">
        <v>2283</v>
      </c>
      <c r="AM232" s="317" t="s">
        <v>2283</v>
      </c>
      <c r="AN232" s="114"/>
      <c r="AO232" s="42" t="s">
        <v>2284</v>
      </c>
      <c r="AP232" s="42"/>
      <c r="AQ232" s="42"/>
      <c r="AR232" s="506" t="s">
        <v>2285</v>
      </c>
      <c r="AS232" s="42"/>
      <c r="AT232" s="42"/>
      <c r="AU232" s="42" t="s">
        <v>2286</v>
      </c>
      <c r="AV232" s="42"/>
      <c r="AW232" s="42"/>
      <c r="AX232" s="317" t="s">
        <v>182</v>
      </c>
      <c r="AY232" s="115"/>
      <c r="AZ232" s="114"/>
      <c r="BA232" s="42"/>
      <c r="BB232" s="507"/>
      <c r="BC232" s="507"/>
      <c r="BD232" s="508" t="s">
        <v>228</v>
      </c>
      <c r="BE232" s="508" t="s">
        <v>148</v>
      </c>
      <c r="BF232" s="327"/>
      <c r="BG232" s="327"/>
      <c r="BH232" s="327"/>
      <c r="BI232" s="327"/>
      <c r="BJ232" s="327"/>
      <c r="BK232" s="327"/>
      <c r="BL232" s="327"/>
      <c r="BM232" s="327"/>
      <c r="BN232" s="327"/>
      <c r="BO232" s="327"/>
      <c r="BP232" s="327"/>
      <c r="BQ232" s="327"/>
      <c r="BR232" s="327"/>
      <c r="BS232" s="327"/>
      <c r="BT232" s="327"/>
      <c r="BU232" s="327"/>
    </row>
    <row r="233" ht="16.5" customHeight="1">
      <c r="A233" s="58" t="s">
        <v>2287</v>
      </c>
      <c r="B233" s="35">
        <v>45447.0</v>
      </c>
      <c r="C233" s="36" t="s">
        <v>57</v>
      </c>
      <c r="D233" s="31" t="b">
        <v>1</v>
      </c>
      <c r="E233" s="92" t="b">
        <v>0</v>
      </c>
      <c r="F233" s="204" t="s">
        <v>2288</v>
      </c>
      <c r="G233" s="106"/>
      <c r="H233" s="39" t="s">
        <v>2289</v>
      </c>
      <c r="I233" s="42" t="s">
        <v>233</v>
      </c>
      <c r="J233" s="42" t="s">
        <v>80</v>
      </c>
      <c r="K233" s="55" t="s">
        <v>63</v>
      </c>
      <c r="L233" s="382" t="s">
        <v>82</v>
      </c>
      <c r="M233" s="64" t="s">
        <v>125</v>
      </c>
      <c r="N233" s="69"/>
      <c r="O233" s="45" t="s">
        <v>2290</v>
      </c>
      <c r="P233" s="46" t="s">
        <v>2291</v>
      </c>
      <c r="Q233" s="47" t="s">
        <v>2292</v>
      </c>
      <c r="R233" s="39" t="s">
        <v>2293</v>
      </c>
      <c r="S233" s="42" t="s">
        <v>2294</v>
      </c>
      <c r="T233" s="48" t="s">
        <v>712</v>
      </c>
      <c r="U233" s="49" t="s">
        <v>143</v>
      </c>
      <c r="V233" s="37" t="s">
        <v>91</v>
      </c>
      <c r="W233" s="42"/>
      <c r="X233" s="42" t="s">
        <v>277</v>
      </c>
      <c r="Y233" s="42"/>
      <c r="Z233" s="474" t="s">
        <v>1874</v>
      </c>
      <c r="AA233" s="63"/>
      <c r="AB233" s="63"/>
      <c r="AC233" s="54"/>
      <c r="AD233" s="37">
        <v>1.0</v>
      </c>
      <c r="AE233" s="42"/>
      <c r="AF233" s="37">
        <v>1.0</v>
      </c>
      <c r="AG233" s="42"/>
      <c r="AH233" s="79" t="s">
        <v>2295</v>
      </c>
      <c r="AI233" s="37">
        <v>58.0</v>
      </c>
      <c r="AJ233" s="42"/>
      <c r="AK233" s="42"/>
      <c r="AL233" s="47"/>
      <c r="AM233" s="42"/>
      <c r="AN233" s="42"/>
      <c r="AO233" s="42" t="s">
        <v>2296</v>
      </c>
      <c r="AP233" s="42"/>
      <c r="AQ233" s="42"/>
      <c r="AR233" s="42"/>
      <c r="AS233" s="42"/>
      <c r="AT233" s="42" t="s">
        <v>2297</v>
      </c>
      <c r="AU233" s="317" t="s">
        <v>2129</v>
      </c>
      <c r="AV233" s="114"/>
      <c r="AW233" s="42" t="b">
        <v>0</v>
      </c>
      <c r="AX233" s="42" t="s">
        <v>214</v>
      </c>
      <c r="AY233" s="42"/>
      <c r="AZ233" s="42"/>
      <c r="BA233" s="42"/>
      <c r="BB233" s="57"/>
      <c r="BC233" s="57"/>
      <c r="BD233" s="57"/>
      <c r="BE233" s="57"/>
      <c r="BF233" s="57"/>
      <c r="BG233" s="57"/>
      <c r="BH233" s="57"/>
      <c r="BI233" s="57"/>
      <c r="BJ233" s="57"/>
      <c r="BK233" s="57"/>
      <c r="BL233" s="57"/>
      <c r="BM233" s="57"/>
      <c r="BN233" s="57"/>
      <c r="BO233" s="57"/>
      <c r="BP233" s="57"/>
      <c r="BQ233" s="57"/>
      <c r="BR233" s="57"/>
      <c r="BS233" s="57"/>
      <c r="BT233" s="57"/>
      <c r="BU233" s="57"/>
    </row>
    <row r="234" ht="15.75" customHeight="1">
      <c r="A234" s="509" t="s">
        <v>2298</v>
      </c>
      <c r="B234" s="510">
        <v>45151.0</v>
      </c>
      <c r="C234" s="511" t="s">
        <v>57</v>
      </c>
      <c r="D234" s="512" t="b">
        <v>1</v>
      </c>
      <c r="E234" s="512" t="b">
        <v>0</v>
      </c>
      <c r="F234" s="513" t="s">
        <v>2299</v>
      </c>
      <c r="G234" s="514" t="s">
        <v>2300</v>
      </c>
      <c r="H234" s="514" t="s">
        <v>2181</v>
      </c>
      <c r="I234" s="507" t="s">
        <v>233</v>
      </c>
      <c r="J234" s="507" t="s">
        <v>62</v>
      </c>
      <c r="K234" s="507" t="s">
        <v>124</v>
      </c>
      <c r="L234" s="507" t="s">
        <v>235</v>
      </c>
      <c r="M234" s="507"/>
      <c r="N234" s="507"/>
      <c r="O234" s="507"/>
      <c r="P234" s="515" t="s">
        <v>2301</v>
      </c>
      <c r="Q234" s="513"/>
      <c r="R234" s="516"/>
      <c r="S234" s="507"/>
      <c r="T234" s="517" t="s">
        <v>89</v>
      </c>
      <c r="U234" s="518" t="s">
        <v>143</v>
      </c>
      <c r="V234" s="512"/>
      <c r="W234" s="507"/>
      <c r="X234" s="519"/>
      <c r="Y234" s="507"/>
      <c r="Z234" s="520"/>
      <c r="AA234" s="521"/>
      <c r="AB234" s="521"/>
      <c r="AC234" s="522"/>
      <c r="AD234" s="507"/>
      <c r="AE234" s="507"/>
      <c r="AF234" s="507"/>
      <c r="AG234" s="507"/>
      <c r="AH234" s="513"/>
      <c r="AI234" s="512"/>
      <c r="AJ234" s="507" t="s">
        <v>2302</v>
      </c>
      <c r="AK234" s="507"/>
      <c r="AL234" s="513"/>
      <c r="AM234" s="507"/>
      <c r="AN234" s="507"/>
      <c r="AO234" s="507"/>
      <c r="AP234" s="507"/>
      <c r="AQ234" s="507"/>
      <c r="AR234" s="507"/>
      <c r="AS234" s="507"/>
      <c r="AT234" s="507"/>
      <c r="AU234" s="523" t="s">
        <v>2303</v>
      </c>
      <c r="AV234" s="114"/>
      <c r="AW234" s="507"/>
      <c r="AX234" s="507"/>
      <c r="AY234" s="507"/>
      <c r="AZ234" s="507"/>
      <c r="BA234" s="507"/>
      <c r="BB234" s="57"/>
      <c r="BC234" s="57"/>
      <c r="BD234" s="57"/>
      <c r="BE234" s="57"/>
      <c r="BF234" s="507"/>
      <c r="BG234" s="507"/>
      <c r="BH234" s="507"/>
      <c r="BI234" s="507"/>
      <c r="BJ234" s="507"/>
      <c r="BK234" s="507"/>
      <c r="BL234" s="507"/>
      <c r="BM234" s="507"/>
      <c r="BN234" s="507"/>
      <c r="BO234" s="507"/>
      <c r="BP234" s="507"/>
      <c r="BQ234" s="507"/>
      <c r="BR234" s="507"/>
      <c r="BS234" s="507"/>
      <c r="BT234" s="507"/>
      <c r="BU234" s="507"/>
    </row>
    <row r="235" ht="15.75" customHeight="1">
      <c r="A235" s="159" t="s">
        <v>2304</v>
      </c>
      <c r="B235" s="35">
        <v>45447.0</v>
      </c>
      <c r="C235" s="36" t="s">
        <v>57</v>
      </c>
      <c r="D235" s="37" t="b">
        <v>1</v>
      </c>
      <c r="E235" s="37" t="b">
        <v>1</v>
      </c>
      <c r="F235" s="47" t="s">
        <v>2165</v>
      </c>
      <c r="G235" s="39" t="s">
        <v>2305</v>
      </c>
      <c r="H235" s="68" t="s">
        <v>2306</v>
      </c>
      <c r="I235" s="55" t="s">
        <v>61</v>
      </c>
      <c r="J235" s="55" t="s">
        <v>62</v>
      </c>
      <c r="K235" s="55" t="s">
        <v>63</v>
      </c>
      <c r="L235" s="43" t="s">
        <v>321</v>
      </c>
      <c r="M235" s="43"/>
      <c r="N235" s="69"/>
      <c r="O235" s="45" t="s">
        <v>2307</v>
      </c>
      <c r="P235" s="62" t="s">
        <v>2308</v>
      </c>
      <c r="Q235" s="47"/>
      <c r="R235" s="39" t="s">
        <v>2309</v>
      </c>
      <c r="S235" s="47"/>
      <c r="T235" s="241" t="s">
        <v>1053</v>
      </c>
      <c r="U235" s="49" t="s">
        <v>208</v>
      </c>
      <c r="V235" s="37" t="s">
        <v>91</v>
      </c>
      <c r="W235" s="42"/>
      <c r="X235" s="42" t="s">
        <v>74</v>
      </c>
      <c r="Y235" s="42"/>
      <c r="Z235" s="51"/>
      <c r="AA235" s="53">
        <v>500000.0</v>
      </c>
      <c r="AB235" s="53">
        <v>2500000.0</v>
      </c>
      <c r="AC235" s="54">
        <v>2.5</v>
      </c>
      <c r="AD235" s="37">
        <v>2.0</v>
      </c>
      <c r="AE235" s="42"/>
      <c r="AF235" s="37"/>
      <c r="AG235" s="42"/>
      <c r="AH235" s="47"/>
      <c r="AI235" s="37"/>
      <c r="AJ235" s="42"/>
      <c r="AK235" s="55"/>
      <c r="AL235" s="28"/>
      <c r="AM235" s="55"/>
      <c r="AN235" s="55"/>
      <c r="AO235" s="55"/>
      <c r="AP235" s="42"/>
      <c r="AQ235" s="42"/>
      <c r="AR235" s="42"/>
      <c r="AS235" s="42"/>
      <c r="AT235" s="42"/>
      <c r="AU235" s="241" t="s">
        <v>2310</v>
      </c>
      <c r="AV235" s="42"/>
      <c r="AW235" s="42"/>
      <c r="AX235" s="42" t="s">
        <v>214</v>
      </c>
      <c r="AY235" s="42"/>
      <c r="AZ235" s="42"/>
      <c r="BA235" s="42"/>
      <c r="BB235" s="57"/>
      <c r="BC235" s="57"/>
      <c r="BD235" s="57"/>
      <c r="BE235" s="57"/>
      <c r="BF235" s="57"/>
      <c r="BG235" s="57"/>
      <c r="BH235" s="57"/>
      <c r="BI235" s="57"/>
      <c r="BJ235" s="57"/>
      <c r="BK235" s="57"/>
      <c r="BL235" s="57"/>
      <c r="BM235" s="57"/>
      <c r="BN235" s="57"/>
      <c r="BO235" s="57"/>
      <c r="BP235" s="57"/>
      <c r="BQ235" s="57"/>
      <c r="BR235" s="57"/>
      <c r="BS235" s="57"/>
      <c r="BT235" s="57"/>
      <c r="BU235" s="57"/>
    </row>
    <row r="236" ht="15.75" customHeight="1">
      <c r="A236" s="58" t="s">
        <v>2311</v>
      </c>
      <c r="B236" s="35">
        <v>44745.0</v>
      </c>
      <c r="C236" s="36" t="s">
        <v>97</v>
      </c>
      <c r="D236" s="31" t="b">
        <v>1</v>
      </c>
      <c r="E236" s="37" t="b">
        <v>0</v>
      </c>
      <c r="F236" s="170"/>
      <c r="G236" s="106"/>
      <c r="H236" s="39" t="s">
        <v>2312</v>
      </c>
      <c r="I236" s="57"/>
      <c r="J236" s="57" t="s">
        <v>62</v>
      </c>
      <c r="K236" s="57"/>
      <c r="L236" s="57"/>
      <c r="M236" s="57"/>
      <c r="N236" s="57"/>
      <c r="O236" s="57"/>
      <c r="P236" s="107" t="s">
        <v>2313</v>
      </c>
      <c r="Q236" s="107" t="s">
        <v>2314</v>
      </c>
      <c r="R236" s="108"/>
      <c r="S236" s="57" t="s">
        <v>2315</v>
      </c>
      <c r="T236" s="57" t="s">
        <v>415</v>
      </c>
      <c r="U236" s="49" t="s">
        <v>885</v>
      </c>
      <c r="V236" s="37" t="s">
        <v>91</v>
      </c>
      <c r="W236" s="57"/>
      <c r="X236" s="42" t="s">
        <v>74</v>
      </c>
      <c r="Y236" s="57"/>
      <c r="Z236" s="51"/>
      <c r="AA236" s="63"/>
      <c r="AB236" s="53">
        <v>1000000.0</v>
      </c>
      <c r="AC236" s="54">
        <v>1.0</v>
      </c>
      <c r="AD236" s="111">
        <v>1.0</v>
      </c>
      <c r="AE236" s="57"/>
      <c r="AF236" s="111">
        <v>0.0</v>
      </c>
      <c r="AG236" s="57"/>
      <c r="AH236" s="112" t="s">
        <v>2316</v>
      </c>
      <c r="AI236" s="37"/>
      <c r="AJ236" s="57"/>
      <c r="AK236" s="57"/>
      <c r="AL236" s="107"/>
      <c r="AM236" s="57"/>
      <c r="AN236" s="57"/>
      <c r="AO236" s="57" t="s">
        <v>2317</v>
      </c>
      <c r="AP236" s="57"/>
      <c r="AQ236" s="57"/>
      <c r="AR236" s="57"/>
      <c r="AS236" s="57"/>
      <c r="AT236" s="57" t="s">
        <v>2317</v>
      </c>
      <c r="AU236" s="57" t="s">
        <v>2318</v>
      </c>
      <c r="AV236" s="57" t="s">
        <v>2319</v>
      </c>
      <c r="AW236" s="37" t="b">
        <v>1</v>
      </c>
      <c r="AX236" s="57" t="s">
        <v>214</v>
      </c>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row>
    <row r="237" ht="15.75" customHeight="1">
      <c r="A237" s="58" t="s">
        <v>2320</v>
      </c>
      <c r="B237" s="35">
        <v>45151.0</v>
      </c>
      <c r="C237" s="36" t="s">
        <v>97</v>
      </c>
      <c r="D237" s="31" t="b">
        <v>0</v>
      </c>
      <c r="E237" s="37" t="b">
        <v>0</v>
      </c>
      <c r="F237" s="170" t="s">
        <v>2321</v>
      </c>
      <c r="G237" s="39" t="s">
        <v>2322</v>
      </c>
      <c r="H237" s="39" t="s">
        <v>2323</v>
      </c>
      <c r="I237" s="55" t="s">
        <v>186</v>
      </c>
      <c r="J237" s="55" t="s">
        <v>515</v>
      </c>
      <c r="K237" s="55" t="s">
        <v>63</v>
      </c>
      <c r="L237" s="81" t="s">
        <v>597</v>
      </c>
      <c r="M237" s="64"/>
      <c r="N237" s="69"/>
      <c r="O237" s="69"/>
      <c r="P237" s="107" t="s">
        <v>2324</v>
      </c>
      <c r="Q237" s="107" t="s">
        <v>2325</v>
      </c>
      <c r="R237" s="108"/>
      <c r="S237" s="57" t="s">
        <v>2326</v>
      </c>
      <c r="T237" s="109" t="s">
        <v>712</v>
      </c>
      <c r="U237" s="49" t="s">
        <v>90</v>
      </c>
      <c r="V237" s="37" t="s">
        <v>109</v>
      </c>
      <c r="W237" s="331">
        <v>34236.0</v>
      </c>
      <c r="X237" s="57" t="s">
        <v>193</v>
      </c>
      <c r="Y237" s="524" t="s">
        <v>193</v>
      </c>
      <c r="Z237" s="114"/>
      <c r="AA237" s="53">
        <v>2000000.0</v>
      </c>
      <c r="AB237" s="53">
        <v>1.75E7</v>
      </c>
      <c r="AC237" s="54">
        <v>17.5</v>
      </c>
      <c r="AD237" s="111">
        <v>3.0</v>
      </c>
      <c r="AE237" s="57" t="s">
        <v>111</v>
      </c>
      <c r="AF237" s="111">
        <v>1.0</v>
      </c>
      <c r="AG237" s="57"/>
      <c r="AH237" s="107"/>
      <c r="AI237" s="37"/>
      <c r="AJ237" s="57" t="s">
        <v>2327</v>
      </c>
      <c r="AK237" s="491">
        <v>9.72E10</v>
      </c>
      <c r="AL237" s="107" t="s">
        <v>2328</v>
      </c>
      <c r="AM237" s="57"/>
      <c r="AN237" s="57"/>
      <c r="AO237" s="57"/>
      <c r="AP237" s="57"/>
      <c r="AQ237" s="57"/>
      <c r="AR237" s="57"/>
      <c r="AS237" s="57"/>
      <c r="AT237" s="57" t="s">
        <v>2328</v>
      </c>
      <c r="AU237" s="113" t="s">
        <v>2329</v>
      </c>
      <c r="AV237" s="114"/>
      <c r="AW237" s="37" t="b">
        <v>0</v>
      </c>
      <c r="AX237" s="57" t="s">
        <v>95</v>
      </c>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row>
    <row r="238" ht="15.75" customHeight="1">
      <c r="A238" s="58" t="s">
        <v>2330</v>
      </c>
      <c r="B238" s="35">
        <v>44745.0</v>
      </c>
      <c r="C238" s="36" t="s">
        <v>97</v>
      </c>
      <c r="D238" s="37" t="b">
        <v>0</v>
      </c>
      <c r="E238" s="59" t="b">
        <v>0</v>
      </c>
      <c r="F238" s="170" t="s">
        <v>2321</v>
      </c>
      <c r="G238" s="39" t="s">
        <v>2331</v>
      </c>
      <c r="H238" s="39" t="s">
        <v>2332</v>
      </c>
      <c r="I238" s="57" t="s">
        <v>1282</v>
      </c>
      <c r="J238" s="57" t="s">
        <v>123</v>
      </c>
      <c r="K238" s="57" t="s">
        <v>314</v>
      </c>
      <c r="L238" s="57" t="s">
        <v>1282</v>
      </c>
      <c r="M238" s="57" t="s">
        <v>65</v>
      </c>
      <c r="N238" s="57"/>
      <c r="O238" s="57"/>
      <c r="P238" s="107" t="s">
        <v>2333</v>
      </c>
      <c r="Q238" s="107" t="s">
        <v>2334</v>
      </c>
      <c r="R238" s="108"/>
      <c r="S238" s="57" t="s">
        <v>2335</v>
      </c>
      <c r="T238" s="57" t="s">
        <v>207</v>
      </c>
      <c r="U238" s="49" t="s">
        <v>433</v>
      </c>
      <c r="V238" s="37" t="s">
        <v>91</v>
      </c>
      <c r="W238" s="57"/>
      <c r="X238" s="57" t="s">
        <v>306</v>
      </c>
      <c r="Y238" s="113" t="s">
        <v>306</v>
      </c>
      <c r="Z238" s="114"/>
      <c r="AA238" s="63"/>
      <c r="AB238" s="63"/>
      <c r="AC238" s="54"/>
      <c r="AD238" s="57"/>
      <c r="AE238" s="57"/>
      <c r="AF238" s="57"/>
      <c r="AG238" s="57"/>
      <c r="AH238" s="112" t="s">
        <v>2336</v>
      </c>
      <c r="AI238" s="37"/>
      <c r="AJ238" s="57"/>
      <c r="AK238" s="57"/>
      <c r="AL238" s="107" t="s">
        <v>2337</v>
      </c>
      <c r="AM238" s="57"/>
      <c r="AN238" s="57" t="s">
        <v>2337</v>
      </c>
      <c r="AO238" s="57" t="s">
        <v>2338</v>
      </c>
      <c r="AP238" s="57"/>
      <c r="AQ238" s="57"/>
      <c r="AR238" s="57" t="s">
        <v>2337</v>
      </c>
      <c r="AS238" s="57"/>
      <c r="AT238" s="57" t="s">
        <v>2339</v>
      </c>
      <c r="AU238" s="113" t="s">
        <v>2340</v>
      </c>
      <c r="AV238" s="114"/>
      <c r="AW238" s="37" t="b">
        <v>0</v>
      </c>
      <c r="AX238" s="57" t="s">
        <v>214</v>
      </c>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row>
    <row r="239" ht="15.75" customHeight="1">
      <c r="A239" s="64" t="s">
        <v>2341</v>
      </c>
      <c r="B239" s="110"/>
      <c r="C239" s="36" t="s">
        <v>97</v>
      </c>
      <c r="D239" s="31" t="b">
        <v>0</v>
      </c>
      <c r="E239" s="31" t="b">
        <v>0</v>
      </c>
      <c r="F239" s="28"/>
      <c r="G239" s="106"/>
      <c r="H239" s="286"/>
      <c r="I239" s="55"/>
      <c r="J239" s="55"/>
      <c r="K239" s="55"/>
      <c r="L239" s="64"/>
      <c r="M239" s="64"/>
      <c r="N239" s="69"/>
      <c r="O239" s="69"/>
      <c r="P239" s="152"/>
      <c r="Q239" s="288"/>
      <c r="R239" s="108"/>
      <c r="S239" s="57"/>
      <c r="T239" s="287"/>
      <c r="U239" s="154"/>
      <c r="V239" s="289"/>
      <c r="W239" s="287"/>
      <c r="X239" s="287"/>
      <c r="Y239" s="327"/>
      <c r="Z239" s="156"/>
      <c r="AA239" s="52"/>
      <c r="AB239" s="52"/>
      <c r="AC239" s="287"/>
      <c r="AD239" s="287"/>
      <c r="AE239" s="287"/>
      <c r="AF239" s="287"/>
      <c r="AG239" s="287"/>
      <c r="AH239" s="288"/>
      <c r="AI239" s="289"/>
      <c r="AJ239" s="287"/>
      <c r="AK239" s="287"/>
      <c r="AL239" s="288"/>
      <c r="AM239" s="287"/>
      <c r="AN239" s="287"/>
      <c r="AO239" s="287"/>
      <c r="AP239" s="287"/>
      <c r="AQ239" s="287"/>
      <c r="AR239" s="287"/>
      <c r="AS239" s="287"/>
      <c r="AT239" s="287"/>
      <c r="AU239" s="287"/>
      <c r="AV239" s="327"/>
      <c r="AW239" s="287"/>
      <c r="AX239" s="287"/>
      <c r="AY239" s="287"/>
      <c r="AZ239" s="287"/>
      <c r="BA239" s="287"/>
      <c r="BB239" s="57"/>
      <c r="BC239" s="57"/>
      <c r="BD239" s="57"/>
      <c r="BE239" s="57"/>
      <c r="BF239" s="57"/>
      <c r="BG239" s="57"/>
      <c r="BH239" s="57"/>
      <c r="BI239" s="57"/>
      <c r="BJ239" s="57"/>
      <c r="BK239" s="57"/>
      <c r="BL239" s="57"/>
      <c r="BM239" s="57"/>
      <c r="BN239" s="57"/>
      <c r="BO239" s="57"/>
      <c r="BP239" s="57"/>
      <c r="BQ239" s="57"/>
      <c r="BR239" s="57"/>
      <c r="BS239" s="57"/>
      <c r="BT239" s="57"/>
      <c r="BU239" s="57"/>
    </row>
    <row r="240" ht="15.75" customHeight="1">
      <c r="A240" s="58" t="s">
        <v>2342</v>
      </c>
      <c r="B240" s="35">
        <v>45447.0</v>
      </c>
      <c r="C240" s="36" t="s">
        <v>57</v>
      </c>
      <c r="D240" s="37" t="b">
        <v>1</v>
      </c>
      <c r="E240" s="37" t="b">
        <v>1</v>
      </c>
      <c r="F240" s="47" t="s">
        <v>2165</v>
      </c>
      <c r="G240" s="39" t="s">
        <v>2343</v>
      </c>
      <c r="H240" s="39" t="s">
        <v>2344</v>
      </c>
      <c r="I240" s="42" t="s">
        <v>61</v>
      </c>
      <c r="J240" s="42" t="s">
        <v>62</v>
      </c>
      <c r="K240" s="42" t="s">
        <v>63</v>
      </c>
      <c r="L240" s="44" t="s">
        <v>427</v>
      </c>
      <c r="M240" s="44" t="s">
        <v>64</v>
      </c>
      <c r="N240" s="42"/>
      <c r="O240" s="45" t="s">
        <v>2345</v>
      </c>
      <c r="P240" s="62" t="s">
        <v>2346</v>
      </c>
      <c r="Q240" s="47"/>
      <c r="R240" s="39" t="s">
        <v>2347</v>
      </c>
      <c r="S240" s="312" t="s">
        <v>2348</v>
      </c>
      <c r="T240" s="42" t="s">
        <v>902</v>
      </c>
      <c r="U240" s="49" t="s">
        <v>90</v>
      </c>
      <c r="V240" s="37" t="s">
        <v>109</v>
      </c>
      <c r="W240" s="42"/>
      <c r="X240" s="42" t="s">
        <v>110</v>
      </c>
      <c r="Y240" s="42"/>
      <c r="Z240" s="51">
        <v>2014.0</v>
      </c>
      <c r="AA240" s="53" t="s">
        <v>2349</v>
      </c>
      <c r="AB240" s="186">
        <v>500000.0</v>
      </c>
      <c r="AC240" s="54">
        <v>0.5</v>
      </c>
      <c r="AD240" s="37">
        <v>3.0</v>
      </c>
      <c r="AE240" s="42" t="s">
        <v>403</v>
      </c>
      <c r="AF240" s="37">
        <v>3.0</v>
      </c>
      <c r="AG240" s="42"/>
      <c r="AH240" s="47"/>
      <c r="AI240" s="37"/>
      <c r="AJ240" s="41" t="s">
        <v>2350</v>
      </c>
      <c r="AK240" s="42"/>
      <c r="AL240" s="70" t="s">
        <v>2351</v>
      </c>
      <c r="AM240" s="42"/>
      <c r="AN240" s="42"/>
      <c r="AO240" s="42" t="s">
        <v>2352</v>
      </c>
      <c r="AP240" s="42"/>
      <c r="AQ240" s="42"/>
      <c r="AR240" s="42" t="s">
        <v>2353</v>
      </c>
      <c r="AS240" s="42"/>
      <c r="AT240" s="42" t="s">
        <v>2354</v>
      </c>
      <c r="AU240" s="42" t="s">
        <v>2355</v>
      </c>
      <c r="AV240" s="42"/>
      <c r="AW240" s="42"/>
      <c r="AX240" s="317" t="s">
        <v>182</v>
      </c>
      <c r="AY240" s="115"/>
      <c r="AZ240" s="114"/>
      <c r="BA240" s="42"/>
      <c r="BB240" s="57"/>
      <c r="BC240" s="57"/>
      <c r="BD240" s="57"/>
      <c r="BE240" s="57"/>
      <c r="BF240" s="57"/>
      <c r="BG240" s="57"/>
      <c r="BH240" s="57"/>
      <c r="BI240" s="57"/>
      <c r="BJ240" s="57"/>
      <c r="BK240" s="57"/>
      <c r="BL240" s="57"/>
      <c r="BM240" s="57"/>
      <c r="BN240" s="57"/>
      <c r="BO240" s="57"/>
      <c r="BP240" s="57"/>
      <c r="BQ240" s="57"/>
      <c r="BR240" s="57"/>
      <c r="BS240" s="57"/>
      <c r="BT240" s="57"/>
      <c r="BU240" s="57"/>
    </row>
    <row r="241" ht="15.75" customHeight="1">
      <c r="A241" s="64" t="s">
        <v>2356</v>
      </c>
      <c r="B241" s="110"/>
      <c r="C241" s="36" t="s">
        <v>97</v>
      </c>
      <c r="D241" s="59"/>
      <c r="E241" s="31" t="b">
        <v>0</v>
      </c>
      <c r="F241" s="28"/>
      <c r="G241" s="39" t="s">
        <v>2357</v>
      </c>
      <c r="H241" s="286"/>
      <c r="I241" s="55"/>
      <c r="J241" s="55"/>
      <c r="K241" s="55"/>
      <c r="L241" s="64"/>
      <c r="M241" s="64"/>
      <c r="N241" s="69"/>
      <c r="O241" s="69"/>
      <c r="P241" s="152"/>
      <c r="Q241" s="288"/>
      <c r="R241" s="108"/>
      <c r="S241" s="57"/>
      <c r="T241" s="287"/>
      <c r="U241" s="154"/>
      <c r="V241" s="289"/>
      <c r="W241" s="287"/>
      <c r="X241" s="287"/>
      <c r="Y241" s="287"/>
      <c r="Z241" s="156"/>
      <c r="AA241" s="52"/>
      <c r="AB241" s="52"/>
      <c r="AC241" s="287"/>
      <c r="AD241" s="287"/>
      <c r="AE241" s="287"/>
      <c r="AF241" s="287"/>
      <c r="AG241" s="287"/>
      <c r="AH241" s="288"/>
      <c r="AI241" s="289"/>
      <c r="AJ241" s="287"/>
      <c r="AK241" s="287"/>
      <c r="AL241" s="288"/>
      <c r="AM241" s="287"/>
      <c r="AN241" s="287"/>
      <c r="AO241" s="287"/>
      <c r="AP241" s="287"/>
      <c r="AQ241" s="287"/>
      <c r="AR241" s="287"/>
      <c r="AS241" s="287"/>
      <c r="AT241" s="287"/>
      <c r="AU241" s="287"/>
      <c r="AV241" s="327"/>
      <c r="AW241" s="287"/>
      <c r="AX241" s="287"/>
      <c r="AY241" s="327"/>
      <c r="AZ241" s="327"/>
      <c r="BA241" s="287"/>
      <c r="BB241" s="57"/>
      <c r="BC241" s="57"/>
      <c r="BD241" s="57"/>
      <c r="BE241" s="57"/>
      <c r="BF241" s="57"/>
      <c r="BG241" s="57"/>
      <c r="BH241" s="57"/>
      <c r="BI241" s="57"/>
      <c r="BJ241" s="57"/>
      <c r="BK241" s="57"/>
      <c r="BL241" s="57"/>
      <c r="BM241" s="57"/>
      <c r="BN241" s="57"/>
      <c r="BO241" s="57"/>
      <c r="BP241" s="57"/>
      <c r="BQ241" s="57"/>
      <c r="BR241" s="57"/>
      <c r="BS241" s="57"/>
      <c r="BT241" s="57"/>
      <c r="BU241" s="57"/>
    </row>
    <row r="242" ht="15.75" customHeight="1">
      <c r="A242" s="58" t="s">
        <v>2358</v>
      </c>
      <c r="B242" s="35">
        <v>45447.0</v>
      </c>
      <c r="C242" s="36" t="s">
        <v>57</v>
      </c>
      <c r="D242" s="31" t="b">
        <v>1</v>
      </c>
      <c r="E242" s="37" t="b">
        <v>1</v>
      </c>
      <c r="F242" s="47"/>
      <c r="G242" s="95" t="s">
        <v>2359</v>
      </c>
      <c r="H242" s="39" t="s">
        <v>2360</v>
      </c>
      <c r="I242" s="55" t="s">
        <v>79</v>
      </c>
      <c r="J242" s="42" t="s">
        <v>80</v>
      </c>
      <c r="K242" s="55" t="s">
        <v>124</v>
      </c>
      <c r="L242" s="382" t="s">
        <v>82</v>
      </c>
      <c r="M242" s="43"/>
      <c r="N242" s="69"/>
      <c r="O242" s="45" t="s">
        <v>2361</v>
      </c>
      <c r="P242" s="46" t="s">
        <v>2362</v>
      </c>
      <c r="Q242" s="47" t="s">
        <v>2363</v>
      </c>
      <c r="R242" s="106"/>
      <c r="S242" s="42" t="s">
        <v>2364</v>
      </c>
      <c r="T242" s="42" t="s">
        <v>207</v>
      </c>
      <c r="U242" s="49" t="s">
        <v>661</v>
      </c>
      <c r="V242" s="37" t="s">
        <v>109</v>
      </c>
      <c r="W242" s="233">
        <v>19007.0</v>
      </c>
      <c r="X242" s="42" t="s">
        <v>74</v>
      </c>
      <c r="Y242" s="42" t="s">
        <v>74</v>
      </c>
      <c r="Z242" s="51">
        <v>43617.0</v>
      </c>
      <c r="AA242" s="186">
        <v>58400.0</v>
      </c>
      <c r="AB242" s="495">
        <v>2560000.0</v>
      </c>
      <c r="AC242" s="54">
        <v>2.56</v>
      </c>
      <c r="AD242" s="37">
        <v>3.0</v>
      </c>
      <c r="AE242" s="42" t="s">
        <v>111</v>
      </c>
      <c r="AF242" s="37">
        <v>2.0</v>
      </c>
      <c r="AG242" s="42">
        <v>2.0</v>
      </c>
      <c r="AH242" s="79" t="s">
        <v>2365</v>
      </c>
      <c r="AI242" s="37">
        <v>272.0</v>
      </c>
      <c r="AJ242" s="317" t="s">
        <v>2366</v>
      </c>
      <c r="AK242" s="114"/>
      <c r="AL242" s="47" t="s">
        <v>93</v>
      </c>
      <c r="AM242" s="42"/>
      <c r="AN242" s="42"/>
      <c r="AO242" s="42"/>
      <c r="AP242" s="42"/>
      <c r="AQ242" s="42"/>
      <c r="AR242" s="42"/>
      <c r="AS242" s="42"/>
      <c r="AT242" s="42" t="s">
        <v>93</v>
      </c>
      <c r="AU242" s="317" t="s">
        <v>2367</v>
      </c>
      <c r="AV242" s="114"/>
      <c r="AW242" s="42" t="b">
        <v>0</v>
      </c>
      <c r="AX242" s="317" t="s">
        <v>182</v>
      </c>
      <c r="AY242" s="115"/>
      <c r="AZ242" s="114"/>
      <c r="BA242" s="42"/>
      <c r="BB242" s="57"/>
      <c r="BC242" s="57"/>
      <c r="BD242" s="57"/>
      <c r="BE242" s="57"/>
      <c r="BF242" s="57"/>
      <c r="BG242" s="57"/>
      <c r="BH242" s="57"/>
      <c r="BI242" s="57"/>
      <c r="BJ242" s="57"/>
      <c r="BK242" s="57"/>
      <c r="BL242" s="57"/>
      <c r="BM242" s="57"/>
      <c r="BN242" s="57"/>
      <c r="BO242" s="57"/>
      <c r="BP242" s="57"/>
      <c r="BQ242" s="57"/>
      <c r="BR242" s="57"/>
      <c r="BS242" s="57"/>
      <c r="BT242" s="57"/>
      <c r="BU242" s="57"/>
    </row>
    <row r="243" ht="15.75" customHeight="1">
      <c r="A243" s="162" t="s">
        <v>2368</v>
      </c>
      <c r="B243" s="35">
        <v>45447.0</v>
      </c>
      <c r="C243" s="36" t="s">
        <v>57</v>
      </c>
      <c r="D243" s="59" t="b">
        <v>1</v>
      </c>
      <c r="E243" s="59" t="b">
        <v>1</v>
      </c>
      <c r="F243" s="38"/>
      <c r="G243" s="95" t="s">
        <v>2369</v>
      </c>
      <c r="H243" s="39" t="s">
        <v>2370</v>
      </c>
      <c r="I243" s="162" t="s">
        <v>122</v>
      </c>
      <c r="J243" s="55" t="s">
        <v>123</v>
      </c>
      <c r="K243" s="162" t="s">
        <v>63</v>
      </c>
      <c r="L243" s="382" t="s">
        <v>315</v>
      </c>
      <c r="M243" s="164" t="s">
        <v>125</v>
      </c>
      <c r="N243" s="162"/>
      <c r="O243" s="45" t="s">
        <v>2371</v>
      </c>
      <c r="P243" s="62" t="s">
        <v>2372</v>
      </c>
      <c r="Q243" s="38" t="s">
        <v>2373</v>
      </c>
      <c r="R243" s="106"/>
      <c r="S243" s="42" t="s">
        <v>901</v>
      </c>
      <c r="T243" s="167" t="s">
        <v>89</v>
      </c>
      <c r="U243" s="184" t="s">
        <v>305</v>
      </c>
      <c r="V243" s="59" t="s">
        <v>91</v>
      </c>
      <c r="W243" s="166">
        <v>99261.0</v>
      </c>
      <c r="X243" s="167" t="s">
        <v>131</v>
      </c>
      <c r="Y243" s="162" t="s">
        <v>259</v>
      </c>
      <c r="Z243" s="156">
        <v>45108.0</v>
      </c>
      <c r="AA243" s="52">
        <v>1700000.0</v>
      </c>
      <c r="AB243" s="52">
        <v>1700000.0</v>
      </c>
      <c r="AC243" s="168">
        <v>1.7</v>
      </c>
      <c r="AD243" s="59">
        <v>1.0</v>
      </c>
      <c r="AE243" s="162"/>
      <c r="AF243" s="59">
        <v>1.0</v>
      </c>
      <c r="AG243" s="162"/>
      <c r="AH243" s="169" t="s">
        <v>2374</v>
      </c>
      <c r="AI243" s="59">
        <v>203.0</v>
      </c>
      <c r="AJ243" s="525" t="s">
        <v>2375</v>
      </c>
      <c r="AK243" s="162" t="s">
        <v>2376</v>
      </c>
      <c r="AL243" s="38" t="s">
        <v>2377</v>
      </c>
      <c r="AM243" s="162"/>
      <c r="AN243" s="162" t="s">
        <v>2378</v>
      </c>
      <c r="AO243" s="162" t="s">
        <v>2379</v>
      </c>
      <c r="AP243" s="162"/>
      <c r="AQ243" s="162"/>
      <c r="AR243" s="162" t="s">
        <v>2380</v>
      </c>
      <c r="AS243" s="162"/>
      <c r="AT243" s="162"/>
      <c r="AU243" s="162" t="s">
        <v>2381</v>
      </c>
      <c r="AV243" s="162"/>
      <c r="AW243" s="162"/>
      <c r="AX243" s="162" t="s">
        <v>1195</v>
      </c>
      <c r="AY243" s="162"/>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row>
    <row r="244" ht="15.75" customHeight="1">
      <c r="A244" s="321" t="s">
        <v>2382</v>
      </c>
      <c r="B244" s="110"/>
      <c r="C244" s="36" t="s">
        <v>97</v>
      </c>
      <c r="D244" s="31" t="b">
        <v>0</v>
      </c>
      <c r="E244" s="31" t="b">
        <v>0</v>
      </c>
      <c r="F244" s="14" t="s">
        <v>804</v>
      </c>
      <c r="G244" s="147"/>
      <c r="H244" s="333"/>
      <c r="I244" s="55"/>
      <c r="J244" s="55"/>
      <c r="K244" s="55"/>
      <c r="L244" s="64"/>
      <c r="M244" s="64"/>
      <c r="N244" s="69"/>
      <c r="O244" s="69"/>
      <c r="P244" s="28"/>
      <c r="Q244" s="28"/>
      <c r="R244" s="172"/>
      <c r="S244" s="55"/>
      <c r="T244" s="55"/>
      <c r="U244" s="99"/>
      <c r="V244" s="56"/>
      <c r="W244" s="55"/>
      <c r="X244" s="55"/>
      <c r="Y244" s="55"/>
      <c r="Z244" s="101"/>
      <c r="AA244" s="177"/>
      <c r="AB244" s="177"/>
      <c r="AC244" s="102"/>
      <c r="AD244" s="55"/>
      <c r="AE244" s="55"/>
      <c r="AF244" s="55"/>
      <c r="AG244" s="55"/>
      <c r="AH244" s="28"/>
      <c r="AI244" s="56"/>
      <c r="AJ244" s="55"/>
      <c r="AK244" s="55"/>
      <c r="AL244" s="28"/>
      <c r="AM244" s="55"/>
      <c r="AN244" s="55"/>
      <c r="AO244" s="315"/>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c r="BU244" s="57"/>
    </row>
    <row r="245" ht="15.75" customHeight="1">
      <c r="A245" s="64" t="s">
        <v>2383</v>
      </c>
      <c r="B245" s="105"/>
      <c r="C245" s="36" t="s">
        <v>97</v>
      </c>
      <c r="D245" s="31" t="b">
        <v>0</v>
      </c>
      <c r="E245" s="31" t="b">
        <v>0</v>
      </c>
      <c r="F245" s="14" t="s">
        <v>804</v>
      </c>
      <c r="G245" s="95" t="s">
        <v>2384</v>
      </c>
      <c r="H245" s="333"/>
      <c r="I245" s="55"/>
      <c r="J245" s="55"/>
      <c r="K245" s="55"/>
      <c r="L245" s="64"/>
      <c r="M245" s="64"/>
      <c r="N245" s="69"/>
      <c r="O245" s="69"/>
      <c r="P245" s="152"/>
      <c r="Q245" s="288"/>
      <c r="R245" s="108"/>
      <c r="S245" s="57"/>
      <c r="T245" s="287"/>
      <c r="U245" s="154"/>
      <c r="V245" s="289"/>
      <c r="W245" s="287"/>
      <c r="X245" s="287"/>
      <c r="Y245" s="287"/>
      <c r="Z245" s="156"/>
      <c r="AA245" s="52"/>
      <c r="AB245" s="52"/>
      <c r="AC245" s="287"/>
      <c r="AD245" s="287"/>
      <c r="AE245" s="287"/>
      <c r="AF245" s="287"/>
      <c r="AG245" s="287"/>
      <c r="AH245" s="288"/>
      <c r="AI245" s="289"/>
      <c r="AJ245" s="287"/>
      <c r="AK245" s="287"/>
      <c r="AL245" s="288"/>
      <c r="AM245" s="287"/>
      <c r="AN245" s="287"/>
      <c r="AO245" s="287"/>
      <c r="AP245" s="287"/>
      <c r="AQ245" s="287"/>
      <c r="AR245" s="287"/>
      <c r="AS245" s="287"/>
      <c r="AT245" s="287"/>
      <c r="AU245" s="287"/>
      <c r="AV245" s="287"/>
      <c r="AW245" s="287"/>
      <c r="AX245" s="287"/>
      <c r="AY245" s="287"/>
      <c r="AZ245" s="57"/>
      <c r="BA245" s="57"/>
      <c r="BB245" s="57"/>
      <c r="BC245" s="57"/>
      <c r="BD245" s="57"/>
      <c r="BE245" s="57"/>
      <c r="BF245" s="57"/>
      <c r="BG245" s="57"/>
      <c r="BH245" s="57"/>
      <c r="BI245" s="57"/>
      <c r="BJ245" s="57"/>
      <c r="BK245" s="57"/>
      <c r="BL245" s="57"/>
      <c r="BM245" s="57"/>
      <c r="BN245" s="57"/>
      <c r="BO245" s="57"/>
      <c r="BP245" s="57"/>
      <c r="BQ245" s="57"/>
      <c r="BR245" s="57"/>
      <c r="BS245" s="57"/>
      <c r="BT245" s="57"/>
      <c r="BU245" s="57"/>
    </row>
    <row r="246" ht="15.75" customHeight="1">
      <c r="A246" s="159" t="s">
        <v>2385</v>
      </c>
      <c r="B246" s="35">
        <v>44745.0</v>
      </c>
      <c r="C246" s="36" t="s">
        <v>97</v>
      </c>
      <c r="D246" s="56" t="b">
        <v>0</v>
      </c>
      <c r="E246" s="37" t="b">
        <v>0</v>
      </c>
      <c r="F246" s="86" t="s">
        <v>2386</v>
      </c>
      <c r="G246" s="39" t="s">
        <v>2387</v>
      </c>
      <c r="H246" s="148"/>
      <c r="I246" s="55" t="s">
        <v>122</v>
      </c>
      <c r="J246" s="55" t="s">
        <v>123</v>
      </c>
      <c r="K246" s="55" t="s">
        <v>124</v>
      </c>
      <c r="L246" s="81" t="s">
        <v>597</v>
      </c>
      <c r="M246" s="64" t="s">
        <v>1282</v>
      </c>
      <c r="N246" s="69" t="s">
        <v>474</v>
      </c>
      <c r="O246" s="69"/>
      <c r="P246" s="70" t="s">
        <v>2388</v>
      </c>
      <c r="Q246" s="70" t="s">
        <v>2389</v>
      </c>
      <c r="R246" s="271" t="s">
        <v>2390</v>
      </c>
      <c r="S246" s="41" t="s">
        <v>2391</v>
      </c>
      <c r="T246" s="72" t="s">
        <v>2086</v>
      </c>
      <c r="U246" s="73" t="s">
        <v>713</v>
      </c>
      <c r="V246" s="37" t="s">
        <v>91</v>
      </c>
      <c r="W246" s="74">
        <v>157697.0</v>
      </c>
      <c r="X246" s="37"/>
      <c r="Y246" s="41" t="s">
        <v>242</v>
      </c>
      <c r="Z246" s="75">
        <v>42309.0</v>
      </c>
      <c r="AA246" s="76"/>
      <c r="AB246" s="76"/>
      <c r="AC246" s="77"/>
      <c r="AD246" s="78">
        <v>2.0</v>
      </c>
      <c r="AE246" s="78"/>
      <c r="AF246" s="78">
        <v>2.0</v>
      </c>
      <c r="AG246" s="41"/>
      <c r="AH246" s="340" t="s">
        <v>2392</v>
      </c>
      <c r="AI246" s="37"/>
      <c r="AJ246" s="78" t="s">
        <v>2393</v>
      </c>
      <c r="AK246" s="78"/>
      <c r="AL246" s="70" t="s">
        <v>2394</v>
      </c>
      <c r="AM246" s="315"/>
      <c r="AN246" s="315"/>
      <c r="AO246" s="315"/>
      <c r="AP246" s="57"/>
      <c r="AQ246" s="57"/>
      <c r="AR246" s="57"/>
      <c r="AS246" s="57"/>
      <c r="AT246" s="57"/>
      <c r="AU246" s="42" t="s">
        <v>2395</v>
      </c>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row>
    <row r="247" ht="15.75" customHeight="1">
      <c r="A247" s="345" t="s">
        <v>2396</v>
      </c>
      <c r="B247" s="526">
        <v>45560.0</v>
      </c>
      <c r="C247" s="345"/>
      <c r="D247" s="527" t="b">
        <v>1</v>
      </c>
      <c r="E247" s="527" t="b">
        <v>1</v>
      </c>
      <c r="F247" s="345"/>
      <c r="G247" s="528" t="s">
        <v>2397</v>
      </c>
      <c r="H247" s="348" t="s">
        <v>2398</v>
      </c>
      <c r="I247" s="345" t="s">
        <v>122</v>
      </c>
      <c r="J247" s="529" t="s">
        <v>123</v>
      </c>
      <c r="K247" s="349" t="s">
        <v>63</v>
      </c>
      <c r="L247" s="530" t="s">
        <v>990</v>
      </c>
      <c r="M247" s="287" t="s">
        <v>65</v>
      </c>
      <c r="N247" s="287" t="s">
        <v>427</v>
      </c>
      <c r="O247" s="69"/>
      <c r="P247" s="70"/>
      <c r="Q247" s="70"/>
      <c r="R247" s="71"/>
      <c r="S247" s="41"/>
      <c r="T247" s="72"/>
      <c r="U247" s="73"/>
      <c r="V247" s="37"/>
      <c r="W247" s="74"/>
      <c r="X247" s="37"/>
      <c r="Y247" s="41"/>
      <c r="Z247" s="75"/>
      <c r="AA247" s="76"/>
      <c r="AB247" s="76"/>
      <c r="AC247" s="77"/>
      <c r="AD247" s="78"/>
      <c r="AE247" s="78"/>
      <c r="AF247" s="78"/>
      <c r="AG247" s="41"/>
      <c r="AH247" s="97"/>
      <c r="AI247" s="37"/>
      <c r="AJ247" s="78"/>
      <c r="AK247" s="78"/>
      <c r="AL247" s="70"/>
      <c r="AM247" s="315"/>
      <c r="AN247" s="315"/>
      <c r="AO247" s="315"/>
      <c r="AP247" s="57"/>
      <c r="AQ247" s="57"/>
      <c r="AR247" s="57"/>
      <c r="AS247" s="57"/>
      <c r="AT247" s="57"/>
      <c r="AU247" s="42"/>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c r="BU247" s="57"/>
    </row>
    <row r="248" ht="15.75" customHeight="1">
      <c r="A248" s="64" t="s">
        <v>2399</v>
      </c>
      <c r="B248" s="110"/>
      <c r="C248" s="36" t="s">
        <v>97</v>
      </c>
      <c r="D248" s="59"/>
      <c r="E248" s="31" t="b">
        <v>0</v>
      </c>
      <c r="F248" s="28" t="s">
        <v>2400</v>
      </c>
      <c r="G248" s="106"/>
      <c r="H248" s="286"/>
      <c r="I248" s="55"/>
      <c r="J248" s="55"/>
      <c r="K248" s="55"/>
      <c r="L248" s="64"/>
      <c r="M248" s="64"/>
      <c r="N248" s="69"/>
      <c r="O248" s="69"/>
      <c r="P248" s="531" t="s">
        <v>2401</v>
      </c>
      <c r="Q248" s="532" t="s">
        <v>2402</v>
      </c>
      <c r="R248" s="106"/>
      <c r="S248" s="42"/>
      <c r="T248" s="42"/>
      <c r="U248" s="49"/>
      <c r="V248" s="37"/>
      <c r="W248" s="57"/>
      <c r="X248" s="57"/>
      <c r="Y248" s="57"/>
      <c r="Z248" s="51"/>
      <c r="AA248" s="63"/>
      <c r="AB248" s="63"/>
      <c r="AC248" s="54"/>
      <c r="AD248" s="57"/>
      <c r="AE248" s="57"/>
      <c r="AF248" s="57"/>
      <c r="AG248" s="57"/>
      <c r="AH248" s="107"/>
      <c r="AI248" s="37"/>
      <c r="AJ248" s="57"/>
      <c r="AK248" s="315"/>
      <c r="AL248" s="316"/>
      <c r="AM248" s="315"/>
      <c r="AN248" s="315"/>
      <c r="AO248" s="315"/>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c r="BU248" s="57"/>
    </row>
    <row r="249" ht="15.75" customHeight="1">
      <c r="A249" s="64" t="s">
        <v>2403</v>
      </c>
      <c r="B249" s="35">
        <v>45192.0</v>
      </c>
      <c r="C249" s="36"/>
      <c r="D249" s="59" t="b">
        <v>1</v>
      </c>
      <c r="E249" s="31" t="b">
        <v>0</v>
      </c>
      <c r="F249" s="28" t="s">
        <v>2404</v>
      </c>
      <c r="G249" s="39" t="s">
        <v>2405</v>
      </c>
      <c r="H249" s="286"/>
      <c r="I249" s="55" t="s">
        <v>61</v>
      </c>
      <c r="J249" s="42" t="s">
        <v>62</v>
      </c>
      <c r="K249" s="55" t="s">
        <v>63</v>
      </c>
      <c r="L249" s="64" t="s">
        <v>321</v>
      </c>
      <c r="M249" s="64"/>
      <c r="N249" s="69"/>
      <c r="O249" s="69"/>
      <c r="P249" s="28" t="s">
        <v>2406</v>
      </c>
      <c r="Q249" s="28"/>
      <c r="R249" s="424"/>
      <c r="S249" s="28"/>
      <c r="T249" s="42"/>
      <c r="U249" s="154"/>
      <c r="V249" s="59"/>
      <c r="W249" s="287"/>
      <c r="X249" s="287"/>
      <c r="Y249" s="287"/>
      <c r="Z249" s="156"/>
      <c r="AA249" s="52"/>
      <c r="AB249" s="52"/>
      <c r="AC249" s="145"/>
      <c r="AD249" s="145"/>
      <c r="AE249" s="287"/>
      <c r="AF249" s="145"/>
      <c r="AG249" s="287"/>
      <c r="AH249" s="288"/>
      <c r="AI249" s="145"/>
      <c r="AJ249" s="287"/>
      <c r="AK249" s="287"/>
      <c r="AL249" s="288"/>
      <c r="AM249" s="287"/>
      <c r="AN249" s="287"/>
      <c r="AO249" s="287"/>
      <c r="AP249" s="287"/>
      <c r="AQ249" s="287"/>
      <c r="AR249" s="287"/>
      <c r="AS249" s="287"/>
      <c r="AT249" s="287"/>
      <c r="AU249" s="287"/>
      <c r="AV249" s="287"/>
      <c r="AW249" s="287"/>
      <c r="AX249" s="287"/>
      <c r="AY249" s="287"/>
      <c r="AZ249" s="42"/>
      <c r="BA249" s="42"/>
      <c r="BB249" s="57"/>
      <c r="BC249" s="57"/>
      <c r="BD249" s="57"/>
      <c r="BE249" s="57"/>
      <c r="BF249" s="78"/>
      <c r="BG249" s="78"/>
      <c r="BH249" s="78"/>
      <c r="BI249" s="78"/>
      <c r="BJ249" s="57"/>
      <c r="BK249" s="57"/>
      <c r="BL249" s="57"/>
      <c r="BM249" s="57"/>
      <c r="BN249" s="57"/>
      <c r="BO249" s="57"/>
      <c r="BP249" s="57"/>
      <c r="BQ249" s="57"/>
      <c r="BR249" s="57"/>
      <c r="BS249" s="57"/>
      <c r="BT249" s="57"/>
      <c r="BU249" s="57"/>
    </row>
    <row r="250" ht="15.75" customHeight="1">
      <c r="A250" s="64" t="s">
        <v>2407</v>
      </c>
      <c r="B250" s="35">
        <v>45447.0</v>
      </c>
      <c r="C250" s="36" t="s">
        <v>57</v>
      </c>
      <c r="D250" s="31" t="b">
        <v>1</v>
      </c>
      <c r="E250" s="66" t="b">
        <f>IF(D250=TRUE,TRUE,FALSE)</f>
        <v>1</v>
      </c>
      <c r="F250" s="28"/>
      <c r="G250" s="39" t="s">
        <v>2408</v>
      </c>
      <c r="H250" s="68" t="s">
        <v>2409</v>
      </c>
      <c r="I250" s="55" t="s">
        <v>61</v>
      </c>
      <c r="J250" s="55" t="s">
        <v>62</v>
      </c>
      <c r="K250" s="55" t="s">
        <v>63</v>
      </c>
      <c r="L250" s="60" t="s">
        <v>289</v>
      </c>
      <c r="M250" s="43"/>
      <c r="N250" s="69"/>
      <c r="O250" s="45" t="s">
        <v>2410</v>
      </c>
      <c r="P250" s="234" t="s">
        <v>2411</v>
      </c>
      <c r="Q250" s="175" t="s">
        <v>2412</v>
      </c>
      <c r="R250" s="226" t="s">
        <v>2413</v>
      </c>
      <c r="S250" s="57" t="s">
        <v>2414</v>
      </c>
      <c r="T250" s="153" t="s">
        <v>954</v>
      </c>
      <c r="U250" s="99" t="s">
        <v>520</v>
      </c>
      <c r="V250" s="56" t="s">
        <v>1929</v>
      </c>
      <c r="W250" s="55"/>
      <c r="X250" s="48" t="s">
        <v>1647</v>
      </c>
      <c r="Y250" s="55"/>
      <c r="Z250" s="101"/>
      <c r="AA250" s="53">
        <v>2000000.0</v>
      </c>
      <c r="AB250" s="332">
        <v>3.17E8</v>
      </c>
      <c r="AC250" s="102">
        <v>317.0</v>
      </c>
      <c r="AD250" s="56">
        <v>3.0</v>
      </c>
      <c r="AE250" s="55"/>
      <c r="AF250" s="56">
        <v>1.0</v>
      </c>
      <c r="AG250" s="55"/>
      <c r="AH250" s="86" t="s">
        <v>2415</v>
      </c>
      <c r="AI250" s="56"/>
      <c r="AJ250" s="40" t="s">
        <v>2416</v>
      </c>
      <c r="AK250" s="55"/>
      <c r="AL250" s="28"/>
      <c r="AM250" s="55"/>
      <c r="AN250" s="55"/>
      <c r="AO250" s="55"/>
      <c r="AP250" s="42"/>
      <c r="AQ250" s="42"/>
      <c r="AR250" s="42"/>
      <c r="AS250" s="42"/>
      <c r="AT250" s="42"/>
      <c r="AU250" s="241" t="s">
        <v>2417</v>
      </c>
      <c r="AV250" s="42"/>
      <c r="AW250" s="42"/>
      <c r="AX250" s="42" t="s">
        <v>95</v>
      </c>
      <c r="AY250" s="42"/>
      <c r="AZ250" s="42"/>
      <c r="BA250" s="42"/>
      <c r="BB250" s="57"/>
      <c r="BC250" s="57"/>
      <c r="BD250" s="57"/>
      <c r="BE250" s="57"/>
      <c r="BF250" s="57"/>
      <c r="BG250" s="57"/>
      <c r="BH250" s="57"/>
      <c r="BI250" s="57"/>
      <c r="BJ250" s="57"/>
      <c r="BK250" s="57"/>
      <c r="BL250" s="57"/>
      <c r="BM250" s="57"/>
      <c r="BN250" s="57"/>
      <c r="BO250" s="57"/>
      <c r="BP250" s="57"/>
      <c r="BQ250" s="57"/>
      <c r="BR250" s="57"/>
      <c r="BS250" s="57"/>
      <c r="BT250" s="57"/>
      <c r="BU250" s="57"/>
    </row>
    <row r="251" ht="15.75" customHeight="1">
      <c r="A251" s="64" t="s">
        <v>2418</v>
      </c>
      <c r="B251" s="105"/>
      <c r="C251" s="36" t="s">
        <v>97</v>
      </c>
      <c r="D251" s="31" t="b">
        <v>0</v>
      </c>
      <c r="E251" s="31" t="b">
        <v>0</v>
      </c>
      <c r="F251" s="28" t="s">
        <v>2419</v>
      </c>
      <c r="G251" s="106"/>
      <c r="H251" s="286"/>
      <c r="I251" s="55"/>
      <c r="J251" s="55"/>
      <c r="K251" s="55"/>
      <c r="L251" s="64"/>
      <c r="M251" s="64"/>
      <c r="N251" s="69"/>
      <c r="O251" s="69"/>
      <c r="P251" s="47"/>
      <c r="Q251" s="47"/>
      <c r="R251" s="106"/>
      <c r="S251" s="42"/>
      <c r="T251" s="42"/>
      <c r="U251" s="49"/>
      <c r="V251" s="37"/>
      <c r="W251" s="57"/>
      <c r="X251" s="57"/>
      <c r="Y251" s="57"/>
      <c r="Z251" s="51"/>
      <c r="AA251" s="63"/>
      <c r="AB251" s="63"/>
      <c r="AC251" s="54"/>
      <c r="AD251" s="57"/>
      <c r="AE251" s="57"/>
      <c r="AF251" s="57"/>
      <c r="AG251" s="57"/>
      <c r="AH251" s="107"/>
      <c r="AI251" s="37"/>
      <c r="AJ251" s="57"/>
      <c r="AK251" s="315"/>
      <c r="AL251" s="316"/>
      <c r="AM251" s="315"/>
      <c r="AN251" s="315"/>
      <c r="AO251" s="315"/>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57"/>
      <c r="BR251" s="57"/>
      <c r="BS251" s="57"/>
      <c r="BT251" s="57"/>
      <c r="BU251" s="57"/>
    </row>
    <row r="252" ht="15.75" customHeight="1">
      <c r="A252" s="58" t="s">
        <v>2420</v>
      </c>
      <c r="B252" s="35">
        <v>45447.0</v>
      </c>
      <c r="C252" s="36" t="s">
        <v>57</v>
      </c>
      <c r="D252" s="31" t="b">
        <v>1</v>
      </c>
      <c r="E252" s="37" t="b">
        <v>1</v>
      </c>
      <c r="F252" s="47"/>
      <c r="G252" s="39" t="s">
        <v>2421</v>
      </c>
      <c r="H252" s="40" t="s">
        <v>2422</v>
      </c>
      <c r="I252" s="42" t="s">
        <v>269</v>
      </c>
      <c r="J252" s="42" t="s">
        <v>123</v>
      </c>
      <c r="K252" s="42" t="s">
        <v>314</v>
      </c>
      <c r="L252" s="44" t="s">
        <v>125</v>
      </c>
      <c r="M252" s="44"/>
      <c r="N252" s="42"/>
      <c r="O252" s="45" t="s">
        <v>2423</v>
      </c>
      <c r="P252" s="46" t="s">
        <v>2424</v>
      </c>
      <c r="Q252" s="47" t="s">
        <v>2425</v>
      </c>
      <c r="R252" s="106"/>
      <c r="S252" s="42" t="s">
        <v>2426</v>
      </c>
      <c r="T252" s="241" t="s">
        <v>2427</v>
      </c>
      <c r="U252" s="49" t="s">
        <v>192</v>
      </c>
      <c r="V252" s="37" t="s">
        <v>91</v>
      </c>
      <c r="W252" s="233">
        <v>96280.0</v>
      </c>
      <c r="X252" s="42" t="s">
        <v>74</v>
      </c>
      <c r="Y252" s="42" t="s">
        <v>259</v>
      </c>
      <c r="Z252" s="51">
        <v>43040.0</v>
      </c>
      <c r="AA252" s="63"/>
      <c r="AB252" s="63"/>
      <c r="AC252" s="54"/>
      <c r="AD252" s="37">
        <v>3.0</v>
      </c>
      <c r="AE252" s="42" t="s">
        <v>164</v>
      </c>
      <c r="AF252" s="37">
        <v>2.0</v>
      </c>
      <c r="AG252" s="42"/>
      <c r="AH252" s="47"/>
      <c r="AI252" s="37"/>
      <c r="AJ252" s="42" t="s">
        <v>2428</v>
      </c>
      <c r="AK252" s="42" t="s">
        <v>2429</v>
      </c>
      <c r="AL252" s="310" t="s">
        <v>2430</v>
      </c>
      <c r="AM252" s="115"/>
      <c r="AN252" s="114"/>
      <c r="AO252" s="42"/>
      <c r="AP252" s="42"/>
      <c r="AQ252" s="42"/>
      <c r="AR252" s="42"/>
      <c r="AS252" s="42"/>
      <c r="AT252" s="42"/>
      <c r="AU252" s="241" t="s">
        <v>2431</v>
      </c>
      <c r="AV252" s="42"/>
      <c r="AW252" s="42"/>
      <c r="AX252" s="42" t="s">
        <v>95</v>
      </c>
      <c r="AY252" s="42"/>
      <c r="AZ252" s="162"/>
      <c r="BA252" s="162"/>
      <c r="BB252" s="150"/>
      <c r="BC252" s="59" t="b">
        <v>1</v>
      </c>
      <c r="BD252" s="59" t="b">
        <v>1</v>
      </c>
      <c r="BE252" s="150"/>
      <c r="BF252" s="150"/>
      <c r="BG252" s="150"/>
      <c r="BH252" s="150"/>
      <c r="BI252" s="150"/>
      <c r="BJ252" s="150"/>
      <c r="BK252" s="150"/>
      <c r="BL252" s="150"/>
      <c r="BM252" s="150"/>
      <c r="BN252" s="150"/>
      <c r="BO252" s="150"/>
      <c r="BP252" s="150"/>
      <c r="BQ252" s="150"/>
      <c r="BR252" s="150"/>
      <c r="BS252" s="150"/>
      <c r="BT252" s="150"/>
      <c r="BU252" s="57"/>
    </row>
    <row r="253" ht="17.25" customHeight="1">
      <c r="A253" s="162" t="s">
        <v>2432</v>
      </c>
      <c r="B253" s="35">
        <v>45192.0</v>
      </c>
      <c r="C253" s="188" t="s">
        <v>150</v>
      </c>
      <c r="D253" s="59" t="b">
        <v>1</v>
      </c>
      <c r="E253" s="59" t="b">
        <v>0</v>
      </c>
      <c r="F253" s="38" t="s">
        <v>2433</v>
      </c>
      <c r="G253" s="39" t="s">
        <v>2434</v>
      </c>
      <c r="H253" s="39"/>
      <c r="I253" s="162"/>
      <c r="J253" s="162"/>
      <c r="K253" s="162"/>
      <c r="L253" s="162"/>
      <c r="M253" s="162"/>
      <c r="N253" s="162"/>
      <c r="O253" s="162"/>
      <c r="P253" s="38"/>
      <c r="Q253" s="38"/>
      <c r="R253" s="106"/>
      <c r="S253" s="42"/>
      <c r="T253" s="162"/>
      <c r="U253" s="184"/>
      <c r="V253" s="59"/>
      <c r="W253" s="162"/>
      <c r="X253" s="162"/>
      <c r="Y253" s="162"/>
      <c r="Z253" s="156"/>
      <c r="AA253" s="52"/>
      <c r="AB253" s="52"/>
      <c r="AC253" s="369"/>
      <c r="AD253" s="162"/>
      <c r="AE253" s="162"/>
      <c r="AF253" s="162"/>
      <c r="AG253" s="162"/>
      <c r="AH253" s="38"/>
      <c r="AI253" s="59"/>
      <c r="AJ253" s="162"/>
      <c r="AK253" s="162"/>
      <c r="AL253" s="38"/>
      <c r="AM253" s="162"/>
      <c r="AN253" s="162"/>
      <c r="AO253" s="162"/>
      <c r="AP253" s="162"/>
      <c r="AQ253" s="162"/>
      <c r="AR253" s="162"/>
      <c r="AS253" s="162"/>
      <c r="AT253" s="162"/>
      <c r="AU253" s="162"/>
      <c r="AV253" s="162"/>
      <c r="AW253" s="162"/>
      <c r="AX253" s="162"/>
      <c r="AY253" s="162"/>
      <c r="AZ253" s="162"/>
      <c r="BA253" s="162"/>
      <c r="BB253" s="150"/>
      <c r="BC253" s="59"/>
      <c r="BD253" s="59"/>
      <c r="BE253" s="150"/>
      <c r="BF253" s="150"/>
      <c r="BG253" s="150"/>
      <c r="BH253" s="150"/>
      <c r="BI253" s="150"/>
      <c r="BJ253" s="150"/>
      <c r="BK253" s="150"/>
      <c r="BL253" s="150"/>
      <c r="BM253" s="150"/>
      <c r="BN253" s="150"/>
      <c r="BO253" s="150"/>
      <c r="BP253" s="150"/>
      <c r="BQ253" s="150"/>
      <c r="BR253" s="150"/>
      <c r="BS253" s="150"/>
      <c r="BT253" s="150"/>
      <c r="BU253" s="57"/>
    </row>
    <row r="254" ht="15.75" customHeight="1">
      <c r="A254" s="162" t="s">
        <v>2435</v>
      </c>
      <c r="B254" s="35">
        <v>45447.0</v>
      </c>
      <c r="C254" s="36" t="s">
        <v>57</v>
      </c>
      <c r="D254" s="59" t="b">
        <v>1</v>
      </c>
      <c r="E254" s="59" t="b">
        <v>1</v>
      </c>
      <c r="F254" s="500"/>
      <c r="G254" s="39" t="s">
        <v>2436</v>
      </c>
      <c r="H254" s="39" t="s">
        <v>2437</v>
      </c>
      <c r="I254" s="150" t="s">
        <v>61</v>
      </c>
      <c r="J254" s="59" t="s">
        <v>338</v>
      </c>
      <c r="K254" s="150" t="s">
        <v>63</v>
      </c>
      <c r="L254" s="206" t="s">
        <v>321</v>
      </c>
      <c r="M254" s="206" t="s">
        <v>340</v>
      </c>
      <c r="N254" s="150"/>
      <c r="O254" s="45" t="s">
        <v>2438</v>
      </c>
      <c r="P254" s="497" t="s">
        <v>2439</v>
      </c>
      <c r="Q254" s="500" t="s">
        <v>2440</v>
      </c>
      <c r="R254" s="108"/>
      <c r="S254" s="57"/>
      <c r="T254" s="150"/>
      <c r="U254" s="184" t="s">
        <v>130</v>
      </c>
      <c r="V254" s="37" t="s">
        <v>91</v>
      </c>
      <c r="W254" s="59"/>
      <c r="X254" s="167" t="s">
        <v>131</v>
      </c>
      <c r="Y254" s="59"/>
      <c r="Z254" s="156"/>
      <c r="AA254" s="52"/>
      <c r="AB254" s="52"/>
      <c r="AC254" s="168"/>
      <c r="AD254" s="59"/>
      <c r="AE254" s="59"/>
      <c r="AF254" s="59"/>
      <c r="AG254" s="59"/>
      <c r="AH254" s="499" t="s">
        <v>2441</v>
      </c>
      <c r="AI254" s="59">
        <v>63.0</v>
      </c>
      <c r="AJ254" s="59" t="s">
        <v>2442</v>
      </c>
      <c r="AK254" s="59" t="s">
        <v>2443</v>
      </c>
      <c r="AL254" s="500"/>
      <c r="AM254" s="59"/>
      <c r="AN254" s="59"/>
      <c r="AO254" s="59" t="s">
        <v>2444</v>
      </c>
      <c r="AP254" s="59"/>
      <c r="AQ254" s="59"/>
      <c r="AR254" s="59" t="s">
        <v>2444</v>
      </c>
      <c r="AS254" s="59"/>
      <c r="AT254" s="59"/>
      <c r="AU254" s="59" t="s">
        <v>2445</v>
      </c>
      <c r="AV254" s="59"/>
      <c r="AW254" s="59"/>
      <c r="AX254" s="59" t="s">
        <v>214</v>
      </c>
      <c r="AY254" s="59"/>
      <c r="AZ254" s="150"/>
      <c r="BA254" s="150"/>
      <c r="BB254" s="150"/>
      <c r="BC254" s="59" t="b">
        <v>1</v>
      </c>
      <c r="BD254" s="59" t="b">
        <v>1</v>
      </c>
      <c r="BE254" s="150"/>
      <c r="BF254" s="150"/>
      <c r="BG254" s="150"/>
      <c r="BH254" s="150"/>
      <c r="BI254" s="150"/>
      <c r="BJ254" s="150"/>
      <c r="BK254" s="150"/>
      <c r="BL254" s="150"/>
      <c r="BM254" s="150"/>
      <c r="BN254" s="150"/>
      <c r="BO254" s="150"/>
      <c r="BP254" s="150"/>
      <c r="BQ254" s="150"/>
      <c r="BR254" s="150"/>
      <c r="BS254" s="150"/>
      <c r="BT254" s="150"/>
      <c r="BU254" s="57"/>
    </row>
    <row r="255" ht="15.75" customHeight="1">
      <c r="A255" s="58" t="s">
        <v>2446</v>
      </c>
      <c r="B255" s="82">
        <v>45631.0</v>
      </c>
      <c r="C255" s="36" t="s">
        <v>57</v>
      </c>
      <c r="D255" s="37" t="b">
        <v>1</v>
      </c>
      <c r="E255" s="59" t="b">
        <v>1</v>
      </c>
      <c r="F255" s="47" t="s">
        <v>2447</v>
      </c>
      <c r="G255" s="39" t="s">
        <v>2448</v>
      </c>
      <c r="H255" s="39" t="s">
        <v>2449</v>
      </c>
      <c r="I255" s="42" t="s">
        <v>233</v>
      </c>
      <c r="J255" s="42" t="s">
        <v>80</v>
      </c>
      <c r="K255" s="42" t="s">
        <v>63</v>
      </c>
      <c r="L255" s="44" t="s">
        <v>340</v>
      </c>
      <c r="M255" s="44" t="s">
        <v>64</v>
      </c>
      <c r="N255" s="42" t="s">
        <v>187</v>
      </c>
      <c r="O255" s="45" t="s">
        <v>2450</v>
      </c>
      <c r="P255" s="46" t="s">
        <v>2451</v>
      </c>
      <c r="Q255" s="47" t="s">
        <v>2452</v>
      </c>
      <c r="R255" s="106"/>
      <c r="S255" s="42" t="s">
        <v>2453</v>
      </c>
      <c r="T255" s="48" t="s">
        <v>954</v>
      </c>
      <c r="U255" s="49" t="s">
        <v>192</v>
      </c>
      <c r="V255" s="37" t="s">
        <v>109</v>
      </c>
      <c r="W255" s="42"/>
      <c r="X255" s="42" t="s">
        <v>163</v>
      </c>
      <c r="Y255" s="42"/>
      <c r="Z255" s="51"/>
      <c r="AA255" s="63"/>
      <c r="AB255" s="53">
        <v>1.066E7</v>
      </c>
      <c r="AC255" s="54">
        <v>10.66</v>
      </c>
      <c r="AD255" s="37">
        <v>8.0</v>
      </c>
      <c r="AE255" s="42"/>
      <c r="AF255" s="37">
        <v>10.0</v>
      </c>
      <c r="AG255" s="42"/>
      <c r="AH255" s="79" t="s">
        <v>2454</v>
      </c>
      <c r="AI255" s="37">
        <v>1088.0</v>
      </c>
      <c r="AJ255" s="42"/>
      <c r="AK255" s="42"/>
      <c r="AL255" s="47" t="s">
        <v>2455</v>
      </c>
      <c r="AM255" s="42"/>
      <c r="AN255" s="42"/>
      <c r="AO255" s="42" t="s">
        <v>2456</v>
      </c>
      <c r="AP255" s="42" t="s">
        <v>2455</v>
      </c>
      <c r="AQ255" s="42"/>
      <c r="AR255" s="42" t="s">
        <v>2457</v>
      </c>
      <c r="AS255" s="42"/>
      <c r="AT255" s="42" t="s">
        <v>2458</v>
      </c>
      <c r="AU255" s="317" t="s">
        <v>2459</v>
      </c>
      <c r="AV255" s="114"/>
      <c r="AW255" s="42" t="b">
        <v>0</v>
      </c>
      <c r="AX255" s="317" t="s">
        <v>182</v>
      </c>
      <c r="AY255" s="115"/>
      <c r="AZ255" s="114"/>
      <c r="BA255" s="42"/>
      <c r="BB255" s="57"/>
      <c r="BC255" s="57"/>
      <c r="BD255" s="57"/>
      <c r="BE255" s="57"/>
      <c r="BF255" s="57"/>
      <c r="BG255" s="57"/>
      <c r="BH255" s="57"/>
      <c r="BI255" s="57"/>
      <c r="BJ255" s="57"/>
      <c r="BK255" s="57"/>
      <c r="BL255" s="57"/>
      <c r="BM255" s="57"/>
      <c r="BN255" s="57"/>
      <c r="BO255" s="57"/>
      <c r="BP255" s="57"/>
      <c r="BQ255" s="57"/>
      <c r="BR255" s="57"/>
      <c r="BS255" s="57"/>
      <c r="BT255" s="57"/>
      <c r="BU255" s="57"/>
    </row>
    <row r="256" ht="15.75" customHeight="1">
      <c r="A256" s="159" t="s">
        <v>2460</v>
      </c>
      <c r="B256" s="82">
        <v>45631.0</v>
      </c>
      <c r="C256" s="36" t="s">
        <v>57</v>
      </c>
      <c r="D256" s="59" t="b">
        <v>1</v>
      </c>
      <c r="E256" s="59" t="b">
        <v>1</v>
      </c>
      <c r="F256" s="201"/>
      <c r="G256" s="39" t="s">
        <v>2461</v>
      </c>
      <c r="H256" s="39" t="s">
        <v>2462</v>
      </c>
      <c r="I256" s="149" t="s">
        <v>122</v>
      </c>
      <c r="J256" s="201" t="s">
        <v>62</v>
      </c>
      <c r="K256" s="408" t="s">
        <v>63</v>
      </c>
      <c r="L256" s="379" t="s">
        <v>321</v>
      </c>
      <c r="M256" s="379" t="s">
        <v>597</v>
      </c>
      <c r="N256" s="151" t="s">
        <v>64</v>
      </c>
      <c r="O256" s="45" t="s">
        <v>2463</v>
      </c>
      <c r="P256" s="175" t="s">
        <v>2464</v>
      </c>
      <c r="Q256" s="201" t="s">
        <v>2465</v>
      </c>
      <c r="R256" s="108" t="s">
        <v>2466</v>
      </c>
      <c r="S256" s="57"/>
      <c r="T256" s="207" t="s">
        <v>954</v>
      </c>
      <c r="U256" s="184" t="s">
        <v>72</v>
      </c>
      <c r="V256" s="59" t="s">
        <v>109</v>
      </c>
      <c r="W256" s="202">
        <v>415892.0</v>
      </c>
      <c r="X256" s="48" t="s">
        <v>1647</v>
      </c>
      <c r="Y256" s="150"/>
      <c r="Z256" s="156"/>
      <c r="AA256" s="52"/>
      <c r="AB256" s="52"/>
      <c r="AC256" s="168"/>
      <c r="AD256" s="59"/>
      <c r="AE256" s="150" t="s">
        <v>2467</v>
      </c>
      <c r="AF256" s="59"/>
      <c r="AG256" s="150"/>
      <c r="AH256" s="364" t="s">
        <v>2468</v>
      </c>
      <c r="AI256" s="59">
        <v>2663.0</v>
      </c>
      <c r="AJ256" s="150" t="s">
        <v>2469</v>
      </c>
      <c r="AK256" s="150"/>
      <c r="AL256" s="201"/>
      <c r="AM256" s="150"/>
      <c r="AN256" s="150"/>
      <c r="AO256" s="150" t="s">
        <v>2470</v>
      </c>
      <c r="AP256" s="150"/>
      <c r="AQ256" s="150" t="s">
        <v>2471</v>
      </c>
      <c r="AR256" s="150" t="s">
        <v>2472</v>
      </c>
      <c r="AS256" s="150"/>
      <c r="AT256" s="150"/>
      <c r="AU256" s="150"/>
      <c r="AV256" s="150"/>
      <c r="AW256" s="150"/>
      <c r="AX256" s="150" t="s">
        <v>182</v>
      </c>
      <c r="AY256" s="150"/>
      <c r="AZ256" s="150"/>
      <c r="BA256" s="150"/>
      <c r="BB256" s="150"/>
      <c r="BC256" s="150" t="b">
        <v>1</v>
      </c>
      <c r="BD256" s="150" t="b">
        <v>1</v>
      </c>
      <c r="BE256" s="150"/>
      <c r="BF256" s="150"/>
      <c r="BG256" s="150"/>
      <c r="BH256" s="150"/>
      <c r="BI256" s="150"/>
      <c r="BJ256" s="150"/>
      <c r="BK256" s="150"/>
      <c r="BL256" s="150"/>
      <c r="BM256" s="150"/>
      <c r="BN256" s="150"/>
      <c r="BO256" s="150"/>
      <c r="BP256" s="150"/>
      <c r="BQ256" s="150"/>
      <c r="BR256" s="150"/>
      <c r="BS256" s="150"/>
      <c r="BT256" s="150"/>
      <c r="BU256" s="57"/>
    </row>
    <row r="257" ht="15.75" customHeight="1">
      <c r="A257" s="159" t="s">
        <v>2473</v>
      </c>
      <c r="B257" s="82">
        <v>45631.0</v>
      </c>
      <c r="C257" s="36" t="s">
        <v>57</v>
      </c>
      <c r="D257" s="59" t="b">
        <v>1</v>
      </c>
      <c r="E257" s="59" t="b">
        <v>1</v>
      </c>
      <c r="F257" s="38"/>
      <c r="G257" s="39" t="s">
        <v>2474</v>
      </c>
      <c r="H257" s="225" t="s">
        <v>2475</v>
      </c>
      <c r="I257" s="387" t="s">
        <v>122</v>
      </c>
      <c r="J257" s="38" t="s">
        <v>80</v>
      </c>
      <c r="K257" s="163" t="s">
        <v>124</v>
      </c>
      <c r="L257" s="382" t="s">
        <v>597</v>
      </c>
      <c r="M257" s="164" t="s">
        <v>340</v>
      </c>
      <c r="N257" s="162"/>
      <c r="O257" s="45" t="s">
        <v>2476</v>
      </c>
      <c r="P257" s="62" t="s">
        <v>2477</v>
      </c>
      <c r="Q257" s="38" t="s">
        <v>2478</v>
      </c>
      <c r="R257" s="106"/>
      <c r="S257" s="42"/>
      <c r="T257" s="167" t="s">
        <v>727</v>
      </c>
      <c r="U257" s="165" t="s">
        <v>305</v>
      </c>
      <c r="V257" s="37" t="s">
        <v>91</v>
      </c>
      <c r="W257" s="166"/>
      <c r="X257" s="167" t="s">
        <v>131</v>
      </c>
      <c r="Y257" s="162"/>
      <c r="Z257" s="156"/>
      <c r="AA257" s="52"/>
      <c r="AB257" s="52"/>
      <c r="AC257" s="168"/>
      <c r="AD257" s="59"/>
      <c r="AE257" s="162"/>
      <c r="AF257" s="59"/>
      <c r="AG257" s="162"/>
      <c r="AH257" s="169" t="s">
        <v>2479</v>
      </c>
      <c r="AI257" s="59">
        <v>13.0</v>
      </c>
      <c r="AJ257" s="162" t="s">
        <v>2480</v>
      </c>
      <c r="AK257" s="162"/>
      <c r="AL257" s="38"/>
      <c r="AM257" s="162" t="s">
        <v>2481</v>
      </c>
      <c r="AN257" s="162"/>
      <c r="AO257" s="162" t="s">
        <v>2482</v>
      </c>
      <c r="AP257" s="162"/>
      <c r="AQ257" s="162"/>
      <c r="AR257" s="162" t="s">
        <v>2483</v>
      </c>
      <c r="AS257" s="162"/>
      <c r="AT257" s="162"/>
      <c r="AU257" s="162" t="s">
        <v>2484</v>
      </c>
      <c r="AV257" s="162" t="s">
        <v>2485</v>
      </c>
      <c r="AW257" s="162"/>
      <c r="AX257" s="162" t="s">
        <v>214</v>
      </c>
      <c r="AY257" s="162"/>
      <c r="AZ257" s="162"/>
      <c r="BA257" s="162"/>
      <c r="BB257" s="162"/>
      <c r="BC257" s="162"/>
      <c r="BD257" s="162"/>
      <c r="BE257" s="162"/>
      <c r="BF257" s="162"/>
      <c r="BG257" s="162"/>
      <c r="BH257" s="162"/>
      <c r="BI257" s="162"/>
      <c r="BJ257" s="162"/>
      <c r="BK257" s="162"/>
      <c r="BL257" s="162"/>
      <c r="BM257" s="162"/>
      <c r="BN257" s="162"/>
      <c r="BO257" s="162"/>
      <c r="BP257" s="162"/>
      <c r="BQ257" s="162"/>
      <c r="BR257" s="162"/>
      <c r="BS257" s="57"/>
      <c r="BT257" s="57"/>
      <c r="BU257" s="57"/>
    </row>
    <row r="258" ht="15.75" customHeight="1">
      <c r="A258" s="58" t="s">
        <v>2486</v>
      </c>
      <c r="B258" s="82">
        <v>45631.0</v>
      </c>
      <c r="C258" s="36" t="s">
        <v>57</v>
      </c>
      <c r="D258" s="31" t="b">
        <v>1</v>
      </c>
      <c r="E258" s="37" t="b">
        <v>1</v>
      </c>
      <c r="F258" s="47"/>
      <c r="G258" s="39" t="s">
        <v>2487</v>
      </c>
      <c r="H258" s="39" t="s">
        <v>2488</v>
      </c>
      <c r="I258" s="55" t="s">
        <v>473</v>
      </c>
      <c r="J258" s="55" t="s">
        <v>123</v>
      </c>
      <c r="K258" s="55" t="s">
        <v>314</v>
      </c>
      <c r="L258" s="60" t="s">
        <v>82</v>
      </c>
      <c r="M258" s="43"/>
      <c r="N258" s="69"/>
      <c r="O258" s="45" t="s">
        <v>2489</v>
      </c>
      <c r="P258" s="46" t="s">
        <v>2490</v>
      </c>
      <c r="Q258" s="47" t="s">
        <v>2491</v>
      </c>
      <c r="R258" s="39" t="s">
        <v>2492</v>
      </c>
      <c r="S258" s="42" t="s">
        <v>2493</v>
      </c>
      <c r="T258" s="48" t="s">
        <v>954</v>
      </c>
      <c r="U258" s="49" t="s">
        <v>108</v>
      </c>
      <c r="V258" s="37" t="s">
        <v>109</v>
      </c>
      <c r="W258" s="233">
        <v>99513.0</v>
      </c>
      <c r="X258" s="42" t="s">
        <v>74</v>
      </c>
      <c r="Y258" s="42"/>
      <c r="Z258" s="51">
        <v>44247.0</v>
      </c>
      <c r="AA258" s="53">
        <v>4000000.0</v>
      </c>
      <c r="AB258" s="53">
        <v>4000000.0</v>
      </c>
      <c r="AC258" s="54">
        <v>4.0</v>
      </c>
      <c r="AD258" s="37">
        <v>1.0</v>
      </c>
      <c r="AE258" s="42"/>
      <c r="AF258" s="37">
        <v>3.0</v>
      </c>
      <c r="AG258" s="42"/>
      <c r="AH258" s="79" t="s">
        <v>2494</v>
      </c>
      <c r="AI258" s="37">
        <v>945.0</v>
      </c>
      <c r="AJ258" s="317" t="s">
        <v>2495</v>
      </c>
      <c r="AK258" s="114"/>
      <c r="AL258" s="47" t="s">
        <v>2496</v>
      </c>
      <c r="AM258" s="42"/>
      <c r="AN258" s="42" t="s">
        <v>2496</v>
      </c>
      <c r="AO258" s="42" t="s">
        <v>2497</v>
      </c>
      <c r="AP258" s="42"/>
      <c r="AQ258" s="42"/>
      <c r="AR258" s="42" t="s">
        <v>2496</v>
      </c>
      <c r="AS258" s="42"/>
      <c r="AT258" s="42" t="s">
        <v>2498</v>
      </c>
      <c r="AU258" s="42" t="s">
        <v>2499</v>
      </c>
      <c r="AV258" s="42"/>
      <c r="AW258" s="42" t="b">
        <v>0</v>
      </c>
      <c r="AX258" s="42" t="s">
        <v>423</v>
      </c>
      <c r="AY258" s="42"/>
      <c r="AZ258" s="42"/>
      <c r="BA258" s="42"/>
      <c r="BB258" s="57"/>
      <c r="BC258" s="57"/>
      <c r="BD258" s="103" t="s">
        <v>228</v>
      </c>
      <c r="BE258" s="103" t="s">
        <v>2500</v>
      </c>
      <c r="BF258" s="57"/>
      <c r="BG258" s="57"/>
      <c r="BH258" s="57"/>
      <c r="BI258" s="57"/>
      <c r="BJ258" s="57"/>
      <c r="BK258" s="57"/>
      <c r="BL258" s="57"/>
      <c r="BM258" s="57"/>
      <c r="BN258" s="57"/>
      <c r="BO258" s="57"/>
      <c r="BP258" s="57"/>
      <c r="BQ258" s="57"/>
      <c r="BR258" s="57"/>
      <c r="BS258" s="57"/>
      <c r="BT258" s="57"/>
      <c r="BU258" s="57"/>
    </row>
    <row r="259" ht="15.75" customHeight="1">
      <c r="A259" s="64" t="s">
        <v>2501</v>
      </c>
      <c r="B259" s="273">
        <v>44807.0</v>
      </c>
      <c r="C259" s="36" t="s">
        <v>97</v>
      </c>
      <c r="D259" s="31" t="b">
        <v>1</v>
      </c>
      <c r="E259" s="37" t="b">
        <v>0</v>
      </c>
      <c r="F259" s="14" t="s">
        <v>2502</v>
      </c>
      <c r="G259" s="95" t="s">
        <v>2503</v>
      </c>
      <c r="H259" s="333"/>
      <c r="I259" s="55" t="s">
        <v>1282</v>
      </c>
      <c r="J259" s="55" t="s">
        <v>101</v>
      </c>
      <c r="K259" s="55" t="s">
        <v>124</v>
      </c>
      <c r="L259" s="64" t="s">
        <v>103</v>
      </c>
      <c r="M259" s="64"/>
      <c r="N259" s="69"/>
      <c r="O259" s="69"/>
      <c r="P259" s="70" t="s">
        <v>2504</v>
      </c>
      <c r="Q259" s="70"/>
      <c r="R259" s="71"/>
      <c r="S259" s="41" t="s">
        <v>2505</v>
      </c>
      <c r="T259" s="89" t="s">
        <v>129</v>
      </c>
      <c r="U259" s="99"/>
      <c r="V259" s="94" t="s">
        <v>91</v>
      </c>
      <c r="W259" s="74">
        <v>168277.0</v>
      </c>
      <c r="X259" s="55" t="s">
        <v>306</v>
      </c>
      <c r="Y259" s="41"/>
      <c r="Z259" s="75"/>
      <c r="AA259" s="76"/>
      <c r="AB259" s="76"/>
      <c r="AC259" s="77"/>
      <c r="AD259" s="78"/>
      <c r="AE259" s="41"/>
      <c r="AF259" s="78"/>
      <c r="AG259" s="56"/>
      <c r="AH259" s="28"/>
      <c r="AI259" s="56"/>
      <c r="AJ259" s="55"/>
      <c r="AK259" s="56"/>
      <c r="AL259" s="28" t="s">
        <v>2506</v>
      </c>
      <c r="AM259" s="55"/>
      <c r="AN259" s="55"/>
      <c r="AO259" s="55"/>
      <c r="AP259" s="42"/>
      <c r="AQ259" s="57"/>
      <c r="AR259" s="57"/>
      <c r="AS259" s="57"/>
      <c r="AT259" s="57"/>
      <c r="AU259" s="57"/>
      <c r="AV259" s="57"/>
      <c r="AW259" s="57"/>
      <c r="AX259" s="57"/>
      <c r="AY259" s="57"/>
      <c r="AZ259" s="304" t="s">
        <v>2507</v>
      </c>
      <c r="BA259" s="57"/>
      <c r="BB259" s="57"/>
      <c r="BC259" s="57"/>
      <c r="BD259" s="57"/>
      <c r="BE259" s="57"/>
      <c r="BF259" s="57"/>
      <c r="BG259" s="57"/>
      <c r="BH259" s="57"/>
      <c r="BI259" s="57"/>
      <c r="BJ259" s="57"/>
      <c r="BK259" s="57"/>
      <c r="BL259" s="57"/>
      <c r="BM259" s="57"/>
      <c r="BN259" s="57"/>
      <c r="BO259" s="57"/>
      <c r="BP259" s="57"/>
      <c r="BQ259" s="57"/>
      <c r="BR259" s="57"/>
      <c r="BS259" s="57"/>
      <c r="BT259" s="57"/>
      <c r="BU259" s="57"/>
    </row>
    <row r="260" ht="15.75" customHeight="1">
      <c r="A260" s="58" t="s">
        <v>2508</v>
      </c>
      <c r="B260" s="82">
        <v>45154.0</v>
      </c>
      <c r="C260" s="36"/>
      <c r="D260" s="31" t="b">
        <v>0</v>
      </c>
      <c r="E260" s="37" t="b">
        <v>0</v>
      </c>
      <c r="F260" s="170" t="s">
        <v>2509</v>
      </c>
      <c r="G260" s="39" t="s">
        <v>2510</v>
      </c>
      <c r="H260" s="39" t="s">
        <v>2511</v>
      </c>
      <c r="I260" s="150" t="s">
        <v>79</v>
      </c>
      <c r="J260" s="57" t="s">
        <v>80</v>
      </c>
      <c r="K260" s="57" t="s">
        <v>63</v>
      </c>
      <c r="L260" s="57" t="s">
        <v>218</v>
      </c>
      <c r="M260" s="57"/>
      <c r="N260" s="57"/>
      <c r="O260" s="57"/>
      <c r="P260" s="107" t="s">
        <v>2512</v>
      </c>
      <c r="Q260" s="107" t="s">
        <v>2513</v>
      </c>
      <c r="R260" s="108"/>
      <c r="S260" s="57" t="s">
        <v>2514</v>
      </c>
      <c r="T260" s="109" t="s">
        <v>712</v>
      </c>
      <c r="U260" s="49" t="s">
        <v>2515</v>
      </c>
      <c r="V260" s="37" t="s">
        <v>91</v>
      </c>
      <c r="W260" s="331">
        <v>170846.0</v>
      </c>
      <c r="X260" s="109" t="s">
        <v>222</v>
      </c>
      <c r="Y260" s="57" t="s">
        <v>1694</v>
      </c>
      <c r="Z260" s="51">
        <v>37347.0</v>
      </c>
      <c r="AA260" s="63">
        <v>1.3E7</v>
      </c>
      <c r="AB260" s="63">
        <v>2.4E7</v>
      </c>
      <c r="AC260" s="54">
        <v>24.0</v>
      </c>
      <c r="AD260" s="111">
        <v>3.0</v>
      </c>
      <c r="AE260" s="57"/>
      <c r="AF260" s="111">
        <v>7.0</v>
      </c>
      <c r="AG260" s="57"/>
      <c r="AH260" s="107"/>
      <c r="AI260" s="37"/>
      <c r="AJ260" s="151" t="s">
        <v>2516</v>
      </c>
      <c r="AK260" s="57"/>
      <c r="AL260" s="229" t="s">
        <v>2517</v>
      </c>
      <c r="AM260" s="114"/>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7"/>
      <c r="BJ260" s="57"/>
      <c r="BK260" s="57"/>
      <c r="BL260" s="57"/>
      <c r="BM260" s="57"/>
      <c r="BN260" s="57"/>
      <c r="BO260" s="57"/>
      <c r="BP260" s="57"/>
      <c r="BQ260" s="57"/>
      <c r="BR260" s="57"/>
      <c r="BS260" s="57"/>
      <c r="BT260" s="57"/>
      <c r="BU260" s="57"/>
    </row>
    <row r="261" ht="15.75" customHeight="1">
      <c r="A261" s="64" t="s">
        <v>2518</v>
      </c>
      <c r="B261" s="105"/>
      <c r="C261" s="36" t="s">
        <v>97</v>
      </c>
      <c r="D261" s="56" t="b">
        <v>0</v>
      </c>
      <c r="E261" s="56" t="b">
        <v>0</v>
      </c>
      <c r="F261" s="28" t="s">
        <v>2419</v>
      </c>
      <c r="G261" s="39" t="s">
        <v>2519</v>
      </c>
      <c r="H261" s="68"/>
      <c r="I261" s="55"/>
      <c r="J261" s="55"/>
      <c r="K261" s="55"/>
      <c r="L261" s="64"/>
      <c r="M261" s="64"/>
      <c r="N261" s="69"/>
      <c r="O261" s="69"/>
      <c r="P261" s="70" t="s">
        <v>2520</v>
      </c>
      <c r="Q261" s="70" t="s">
        <v>2521</v>
      </c>
      <c r="R261" s="71"/>
      <c r="S261" s="41" t="s">
        <v>2522</v>
      </c>
      <c r="T261" s="72" t="s">
        <v>1085</v>
      </c>
      <c r="U261" s="73" t="s">
        <v>2523</v>
      </c>
      <c r="V261" s="37"/>
      <c r="W261" s="74">
        <v>509907.0</v>
      </c>
      <c r="X261" s="37"/>
      <c r="Y261" s="41"/>
      <c r="Z261" s="75"/>
      <c r="AA261" s="533"/>
      <c r="AB261" s="76"/>
      <c r="AC261" s="77"/>
      <c r="AD261" s="78"/>
      <c r="AE261" s="78"/>
      <c r="AF261" s="78"/>
      <c r="AG261" s="41"/>
      <c r="AH261" s="107"/>
      <c r="AI261" s="37"/>
      <c r="AJ261" s="78"/>
      <c r="AK261" s="78"/>
      <c r="AL261" s="70"/>
      <c r="AM261" s="315"/>
      <c r="AN261" s="315"/>
      <c r="AO261" s="315"/>
      <c r="AP261" s="57"/>
      <c r="AQ261" s="57"/>
      <c r="AR261" s="57"/>
      <c r="AS261" s="57"/>
      <c r="AT261" s="57"/>
      <c r="AU261" s="57"/>
      <c r="AV261" s="57"/>
      <c r="AW261" s="57"/>
      <c r="AX261" s="57"/>
      <c r="AY261" s="57"/>
      <c r="AZ261" s="57"/>
      <c r="BA261" s="57"/>
      <c r="BB261" s="57"/>
      <c r="BC261" s="57"/>
      <c r="BD261" s="57"/>
      <c r="BE261" s="57"/>
      <c r="BF261" s="57"/>
      <c r="BG261" s="57"/>
      <c r="BH261" s="57"/>
      <c r="BI261" s="57"/>
      <c r="BJ261" s="57"/>
      <c r="BK261" s="57"/>
      <c r="BL261" s="57"/>
      <c r="BM261" s="57"/>
      <c r="BN261" s="57"/>
      <c r="BO261" s="57"/>
      <c r="BP261" s="57"/>
      <c r="BQ261" s="57"/>
      <c r="BR261" s="57"/>
      <c r="BS261" s="57"/>
      <c r="BT261" s="57"/>
      <c r="BU261" s="57"/>
    </row>
    <row r="262" ht="15.75" customHeight="1">
      <c r="A262" s="58" t="s">
        <v>2524</v>
      </c>
      <c r="B262" s="82">
        <v>45154.0</v>
      </c>
      <c r="C262" s="36"/>
      <c r="D262" s="37" t="b">
        <v>0</v>
      </c>
      <c r="E262" s="37" t="b">
        <v>0</v>
      </c>
      <c r="F262" s="170" t="s">
        <v>2525</v>
      </c>
      <c r="G262" s="106" t="s">
        <v>471</v>
      </c>
      <c r="H262" s="39" t="s">
        <v>2526</v>
      </c>
      <c r="I262" s="55" t="s">
        <v>79</v>
      </c>
      <c r="J262" s="55" t="s">
        <v>187</v>
      </c>
      <c r="K262" s="55" t="s">
        <v>63</v>
      </c>
      <c r="L262" s="64" t="s">
        <v>428</v>
      </c>
      <c r="M262" s="64" t="s">
        <v>427</v>
      </c>
      <c r="N262" s="69"/>
      <c r="O262" s="69"/>
      <c r="P262" s="107" t="s">
        <v>2527</v>
      </c>
      <c r="Q262" s="107" t="s">
        <v>2528</v>
      </c>
      <c r="R262" s="108"/>
      <c r="S262" s="57" t="s">
        <v>2529</v>
      </c>
      <c r="T262" s="109" t="s">
        <v>71</v>
      </c>
      <c r="U262" s="49" t="s">
        <v>2080</v>
      </c>
      <c r="V262" s="37" t="s">
        <v>91</v>
      </c>
      <c r="W262" s="331">
        <v>191636.0</v>
      </c>
      <c r="X262" s="57" t="s">
        <v>92</v>
      </c>
      <c r="Y262" s="524" t="s">
        <v>92</v>
      </c>
      <c r="Z262" s="114"/>
      <c r="AA262" s="63"/>
      <c r="AB262" s="63"/>
      <c r="AC262" s="54"/>
      <c r="AD262" s="57"/>
      <c r="AE262" s="57"/>
      <c r="AF262" s="57"/>
      <c r="AG262" s="57"/>
      <c r="AH262" s="112" t="s">
        <v>2530</v>
      </c>
      <c r="AI262" s="37"/>
      <c r="AJ262" s="57" t="s">
        <v>2531</v>
      </c>
      <c r="AK262" s="57" t="s">
        <v>2532</v>
      </c>
      <c r="AL262" s="107" t="s">
        <v>2533</v>
      </c>
      <c r="AM262" s="57"/>
      <c r="AN262" s="57" t="s">
        <v>2533</v>
      </c>
      <c r="AO262" s="57" t="s">
        <v>2533</v>
      </c>
      <c r="AP262" s="57"/>
      <c r="AQ262" s="57"/>
      <c r="AR262" s="57"/>
      <c r="AS262" s="57"/>
      <c r="AT262" s="57" t="s">
        <v>2533</v>
      </c>
      <c r="AU262" s="57" t="s">
        <v>2534</v>
      </c>
      <c r="AV262" s="57"/>
      <c r="AW262" s="37" t="b">
        <v>0</v>
      </c>
      <c r="AX262" s="57" t="s">
        <v>95</v>
      </c>
      <c r="AY262" s="57"/>
      <c r="AZ262" s="57"/>
      <c r="BA262" s="57"/>
      <c r="BB262" s="57"/>
      <c r="BC262" s="57"/>
      <c r="BD262" s="57"/>
      <c r="BE262" s="57"/>
      <c r="BF262" s="57"/>
      <c r="BG262" s="57"/>
      <c r="BH262" s="57"/>
      <c r="BI262" s="57"/>
      <c r="BJ262" s="57"/>
      <c r="BK262" s="57"/>
      <c r="BL262" s="57"/>
      <c r="BM262" s="57"/>
      <c r="BN262" s="57"/>
      <c r="BO262" s="57"/>
      <c r="BP262" s="57"/>
      <c r="BQ262" s="57"/>
      <c r="BR262" s="57"/>
      <c r="BS262" s="57"/>
      <c r="BT262" s="57"/>
      <c r="BU262" s="57"/>
    </row>
    <row r="263" ht="15.75" customHeight="1">
      <c r="A263" s="58" t="s">
        <v>2535</v>
      </c>
      <c r="B263" s="35">
        <v>44642.0</v>
      </c>
      <c r="C263" s="36" t="s">
        <v>97</v>
      </c>
      <c r="D263" s="31" t="b">
        <v>0</v>
      </c>
      <c r="E263" s="37" t="b">
        <v>0</v>
      </c>
      <c r="F263" s="170" t="s">
        <v>2536</v>
      </c>
      <c r="G263" s="39" t="s">
        <v>2537</v>
      </c>
      <c r="H263" s="39" t="s">
        <v>2538</v>
      </c>
      <c r="I263" s="57"/>
      <c r="J263" s="57" t="s">
        <v>123</v>
      </c>
      <c r="K263" s="57"/>
      <c r="L263" s="57"/>
      <c r="M263" s="57"/>
      <c r="N263" s="57"/>
      <c r="O263" s="57"/>
      <c r="P263" s="107" t="s">
        <v>2539</v>
      </c>
      <c r="Q263" s="107" t="s">
        <v>2540</v>
      </c>
      <c r="R263" s="108"/>
      <c r="S263" s="57" t="s">
        <v>2541</v>
      </c>
      <c r="T263" s="109" t="s">
        <v>1085</v>
      </c>
      <c r="U263" s="49" t="s">
        <v>567</v>
      </c>
      <c r="V263" s="37" t="s">
        <v>109</v>
      </c>
      <c r="W263" s="57"/>
      <c r="X263" s="109" t="s">
        <v>448</v>
      </c>
      <c r="Y263" s="57"/>
      <c r="Z263" s="51">
        <v>44424.0</v>
      </c>
      <c r="AA263" s="53">
        <v>2.0E7</v>
      </c>
      <c r="AB263" s="53">
        <v>7.5E7</v>
      </c>
      <c r="AC263" s="54">
        <v>75.0</v>
      </c>
      <c r="AD263" s="111">
        <v>4.0</v>
      </c>
      <c r="AE263" s="57"/>
      <c r="AF263" s="111">
        <v>5.0</v>
      </c>
      <c r="AG263" s="57"/>
      <c r="AH263" s="112" t="s">
        <v>2542</v>
      </c>
      <c r="AI263" s="74">
        <v>2183.0</v>
      </c>
      <c r="AJ263" s="57"/>
      <c r="AK263" s="57"/>
      <c r="AL263" s="107" t="s">
        <v>2543</v>
      </c>
      <c r="AM263" s="57"/>
      <c r="AN263" s="57"/>
      <c r="AO263" s="57"/>
      <c r="AP263" s="57"/>
      <c r="AQ263" s="57"/>
      <c r="AR263" s="57" t="s">
        <v>2543</v>
      </c>
      <c r="AS263" s="57"/>
      <c r="AT263" s="57" t="s">
        <v>2544</v>
      </c>
      <c r="AU263" s="113" t="s">
        <v>2545</v>
      </c>
      <c r="AV263" s="114"/>
      <c r="AW263" s="37" t="b">
        <v>0</v>
      </c>
      <c r="AX263" s="57" t="s">
        <v>95</v>
      </c>
      <c r="AY263" s="57"/>
      <c r="AZ263" s="57"/>
      <c r="BA263" s="57"/>
      <c r="BB263" s="57"/>
      <c r="BC263" s="57"/>
      <c r="BD263" s="57"/>
      <c r="BE263" s="57"/>
      <c r="BF263" s="57"/>
      <c r="BG263" s="57"/>
      <c r="BH263" s="57"/>
      <c r="BI263" s="57"/>
      <c r="BJ263" s="57"/>
      <c r="BK263" s="57"/>
      <c r="BL263" s="57"/>
      <c r="BM263" s="57"/>
      <c r="BN263" s="57"/>
      <c r="BO263" s="57"/>
      <c r="BP263" s="57"/>
      <c r="BQ263" s="57"/>
      <c r="BR263" s="57"/>
      <c r="BS263" s="57"/>
      <c r="BT263" s="57"/>
      <c r="BU263" s="57"/>
    </row>
    <row r="264" ht="15.75" customHeight="1">
      <c r="A264" s="58" t="s">
        <v>2546</v>
      </c>
      <c r="B264" s="35">
        <v>44642.0</v>
      </c>
      <c r="C264" s="36" t="s">
        <v>97</v>
      </c>
      <c r="D264" s="31" t="b">
        <v>1</v>
      </c>
      <c r="E264" s="37" t="b">
        <v>0</v>
      </c>
      <c r="F264" s="170"/>
      <c r="G264" s="39" t="s">
        <v>2547</v>
      </c>
      <c r="H264" s="39" t="s">
        <v>2548</v>
      </c>
      <c r="I264" s="57"/>
      <c r="J264" s="57" t="s">
        <v>123</v>
      </c>
      <c r="K264" s="57"/>
      <c r="L264" s="57"/>
      <c r="M264" s="57"/>
      <c r="N264" s="57"/>
      <c r="O264" s="57"/>
      <c r="P264" s="107" t="s">
        <v>2549</v>
      </c>
      <c r="Q264" s="107" t="s">
        <v>2550</v>
      </c>
      <c r="R264" s="108"/>
      <c r="S264" s="57" t="s">
        <v>2551</v>
      </c>
      <c r="T264" s="57" t="s">
        <v>293</v>
      </c>
      <c r="U264" s="49" t="s">
        <v>1324</v>
      </c>
      <c r="V264" s="37" t="s">
        <v>109</v>
      </c>
      <c r="W264" s="57"/>
      <c r="X264" s="57" t="s">
        <v>193</v>
      </c>
      <c r="Y264" s="524" t="s">
        <v>193</v>
      </c>
      <c r="Z264" s="114"/>
      <c r="AA264" s="63"/>
      <c r="AB264" s="63"/>
      <c r="AC264" s="54"/>
      <c r="AD264" s="57"/>
      <c r="AE264" s="57"/>
      <c r="AF264" s="57"/>
      <c r="AG264" s="57"/>
      <c r="AH264" s="112" t="s">
        <v>2552</v>
      </c>
      <c r="AI264" s="37"/>
      <c r="AJ264" s="57"/>
      <c r="AK264" s="57"/>
      <c r="AL264" s="107" t="s">
        <v>2553</v>
      </c>
      <c r="AM264" s="57"/>
      <c r="AN264" s="57"/>
      <c r="AO264" s="57"/>
      <c r="AP264" s="57"/>
      <c r="AQ264" s="57"/>
      <c r="AR264" s="57" t="s">
        <v>2553</v>
      </c>
      <c r="AS264" s="57"/>
      <c r="AT264" s="57" t="s">
        <v>2553</v>
      </c>
      <c r="AU264" s="113" t="s">
        <v>2554</v>
      </c>
      <c r="AV264" s="114"/>
      <c r="AW264" s="37" t="b">
        <v>0</v>
      </c>
      <c r="AX264" s="57" t="s">
        <v>95</v>
      </c>
      <c r="AY264" s="57"/>
      <c r="AZ264" s="57"/>
      <c r="BA264" s="57"/>
      <c r="BB264" s="57"/>
      <c r="BC264" s="57"/>
      <c r="BD264" s="57"/>
      <c r="BE264" s="57"/>
      <c r="BF264" s="57"/>
      <c r="BG264" s="57"/>
      <c r="BH264" s="57"/>
      <c r="BI264" s="57"/>
      <c r="BJ264" s="57"/>
      <c r="BK264" s="57"/>
      <c r="BL264" s="57"/>
      <c r="BM264" s="57"/>
      <c r="BN264" s="57"/>
      <c r="BO264" s="57"/>
      <c r="BP264" s="57"/>
      <c r="BQ264" s="57"/>
      <c r="BR264" s="57"/>
      <c r="BS264" s="57"/>
      <c r="BT264" s="57"/>
      <c r="BU264" s="57"/>
    </row>
    <row r="265" ht="15.75" customHeight="1">
      <c r="A265" s="58" t="s">
        <v>2555</v>
      </c>
      <c r="B265" s="82">
        <v>45424.0</v>
      </c>
      <c r="C265" s="36" t="s">
        <v>57</v>
      </c>
      <c r="D265" s="37" t="b">
        <v>1</v>
      </c>
      <c r="E265" s="37" t="b">
        <v>1</v>
      </c>
      <c r="F265" s="107"/>
      <c r="G265" s="307" t="s">
        <v>2547</v>
      </c>
      <c r="H265" s="39" t="s">
        <v>2556</v>
      </c>
      <c r="I265" s="57" t="s">
        <v>100</v>
      </c>
      <c r="J265" s="57" t="s">
        <v>123</v>
      </c>
      <c r="K265" s="109" t="s">
        <v>124</v>
      </c>
      <c r="L265" s="534" t="s">
        <v>103</v>
      </c>
      <c r="M265" s="534" t="s">
        <v>340</v>
      </c>
      <c r="N265" s="109" t="s">
        <v>65</v>
      </c>
      <c r="O265" s="61" t="s">
        <v>2557</v>
      </c>
      <c r="P265" s="234" t="s">
        <v>2558</v>
      </c>
      <c r="Q265" s="107" t="s">
        <v>2559</v>
      </c>
      <c r="R265" s="226" t="s">
        <v>2560</v>
      </c>
      <c r="S265" s="57" t="s">
        <v>2561</v>
      </c>
      <c r="T265" s="57" t="s">
        <v>415</v>
      </c>
      <c r="U265" s="49" t="s">
        <v>143</v>
      </c>
      <c r="V265" s="37" t="s">
        <v>91</v>
      </c>
      <c r="W265" s="535">
        <v>1096279.0</v>
      </c>
      <c r="X265" s="109" t="s">
        <v>131</v>
      </c>
      <c r="Y265" s="57"/>
      <c r="Z265" s="51"/>
      <c r="AA265" s="63"/>
      <c r="AB265" s="63"/>
      <c r="AC265" s="54"/>
      <c r="AD265" s="57"/>
      <c r="AE265" s="57"/>
      <c r="AF265" s="57"/>
      <c r="AG265" s="57"/>
      <c r="AH265" s="107"/>
      <c r="AI265" s="37"/>
      <c r="AJ265" s="57"/>
      <c r="AK265" s="57"/>
      <c r="AL265" s="107"/>
      <c r="AM265" s="57"/>
      <c r="AN265" s="57"/>
      <c r="AO265" s="57"/>
      <c r="AP265" s="57"/>
      <c r="AQ265" s="57"/>
      <c r="AR265" s="57"/>
      <c r="AS265" s="57"/>
      <c r="AT265" s="57"/>
      <c r="AU265" s="113" t="s">
        <v>2562</v>
      </c>
      <c r="AV265" s="114"/>
      <c r="AW265" s="57"/>
      <c r="AX265" s="57"/>
      <c r="AY265" s="57"/>
      <c r="AZ265" s="57"/>
      <c r="BA265" s="57"/>
      <c r="BB265" s="57"/>
      <c r="BC265" s="57"/>
      <c r="BD265" s="57"/>
      <c r="BE265" s="57"/>
      <c r="BF265" s="57"/>
      <c r="BG265" s="57"/>
      <c r="BH265" s="57"/>
      <c r="BI265" s="57"/>
      <c r="BJ265" s="57"/>
      <c r="BK265" s="57"/>
      <c r="BL265" s="57"/>
      <c r="BM265" s="57"/>
      <c r="BN265" s="57"/>
      <c r="BO265" s="57"/>
      <c r="BP265" s="57"/>
      <c r="BQ265" s="57"/>
      <c r="BR265" s="57"/>
      <c r="BS265" s="57"/>
      <c r="BT265" s="57"/>
      <c r="BU265" s="57"/>
    </row>
    <row r="266" ht="15.0" customHeight="1">
      <c r="A266" s="162" t="s">
        <v>2563</v>
      </c>
      <c r="B266" s="144">
        <v>44994.0</v>
      </c>
      <c r="C266" s="59"/>
      <c r="D266" s="59" t="b">
        <v>0</v>
      </c>
      <c r="E266" s="59" t="b">
        <v>0</v>
      </c>
      <c r="F266" s="500"/>
      <c r="G266" s="181" t="s">
        <v>2564</v>
      </c>
      <c r="H266" s="181" t="s">
        <v>2565</v>
      </c>
      <c r="I266" s="59"/>
      <c r="J266" s="59"/>
      <c r="K266" s="59"/>
      <c r="L266" s="59"/>
      <c r="M266" s="59"/>
      <c r="N266" s="59"/>
      <c r="O266" s="59"/>
      <c r="P266" s="500" t="s">
        <v>2566</v>
      </c>
      <c r="Q266" s="500" t="s">
        <v>2567</v>
      </c>
      <c r="R266" s="536" t="s">
        <v>2568</v>
      </c>
      <c r="S266" s="37" t="s">
        <v>1140</v>
      </c>
      <c r="T266" s="537" t="s">
        <v>89</v>
      </c>
      <c r="U266" s="165" t="s">
        <v>433</v>
      </c>
      <c r="V266" s="537" t="s">
        <v>91</v>
      </c>
      <c r="W266" s="188" t="s">
        <v>2569</v>
      </c>
      <c r="X266" s="188"/>
      <c r="Y266" s="188"/>
      <c r="Z266" s="156"/>
      <c r="AA266" s="52"/>
      <c r="AB266" s="52"/>
      <c r="AC266" s="187"/>
      <c r="AD266" s="188"/>
      <c r="AE266" s="188"/>
      <c r="AF266" s="188"/>
      <c r="AG266" s="59"/>
      <c r="AH266" s="499" t="s">
        <v>2570</v>
      </c>
      <c r="AI266" s="59">
        <v>137.0</v>
      </c>
      <c r="AJ266" s="472" t="s">
        <v>2571</v>
      </c>
      <c r="AK266" s="150"/>
      <c r="AL266" s="201"/>
      <c r="AM266" s="150"/>
      <c r="AN266" s="150"/>
      <c r="AO266" s="538" t="s">
        <v>2572</v>
      </c>
      <c r="AP266" s="150"/>
      <c r="AQ266" s="150"/>
      <c r="AR266" s="539" t="s">
        <v>2573</v>
      </c>
      <c r="AS266" s="150"/>
      <c r="AT266" s="540"/>
      <c r="AU266" s="150"/>
      <c r="AV266" s="150"/>
      <c r="AW266" s="150"/>
      <c r="AX266" s="541" t="s">
        <v>1547</v>
      </c>
      <c r="AY266" s="542"/>
      <c r="AZ266" s="59"/>
      <c r="BA266" s="59"/>
      <c r="BB266" s="59"/>
      <c r="BC266" s="59"/>
      <c r="BD266" s="59" t="b">
        <v>1</v>
      </c>
      <c r="BE266" s="59" t="b">
        <v>1</v>
      </c>
      <c r="BF266" s="543" t="s">
        <v>2574</v>
      </c>
      <c r="BG266" s="59"/>
      <c r="BH266" s="59"/>
      <c r="BI266" s="59"/>
      <c r="BJ266" s="59"/>
      <c r="BK266" s="59"/>
      <c r="BL266" s="59"/>
      <c r="BM266" s="59"/>
      <c r="BN266" s="59"/>
      <c r="BO266" s="59"/>
      <c r="BP266" s="59"/>
      <c r="BQ266" s="59"/>
      <c r="BR266" s="59"/>
      <c r="BS266" s="59"/>
      <c r="BT266" s="59"/>
      <c r="BU266" s="59"/>
    </row>
    <row r="267" ht="15.75" customHeight="1">
      <c r="A267" s="58" t="s">
        <v>2575</v>
      </c>
      <c r="B267" s="82">
        <v>45424.0</v>
      </c>
      <c r="C267" s="36" t="s">
        <v>57</v>
      </c>
      <c r="D267" s="37" t="b">
        <v>1</v>
      </c>
      <c r="E267" s="59" t="b">
        <v>1</v>
      </c>
      <c r="F267" s="170"/>
      <c r="G267" s="39" t="s">
        <v>2576</v>
      </c>
      <c r="H267" s="39" t="s">
        <v>2577</v>
      </c>
      <c r="I267" s="57" t="s">
        <v>122</v>
      </c>
      <c r="J267" s="57" t="s">
        <v>80</v>
      </c>
      <c r="K267" s="57" t="s">
        <v>63</v>
      </c>
      <c r="L267" s="442" t="s">
        <v>340</v>
      </c>
      <c r="M267" s="442" t="s">
        <v>2578</v>
      </c>
      <c r="N267" s="57"/>
      <c r="O267" s="45" t="s">
        <v>2579</v>
      </c>
      <c r="P267" s="328" t="s">
        <v>2580</v>
      </c>
      <c r="Q267" s="107" t="s">
        <v>2581</v>
      </c>
      <c r="R267" s="108"/>
      <c r="S267" s="57" t="s">
        <v>2582</v>
      </c>
      <c r="T267" s="57" t="s">
        <v>2583</v>
      </c>
      <c r="U267" s="49" t="s">
        <v>661</v>
      </c>
      <c r="V267" s="37" t="s">
        <v>91</v>
      </c>
      <c r="W267" s="57"/>
      <c r="X267" s="48" t="s">
        <v>131</v>
      </c>
      <c r="Y267" s="504" t="s">
        <v>131</v>
      </c>
      <c r="Z267" s="114"/>
      <c r="AA267" s="63"/>
      <c r="AB267" s="63"/>
      <c r="AC267" s="54"/>
      <c r="AD267" s="37"/>
      <c r="AE267" s="57"/>
      <c r="AF267" s="37"/>
      <c r="AG267" s="57"/>
      <c r="AH267" s="107"/>
      <c r="AI267" s="37"/>
      <c r="AJ267" s="57"/>
      <c r="AK267" s="57"/>
      <c r="AL267" s="107" t="s">
        <v>2584</v>
      </c>
      <c r="AM267" s="57"/>
      <c r="AN267" s="57"/>
      <c r="AO267" s="57"/>
      <c r="AP267" s="57"/>
      <c r="AQ267" s="57"/>
      <c r="AR267" s="57" t="s">
        <v>2584</v>
      </c>
      <c r="AS267" s="57"/>
      <c r="AT267" s="57" t="s">
        <v>2584</v>
      </c>
      <c r="AU267" s="113" t="s">
        <v>2585</v>
      </c>
      <c r="AV267" s="114"/>
      <c r="AW267" s="37" t="b">
        <v>0</v>
      </c>
      <c r="AX267" s="57" t="s">
        <v>214</v>
      </c>
      <c r="AY267" s="57"/>
      <c r="AZ267" s="57"/>
      <c r="BA267" s="57"/>
      <c r="BB267" s="57"/>
      <c r="BC267" s="57"/>
      <c r="BD267" s="57"/>
      <c r="BE267" s="57"/>
      <c r="BF267" s="57"/>
      <c r="BG267" s="57"/>
      <c r="BH267" s="57"/>
      <c r="BI267" s="57"/>
      <c r="BJ267" s="57"/>
      <c r="BK267" s="57"/>
      <c r="BL267" s="57"/>
      <c r="BM267" s="57"/>
      <c r="BN267" s="57"/>
      <c r="BO267" s="57"/>
      <c r="BP267" s="57"/>
      <c r="BQ267" s="57"/>
      <c r="BR267" s="57"/>
      <c r="BS267" s="57"/>
      <c r="BT267" s="57"/>
      <c r="BU267" s="57"/>
    </row>
    <row r="268" ht="15.75" customHeight="1">
      <c r="A268" s="64" t="s">
        <v>2586</v>
      </c>
      <c r="B268" s="65"/>
      <c r="C268" s="36" t="s">
        <v>97</v>
      </c>
      <c r="D268" s="31"/>
      <c r="E268" s="31" t="b">
        <v>0</v>
      </c>
      <c r="F268" s="14"/>
      <c r="G268" s="147"/>
      <c r="H268" s="333"/>
      <c r="I268" s="55"/>
      <c r="J268" s="55"/>
      <c r="K268" s="55"/>
      <c r="L268" s="64"/>
      <c r="M268" s="64"/>
      <c r="N268" s="69"/>
      <c r="O268" s="69"/>
      <c r="P268" s="28"/>
      <c r="Q268" s="28"/>
      <c r="R268" s="172"/>
      <c r="S268" s="55"/>
      <c r="T268" s="55"/>
      <c r="U268" s="99"/>
      <c r="V268" s="280"/>
      <c r="W268" s="55"/>
      <c r="X268" s="55"/>
      <c r="Y268" s="55"/>
      <c r="Z268" s="101"/>
      <c r="AA268" s="177"/>
      <c r="AB268" s="177"/>
      <c r="AC268" s="102"/>
      <c r="AD268" s="55"/>
      <c r="AE268" s="55"/>
      <c r="AF268" s="55"/>
      <c r="AG268" s="55"/>
      <c r="AH268" s="28"/>
      <c r="AI268" s="56"/>
      <c r="AJ268" s="55"/>
      <c r="AK268" s="55"/>
      <c r="AL268" s="28"/>
      <c r="AM268" s="55"/>
      <c r="AN268" s="55"/>
      <c r="AO268" s="315"/>
      <c r="AP268" s="57"/>
      <c r="AQ268" s="57"/>
      <c r="AR268" s="57"/>
      <c r="AS268" s="57"/>
      <c r="AT268" s="57"/>
      <c r="AU268" s="57"/>
      <c r="AV268" s="57"/>
      <c r="AW268" s="57"/>
      <c r="AX268" s="57"/>
      <c r="AY268" s="57"/>
      <c r="AZ268" s="57"/>
      <c r="BA268" s="57"/>
      <c r="BB268" s="57"/>
      <c r="BC268" s="57"/>
      <c r="BD268" s="57"/>
      <c r="BE268" s="57"/>
      <c r="BF268" s="57"/>
      <c r="BG268" s="57"/>
      <c r="BH268" s="57"/>
      <c r="BI268" s="57"/>
      <c r="BJ268" s="57"/>
      <c r="BK268" s="57"/>
      <c r="BL268" s="57"/>
      <c r="BM268" s="57"/>
      <c r="BN268" s="57"/>
      <c r="BO268" s="57"/>
      <c r="BP268" s="57"/>
      <c r="BQ268" s="57"/>
      <c r="BR268" s="57"/>
      <c r="BS268" s="57"/>
      <c r="BT268" s="57"/>
      <c r="BU268" s="57"/>
    </row>
    <row r="269" ht="15.75" customHeight="1">
      <c r="A269" s="162" t="s">
        <v>2587</v>
      </c>
      <c r="B269" s="144">
        <v>44994.0</v>
      </c>
      <c r="C269" s="59"/>
      <c r="D269" s="59" t="b">
        <v>0</v>
      </c>
      <c r="E269" s="59" t="b">
        <v>0</v>
      </c>
      <c r="F269" s="160"/>
      <c r="G269" s="147"/>
      <c r="H269" s="471" t="s">
        <v>2588</v>
      </c>
      <c r="I269" s="162"/>
      <c r="J269" s="162"/>
      <c r="K269" s="162"/>
      <c r="L269" s="162"/>
      <c r="M269" s="162"/>
      <c r="N269" s="162"/>
      <c r="O269" s="162"/>
      <c r="P269" s="38" t="s">
        <v>2589</v>
      </c>
      <c r="Q269" s="38" t="s">
        <v>2589</v>
      </c>
      <c r="R269" s="106" t="s">
        <v>2590</v>
      </c>
      <c r="S269" s="42" t="s">
        <v>2591</v>
      </c>
      <c r="T269" s="183" t="s">
        <v>89</v>
      </c>
      <c r="U269" s="165" t="s">
        <v>72</v>
      </c>
      <c r="V269" s="544"/>
      <c r="W269" s="159" t="s">
        <v>2592</v>
      </c>
      <c r="X269" s="159"/>
      <c r="Y269" s="159"/>
      <c r="Z269" s="156"/>
      <c r="AA269" s="52"/>
      <c r="AB269" s="52"/>
      <c r="AC269" s="545"/>
      <c r="AD269" s="159"/>
      <c r="AE269" s="159"/>
      <c r="AF269" s="159"/>
      <c r="AG269" s="162"/>
      <c r="AH269" s="38"/>
      <c r="AI269" s="59"/>
      <c r="AJ269" s="162"/>
      <c r="AK269" s="162"/>
      <c r="AL269" s="38"/>
      <c r="AM269" s="162"/>
      <c r="AN269" s="162"/>
      <c r="AO269" s="162"/>
      <c r="AP269" s="162"/>
      <c r="AQ269" s="162"/>
      <c r="AR269" s="162"/>
      <c r="AS269" s="162"/>
      <c r="AT269" s="443"/>
      <c r="AU269" s="162"/>
      <c r="AV269" s="162"/>
      <c r="AW269" s="162"/>
      <c r="AX269" s="162"/>
      <c r="AY269" s="162"/>
      <c r="AZ269" s="162"/>
      <c r="BA269" s="162"/>
      <c r="BB269" s="162"/>
      <c r="BC269" s="162"/>
      <c r="BD269" s="162" t="b">
        <v>1</v>
      </c>
      <c r="BE269" s="162" t="b">
        <v>1</v>
      </c>
      <c r="BF269" s="546" t="s">
        <v>2574</v>
      </c>
      <c r="BG269" s="162"/>
      <c r="BH269" s="162"/>
      <c r="BI269" s="162"/>
      <c r="BJ269" s="162"/>
      <c r="BK269" s="162"/>
      <c r="BL269" s="162"/>
      <c r="BM269" s="162"/>
      <c r="BN269" s="162"/>
      <c r="BO269" s="162"/>
      <c r="BP269" s="162"/>
      <c r="BQ269" s="162"/>
      <c r="BR269" s="162"/>
      <c r="BS269" s="162"/>
      <c r="BT269" s="162"/>
      <c r="BU269" s="162"/>
    </row>
    <row r="270" ht="15.75" customHeight="1">
      <c r="A270" s="58" t="s">
        <v>2593</v>
      </c>
      <c r="B270" s="82">
        <v>45424.0</v>
      </c>
      <c r="C270" s="36" t="s">
        <v>57</v>
      </c>
      <c r="D270" s="31" t="b">
        <v>1</v>
      </c>
      <c r="E270" s="92" t="b">
        <v>0</v>
      </c>
      <c r="F270" s="47" t="s">
        <v>2594</v>
      </c>
      <c r="G270" s="39" t="s">
        <v>2595</v>
      </c>
      <c r="H270" s="39" t="s">
        <v>2596</v>
      </c>
      <c r="I270" s="42" t="s">
        <v>233</v>
      </c>
      <c r="J270" s="42" t="s">
        <v>80</v>
      </c>
      <c r="K270" s="42" t="s">
        <v>63</v>
      </c>
      <c r="L270" s="42" t="s">
        <v>2597</v>
      </c>
      <c r="M270" s="42"/>
      <c r="N270" s="42"/>
      <c r="O270" s="42"/>
      <c r="P270" s="62" t="s">
        <v>2598</v>
      </c>
      <c r="Q270" s="62"/>
      <c r="R270" s="62"/>
      <c r="S270" s="47"/>
      <c r="T270" s="42" t="s">
        <v>293</v>
      </c>
      <c r="U270" s="49" t="s">
        <v>447</v>
      </c>
      <c r="V270" s="37" t="s">
        <v>109</v>
      </c>
      <c r="W270" s="42"/>
      <c r="X270" s="48" t="s">
        <v>222</v>
      </c>
      <c r="Y270" s="42"/>
      <c r="Z270" s="51"/>
      <c r="AA270" s="63"/>
      <c r="AB270" s="63">
        <v>1.2E7</v>
      </c>
      <c r="AC270" s="54">
        <v>12.0</v>
      </c>
      <c r="AD270" s="37"/>
      <c r="AE270" s="42"/>
      <c r="AF270" s="37"/>
      <c r="AG270" s="42"/>
      <c r="AH270" s="47"/>
      <c r="AI270" s="37"/>
      <c r="AJ270" s="42"/>
      <c r="AK270" s="42"/>
      <c r="AL270" s="47"/>
      <c r="AM270" s="42"/>
      <c r="AN270" s="42"/>
      <c r="AO270" s="42"/>
      <c r="AP270" s="42"/>
      <c r="AQ270" s="42"/>
      <c r="AR270" s="42"/>
      <c r="AS270" s="42"/>
      <c r="AT270" s="42"/>
      <c r="AU270" s="42" t="s">
        <v>2599</v>
      </c>
      <c r="AV270" s="42"/>
      <c r="AW270" s="42"/>
      <c r="AX270" s="42" t="s">
        <v>95</v>
      </c>
      <c r="AY270" s="42"/>
      <c r="AZ270" s="42" t="s">
        <v>2600</v>
      </c>
      <c r="BA270" s="42"/>
      <c r="BB270" s="57"/>
      <c r="BC270" s="57"/>
      <c r="BD270" s="57"/>
      <c r="BE270" s="57"/>
      <c r="BF270" s="57"/>
      <c r="BG270" s="57"/>
      <c r="BH270" s="57"/>
      <c r="BI270" s="57"/>
      <c r="BJ270" s="57"/>
      <c r="BK270" s="57"/>
      <c r="BL270" s="57"/>
      <c r="BM270" s="57"/>
      <c r="BN270" s="57"/>
      <c r="BO270" s="57"/>
      <c r="BP270" s="57"/>
      <c r="BQ270" s="57"/>
      <c r="BR270" s="57"/>
      <c r="BS270" s="57"/>
      <c r="BT270" s="57"/>
      <c r="BU270" s="57"/>
    </row>
    <row r="271" ht="15.75" customHeight="1">
      <c r="A271" s="159" t="s">
        <v>2601</v>
      </c>
      <c r="B271" s="82">
        <v>45424.0</v>
      </c>
      <c r="C271" s="36" t="s">
        <v>57</v>
      </c>
      <c r="D271" s="59" t="b">
        <v>1</v>
      </c>
      <c r="E271" s="59" t="b">
        <v>1</v>
      </c>
      <c r="F271" s="38"/>
      <c r="G271" s="181" t="s">
        <v>2602</v>
      </c>
      <c r="H271" s="434" t="s">
        <v>2603</v>
      </c>
      <c r="I271" s="162" t="s">
        <v>269</v>
      </c>
      <c r="J271" s="55" t="s">
        <v>123</v>
      </c>
      <c r="K271" s="162" t="s">
        <v>124</v>
      </c>
      <c r="L271" s="164" t="s">
        <v>340</v>
      </c>
      <c r="M271" s="164"/>
      <c r="N271" s="159"/>
      <c r="O271" s="45" t="s">
        <v>2604</v>
      </c>
      <c r="P271" s="62" t="s">
        <v>2605</v>
      </c>
      <c r="Q271" s="62" t="s">
        <v>2606</v>
      </c>
      <c r="R271" s="106" t="s">
        <v>2607</v>
      </c>
      <c r="S271" s="42" t="s">
        <v>2608</v>
      </c>
      <c r="T271" s="183" t="s">
        <v>89</v>
      </c>
      <c r="U271" s="184" t="s">
        <v>72</v>
      </c>
      <c r="V271" s="59" t="s">
        <v>109</v>
      </c>
      <c r="W271" s="159" t="s">
        <v>2609</v>
      </c>
      <c r="X271" s="173" t="s">
        <v>277</v>
      </c>
      <c r="Y271" s="439" t="s">
        <v>277</v>
      </c>
      <c r="Z271" s="156"/>
      <c r="AA271" s="52"/>
      <c r="AB271" s="319">
        <v>6000000.0</v>
      </c>
      <c r="AC271" s="187">
        <v>6.0</v>
      </c>
      <c r="AD271" s="188">
        <v>1.0</v>
      </c>
      <c r="AE271" s="159"/>
      <c r="AF271" s="188">
        <v>10.0</v>
      </c>
      <c r="AG271" s="159"/>
      <c r="AH271" s="189" t="s">
        <v>2610</v>
      </c>
      <c r="AI271" s="188">
        <v>1640.0</v>
      </c>
      <c r="AJ271" s="190" t="s">
        <v>2611</v>
      </c>
      <c r="AK271" s="162"/>
      <c r="AL271" s="38"/>
      <c r="AM271" s="162"/>
      <c r="AN271" s="159" t="s">
        <v>2612</v>
      </c>
      <c r="AO271" s="159" t="s">
        <v>2613</v>
      </c>
      <c r="AP271" s="159" t="s">
        <v>2614</v>
      </c>
      <c r="AQ271" s="162"/>
      <c r="AR271" s="547" t="s">
        <v>2615</v>
      </c>
      <c r="AS271" s="162"/>
      <c r="AT271" s="443"/>
      <c r="AU271" s="548" t="s">
        <v>2616</v>
      </c>
      <c r="AV271" s="162" t="s">
        <v>2617</v>
      </c>
      <c r="AW271" s="162"/>
      <c r="AX271" s="159" t="s">
        <v>214</v>
      </c>
      <c r="AY271" s="159"/>
      <c r="AZ271" s="159"/>
      <c r="BA271" s="159"/>
      <c r="BB271" s="159"/>
      <c r="BC271" s="159"/>
      <c r="BD271" s="159"/>
      <c r="BE271" s="159"/>
      <c r="BF271" s="159"/>
      <c r="BG271" s="159"/>
      <c r="BH271" s="159"/>
      <c r="BI271" s="159"/>
      <c r="BJ271" s="159"/>
      <c r="BK271" s="159"/>
      <c r="BL271" s="159"/>
      <c r="BM271" s="159"/>
      <c r="BN271" s="159"/>
      <c r="BO271" s="159"/>
      <c r="BP271" s="159"/>
      <c r="BQ271" s="159"/>
      <c r="BR271" s="159"/>
      <c r="BS271" s="159"/>
      <c r="BT271" s="159"/>
      <c r="BU271" s="159"/>
    </row>
    <row r="272" ht="15.75" customHeight="1">
      <c r="A272" s="149" t="s">
        <v>2618</v>
      </c>
      <c r="B272" s="144">
        <v>44936.0</v>
      </c>
      <c r="C272" s="59"/>
      <c r="D272" s="59" t="b">
        <v>0</v>
      </c>
      <c r="E272" s="59" t="b">
        <v>0</v>
      </c>
      <c r="F272" s="201" t="s">
        <v>2001</v>
      </c>
      <c r="G272" s="106"/>
      <c r="H272" s="418" t="s">
        <v>2619</v>
      </c>
      <c r="I272" s="149"/>
      <c r="J272" s="150"/>
      <c r="K272" s="149"/>
      <c r="L272" s="149"/>
      <c r="M272" s="149"/>
      <c r="N272" s="150"/>
      <c r="O272" s="150"/>
      <c r="P272" s="549" t="s">
        <v>2620</v>
      </c>
      <c r="Q272" s="408" t="s">
        <v>2621</v>
      </c>
      <c r="R272" s="226" t="s">
        <v>2622</v>
      </c>
      <c r="S272" s="244" t="s">
        <v>2623</v>
      </c>
      <c r="T272" s="537" t="s">
        <v>89</v>
      </c>
      <c r="U272" s="184" t="s">
        <v>305</v>
      </c>
      <c r="V272" s="343"/>
      <c r="W272" s="150"/>
      <c r="X272" s="150"/>
      <c r="Y272" s="150"/>
      <c r="Z272" s="156"/>
      <c r="AA272" s="52"/>
      <c r="AB272" s="52"/>
      <c r="AC272" s="318"/>
      <c r="AD272" s="150"/>
      <c r="AE272" s="150"/>
      <c r="AF272" s="150"/>
      <c r="AG272" s="150"/>
      <c r="AH272" s="201"/>
      <c r="AI272" s="59"/>
      <c r="AJ272" s="150"/>
      <c r="AK272" s="150"/>
      <c r="AL272" s="201"/>
      <c r="AM272" s="150"/>
      <c r="AN272" s="150"/>
      <c r="AO272" s="150"/>
      <c r="AP272" s="150"/>
      <c r="AQ272" s="150"/>
      <c r="AR272" s="150"/>
      <c r="AS272" s="150"/>
      <c r="AT272" s="150"/>
      <c r="AU272" s="150"/>
      <c r="AV272" s="150"/>
      <c r="AW272" s="150"/>
      <c r="AX272" s="150"/>
      <c r="AY272" s="150"/>
      <c r="AZ272" s="150"/>
      <c r="BA272" s="150"/>
      <c r="BB272" s="150"/>
      <c r="BC272" s="150"/>
      <c r="BD272" s="150"/>
      <c r="BE272" s="150"/>
      <c r="BF272" s="150"/>
      <c r="BG272" s="150"/>
      <c r="BH272" s="150"/>
      <c r="BI272" s="150"/>
      <c r="BJ272" s="150"/>
      <c r="BK272" s="150"/>
      <c r="BL272" s="150"/>
      <c r="BM272" s="150"/>
      <c r="BN272" s="150"/>
      <c r="BO272" s="150"/>
      <c r="BP272" s="150"/>
      <c r="BQ272" s="150"/>
      <c r="BR272" s="150"/>
      <c r="BS272" s="150"/>
      <c r="BT272" s="150"/>
      <c r="BU272" s="150"/>
    </row>
    <row r="273" ht="15.75" customHeight="1">
      <c r="A273" s="159" t="s">
        <v>2624</v>
      </c>
      <c r="B273" s="82">
        <v>45631.0</v>
      </c>
      <c r="C273" s="36" t="s">
        <v>57</v>
      </c>
      <c r="D273" s="59" t="b">
        <v>0</v>
      </c>
      <c r="E273" s="59" t="b">
        <v>0</v>
      </c>
      <c r="F273" s="550"/>
      <c r="G273" s="367"/>
      <c r="H273" s="434" t="s">
        <v>2625</v>
      </c>
      <c r="I273" s="162" t="s">
        <v>1826</v>
      </c>
      <c r="J273" s="55" t="s">
        <v>2626</v>
      </c>
      <c r="K273" s="162" t="s">
        <v>81</v>
      </c>
      <c r="L273" s="159" t="s">
        <v>366</v>
      </c>
      <c r="M273" s="159" t="s">
        <v>65</v>
      </c>
      <c r="N273" s="159"/>
      <c r="O273" s="159"/>
      <c r="P273" s="62" t="s">
        <v>2627</v>
      </c>
      <c r="Q273" s="62" t="s">
        <v>2628</v>
      </c>
      <c r="R273" s="106" t="s">
        <v>2629</v>
      </c>
      <c r="S273" s="42" t="s">
        <v>2630</v>
      </c>
      <c r="T273" s="183" t="s">
        <v>89</v>
      </c>
      <c r="U273" s="184" t="s">
        <v>72</v>
      </c>
      <c r="V273" s="551" t="s">
        <v>91</v>
      </c>
      <c r="W273" s="185" t="s">
        <v>2631</v>
      </c>
      <c r="X273" s="173" t="s">
        <v>277</v>
      </c>
      <c r="Y273" s="439" t="s">
        <v>277</v>
      </c>
      <c r="Z273" s="156"/>
      <c r="AA273" s="319">
        <v>325000.0</v>
      </c>
      <c r="AB273" s="319">
        <v>325000.0</v>
      </c>
      <c r="AC273" s="187">
        <v>0.325</v>
      </c>
      <c r="AD273" s="188">
        <v>1.0</v>
      </c>
      <c r="AE273" s="159"/>
      <c r="AF273" s="188">
        <v>3.0</v>
      </c>
      <c r="AG273" s="159"/>
      <c r="AH273" s="189" t="s">
        <v>2632</v>
      </c>
      <c r="AI273" s="188">
        <v>381.0</v>
      </c>
      <c r="AJ273" s="437" t="s">
        <v>2633</v>
      </c>
      <c r="AK273" s="437">
        <f>972-522-99-1846</f>
        <v>-1495</v>
      </c>
      <c r="AL273" s="38"/>
      <c r="AM273" s="162"/>
      <c r="AN273" s="179" t="s">
        <v>2634</v>
      </c>
      <c r="AO273" s="179" t="s">
        <v>2635</v>
      </c>
      <c r="AP273" s="162"/>
      <c r="AQ273" s="162"/>
      <c r="AR273" s="179" t="s">
        <v>2636</v>
      </c>
      <c r="AS273" s="162"/>
      <c r="AT273" s="438" t="s">
        <v>2637</v>
      </c>
      <c r="AU273" s="192" t="s">
        <v>2638</v>
      </c>
      <c r="AV273" s="162"/>
      <c r="AW273" s="162"/>
      <c r="AX273" s="159" t="s">
        <v>1195</v>
      </c>
      <c r="AY273" s="159"/>
      <c r="AZ273" s="159"/>
      <c r="BA273" s="159"/>
      <c r="BB273" s="159"/>
      <c r="BC273" s="159"/>
      <c r="BD273" s="159"/>
      <c r="BE273" s="159"/>
      <c r="BF273" s="162"/>
      <c r="BG273" s="159"/>
      <c r="BH273" s="159"/>
      <c r="BI273" s="159"/>
      <c r="BJ273" s="159"/>
      <c r="BK273" s="159"/>
      <c r="BL273" s="159"/>
      <c r="BM273" s="159"/>
      <c r="BN273" s="159"/>
      <c r="BO273" s="159"/>
      <c r="BP273" s="159"/>
      <c r="BQ273" s="159"/>
      <c r="BR273" s="159"/>
      <c r="BS273" s="159"/>
      <c r="BT273" s="159"/>
      <c r="BU273" s="159"/>
    </row>
    <row r="274" ht="15.75" customHeight="1">
      <c r="A274" s="64" t="s">
        <v>2639</v>
      </c>
      <c r="B274" s="82">
        <v>45631.0</v>
      </c>
      <c r="C274" s="36" t="s">
        <v>57</v>
      </c>
      <c r="D274" s="66" t="b">
        <v>1</v>
      </c>
      <c r="E274" s="66" t="b">
        <f>IF(D274=TRUE,TRUE,FALSE)</f>
        <v>1</v>
      </c>
      <c r="F274" s="477"/>
      <c r="G274" s="39" t="s">
        <v>2640</v>
      </c>
      <c r="H274" s="68" t="s">
        <v>2641</v>
      </c>
      <c r="I274" s="55" t="s">
        <v>100</v>
      </c>
      <c r="J274" s="55" t="s">
        <v>123</v>
      </c>
      <c r="K274" s="55" t="s">
        <v>124</v>
      </c>
      <c r="L274" s="43" t="s">
        <v>339</v>
      </c>
      <c r="M274" s="43" t="s">
        <v>65</v>
      </c>
      <c r="N274" s="69"/>
      <c r="O274" s="45" t="s">
        <v>2642</v>
      </c>
      <c r="P274" s="250" t="s">
        <v>2643</v>
      </c>
      <c r="Q274" s="70" t="s">
        <v>2644</v>
      </c>
      <c r="R274" s="71"/>
      <c r="S274" s="41" t="s">
        <v>2645</v>
      </c>
      <c r="T274" s="48" t="s">
        <v>89</v>
      </c>
      <c r="U274" s="73" t="s">
        <v>491</v>
      </c>
      <c r="V274" s="37" t="s">
        <v>109</v>
      </c>
      <c r="W274" s="233">
        <v>22724.0</v>
      </c>
      <c r="X274" s="42" t="s">
        <v>92</v>
      </c>
      <c r="Y274" s="41" t="s">
        <v>259</v>
      </c>
      <c r="Z274" s="75">
        <v>43466.0</v>
      </c>
      <c r="AA274" s="76">
        <v>3545738.0</v>
      </c>
      <c r="AB274" s="76">
        <v>5113948.0</v>
      </c>
      <c r="AC274" s="552">
        <v>0.5</v>
      </c>
      <c r="AD274" s="553">
        <v>2.0</v>
      </c>
      <c r="AE274" s="41"/>
      <c r="AF274" s="553">
        <v>2.0</v>
      </c>
      <c r="AG274" s="554"/>
      <c r="AH274" s="324"/>
      <c r="AI274" s="145"/>
      <c r="AJ274" s="41" t="s">
        <v>2646</v>
      </c>
      <c r="AK274" s="41">
        <f>9720773352506</f>
        <v>9720773352506</v>
      </c>
      <c r="AL274" s="70" t="s">
        <v>2647</v>
      </c>
      <c r="AM274" s="241"/>
      <c r="AN274" s="241"/>
      <c r="AO274" s="241"/>
      <c r="AP274" s="241"/>
      <c r="AQ274" s="241"/>
      <c r="AR274" s="241"/>
      <c r="AS274" s="241"/>
      <c r="AT274" s="241"/>
      <c r="AU274" s="241" t="s">
        <v>2648</v>
      </c>
      <c r="AV274" s="241" t="s">
        <v>2649</v>
      </c>
      <c r="AW274" s="241"/>
      <c r="AX274" s="42" t="s">
        <v>95</v>
      </c>
      <c r="AY274" s="42"/>
      <c r="AZ274" s="151"/>
      <c r="BA274" s="151"/>
      <c r="BB274" s="151"/>
      <c r="BC274" s="151"/>
      <c r="BD274" s="151"/>
      <c r="BE274" s="151"/>
      <c r="BF274" s="151"/>
      <c r="BG274" s="151"/>
      <c r="BH274" s="151"/>
      <c r="BI274" s="151"/>
      <c r="BJ274" s="151"/>
      <c r="BK274" s="151"/>
      <c r="BL274" s="151"/>
      <c r="BM274" s="151"/>
      <c r="BN274" s="151"/>
      <c r="BO274" s="151"/>
      <c r="BP274" s="151"/>
      <c r="BQ274" s="151"/>
      <c r="BR274" s="151"/>
      <c r="BS274" s="151"/>
      <c r="BT274" s="151"/>
      <c r="BU274" s="151"/>
    </row>
    <row r="275" ht="15.75" customHeight="1">
      <c r="A275" s="58" t="s">
        <v>2650</v>
      </c>
      <c r="B275" s="82">
        <v>45631.0</v>
      </c>
      <c r="C275" s="36" t="s">
        <v>57</v>
      </c>
      <c r="D275" s="31" t="b">
        <v>1</v>
      </c>
      <c r="E275" s="37" t="b">
        <v>1</v>
      </c>
      <c r="F275" s="47"/>
      <c r="G275" s="39" t="s">
        <v>2651</v>
      </c>
      <c r="H275" s="39" t="s">
        <v>2652</v>
      </c>
      <c r="I275" s="55" t="s">
        <v>61</v>
      </c>
      <c r="J275" s="55" t="s">
        <v>62</v>
      </c>
      <c r="K275" s="55" t="s">
        <v>63</v>
      </c>
      <c r="L275" s="43" t="s">
        <v>321</v>
      </c>
      <c r="M275" s="43"/>
      <c r="N275" s="69"/>
      <c r="O275" s="45" t="s">
        <v>2653</v>
      </c>
      <c r="P275" s="46" t="s">
        <v>2654</v>
      </c>
      <c r="Q275" s="47" t="s">
        <v>2655</v>
      </c>
      <c r="R275" s="106"/>
      <c r="S275" s="42" t="s">
        <v>2656</v>
      </c>
      <c r="T275" s="42" t="s">
        <v>207</v>
      </c>
      <c r="U275" s="49" t="s">
        <v>305</v>
      </c>
      <c r="V275" s="37" t="s">
        <v>109</v>
      </c>
      <c r="W275" s="42"/>
      <c r="X275" s="42" t="s">
        <v>163</v>
      </c>
      <c r="Y275" s="42"/>
      <c r="Z275" s="51">
        <v>45038.0</v>
      </c>
      <c r="AA275" s="53">
        <v>1.0E7</v>
      </c>
      <c r="AB275" s="53">
        <v>1.355E8</v>
      </c>
      <c r="AC275" s="37">
        <v>135.5</v>
      </c>
      <c r="AD275" s="37">
        <v>4.0</v>
      </c>
      <c r="AE275" s="42"/>
      <c r="AF275" s="37">
        <v>9.0</v>
      </c>
      <c r="AG275" s="42"/>
      <c r="AH275" s="79" t="s">
        <v>2657</v>
      </c>
      <c r="AI275" s="37">
        <v>3201.0</v>
      </c>
      <c r="AJ275" s="42"/>
      <c r="AK275" s="42"/>
      <c r="AL275" s="47"/>
      <c r="AM275" s="42"/>
      <c r="AN275" s="42"/>
      <c r="AO275" s="42" t="s">
        <v>2658</v>
      </c>
      <c r="AP275" s="42" t="s">
        <v>2659</v>
      </c>
      <c r="AQ275" s="42"/>
      <c r="AR275" s="42"/>
      <c r="AS275" s="42"/>
      <c r="AT275" s="42" t="s">
        <v>2660</v>
      </c>
      <c r="AU275" s="42" t="s">
        <v>2661</v>
      </c>
      <c r="AV275" s="42" t="s">
        <v>2662</v>
      </c>
      <c r="AW275" s="42" t="b">
        <v>0</v>
      </c>
      <c r="AX275" s="317" t="s">
        <v>182</v>
      </c>
      <c r="AY275" s="115"/>
      <c r="AZ275" s="114"/>
      <c r="BA275" s="42"/>
      <c r="BB275" s="57"/>
      <c r="BC275" s="57"/>
      <c r="BD275" s="57"/>
      <c r="BE275" s="57"/>
      <c r="BF275" s="57"/>
      <c r="BG275" s="57"/>
      <c r="BH275" s="57"/>
      <c r="BI275" s="57"/>
      <c r="BJ275" s="57"/>
      <c r="BK275" s="57"/>
      <c r="BL275" s="57"/>
      <c r="BM275" s="57"/>
      <c r="BN275" s="57"/>
      <c r="BO275" s="57"/>
      <c r="BP275" s="57"/>
      <c r="BQ275" s="57"/>
      <c r="BR275" s="57"/>
      <c r="BS275" s="57"/>
      <c r="BT275" s="57"/>
      <c r="BU275" s="57"/>
    </row>
    <row r="276" ht="15.75" customHeight="1">
      <c r="A276" s="64" t="s">
        <v>2663</v>
      </c>
      <c r="B276" s="110"/>
      <c r="C276" s="36" t="s">
        <v>97</v>
      </c>
      <c r="D276" s="56" t="b">
        <v>0</v>
      </c>
      <c r="E276" s="56" t="b">
        <v>0</v>
      </c>
      <c r="F276" s="28"/>
      <c r="G276" s="39" t="s">
        <v>2664</v>
      </c>
      <c r="H276" s="286"/>
      <c r="I276" s="55"/>
      <c r="J276" s="55"/>
      <c r="K276" s="55"/>
      <c r="L276" s="64"/>
      <c r="M276" s="64"/>
      <c r="N276" s="69"/>
      <c r="O276" s="69"/>
      <c r="P276" s="70" t="s">
        <v>2665</v>
      </c>
      <c r="Q276" s="70" t="s">
        <v>2666</v>
      </c>
      <c r="R276" s="71"/>
      <c r="S276" s="41" t="s">
        <v>2667</v>
      </c>
      <c r="T276" s="72" t="s">
        <v>129</v>
      </c>
      <c r="U276" s="73" t="s">
        <v>885</v>
      </c>
      <c r="V276" s="92" t="s">
        <v>73</v>
      </c>
      <c r="W276" s="74">
        <v>25862.0</v>
      </c>
      <c r="X276" s="92" t="s">
        <v>222</v>
      </c>
      <c r="Y276" s="41" t="s">
        <v>1993</v>
      </c>
      <c r="Z276" s="75">
        <v>40714.0</v>
      </c>
      <c r="AA276" s="76">
        <v>1.0E7</v>
      </c>
      <c r="AB276" s="76">
        <v>3.94E7</v>
      </c>
      <c r="AC276" s="77">
        <v>39.4</v>
      </c>
      <c r="AD276" s="78">
        <v>4.0</v>
      </c>
      <c r="AE276" s="78"/>
      <c r="AF276" s="78">
        <v>6.0</v>
      </c>
      <c r="AG276" s="41"/>
      <c r="AH276" s="107"/>
      <c r="AI276" s="37"/>
      <c r="AJ276" s="78" t="s">
        <v>2668</v>
      </c>
      <c r="AK276" s="78"/>
      <c r="AL276" s="70" t="s">
        <v>2669</v>
      </c>
      <c r="AM276" s="315"/>
      <c r="AN276" s="315"/>
      <c r="AO276" s="315"/>
      <c r="AP276" s="57"/>
      <c r="AQ276" s="57"/>
      <c r="AR276" s="57"/>
      <c r="AS276" s="57"/>
      <c r="AT276" s="57"/>
      <c r="AU276" s="57"/>
      <c r="AV276" s="57"/>
      <c r="AW276" s="57">
        <v>1.0</v>
      </c>
      <c r="AX276" s="57"/>
      <c r="AY276" s="57"/>
      <c r="AZ276" s="109" t="s">
        <v>2670</v>
      </c>
      <c r="BA276" s="57"/>
      <c r="BB276" s="57"/>
      <c r="BC276" s="57"/>
      <c r="BD276" s="57"/>
      <c r="BE276" s="57"/>
      <c r="BF276" s="57"/>
      <c r="BG276" s="57"/>
      <c r="BH276" s="57"/>
      <c r="BI276" s="57"/>
      <c r="BJ276" s="57"/>
      <c r="BK276" s="57"/>
      <c r="BL276" s="57"/>
      <c r="BM276" s="57"/>
      <c r="BN276" s="57"/>
      <c r="BO276" s="57"/>
      <c r="BP276" s="57"/>
      <c r="BQ276" s="57"/>
      <c r="BR276" s="57"/>
      <c r="BS276" s="57"/>
      <c r="BT276" s="57"/>
      <c r="BU276" s="57"/>
    </row>
    <row r="277" ht="15.75" customHeight="1">
      <c r="A277" s="64" t="s">
        <v>2671</v>
      </c>
      <c r="B277" s="110"/>
      <c r="C277" s="36" t="s">
        <v>97</v>
      </c>
      <c r="D277" s="31"/>
      <c r="E277" s="31" t="b">
        <v>0</v>
      </c>
      <c r="F277" s="28"/>
      <c r="G277" s="106"/>
      <c r="H277" s="286"/>
      <c r="I277" s="55"/>
      <c r="J277" s="55"/>
      <c r="K277" s="55"/>
      <c r="L277" s="64"/>
      <c r="M277" s="64"/>
      <c r="N277" s="69"/>
      <c r="O277" s="69"/>
      <c r="P277" s="47"/>
      <c r="Q277" s="47"/>
      <c r="R277" s="106"/>
      <c r="S277" s="42"/>
      <c r="T277" s="42"/>
      <c r="U277" s="49"/>
      <c r="V277" s="37"/>
      <c r="W277" s="57"/>
      <c r="X277" s="57"/>
      <c r="Y277" s="57"/>
      <c r="Z277" s="51"/>
      <c r="AA277" s="63"/>
      <c r="AB277" s="63"/>
      <c r="AC277" s="54"/>
      <c r="AD277" s="57"/>
      <c r="AE277" s="57"/>
      <c r="AF277" s="57"/>
      <c r="AG277" s="57"/>
      <c r="AH277" s="107"/>
      <c r="AI277" s="37"/>
      <c r="AJ277" s="57"/>
      <c r="AK277" s="315"/>
      <c r="AL277" s="316"/>
      <c r="AM277" s="315"/>
      <c r="AN277" s="315"/>
      <c r="AO277" s="315"/>
      <c r="AP277" s="57"/>
      <c r="AQ277" s="57"/>
      <c r="AR277" s="57"/>
      <c r="AS277" s="57"/>
      <c r="AT277" s="57"/>
      <c r="AU277" s="57"/>
      <c r="AV277" s="57"/>
      <c r="AW277" s="57"/>
      <c r="AX277" s="57"/>
      <c r="AY277" s="57"/>
      <c r="AZ277" s="57"/>
      <c r="BA277" s="57"/>
      <c r="BB277" s="57"/>
      <c r="BC277" s="57"/>
      <c r="BD277" s="57"/>
      <c r="BE277" s="57"/>
      <c r="BF277" s="57"/>
      <c r="BG277" s="57"/>
      <c r="BH277" s="57"/>
      <c r="BI277" s="57"/>
      <c r="BJ277" s="57"/>
      <c r="BK277" s="57"/>
      <c r="BL277" s="57"/>
      <c r="BM277" s="57"/>
      <c r="BN277" s="57"/>
      <c r="BO277" s="57"/>
      <c r="BP277" s="57"/>
      <c r="BQ277" s="57"/>
      <c r="BR277" s="57"/>
      <c r="BS277" s="57"/>
      <c r="BT277" s="57"/>
      <c r="BU277" s="57"/>
    </row>
    <row r="278" ht="15.75" customHeight="1">
      <c r="A278" s="64" t="s">
        <v>2672</v>
      </c>
      <c r="B278" s="110"/>
      <c r="C278" s="36" t="s">
        <v>97</v>
      </c>
      <c r="D278" s="31"/>
      <c r="E278" s="31" t="b">
        <v>0</v>
      </c>
      <c r="F278" s="28"/>
      <c r="G278" s="106"/>
      <c r="H278" s="286"/>
      <c r="I278" s="55"/>
      <c r="J278" s="55"/>
      <c r="K278" s="55"/>
      <c r="L278" s="64"/>
      <c r="M278" s="64"/>
      <c r="N278" s="69"/>
      <c r="O278" s="69"/>
      <c r="P278" s="28"/>
      <c r="Q278" s="28"/>
      <c r="R278" s="172"/>
      <c r="S278" s="55"/>
      <c r="T278" s="55"/>
      <c r="U278" s="99"/>
      <c r="V278" s="56"/>
      <c r="W278" s="55"/>
      <c r="X278" s="55"/>
      <c r="Y278" s="55"/>
      <c r="Z278" s="101"/>
      <c r="AA278" s="177"/>
      <c r="AB278" s="177"/>
      <c r="AC278" s="102"/>
      <c r="AD278" s="55"/>
      <c r="AE278" s="55"/>
      <c r="AF278" s="55"/>
      <c r="AG278" s="55"/>
      <c r="AH278" s="28"/>
      <c r="AI278" s="56"/>
      <c r="AJ278" s="55"/>
      <c r="AK278" s="55"/>
      <c r="AL278" s="28"/>
      <c r="AM278" s="55"/>
      <c r="AN278" s="55"/>
      <c r="AO278" s="315"/>
      <c r="AP278" s="57"/>
      <c r="AQ278" s="57"/>
      <c r="AR278" s="57"/>
      <c r="AS278" s="57"/>
      <c r="AT278" s="57"/>
      <c r="AU278" s="57"/>
      <c r="AV278" s="57"/>
      <c r="AW278" s="57"/>
      <c r="AX278" s="57"/>
      <c r="AY278" s="57"/>
      <c r="AZ278" s="57"/>
      <c r="BA278" s="57"/>
      <c r="BB278" s="57"/>
      <c r="BC278" s="57"/>
      <c r="BD278" s="57"/>
      <c r="BE278" s="57"/>
      <c r="BF278" s="57"/>
      <c r="BG278" s="57"/>
      <c r="BH278" s="57"/>
      <c r="BI278" s="57"/>
      <c r="BJ278" s="57"/>
      <c r="BK278" s="57"/>
      <c r="BL278" s="57"/>
      <c r="BM278" s="57"/>
      <c r="BN278" s="57"/>
      <c r="BO278" s="57"/>
      <c r="BP278" s="57"/>
      <c r="BQ278" s="57"/>
      <c r="BR278" s="57"/>
      <c r="BS278" s="57"/>
      <c r="BT278" s="57"/>
      <c r="BU278" s="57"/>
    </row>
    <row r="279" ht="15.75" customHeight="1">
      <c r="A279" s="64" t="s">
        <v>2673</v>
      </c>
      <c r="B279" s="82">
        <v>45631.0</v>
      </c>
      <c r="C279" s="36" t="s">
        <v>57</v>
      </c>
      <c r="D279" s="56" t="b">
        <v>1</v>
      </c>
      <c r="E279" s="66" t="b">
        <f>IF(D279=TRUE,TRUE,FALSE)</f>
        <v>1</v>
      </c>
      <c r="F279" s="86"/>
      <c r="G279" s="39" t="s">
        <v>2674</v>
      </c>
      <c r="H279" s="39" t="s">
        <v>2675</v>
      </c>
      <c r="I279" s="55" t="s">
        <v>61</v>
      </c>
      <c r="J279" s="55" t="s">
        <v>62</v>
      </c>
      <c r="K279" s="55" t="s">
        <v>63</v>
      </c>
      <c r="L279" s="43" t="s">
        <v>321</v>
      </c>
      <c r="M279" s="43"/>
      <c r="N279" s="69"/>
      <c r="O279" s="182" t="s">
        <v>2676</v>
      </c>
      <c r="P279" s="250" t="s">
        <v>2677</v>
      </c>
      <c r="Q279" s="70" t="s">
        <v>2678</v>
      </c>
      <c r="R279" s="71"/>
      <c r="S279" s="41" t="s">
        <v>2679</v>
      </c>
      <c r="T279" s="48" t="s">
        <v>71</v>
      </c>
      <c r="U279" s="73" t="s">
        <v>556</v>
      </c>
      <c r="V279" s="37" t="s">
        <v>109</v>
      </c>
      <c r="W279" s="233">
        <v>169844.0</v>
      </c>
      <c r="X279" s="42" t="s">
        <v>92</v>
      </c>
      <c r="Y279" s="41"/>
      <c r="Z279" s="75"/>
      <c r="AA279" s="76"/>
      <c r="AB279" s="76"/>
      <c r="AC279" s="77"/>
      <c r="AD279" s="78"/>
      <c r="AE279" s="41"/>
      <c r="AF279" s="78"/>
      <c r="AG279" s="41"/>
      <c r="AH279" s="79" t="s">
        <v>2680</v>
      </c>
      <c r="AI279" s="407">
        <v>23.0</v>
      </c>
      <c r="AJ279" s="41" t="s">
        <v>2681</v>
      </c>
      <c r="AK279" s="41">
        <f>972-8-9471175</f>
        <v>-9470211</v>
      </c>
      <c r="AL279" s="70"/>
      <c r="AM279" s="55"/>
      <c r="AN279" s="55"/>
      <c r="AO279" s="55"/>
      <c r="AP279" s="42"/>
      <c r="AQ279" s="42"/>
      <c r="AR279" s="42"/>
      <c r="AS279" s="42"/>
      <c r="AT279" s="42"/>
      <c r="AU279" s="431" t="s">
        <v>2682</v>
      </c>
      <c r="AV279" s="42"/>
      <c r="AW279" s="42"/>
      <c r="AX279" s="42" t="s">
        <v>95</v>
      </c>
      <c r="AY279" s="42"/>
      <c r="AZ279" s="42"/>
      <c r="BA279" s="42"/>
      <c r="BB279" s="57"/>
      <c r="BC279" s="57"/>
      <c r="BD279" s="57"/>
      <c r="BE279" s="57"/>
      <c r="BF279" s="57"/>
      <c r="BG279" s="57"/>
      <c r="BH279" s="57"/>
      <c r="BI279" s="57"/>
      <c r="BJ279" s="57"/>
      <c r="BK279" s="57"/>
      <c r="BL279" s="57"/>
      <c r="BM279" s="57"/>
      <c r="BN279" s="57"/>
      <c r="BO279" s="57"/>
      <c r="BP279" s="57"/>
      <c r="BQ279" s="57"/>
      <c r="BR279" s="57"/>
      <c r="BS279" s="57"/>
      <c r="BT279" s="57"/>
      <c r="BU279" s="57"/>
    </row>
    <row r="280" ht="15.75" customHeight="1">
      <c r="A280" s="58" t="s">
        <v>2683</v>
      </c>
      <c r="B280" s="82">
        <v>45631.0</v>
      </c>
      <c r="C280" s="36" t="s">
        <v>57</v>
      </c>
      <c r="D280" s="31" t="b">
        <v>1</v>
      </c>
      <c r="E280" s="37" t="b">
        <v>1</v>
      </c>
      <c r="F280" s="47" t="s">
        <v>2684</v>
      </c>
      <c r="G280" s="39" t="s">
        <v>2685</v>
      </c>
      <c r="H280" s="39" t="s">
        <v>2686</v>
      </c>
      <c r="I280" s="55" t="s">
        <v>61</v>
      </c>
      <c r="J280" s="55" t="s">
        <v>62</v>
      </c>
      <c r="K280" s="55" t="s">
        <v>63</v>
      </c>
      <c r="L280" s="43" t="s">
        <v>321</v>
      </c>
      <c r="M280" s="43"/>
      <c r="N280" s="69"/>
      <c r="O280" s="45" t="s">
        <v>2687</v>
      </c>
      <c r="P280" s="46" t="s">
        <v>2688</v>
      </c>
      <c r="Q280" s="47" t="s">
        <v>2689</v>
      </c>
      <c r="R280" s="106"/>
      <c r="S280" s="42" t="s">
        <v>2690</v>
      </c>
      <c r="T280" s="203" t="s">
        <v>847</v>
      </c>
      <c r="U280" s="49" t="s">
        <v>192</v>
      </c>
      <c r="V280" s="37" t="s">
        <v>91</v>
      </c>
      <c r="W280" s="42"/>
      <c r="X280" s="42" t="s">
        <v>74</v>
      </c>
      <c r="Y280" s="42"/>
      <c r="Z280" s="51">
        <v>44519.0</v>
      </c>
      <c r="AA280" s="53">
        <v>3600000.0</v>
      </c>
      <c r="AB280" s="53">
        <v>5850000.0</v>
      </c>
      <c r="AC280" s="54">
        <v>5.85</v>
      </c>
      <c r="AD280" s="37">
        <v>2.0</v>
      </c>
      <c r="AE280" s="42"/>
      <c r="AF280" s="37">
        <v>9.0</v>
      </c>
      <c r="AG280" s="42"/>
      <c r="AH280" s="47"/>
      <c r="AI280" s="37"/>
      <c r="AJ280" s="42"/>
      <c r="AK280" s="42"/>
      <c r="AL280" s="47"/>
      <c r="AM280" s="42"/>
      <c r="AN280" s="42"/>
      <c r="AO280" s="42" t="s">
        <v>2691</v>
      </c>
      <c r="AP280" s="42"/>
      <c r="AQ280" s="42"/>
      <c r="AR280" s="42"/>
      <c r="AS280" s="42"/>
      <c r="AT280" s="42" t="s">
        <v>2692</v>
      </c>
      <c r="AU280" s="241" t="s">
        <v>851</v>
      </c>
      <c r="AV280" s="42" t="s">
        <v>2693</v>
      </c>
      <c r="AW280" s="42" t="b">
        <v>0</v>
      </c>
      <c r="AX280" s="42" t="s">
        <v>214</v>
      </c>
      <c r="AY280" s="42"/>
      <c r="AZ280" s="42"/>
      <c r="BA280" s="42"/>
      <c r="BB280" s="57"/>
      <c r="BC280" s="57"/>
      <c r="BD280" s="57"/>
      <c r="BE280" s="57"/>
      <c r="BF280" s="57"/>
      <c r="BG280" s="57"/>
      <c r="BH280" s="57"/>
      <c r="BI280" s="57"/>
      <c r="BJ280" s="57"/>
      <c r="BK280" s="57"/>
      <c r="BL280" s="57"/>
      <c r="BM280" s="57"/>
      <c r="BN280" s="57"/>
      <c r="BO280" s="57"/>
      <c r="BP280" s="57"/>
      <c r="BQ280" s="57"/>
      <c r="BR280" s="57"/>
      <c r="BS280" s="57"/>
      <c r="BT280" s="57"/>
      <c r="BU280" s="57"/>
    </row>
    <row r="281" ht="15.75" customHeight="1">
      <c r="A281" s="159" t="s">
        <v>2694</v>
      </c>
      <c r="B281" s="82">
        <v>45631.0</v>
      </c>
      <c r="C281" s="36" t="s">
        <v>57</v>
      </c>
      <c r="D281" s="59" t="b">
        <v>1</v>
      </c>
      <c r="E281" s="59" t="b">
        <v>0</v>
      </c>
      <c r="F281" s="38" t="s">
        <v>2695</v>
      </c>
      <c r="G281" s="181" t="s">
        <v>2696</v>
      </c>
      <c r="H281" s="39" t="s">
        <v>2697</v>
      </c>
      <c r="I281" s="162" t="s">
        <v>100</v>
      </c>
      <c r="J281" s="55" t="s">
        <v>123</v>
      </c>
      <c r="K281" s="162" t="s">
        <v>124</v>
      </c>
      <c r="L281" s="159" t="s">
        <v>340</v>
      </c>
      <c r="M281" s="159"/>
      <c r="N281" s="159"/>
      <c r="O281" s="159"/>
      <c r="P281" s="62" t="s">
        <v>2698</v>
      </c>
      <c r="Q281" s="62" t="s">
        <v>2699</v>
      </c>
      <c r="R281" s="106" t="s">
        <v>2700</v>
      </c>
      <c r="S281" s="42" t="s">
        <v>2701</v>
      </c>
      <c r="T281" s="183" t="s">
        <v>89</v>
      </c>
      <c r="U281" s="184" t="s">
        <v>276</v>
      </c>
      <c r="V281" s="59" t="s">
        <v>91</v>
      </c>
      <c r="W281" s="159" t="s">
        <v>2702</v>
      </c>
      <c r="X281" s="167" t="s">
        <v>277</v>
      </c>
      <c r="Y281" s="159"/>
      <c r="Z281" s="156"/>
      <c r="AA281" s="52"/>
      <c r="AB281" s="52"/>
      <c r="AC281" s="187"/>
      <c r="AD281" s="188"/>
      <c r="AE281" s="159"/>
      <c r="AF281" s="188"/>
      <c r="AG281" s="159"/>
      <c r="AH281" s="189" t="s">
        <v>2703</v>
      </c>
      <c r="AI281" s="188">
        <v>11.0</v>
      </c>
      <c r="AJ281" s="437" t="s">
        <v>2704</v>
      </c>
      <c r="AK281" s="159"/>
      <c r="AL281" s="62"/>
      <c r="AM281" s="159"/>
      <c r="AN281" s="159"/>
      <c r="AO281" s="159"/>
      <c r="AP281" s="159"/>
      <c r="AQ281" s="159"/>
      <c r="AR281" s="159"/>
      <c r="AS281" s="159"/>
      <c r="AT281" s="443"/>
      <c r="AU281" s="159"/>
      <c r="AV281" s="159"/>
      <c r="AW281" s="159"/>
      <c r="AX281" s="159"/>
      <c r="AY281" s="159"/>
      <c r="AZ281" s="159"/>
      <c r="BA281" s="159"/>
      <c r="BB281" s="159"/>
      <c r="BC281" s="159"/>
      <c r="BD281" s="159"/>
      <c r="BE281" s="159"/>
      <c r="BF281" s="159"/>
      <c r="BG281" s="159"/>
      <c r="BH281" s="159"/>
      <c r="BI281" s="159"/>
      <c r="BJ281" s="159"/>
      <c r="BK281" s="159"/>
      <c r="BL281" s="159"/>
      <c r="BM281" s="159"/>
      <c r="BN281" s="159"/>
      <c r="BO281" s="159"/>
      <c r="BP281" s="159"/>
      <c r="BQ281" s="159"/>
      <c r="BR281" s="159"/>
      <c r="BS281" s="159"/>
      <c r="BT281" s="159"/>
      <c r="BU281" s="159"/>
    </row>
    <row r="282" ht="15.75" customHeight="1">
      <c r="A282" s="159" t="s">
        <v>2705</v>
      </c>
      <c r="B282" s="82">
        <v>45631.0</v>
      </c>
      <c r="C282" s="36" t="s">
        <v>57</v>
      </c>
      <c r="D282" s="59" t="b">
        <v>1</v>
      </c>
      <c r="E282" s="59" t="b">
        <v>1</v>
      </c>
      <c r="F282" s="38"/>
      <c r="G282" s="39" t="s">
        <v>2706</v>
      </c>
      <c r="H282" s="40" t="s">
        <v>2707</v>
      </c>
      <c r="I282" s="162" t="s">
        <v>61</v>
      </c>
      <c r="J282" s="162" t="s">
        <v>2708</v>
      </c>
      <c r="K282" s="387" t="s">
        <v>63</v>
      </c>
      <c r="L282" s="164" t="s">
        <v>321</v>
      </c>
      <c r="M282" s="164"/>
      <c r="N282" s="241"/>
      <c r="O282" s="45" t="s">
        <v>2709</v>
      </c>
      <c r="P282" s="555" t="s">
        <v>2710</v>
      </c>
      <c r="Q282" s="62" t="s">
        <v>2711</v>
      </c>
      <c r="R282" s="106"/>
      <c r="S282" s="312" t="s">
        <v>2712</v>
      </c>
      <c r="T282" s="203" t="s">
        <v>89</v>
      </c>
      <c r="U282" s="184" t="s">
        <v>433</v>
      </c>
      <c r="V282" s="551" t="s">
        <v>91</v>
      </c>
      <c r="W282" s="388">
        <v>636252.0</v>
      </c>
      <c r="X282" s="167" t="s">
        <v>131</v>
      </c>
      <c r="Y282" s="241"/>
      <c r="Z282" s="156"/>
      <c r="AA282" s="52"/>
      <c r="AB282" s="52"/>
      <c r="AC282" s="389"/>
      <c r="AD282" s="145"/>
      <c r="AE282" s="241"/>
      <c r="AF282" s="145"/>
      <c r="AG282" s="241"/>
      <c r="AH282" s="390" t="s">
        <v>2713</v>
      </c>
      <c r="AI282" s="145">
        <v>1057.0</v>
      </c>
      <c r="AJ282" s="241"/>
      <c r="AK282" s="241"/>
      <c r="AL282" s="324" t="s">
        <v>2714</v>
      </c>
      <c r="AM282" s="241"/>
      <c r="AN282" s="241" t="s">
        <v>2715</v>
      </c>
      <c r="AO282" s="393" t="s">
        <v>2716</v>
      </c>
      <c r="AP282" s="241"/>
      <c r="AQ282" s="241"/>
      <c r="AR282" s="393" t="s">
        <v>2717</v>
      </c>
      <c r="AS282" s="241"/>
      <c r="AT282" s="393" t="s">
        <v>2718</v>
      </c>
      <c r="AU282" s="241"/>
      <c r="AV282" s="241"/>
      <c r="AW282" s="241"/>
      <c r="AX282" s="241" t="s">
        <v>182</v>
      </c>
      <c r="AY282" s="241"/>
      <c r="AZ282" s="241"/>
      <c r="BA282" s="241"/>
      <c r="BB282" s="151"/>
      <c r="BC282" s="151"/>
      <c r="BD282" s="151"/>
      <c r="BE282" s="151"/>
      <c r="BF282" s="151"/>
      <c r="BG282" s="151"/>
      <c r="BH282" s="151"/>
      <c r="BI282" s="151"/>
      <c r="BJ282" s="151"/>
      <c r="BK282" s="151"/>
      <c r="BL282" s="151"/>
      <c r="BM282" s="151"/>
      <c r="BN282" s="151"/>
      <c r="BO282" s="151"/>
      <c r="BP282" s="151"/>
      <c r="BQ282" s="151"/>
      <c r="BR282" s="151"/>
      <c r="BS282" s="151"/>
      <c r="BT282" s="151"/>
      <c r="BU282" s="151"/>
    </row>
    <row r="283" ht="15.75" customHeight="1">
      <c r="A283" s="159" t="s">
        <v>2719</v>
      </c>
      <c r="B283" s="82">
        <v>45631.0</v>
      </c>
      <c r="C283" s="36" t="s">
        <v>2720</v>
      </c>
      <c r="D283" s="59" t="b">
        <v>1</v>
      </c>
      <c r="E283" s="59" t="b">
        <v>1</v>
      </c>
      <c r="F283" s="38"/>
      <c r="G283" s="87" t="s">
        <v>2721</v>
      </c>
      <c r="H283" s="148"/>
      <c r="I283" s="162" t="s">
        <v>269</v>
      </c>
      <c r="J283" s="167" t="s">
        <v>2062</v>
      </c>
      <c r="K283" s="556" t="s">
        <v>124</v>
      </c>
      <c r="L283" s="382" t="s">
        <v>125</v>
      </c>
      <c r="M283" s="382" t="s">
        <v>340</v>
      </c>
      <c r="N283" s="241"/>
      <c r="O283" s="425" t="s">
        <v>2722</v>
      </c>
      <c r="P283" s="555"/>
      <c r="Q283" s="62"/>
      <c r="R283" s="106"/>
      <c r="S283" s="173"/>
      <c r="T283" s="241"/>
      <c r="U283" s="184"/>
      <c r="V283" s="551"/>
      <c r="W283" s="388"/>
      <c r="X283" s="162"/>
      <c r="Y283" s="241"/>
      <c r="Z283" s="156"/>
      <c r="AA283" s="52"/>
      <c r="AB283" s="52"/>
      <c r="AC283" s="389"/>
      <c r="AD283" s="145"/>
      <c r="AE283" s="241"/>
      <c r="AF283" s="145"/>
      <c r="AG283" s="241"/>
      <c r="AH283" s="557"/>
      <c r="AI283" s="145"/>
      <c r="AJ283" s="558" t="s">
        <v>2723</v>
      </c>
      <c r="AK283" s="241"/>
      <c r="AL283" s="324" t="s">
        <v>2724</v>
      </c>
      <c r="AM283" s="241"/>
      <c r="AN283" s="241"/>
      <c r="AO283" s="393"/>
      <c r="AP283" s="241"/>
      <c r="AQ283" s="241"/>
      <c r="AR283" s="393"/>
      <c r="AS283" s="241"/>
      <c r="AT283" s="393"/>
      <c r="AU283" s="241"/>
      <c r="AV283" s="241"/>
      <c r="AW283" s="241"/>
      <c r="AX283" s="241"/>
      <c r="AY283" s="241"/>
      <c r="AZ283" s="241"/>
      <c r="BA283" s="241"/>
      <c r="BB283" s="151"/>
      <c r="BC283" s="151"/>
      <c r="BD283" s="151"/>
      <c r="BE283" s="151"/>
      <c r="BF283" s="151"/>
      <c r="BG283" s="151"/>
      <c r="BH283" s="151"/>
      <c r="BI283" s="151"/>
      <c r="BJ283" s="151"/>
      <c r="BK283" s="151"/>
      <c r="BL283" s="151"/>
      <c r="BM283" s="151"/>
      <c r="BN283" s="151"/>
      <c r="BO283" s="151"/>
      <c r="BP283" s="151"/>
      <c r="BQ283" s="151"/>
      <c r="BR283" s="151"/>
      <c r="BS283" s="151"/>
      <c r="BT283" s="151"/>
      <c r="BU283" s="151"/>
    </row>
    <row r="284" ht="15.75" customHeight="1">
      <c r="A284" s="150" t="s">
        <v>2725</v>
      </c>
      <c r="B284" s="144">
        <v>44994.0</v>
      </c>
      <c r="C284" s="59" t="s">
        <v>150</v>
      </c>
      <c r="D284" s="150" t="b">
        <v>1</v>
      </c>
      <c r="E284" s="59" t="b">
        <v>0</v>
      </c>
      <c r="F284" s="201"/>
      <c r="G284" s="39" t="s">
        <v>2726</v>
      </c>
      <c r="H284" s="39" t="s">
        <v>2727</v>
      </c>
      <c r="I284" s="150"/>
      <c r="J284" s="150" t="s">
        <v>2626</v>
      </c>
      <c r="K284" s="150"/>
      <c r="L284" s="150"/>
      <c r="M284" s="150"/>
      <c r="N284" s="150"/>
      <c r="O284" s="150"/>
      <c r="P284" s="201" t="s">
        <v>2728</v>
      </c>
      <c r="Q284" s="201"/>
      <c r="R284" s="226" t="s">
        <v>2729</v>
      </c>
      <c r="S284" s="57"/>
      <c r="T284" s="150"/>
      <c r="U284" s="184" t="s">
        <v>433</v>
      </c>
      <c r="V284" s="180" t="s">
        <v>91</v>
      </c>
      <c r="W284" s="202"/>
      <c r="X284" s="207" t="s">
        <v>131</v>
      </c>
      <c r="Y284" s="150"/>
      <c r="Z284" s="156"/>
      <c r="AA284" s="52"/>
      <c r="AB284" s="52"/>
      <c r="AC284" s="318"/>
      <c r="AD284" s="150"/>
      <c r="AE284" s="150"/>
      <c r="AF284" s="150"/>
      <c r="AG284" s="150"/>
      <c r="AH284" s="201"/>
      <c r="AI284" s="59"/>
      <c r="AJ284" s="150"/>
      <c r="AK284" s="150"/>
      <c r="AL284" s="201"/>
      <c r="AM284" s="150"/>
      <c r="AN284" s="150"/>
      <c r="AO284" s="150"/>
      <c r="AP284" s="150"/>
      <c r="AQ284" s="150"/>
      <c r="AR284" s="150"/>
      <c r="AS284" s="150"/>
      <c r="AT284" s="150"/>
      <c r="AU284" s="150"/>
      <c r="AV284" s="150"/>
      <c r="AW284" s="150"/>
      <c r="AX284" s="150"/>
      <c r="AY284" s="150"/>
      <c r="AZ284" s="150"/>
      <c r="BA284" s="150"/>
      <c r="BB284" s="150"/>
      <c r="BC284" s="59" t="b">
        <v>0</v>
      </c>
      <c r="BD284" s="59" t="b">
        <v>0</v>
      </c>
      <c r="BE284" s="150"/>
      <c r="BF284" s="150"/>
      <c r="BG284" s="150"/>
      <c r="BH284" s="150"/>
      <c r="BI284" s="150"/>
      <c r="BJ284" s="150"/>
      <c r="BK284" s="150"/>
      <c r="BL284" s="150"/>
      <c r="BM284" s="150"/>
      <c r="BN284" s="150"/>
      <c r="BO284" s="150"/>
      <c r="BP284" s="150"/>
      <c r="BQ284" s="150"/>
      <c r="BR284" s="150"/>
      <c r="BS284" s="150"/>
      <c r="BT284" s="150"/>
      <c r="BU284" s="57"/>
    </row>
    <row r="285" ht="15.75" customHeight="1">
      <c r="A285" s="58" t="s">
        <v>2730</v>
      </c>
      <c r="B285" s="82">
        <v>45631.0</v>
      </c>
      <c r="C285" s="36" t="s">
        <v>57</v>
      </c>
      <c r="D285" s="31" t="b">
        <v>1</v>
      </c>
      <c r="E285" s="37" t="b">
        <v>1</v>
      </c>
      <c r="F285" s="47" t="s">
        <v>2684</v>
      </c>
      <c r="G285" s="95" t="s">
        <v>2731</v>
      </c>
      <c r="H285" s="39" t="s">
        <v>2732</v>
      </c>
      <c r="I285" s="55" t="s">
        <v>186</v>
      </c>
      <c r="J285" s="55" t="s">
        <v>123</v>
      </c>
      <c r="K285" s="55" t="s">
        <v>63</v>
      </c>
      <c r="L285" s="60" t="s">
        <v>82</v>
      </c>
      <c r="M285" s="43"/>
      <c r="N285" s="69"/>
      <c r="O285" s="182" t="s">
        <v>2733</v>
      </c>
      <c r="P285" s="46" t="s">
        <v>2734</v>
      </c>
      <c r="Q285" s="47" t="s">
        <v>2735</v>
      </c>
      <c r="R285" s="106"/>
      <c r="S285" s="42" t="s">
        <v>2736</v>
      </c>
      <c r="T285" s="42" t="s">
        <v>2737</v>
      </c>
      <c r="U285" s="49" t="s">
        <v>192</v>
      </c>
      <c r="V285" s="37" t="s">
        <v>91</v>
      </c>
      <c r="W285" s="233">
        <v>169655.0</v>
      </c>
      <c r="X285" s="167" t="s">
        <v>131</v>
      </c>
      <c r="Y285" s="42" t="s">
        <v>259</v>
      </c>
      <c r="Z285" s="51">
        <v>44211.0</v>
      </c>
      <c r="AA285" s="63"/>
      <c r="AB285" s="63"/>
      <c r="AC285" s="54"/>
      <c r="AD285" s="37">
        <v>1.0</v>
      </c>
      <c r="AE285" s="42"/>
      <c r="AF285" s="37">
        <v>0.0</v>
      </c>
      <c r="AG285" s="42"/>
      <c r="AH285" s="169" t="s">
        <v>2738</v>
      </c>
      <c r="AI285" s="407">
        <v>549.0</v>
      </c>
      <c r="AJ285" s="42"/>
      <c r="AK285" s="42"/>
      <c r="AL285" s="47" t="s">
        <v>2739</v>
      </c>
      <c r="AM285" s="42"/>
      <c r="AN285" s="42" t="s">
        <v>2739</v>
      </c>
      <c r="AO285" s="42" t="s">
        <v>2740</v>
      </c>
      <c r="AP285" s="42"/>
      <c r="AQ285" s="42"/>
      <c r="AR285" s="42" t="s">
        <v>2739</v>
      </c>
      <c r="AS285" s="42"/>
      <c r="AT285" s="42" t="s">
        <v>2741</v>
      </c>
      <c r="AU285" s="42" t="s">
        <v>2742</v>
      </c>
      <c r="AV285" s="42" t="s">
        <v>2385</v>
      </c>
      <c r="AW285" s="42" t="b">
        <v>0</v>
      </c>
      <c r="AX285" s="317" t="s">
        <v>182</v>
      </c>
      <c r="AY285" s="115"/>
      <c r="AZ285" s="114"/>
      <c r="BA285" s="42"/>
      <c r="BB285" s="57"/>
      <c r="BC285" s="57"/>
      <c r="BD285" s="57"/>
      <c r="BE285" s="57"/>
      <c r="BF285" s="57"/>
      <c r="BG285" s="57"/>
      <c r="BH285" s="57"/>
      <c r="BI285" s="57"/>
      <c r="BJ285" s="57"/>
      <c r="BK285" s="57"/>
      <c r="BL285" s="57"/>
      <c r="BM285" s="57"/>
      <c r="BN285" s="57"/>
      <c r="BO285" s="57"/>
      <c r="BP285" s="57"/>
      <c r="BQ285" s="57"/>
      <c r="BR285" s="57"/>
      <c r="BS285" s="57"/>
      <c r="BT285" s="57"/>
      <c r="BU285" s="57"/>
    </row>
    <row r="286" ht="15.75" customHeight="1">
      <c r="A286" s="64" t="s">
        <v>2743</v>
      </c>
      <c r="B286" s="65"/>
      <c r="C286" s="36" t="s">
        <v>97</v>
      </c>
      <c r="D286" s="31"/>
      <c r="E286" s="31" t="b">
        <v>0</v>
      </c>
      <c r="F286" s="28"/>
      <c r="G286" s="106"/>
      <c r="H286" s="286"/>
      <c r="I286" s="55"/>
      <c r="J286" s="55"/>
      <c r="K286" s="55"/>
      <c r="L286" s="64"/>
      <c r="M286" s="64"/>
      <c r="N286" s="69"/>
      <c r="O286" s="69"/>
      <c r="P286" s="47"/>
      <c r="Q286" s="47"/>
      <c r="R286" s="106"/>
      <c r="S286" s="42"/>
      <c r="T286" s="42"/>
      <c r="U286" s="49"/>
      <c r="V286" s="37"/>
      <c r="W286" s="57"/>
      <c r="X286" s="57"/>
      <c r="Y286" s="57"/>
      <c r="Z286" s="51"/>
      <c r="AA286" s="63"/>
      <c r="AB286" s="63"/>
      <c r="AC286" s="54"/>
      <c r="AD286" s="57"/>
      <c r="AE286" s="57"/>
      <c r="AF286" s="57"/>
      <c r="AG286" s="57"/>
      <c r="AH286" s="107"/>
      <c r="AI286" s="37"/>
      <c r="AJ286" s="57"/>
      <c r="AK286" s="315"/>
      <c r="AL286" s="316"/>
      <c r="AM286" s="315"/>
      <c r="AN286" s="315"/>
      <c r="AO286" s="315"/>
      <c r="AP286" s="57"/>
      <c r="AQ286" s="57"/>
      <c r="AR286" s="57"/>
      <c r="AS286" s="57"/>
      <c r="AT286" s="57"/>
      <c r="AU286" s="57"/>
      <c r="AV286" s="57"/>
      <c r="AW286" s="57"/>
      <c r="AX286" s="57"/>
      <c r="AY286" s="57"/>
      <c r="AZ286" s="57"/>
      <c r="BA286" s="57"/>
      <c r="BB286" s="57"/>
      <c r="BC286" s="57"/>
      <c r="BD286" s="57"/>
      <c r="BE286" s="57"/>
      <c r="BF286" s="57"/>
      <c r="BG286" s="57"/>
      <c r="BH286" s="57"/>
      <c r="BI286" s="57"/>
      <c r="BJ286" s="57"/>
      <c r="BK286" s="57"/>
      <c r="BL286" s="57"/>
      <c r="BM286" s="57"/>
      <c r="BN286" s="57"/>
      <c r="BO286" s="57"/>
      <c r="BP286" s="57"/>
      <c r="BQ286" s="57"/>
      <c r="BR286" s="57"/>
      <c r="BS286" s="57"/>
      <c r="BT286" s="57"/>
      <c r="BU286" s="57"/>
    </row>
    <row r="287" ht="15.75" customHeight="1">
      <c r="A287" s="58" t="s">
        <v>2744</v>
      </c>
      <c r="B287" s="82">
        <v>45631.0</v>
      </c>
      <c r="C287" s="36" t="s">
        <v>57</v>
      </c>
      <c r="D287" s="37" t="b">
        <v>1</v>
      </c>
      <c r="E287" s="37" t="b">
        <v>1</v>
      </c>
      <c r="F287" s="47"/>
      <c r="G287" s="39" t="s">
        <v>2745</v>
      </c>
      <c r="H287" s="39" t="s">
        <v>2746</v>
      </c>
      <c r="I287" s="42" t="s">
        <v>233</v>
      </c>
      <c r="J287" s="42" t="s">
        <v>80</v>
      </c>
      <c r="K287" s="42" t="s">
        <v>63</v>
      </c>
      <c r="L287" s="60" t="s">
        <v>82</v>
      </c>
      <c r="M287" s="44"/>
      <c r="N287" s="42"/>
      <c r="O287" s="182" t="s">
        <v>2747</v>
      </c>
      <c r="P287" s="46" t="s">
        <v>2748</v>
      </c>
      <c r="Q287" s="47" t="s">
        <v>2749</v>
      </c>
      <c r="R287" s="106"/>
      <c r="S287" s="42" t="s">
        <v>1052</v>
      </c>
      <c r="T287" s="48" t="s">
        <v>712</v>
      </c>
      <c r="U287" s="49" t="s">
        <v>90</v>
      </c>
      <c r="V287" s="37" t="s">
        <v>73</v>
      </c>
      <c r="W287" s="233">
        <v>16761.0</v>
      </c>
      <c r="X287" s="42" t="s">
        <v>2750</v>
      </c>
      <c r="Y287" s="42" t="s">
        <v>2751</v>
      </c>
      <c r="Z287" s="51">
        <v>44319.0</v>
      </c>
      <c r="AA287" s="63">
        <v>5.0E7</v>
      </c>
      <c r="AB287" s="63">
        <v>7.9E7</v>
      </c>
      <c r="AC287" s="54">
        <v>79.0</v>
      </c>
      <c r="AD287" s="37">
        <v>4.0</v>
      </c>
      <c r="AE287" s="42"/>
      <c r="AF287" s="37">
        <v>11.0</v>
      </c>
      <c r="AG287" s="42"/>
      <c r="AH287" s="79" t="s">
        <v>2752</v>
      </c>
      <c r="AI287" s="559">
        <v>9894.0</v>
      </c>
      <c r="AJ287" s="42"/>
      <c r="AK287" s="309">
        <v>9.73E11</v>
      </c>
      <c r="AL287" s="310" t="s">
        <v>2753</v>
      </c>
      <c r="AM287" s="115"/>
      <c r="AN287" s="115"/>
      <c r="AO287" s="114"/>
      <c r="AP287" s="42"/>
      <c r="AQ287" s="42"/>
      <c r="AR287" s="42"/>
      <c r="AS287" s="42"/>
      <c r="AT287" s="42"/>
      <c r="AU287" s="42" t="s">
        <v>2754</v>
      </c>
      <c r="AV287" s="42"/>
      <c r="AW287" s="42"/>
      <c r="AX287" s="42" t="s">
        <v>95</v>
      </c>
      <c r="AY287" s="42"/>
      <c r="AZ287" s="42"/>
      <c r="BA287" s="42"/>
      <c r="BB287" s="57"/>
      <c r="BC287" s="57"/>
      <c r="BD287" s="57"/>
      <c r="BE287" s="57"/>
      <c r="BF287" s="57"/>
      <c r="BG287" s="57"/>
      <c r="BH287" s="57"/>
      <c r="BI287" s="57"/>
      <c r="BJ287" s="57"/>
      <c r="BK287" s="57"/>
      <c r="BL287" s="57"/>
      <c r="BM287" s="57"/>
      <c r="BN287" s="57"/>
      <c r="BO287" s="57"/>
      <c r="BP287" s="57"/>
      <c r="BQ287" s="57"/>
      <c r="BR287" s="57"/>
      <c r="BS287" s="57"/>
      <c r="BT287" s="57"/>
      <c r="BU287" s="57"/>
    </row>
    <row r="288" ht="15.75" customHeight="1">
      <c r="A288" s="64" t="s">
        <v>2755</v>
      </c>
      <c r="B288" s="105"/>
      <c r="C288" s="36" t="s">
        <v>97</v>
      </c>
      <c r="D288" s="31"/>
      <c r="E288" s="31" t="b">
        <v>0</v>
      </c>
      <c r="F288" s="86"/>
      <c r="G288" s="39" t="s">
        <v>2756</v>
      </c>
      <c r="H288" s="68"/>
      <c r="I288" s="55"/>
      <c r="J288" s="55"/>
      <c r="K288" s="55"/>
      <c r="L288" s="64"/>
      <c r="M288" s="64"/>
      <c r="N288" s="69"/>
      <c r="O288" s="69"/>
      <c r="P288" s="70" t="s">
        <v>2757</v>
      </c>
      <c r="Q288" s="70"/>
      <c r="R288" s="71"/>
      <c r="S288" s="41" t="s">
        <v>2758</v>
      </c>
      <c r="T288" s="72" t="s">
        <v>477</v>
      </c>
      <c r="U288" s="99"/>
      <c r="V288" s="56" t="s">
        <v>91</v>
      </c>
      <c r="W288" s="74">
        <v>354402.0</v>
      </c>
      <c r="X288" s="55"/>
      <c r="Y288" s="55"/>
      <c r="Z288" s="101"/>
      <c r="AA288" s="177"/>
      <c r="AB288" s="177"/>
      <c r="AC288" s="102"/>
      <c r="AD288" s="55"/>
      <c r="AE288" s="55"/>
      <c r="AF288" s="55"/>
      <c r="AG288" s="55"/>
      <c r="AH288" s="28"/>
      <c r="AI288" s="56"/>
      <c r="AJ288" s="55"/>
      <c r="AK288" s="55"/>
      <c r="AL288" s="28" t="s">
        <v>2759</v>
      </c>
      <c r="AM288" s="55"/>
      <c r="AN288" s="57" t="s">
        <v>2760</v>
      </c>
      <c r="AO288" s="315"/>
      <c r="AP288" s="57"/>
      <c r="AQ288" s="57"/>
      <c r="AR288" s="57"/>
      <c r="AS288" s="57"/>
      <c r="AT288" s="57"/>
      <c r="AU288" s="57"/>
      <c r="AV288" s="57"/>
      <c r="AW288" s="57"/>
      <c r="AX288" s="57"/>
      <c r="AY288" s="57"/>
      <c r="AZ288" s="103" t="s">
        <v>2761</v>
      </c>
      <c r="BA288" s="57"/>
      <c r="BB288" s="57"/>
      <c r="BC288" s="57"/>
      <c r="BD288" s="57"/>
      <c r="BE288" s="57"/>
      <c r="BF288" s="57"/>
      <c r="BG288" s="57"/>
      <c r="BH288" s="57"/>
      <c r="BI288" s="57"/>
      <c r="BJ288" s="57"/>
      <c r="BK288" s="57"/>
      <c r="BL288" s="57"/>
      <c r="BM288" s="57"/>
      <c r="BN288" s="57"/>
      <c r="BO288" s="57"/>
      <c r="BP288" s="57"/>
      <c r="BQ288" s="57"/>
      <c r="BR288" s="57"/>
      <c r="BS288" s="57"/>
      <c r="BT288" s="57"/>
      <c r="BU288" s="57"/>
    </row>
    <row r="289" ht="15.75" customHeight="1">
      <c r="A289" s="58" t="s">
        <v>2762</v>
      </c>
      <c r="B289" s="82">
        <v>45631.0</v>
      </c>
      <c r="C289" s="36" t="s">
        <v>57</v>
      </c>
      <c r="D289" s="31" t="b">
        <v>1</v>
      </c>
      <c r="E289" s="37" t="b">
        <v>1</v>
      </c>
      <c r="F289" s="47"/>
      <c r="G289" s="39" t="s">
        <v>2763</v>
      </c>
      <c r="H289" s="39" t="s">
        <v>2764</v>
      </c>
      <c r="I289" s="55" t="s">
        <v>122</v>
      </c>
      <c r="J289" s="42" t="s">
        <v>123</v>
      </c>
      <c r="K289" s="42" t="s">
        <v>63</v>
      </c>
      <c r="L289" s="44" t="s">
        <v>125</v>
      </c>
      <c r="M289" s="44"/>
      <c r="N289" s="42"/>
      <c r="O289" s="45" t="s">
        <v>2765</v>
      </c>
      <c r="P289" s="234" t="s">
        <v>2766</v>
      </c>
      <c r="Q289" s="175" t="s">
        <v>2767</v>
      </c>
      <c r="R289" s="226" t="s">
        <v>2768</v>
      </c>
      <c r="S289" s="312" t="s">
        <v>2769</v>
      </c>
      <c r="T289" s="153" t="s">
        <v>477</v>
      </c>
      <c r="U289" s="154" t="s">
        <v>2523</v>
      </c>
      <c r="V289" s="59" t="s">
        <v>109</v>
      </c>
      <c r="W289" s="155">
        <v>1790135.0</v>
      </c>
      <c r="X289" s="241" t="s">
        <v>92</v>
      </c>
      <c r="Y289" s="327"/>
      <c r="Z289" s="156"/>
      <c r="AA289" s="52"/>
      <c r="AB289" s="52"/>
      <c r="AC289" s="145"/>
      <c r="AD289" s="145"/>
      <c r="AE289" s="287"/>
      <c r="AF289" s="145"/>
      <c r="AG289" s="287"/>
      <c r="AH289" s="288"/>
      <c r="AI289" s="145"/>
      <c r="AJ289" s="287"/>
      <c r="AK289" s="287"/>
      <c r="AL289" s="288"/>
      <c r="AM289" s="287"/>
      <c r="AN289" s="287"/>
      <c r="AO289" s="287"/>
      <c r="AP289" s="287"/>
      <c r="AQ289" s="287"/>
      <c r="AR289" s="287"/>
      <c r="AS289" s="287"/>
      <c r="AT289" s="287"/>
      <c r="AU289" s="287"/>
      <c r="AV289" s="327"/>
      <c r="AW289" s="287"/>
      <c r="AX289" s="287"/>
      <c r="AY289" s="287"/>
      <c r="AZ289" s="287"/>
      <c r="BA289" s="287"/>
      <c r="BB289" s="57"/>
      <c r="BC289" s="57"/>
      <c r="BD289" s="57"/>
      <c r="BE289" s="57"/>
      <c r="BF289" s="57"/>
      <c r="BG289" s="57"/>
      <c r="BH289" s="57"/>
      <c r="BI289" s="57"/>
      <c r="BJ289" s="57"/>
      <c r="BK289" s="57"/>
      <c r="BL289" s="57"/>
      <c r="BM289" s="57"/>
      <c r="BN289" s="57"/>
      <c r="BO289" s="57"/>
      <c r="BP289" s="57"/>
      <c r="BQ289" s="57"/>
      <c r="BR289" s="57"/>
      <c r="BS289" s="57"/>
      <c r="BT289" s="57"/>
      <c r="BU289" s="57"/>
    </row>
    <row r="290" ht="15.75" customHeight="1">
      <c r="A290" s="417" t="s">
        <v>2770</v>
      </c>
      <c r="B290" s="82">
        <v>45631.0</v>
      </c>
      <c r="C290" s="36" t="s">
        <v>57</v>
      </c>
      <c r="D290" s="59" t="b">
        <v>1</v>
      </c>
      <c r="E290" s="59" t="b">
        <v>1</v>
      </c>
      <c r="F290" s="201"/>
      <c r="G290" s="39" t="s">
        <v>2771</v>
      </c>
      <c r="H290" s="418" t="s">
        <v>2772</v>
      </c>
      <c r="I290" s="150" t="s">
        <v>269</v>
      </c>
      <c r="J290" s="201" t="s">
        <v>123</v>
      </c>
      <c r="K290" s="408" t="s">
        <v>124</v>
      </c>
      <c r="L290" s="206" t="s">
        <v>125</v>
      </c>
      <c r="M290" s="206" t="s">
        <v>366</v>
      </c>
      <c r="N290" s="150"/>
      <c r="O290" s="45" t="s">
        <v>2773</v>
      </c>
      <c r="P290" s="175" t="s">
        <v>2774</v>
      </c>
      <c r="Q290" s="201" t="s">
        <v>2775</v>
      </c>
      <c r="R290" s="226" t="s">
        <v>2776</v>
      </c>
      <c r="S290" s="57" t="s">
        <v>2777</v>
      </c>
      <c r="T290" s="560" t="s">
        <v>2778</v>
      </c>
      <c r="U290" s="165" t="s">
        <v>143</v>
      </c>
      <c r="V290" s="37" t="s">
        <v>91</v>
      </c>
      <c r="W290" s="202">
        <v>608076.0</v>
      </c>
      <c r="X290" s="207" t="s">
        <v>131</v>
      </c>
      <c r="Y290" s="150"/>
      <c r="Z290" s="156"/>
      <c r="AA290" s="52"/>
      <c r="AB290" s="52"/>
      <c r="AC290" s="168"/>
      <c r="AD290" s="59"/>
      <c r="AE290" s="150"/>
      <c r="AF290" s="59"/>
      <c r="AG290" s="150"/>
      <c r="AH290" s="364" t="s">
        <v>2779</v>
      </c>
      <c r="AI290" s="409">
        <v>86.0</v>
      </c>
      <c r="AJ290" s="150" t="s">
        <v>2780</v>
      </c>
      <c r="AK290" s="561"/>
      <c r="AL290" s="201" t="s">
        <v>2781</v>
      </c>
      <c r="AM290" s="150"/>
      <c r="AN290" s="150"/>
      <c r="AO290" s="150" t="s">
        <v>2781</v>
      </c>
      <c r="AP290" s="150"/>
      <c r="AQ290" s="150"/>
      <c r="AR290" s="150"/>
      <c r="AS290" s="150"/>
      <c r="AT290" s="150"/>
      <c r="AU290" s="150"/>
      <c r="AV290" s="150"/>
      <c r="AW290" s="150"/>
      <c r="AX290" s="150" t="s">
        <v>95</v>
      </c>
      <c r="AY290" s="150"/>
      <c r="AZ290" s="150"/>
      <c r="BA290" s="150"/>
      <c r="BB290" s="150"/>
      <c r="BC290" s="150"/>
      <c r="BD290" s="150"/>
      <c r="BE290" s="150"/>
      <c r="BF290" s="150"/>
      <c r="BG290" s="150"/>
      <c r="BH290" s="150"/>
      <c r="BI290" s="150"/>
      <c r="BJ290" s="150"/>
      <c r="BK290" s="150"/>
      <c r="BL290" s="150"/>
      <c r="BM290" s="150"/>
      <c r="BN290" s="150"/>
      <c r="BO290" s="150"/>
      <c r="BP290" s="150"/>
      <c r="BQ290" s="150"/>
      <c r="BR290" s="150"/>
      <c r="BS290" s="57"/>
      <c r="BT290" s="57"/>
      <c r="BU290" s="57"/>
    </row>
    <row r="291" ht="15.75" customHeight="1">
      <c r="A291" s="64" t="s">
        <v>2782</v>
      </c>
      <c r="B291" s="105"/>
      <c r="C291" s="36" t="s">
        <v>97</v>
      </c>
      <c r="D291" s="31" t="b">
        <v>0</v>
      </c>
      <c r="E291" s="31" t="b">
        <v>0</v>
      </c>
      <c r="F291" s="28" t="s">
        <v>2783</v>
      </c>
      <c r="G291" s="106"/>
      <c r="H291" s="286"/>
      <c r="I291" s="55"/>
      <c r="J291" s="55"/>
      <c r="K291" s="55"/>
      <c r="L291" s="64"/>
      <c r="M291" s="64"/>
      <c r="N291" s="69"/>
      <c r="O291" s="69"/>
      <c r="P291" s="288"/>
      <c r="Q291" s="288"/>
      <c r="R291" s="108"/>
      <c r="S291" s="57"/>
      <c r="T291" s="287"/>
      <c r="U291" s="154"/>
      <c r="V291" s="289"/>
      <c r="W291" s="287"/>
      <c r="X291" s="287"/>
      <c r="Y291" s="287"/>
      <c r="Z291" s="156"/>
      <c r="AA291" s="52"/>
      <c r="AB291" s="52"/>
      <c r="AC291" s="287"/>
      <c r="AD291" s="287"/>
      <c r="AE291" s="287"/>
      <c r="AF291" s="287"/>
      <c r="AG291" s="287"/>
      <c r="AH291" s="288"/>
      <c r="AI291" s="289"/>
      <c r="AJ291" s="287"/>
      <c r="AK291" s="287"/>
      <c r="AL291" s="288"/>
      <c r="AM291" s="287"/>
      <c r="AN291" s="287"/>
      <c r="AO291" s="287"/>
      <c r="AP291" s="287"/>
      <c r="AQ291" s="287"/>
      <c r="AR291" s="287"/>
      <c r="AS291" s="287"/>
      <c r="AT291" s="287"/>
      <c r="AU291" s="287"/>
      <c r="AV291" s="287"/>
      <c r="AW291" s="287"/>
      <c r="AX291" s="287"/>
      <c r="AY291" s="287"/>
      <c r="AZ291" s="287"/>
      <c r="BA291" s="287"/>
      <c r="BB291" s="57"/>
      <c r="BC291" s="57"/>
      <c r="BD291" s="57"/>
      <c r="BE291" s="57"/>
      <c r="BF291" s="57"/>
      <c r="BG291" s="57"/>
      <c r="BH291" s="57"/>
      <c r="BI291" s="57"/>
      <c r="BJ291" s="57"/>
      <c r="BK291" s="57"/>
      <c r="BL291" s="57"/>
      <c r="BM291" s="57"/>
      <c r="BN291" s="57"/>
      <c r="BO291" s="57"/>
      <c r="BP291" s="57"/>
      <c r="BQ291" s="57"/>
      <c r="BR291" s="57"/>
      <c r="BS291" s="57"/>
      <c r="BT291" s="57"/>
      <c r="BU291" s="57"/>
    </row>
    <row r="292" ht="15.75" customHeight="1">
      <c r="A292" s="64" t="s">
        <v>2784</v>
      </c>
      <c r="B292" s="82">
        <v>45631.0</v>
      </c>
      <c r="C292" s="36" t="s">
        <v>57</v>
      </c>
      <c r="D292" s="31" t="b">
        <v>1</v>
      </c>
      <c r="E292" s="66" t="b">
        <f>IF(D292=TRUE,TRUE,FALSE)</f>
        <v>1</v>
      </c>
      <c r="F292" s="14" t="s">
        <v>2785</v>
      </c>
      <c r="G292" s="95" t="s">
        <v>2786</v>
      </c>
      <c r="H292" s="96" t="s">
        <v>2787</v>
      </c>
      <c r="I292" s="55" t="s">
        <v>473</v>
      </c>
      <c r="J292" s="55" t="s">
        <v>101</v>
      </c>
      <c r="K292" s="55" t="s">
        <v>314</v>
      </c>
      <c r="L292" s="43" t="s">
        <v>340</v>
      </c>
      <c r="M292" s="43"/>
      <c r="N292" s="69"/>
      <c r="O292" s="182" t="s">
        <v>2788</v>
      </c>
      <c r="P292" s="250" t="s">
        <v>2789</v>
      </c>
      <c r="Q292" s="70"/>
      <c r="R292" s="562"/>
      <c r="S292" s="70"/>
      <c r="T292" s="42" t="s">
        <v>207</v>
      </c>
      <c r="U292" s="49" t="s">
        <v>305</v>
      </c>
      <c r="V292" s="37" t="s">
        <v>91</v>
      </c>
      <c r="W292" s="233"/>
      <c r="X292" s="42" t="s">
        <v>74</v>
      </c>
      <c r="Y292" s="41"/>
      <c r="Z292" s="75">
        <v>45006.0</v>
      </c>
      <c r="AA292" s="76">
        <v>3000000.0</v>
      </c>
      <c r="AB292" s="251">
        <v>3780000.0</v>
      </c>
      <c r="AC292" s="77">
        <v>3.78</v>
      </c>
      <c r="AD292" s="78"/>
      <c r="AE292" s="41"/>
      <c r="AF292" s="78"/>
      <c r="AG292" s="55"/>
      <c r="AH292" s="79" t="s">
        <v>2790</v>
      </c>
      <c r="AI292" s="56"/>
      <c r="AJ292" s="41" t="s">
        <v>2791</v>
      </c>
      <c r="AK292" s="55"/>
      <c r="AL292" s="70"/>
      <c r="AM292" s="55"/>
      <c r="AN292" s="55"/>
      <c r="AO292" s="55"/>
      <c r="AP292" s="42"/>
      <c r="AQ292" s="42"/>
      <c r="AR292" s="42"/>
      <c r="AS292" s="42"/>
      <c r="AT292" s="42"/>
      <c r="AU292" s="42" t="s">
        <v>2792</v>
      </c>
      <c r="AV292" s="42"/>
      <c r="AW292" s="42"/>
      <c r="AX292" s="42" t="s">
        <v>95</v>
      </c>
      <c r="AY292" s="42"/>
      <c r="AZ292" s="42" t="s">
        <v>2793</v>
      </c>
      <c r="BA292" s="42"/>
      <c r="BB292" s="57"/>
      <c r="BC292" s="57"/>
      <c r="BD292" s="57"/>
      <c r="BE292" s="57"/>
      <c r="BF292" s="57"/>
      <c r="BG292" s="57"/>
      <c r="BH292" s="57"/>
      <c r="BI292" s="57"/>
      <c r="BJ292" s="57"/>
      <c r="BK292" s="57"/>
      <c r="BL292" s="57"/>
      <c r="BM292" s="57"/>
      <c r="BN292" s="57"/>
      <c r="BO292" s="57"/>
      <c r="BP292" s="57"/>
      <c r="BQ292" s="57"/>
      <c r="BR292" s="57"/>
      <c r="BS292" s="57"/>
      <c r="BT292" s="57"/>
      <c r="BU292" s="57"/>
    </row>
    <row r="293" ht="15.75" customHeight="1">
      <c r="A293" s="58" t="s">
        <v>2794</v>
      </c>
      <c r="B293" s="82">
        <v>45520.0</v>
      </c>
      <c r="C293" s="36" t="s">
        <v>97</v>
      </c>
      <c r="D293" s="56" t="b">
        <v>0</v>
      </c>
      <c r="E293" s="37" t="b">
        <v>0</v>
      </c>
      <c r="F293" s="170" t="s">
        <v>2795</v>
      </c>
      <c r="G293" s="39" t="s">
        <v>2796</v>
      </c>
      <c r="H293" s="39" t="s">
        <v>2797</v>
      </c>
      <c r="I293" s="55" t="s">
        <v>61</v>
      </c>
      <c r="J293" s="55" t="s">
        <v>62</v>
      </c>
      <c r="K293" s="55" t="s">
        <v>63</v>
      </c>
      <c r="L293" s="64" t="s">
        <v>321</v>
      </c>
      <c r="M293" s="64"/>
      <c r="N293" s="69"/>
      <c r="O293" s="69"/>
      <c r="P293" s="107" t="s">
        <v>2798</v>
      </c>
      <c r="Q293" s="107" t="s">
        <v>2799</v>
      </c>
      <c r="R293" s="108"/>
      <c r="S293" s="57" t="s">
        <v>2800</v>
      </c>
      <c r="T293" s="109" t="s">
        <v>847</v>
      </c>
      <c r="U293" s="49" t="s">
        <v>90</v>
      </c>
      <c r="V293" s="37" t="s">
        <v>91</v>
      </c>
      <c r="W293" s="74">
        <v>165898.0</v>
      </c>
      <c r="X293" s="57" t="s">
        <v>163</v>
      </c>
      <c r="Y293" s="57"/>
      <c r="Z293" s="51">
        <v>44214.0</v>
      </c>
      <c r="AA293" s="53">
        <v>2.0E7</v>
      </c>
      <c r="AB293" s="53">
        <v>2.402E7</v>
      </c>
      <c r="AC293" s="54">
        <v>24.02</v>
      </c>
      <c r="AD293" s="111">
        <v>4.0</v>
      </c>
      <c r="AE293" s="57"/>
      <c r="AF293" s="111">
        <v>1.0</v>
      </c>
      <c r="AG293" s="57"/>
      <c r="AH293" s="112" t="s">
        <v>2801</v>
      </c>
      <c r="AI293" s="37">
        <v>167.0</v>
      </c>
      <c r="AJ293" s="57"/>
      <c r="AK293" s="78">
        <f>+ 972-8- 9316304</f>
        <v>-9315340</v>
      </c>
      <c r="AL293" s="107"/>
      <c r="AM293" s="57"/>
      <c r="AN293" s="57"/>
      <c r="AO293" s="57"/>
      <c r="AP293" s="57"/>
      <c r="AQ293" s="57"/>
      <c r="AR293" s="57"/>
      <c r="AS293" s="57"/>
      <c r="AT293" s="57" t="s">
        <v>2802</v>
      </c>
      <c r="AU293" s="57" t="s">
        <v>2803</v>
      </c>
      <c r="AV293" s="57"/>
      <c r="AW293" s="37" t="b">
        <v>0</v>
      </c>
      <c r="AX293" s="113" t="s">
        <v>182</v>
      </c>
      <c r="AY293" s="115"/>
      <c r="AZ293" s="114"/>
      <c r="BA293" s="57"/>
      <c r="BB293" s="57"/>
      <c r="BC293" s="57"/>
      <c r="BD293" s="57"/>
      <c r="BE293" s="57"/>
      <c r="BF293" s="57"/>
      <c r="BG293" s="57"/>
      <c r="BH293" s="57"/>
      <c r="BI293" s="57"/>
      <c r="BJ293" s="57"/>
      <c r="BK293" s="57"/>
      <c r="BL293" s="57"/>
      <c r="BM293" s="57"/>
      <c r="BN293" s="57"/>
      <c r="BO293" s="57"/>
      <c r="BP293" s="57"/>
      <c r="BQ293" s="57"/>
      <c r="BR293" s="57"/>
      <c r="BS293" s="57"/>
      <c r="BT293" s="57"/>
      <c r="BU293" s="57"/>
    </row>
    <row r="294" ht="15.75" customHeight="1">
      <c r="A294" s="58" t="s">
        <v>2804</v>
      </c>
      <c r="B294" s="82">
        <v>45631.0</v>
      </c>
      <c r="C294" s="36" t="s">
        <v>57</v>
      </c>
      <c r="D294" s="31" t="b">
        <v>1</v>
      </c>
      <c r="E294" s="37" t="b">
        <v>1</v>
      </c>
      <c r="F294" s="47" t="s">
        <v>2805</v>
      </c>
      <c r="G294" s="39" t="s">
        <v>2806</v>
      </c>
      <c r="H294" s="39" t="s">
        <v>2807</v>
      </c>
      <c r="I294" s="55" t="s">
        <v>186</v>
      </c>
      <c r="J294" s="55" t="s">
        <v>123</v>
      </c>
      <c r="K294" s="55" t="s">
        <v>124</v>
      </c>
      <c r="L294" s="60" t="s">
        <v>597</v>
      </c>
      <c r="M294" s="43"/>
      <c r="N294" s="69"/>
      <c r="O294" s="45" t="s">
        <v>2808</v>
      </c>
      <c r="P294" s="46" t="s">
        <v>2809</v>
      </c>
      <c r="Q294" s="47" t="s">
        <v>2810</v>
      </c>
      <c r="R294" s="106"/>
      <c r="S294" s="42" t="s">
        <v>2811</v>
      </c>
      <c r="T294" s="42" t="s">
        <v>293</v>
      </c>
      <c r="U294" s="49" t="s">
        <v>713</v>
      </c>
      <c r="V294" s="37" t="s">
        <v>109</v>
      </c>
      <c r="W294" s="233">
        <v>30080.0</v>
      </c>
      <c r="X294" s="42" t="s">
        <v>92</v>
      </c>
      <c r="Y294" s="42"/>
      <c r="Z294" s="51">
        <v>44364.0</v>
      </c>
      <c r="AA294" s="53">
        <v>4000000.0</v>
      </c>
      <c r="AB294" s="53">
        <v>5300000.0</v>
      </c>
      <c r="AC294" s="54">
        <v>5.3</v>
      </c>
      <c r="AD294" s="37">
        <v>2.0</v>
      </c>
      <c r="AE294" s="42"/>
      <c r="AF294" s="37">
        <v>3.0</v>
      </c>
      <c r="AG294" s="42"/>
      <c r="AH294" s="79" t="s">
        <v>2812</v>
      </c>
      <c r="AI294" s="37">
        <v>530.0</v>
      </c>
      <c r="AJ294" s="42"/>
      <c r="AK294" s="42"/>
      <c r="AL294" s="47" t="s">
        <v>2813</v>
      </c>
      <c r="AM294" s="42"/>
      <c r="AN294" s="42" t="s">
        <v>2814</v>
      </c>
      <c r="AO294" s="42"/>
      <c r="AP294" s="42"/>
      <c r="AQ294" s="42"/>
      <c r="AR294" s="42" t="s">
        <v>2814</v>
      </c>
      <c r="AS294" s="42" t="s">
        <v>2813</v>
      </c>
      <c r="AT294" s="42" t="s">
        <v>2815</v>
      </c>
      <c r="AU294" s="42" t="s">
        <v>2816</v>
      </c>
      <c r="AV294" s="42" t="s">
        <v>2817</v>
      </c>
      <c r="AW294" s="42" t="b">
        <v>0</v>
      </c>
      <c r="AX294" s="42" t="s">
        <v>95</v>
      </c>
      <c r="AY294" s="42"/>
      <c r="AZ294" s="42"/>
      <c r="BA294" s="42"/>
      <c r="BB294" s="507"/>
      <c r="BC294" s="507"/>
      <c r="BD294" s="507"/>
      <c r="BE294" s="507"/>
      <c r="BF294" s="57"/>
      <c r="BG294" s="57"/>
      <c r="BH294" s="57"/>
      <c r="BI294" s="57"/>
      <c r="BJ294" s="57"/>
      <c r="BK294" s="57"/>
      <c r="BL294" s="57"/>
      <c r="BM294" s="57"/>
      <c r="BN294" s="57"/>
      <c r="BO294" s="57"/>
      <c r="BP294" s="57"/>
      <c r="BQ294" s="57"/>
      <c r="BR294" s="57"/>
      <c r="BS294" s="57"/>
      <c r="BT294" s="57"/>
      <c r="BU294" s="57"/>
    </row>
    <row r="295" ht="15.75" customHeight="1">
      <c r="A295" s="159" t="s">
        <v>2818</v>
      </c>
      <c r="B295" s="82">
        <v>45631.0</v>
      </c>
      <c r="C295" s="36" t="s">
        <v>57</v>
      </c>
      <c r="D295" s="59" t="b">
        <v>1</v>
      </c>
      <c r="E295" s="59" t="b">
        <v>1</v>
      </c>
      <c r="F295" s="201" t="s">
        <v>2819</v>
      </c>
      <c r="G295" s="39" t="s">
        <v>2820</v>
      </c>
      <c r="H295" s="39" t="s">
        <v>2821</v>
      </c>
      <c r="I295" s="362" t="s">
        <v>61</v>
      </c>
      <c r="J295" s="201" t="s">
        <v>123</v>
      </c>
      <c r="K295" s="408" t="s">
        <v>63</v>
      </c>
      <c r="L295" s="206" t="s">
        <v>321</v>
      </c>
      <c r="M295" s="206" t="s">
        <v>125</v>
      </c>
      <c r="N295" s="150" t="s">
        <v>65</v>
      </c>
      <c r="O295" s="45" t="s">
        <v>2822</v>
      </c>
      <c r="P295" s="175" t="s">
        <v>2823</v>
      </c>
      <c r="Q295" s="201" t="s">
        <v>2824</v>
      </c>
      <c r="R295" s="226" t="s">
        <v>2825</v>
      </c>
      <c r="S295" s="57" t="s">
        <v>2826</v>
      </c>
      <c r="T295" s="207" t="s">
        <v>344</v>
      </c>
      <c r="U295" s="184" t="s">
        <v>208</v>
      </c>
      <c r="V295" s="59" t="s">
        <v>109</v>
      </c>
      <c r="W295" s="202">
        <v>431453.0</v>
      </c>
      <c r="X295" s="162" t="s">
        <v>74</v>
      </c>
      <c r="Y295" s="150" t="s">
        <v>74</v>
      </c>
      <c r="Z295" s="51">
        <v>45413.0</v>
      </c>
      <c r="AA295" s="186">
        <v>1.0E7</v>
      </c>
      <c r="AB295" s="186">
        <v>1.5E7</v>
      </c>
      <c r="AC295" s="168">
        <v>15.0</v>
      </c>
      <c r="AD295" s="59">
        <v>2.0</v>
      </c>
      <c r="AE295" s="150"/>
      <c r="AF295" s="59">
        <v>11.0</v>
      </c>
      <c r="AG295" s="150"/>
      <c r="AH295" s="364" t="s">
        <v>2827</v>
      </c>
      <c r="AI295" s="59">
        <v>583.0</v>
      </c>
      <c r="AJ295" s="150" t="s">
        <v>2828</v>
      </c>
      <c r="AK295" s="150"/>
      <c r="AL295" s="201"/>
      <c r="AM295" s="150" t="s">
        <v>2829</v>
      </c>
      <c r="AN295" s="150"/>
      <c r="AO295" s="150" t="s">
        <v>2830</v>
      </c>
      <c r="AP295" s="150"/>
      <c r="AQ295" s="150"/>
      <c r="AR295" s="150" t="s">
        <v>2831</v>
      </c>
      <c r="AS295" s="150"/>
      <c r="AT295" s="150"/>
      <c r="AU295" s="150"/>
      <c r="AV295" s="150"/>
      <c r="AW295" s="150"/>
      <c r="AX295" s="150" t="s">
        <v>182</v>
      </c>
      <c r="AY295" s="150"/>
      <c r="AZ295" s="150"/>
      <c r="BA295" s="150"/>
      <c r="BB295" s="150"/>
      <c r="BC295" s="150" t="s">
        <v>356</v>
      </c>
      <c r="BD295" s="150" t="b">
        <v>1</v>
      </c>
      <c r="BE295" s="150"/>
      <c r="BF295" s="150"/>
      <c r="BG295" s="150"/>
      <c r="BH295" s="150"/>
      <c r="BI295" s="150"/>
      <c r="BJ295" s="150"/>
      <c r="BK295" s="150"/>
      <c r="BL295" s="150"/>
      <c r="BM295" s="150"/>
      <c r="BN295" s="150"/>
      <c r="BO295" s="150"/>
      <c r="BP295" s="150"/>
      <c r="BQ295" s="150"/>
      <c r="BR295" s="150"/>
      <c r="BS295" s="150"/>
      <c r="BT295" s="150"/>
      <c r="BU295" s="57"/>
    </row>
    <row r="296" ht="15.75" customHeight="1">
      <c r="A296" s="58" t="s">
        <v>2832</v>
      </c>
      <c r="B296" s="35">
        <v>45239.0</v>
      </c>
      <c r="C296" s="36" t="s">
        <v>57</v>
      </c>
      <c r="D296" s="31" t="b">
        <v>0</v>
      </c>
      <c r="E296" s="37" t="b">
        <v>0</v>
      </c>
      <c r="F296" s="47" t="s">
        <v>2833</v>
      </c>
      <c r="G296" s="39" t="s">
        <v>2834</v>
      </c>
      <c r="H296" s="39" t="s">
        <v>2835</v>
      </c>
      <c r="I296" s="55" t="s">
        <v>100</v>
      </c>
      <c r="J296" s="42" t="s">
        <v>80</v>
      </c>
      <c r="K296" s="42" t="s">
        <v>63</v>
      </c>
      <c r="L296" s="42" t="s">
        <v>65</v>
      </c>
      <c r="M296" s="42" t="s">
        <v>2836</v>
      </c>
      <c r="N296" s="42"/>
      <c r="O296" s="42"/>
      <c r="P296" s="47" t="s">
        <v>2837</v>
      </c>
      <c r="Q296" s="47"/>
      <c r="R296" s="106"/>
      <c r="S296" s="42" t="s">
        <v>2838</v>
      </c>
      <c r="T296" s="42" t="s">
        <v>415</v>
      </c>
      <c r="U296" s="49" t="s">
        <v>143</v>
      </c>
      <c r="V296" s="37" t="s">
        <v>91</v>
      </c>
      <c r="W296" s="233">
        <v>125647.0</v>
      </c>
      <c r="X296" s="48" t="s">
        <v>131</v>
      </c>
      <c r="Y296" s="42" t="s">
        <v>259</v>
      </c>
      <c r="Z296" s="51">
        <v>43040.0</v>
      </c>
      <c r="AA296" s="63"/>
      <c r="AB296" s="53">
        <v>150000.0</v>
      </c>
      <c r="AC296" s="563">
        <v>0.15</v>
      </c>
      <c r="AD296" s="42">
        <v>1.0</v>
      </c>
      <c r="AE296" s="42"/>
      <c r="AF296" s="42">
        <v>1.0</v>
      </c>
      <c r="AG296" s="42"/>
      <c r="AH296" s="47"/>
      <c r="AI296" s="37"/>
      <c r="AJ296" s="42"/>
      <c r="AK296" s="42"/>
      <c r="AL296" s="310" t="s">
        <v>2839</v>
      </c>
      <c r="AM296" s="115"/>
      <c r="AN296" s="114"/>
      <c r="AO296" s="42"/>
      <c r="AP296" s="42"/>
      <c r="AQ296" s="42"/>
      <c r="AR296" s="42"/>
      <c r="AS296" s="42"/>
      <c r="AT296" s="42"/>
      <c r="AU296" s="241" t="s">
        <v>2840</v>
      </c>
      <c r="AV296" s="42"/>
      <c r="AW296" s="42"/>
      <c r="AX296" s="42" t="s">
        <v>423</v>
      </c>
      <c r="AY296" s="42"/>
      <c r="AZ296" s="287"/>
      <c r="BA296" s="287"/>
      <c r="BB296" s="57"/>
      <c r="BC296" s="57"/>
      <c r="BD296" s="103" t="s">
        <v>228</v>
      </c>
      <c r="BE296" s="103" t="s">
        <v>2841</v>
      </c>
      <c r="BF296" s="57"/>
      <c r="BG296" s="57"/>
      <c r="BH296" s="57"/>
      <c r="BI296" s="57"/>
      <c r="BJ296" s="57"/>
      <c r="BK296" s="57"/>
      <c r="BL296" s="57"/>
      <c r="BM296" s="57"/>
      <c r="BN296" s="57"/>
      <c r="BO296" s="57"/>
      <c r="BP296" s="57"/>
      <c r="BQ296" s="57"/>
      <c r="BR296" s="57"/>
      <c r="BS296" s="57"/>
      <c r="BT296" s="57"/>
      <c r="BU296" s="57"/>
    </row>
    <row r="297" ht="15.75" customHeight="1">
      <c r="A297" s="58" t="s">
        <v>2842</v>
      </c>
      <c r="B297" s="273">
        <v>45024.0</v>
      </c>
      <c r="C297" s="36" t="s">
        <v>97</v>
      </c>
      <c r="D297" s="37" t="b">
        <v>1</v>
      </c>
      <c r="E297" s="37" t="b">
        <v>0</v>
      </c>
      <c r="F297" s="170" t="s">
        <v>2843</v>
      </c>
      <c r="G297" s="39" t="s">
        <v>2844</v>
      </c>
      <c r="H297" s="39" t="s">
        <v>2845</v>
      </c>
      <c r="I297" s="57" t="s">
        <v>100</v>
      </c>
      <c r="J297" s="57" t="s">
        <v>80</v>
      </c>
      <c r="K297" s="57" t="s">
        <v>63</v>
      </c>
      <c r="L297" s="57" t="s">
        <v>428</v>
      </c>
      <c r="M297" s="57" t="s">
        <v>427</v>
      </c>
      <c r="N297" s="57" t="s">
        <v>65</v>
      </c>
      <c r="O297" s="57"/>
      <c r="P297" s="107" t="s">
        <v>2846</v>
      </c>
      <c r="Q297" s="107" t="s">
        <v>2847</v>
      </c>
      <c r="R297" s="108"/>
      <c r="S297" s="57" t="s">
        <v>2848</v>
      </c>
      <c r="T297" s="109" t="s">
        <v>1338</v>
      </c>
      <c r="U297" s="49" t="s">
        <v>108</v>
      </c>
      <c r="V297" s="37" t="s">
        <v>91</v>
      </c>
      <c r="W297" s="57"/>
      <c r="X297" s="57" t="s">
        <v>74</v>
      </c>
      <c r="Y297" s="57"/>
      <c r="Z297" s="51">
        <v>44488.0</v>
      </c>
      <c r="AA297" s="53">
        <v>500000.0</v>
      </c>
      <c r="AB297" s="53">
        <v>500000.0</v>
      </c>
      <c r="AC297" s="54">
        <v>0.5</v>
      </c>
      <c r="AD297" s="111">
        <v>1.0</v>
      </c>
      <c r="AE297" s="57"/>
      <c r="AF297" s="111">
        <v>1.0</v>
      </c>
      <c r="AG297" s="57"/>
      <c r="AH297" s="112" t="s">
        <v>2849</v>
      </c>
      <c r="AI297" s="37">
        <v>340.0</v>
      </c>
      <c r="AJ297" s="57"/>
      <c r="AK297" s="57"/>
      <c r="AL297" s="107" t="s">
        <v>2850</v>
      </c>
      <c r="AM297" s="57"/>
      <c r="AN297" s="57"/>
      <c r="AO297" s="57"/>
      <c r="AP297" s="57"/>
      <c r="AQ297" s="57"/>
      <c r="AR297" s="57"/>
      <c r="AS297" s="57"/>
      <c r="AT297" s="57" t="s">
        <v>2850</v>
      </c>
      <c r="AU297" s="113" t="s">
        <v>2851</v>
      </c>
      <c r="AV297" s="114"/>
      <c r="AW297" s="37" t="b">
        <v>0</v>
      </c>
      <c r="AX297" s="113" t="s">
        <v>182</v>
      </c>
      <c r="AY297" s="115"/>
      <c r="AZ297" s="114"/>
      <c r="BA297" s="57"/>
      <c r="BB297" s="57"/>
      <c r="BC297" s="57"/>
      <c r="BD297" s="57"/>
      <c r="BE297" s="57"/>
      <c r="BF297" s="57"/>
      <c r="BG297" s="57"/>
      <c r="BH297" s="57"/>
      <c r="BI297" s="57"/>
      <c r="BJ297" s="57"/>
      <c r="BK297" s="57"/>
      <c r="BL297" s="57"/>
      <c r="BM297" s="57"/>
      <c r="BN297" s="57"/>
      <c r="BO297" s="57"/>
      <c r="BP297" s="57"/>
      <c r="BQ297" s="57"/>
      <c r="BR297" s="57"/>
      <c r="BS297" s="57"/>
      <c r="BT297" s="57"/>
      <c r="BU297" s="57"/>
    </row>
    <row r="298" ht="15.75" customHeight="1">
      <c r="A298" s="64" t="s">
        <v>2852</v>
      </c>
      <c r="B298" s="82">
        <v>45631.0</v>
      </c>
      <c r="C298" s="36" t="s">
        <v>57</v>
      </c>
      <c r="D298" s="31" t="b">
        <v>1</v>
      </c>
      <c r="E298" s="66" t="b">
        <f>IF(D298=TRUE,TRUE,FALSE)</f>
        <v>1</v>
      </c>
      <c r="F298" s="477" t="s">
        <v>2853</v>
      </c>
      <c r="G298" s="39" t="s">
        <v>2854</v>
      </c>
      <c r="H298" s="68" t="s">
        <v>2855</v>
      </c>
      <c r="I298" s="55" t="s">
        <v>122</v>
      </c>
      <c r="J298" s="55" t="s">
        <v>123</v>
      </c>
      <c r="K298" s="55" t="s">
        <v>124</v>
      </c>
      <c r="L298" s="44" t="s">
        <v>125</v>
      </c>
      <c r="M298" s="43"/>
      <c r="N298" s="69"/>
      <c r="O298" s="564" t="s">
        <v>2856</v>
      </c>
      <c r="P298" s="62" t="s">
        <v>2857</v>
      </c>
      <c r="Q298" s="339" t="s">
        <v>2858</v>
      </c>
      <c r="R298" s="367"/>
      <c r="S298" s="47"/>
      <c r="T298" s="48" t="s">
        <v>2859</v>
      </c>
      <c r="U298" s="49" t="s">
        <v>2523</v>
      </c>
      <c r="V298" s="37" t="s">
        <v>109</v>
      </c>
      <c r="W298" s="42"/>
      <c r="X298" s="42" t="s">
        <v>74</v>
      </c>
      <c r="Y298" s="42" t="s">
        <v>259</v>
      </c>
      <c r="Z298" s="51">
        <v>45098.0</v>
      </c>
      <c r="AA298" s="495">
        <v>500000.0</v>
      </c>
      <c r="AB298" s="53">
        <v>3700000.0</v>
      </c>
      <c r="AC298" s="54">
        <v>3.7</v>
      </c>
      <c r="AD298" s="37"/>
      <c r="AE298" s="42"/>
      <c r="AF298" s="37"/>
      <c r="AG298" s="42"/>
      <c r="AH298" s="79" t="s">
        <v>2860</v>
      </c>
      <c r="AI298" s="37">
        <v>872.0</v>
      </c>
      <c r="AJ298" s="42"/>
      <c r="AK298" s="55"/>
      <c r="AL298" s="28"/>
      <c r="AM298" s="55"/>
      <c r="AN298" s="55"/>
      <c r="AO298" s="55"/>
      <c r="AP298" s="42"/>
      <c r="AQ298" s="42"/>
      <c r="AR298" s="42"/>
      <c r="AS298" s="42"/>
      <c r="AT298" s="42"/>
      <c r="AU298" s="241" t="s">
        <v>2861</v>
      </c>
      <c r="AV298" s="42"/>
      <c r="AW298" s="42"/>
      <c r="AX298" s="42" t="s">
        <v>95</v>
      </c>
      <c r="AY298" s="42"/>
      <c r="AZ298" s="42"/>
      <c r="BA298" s="42"/>
      <c r="BB298" s="57"/>
      <c r="BC298" s="57"/>
      <c r="BD298" s="57"/>
      <c r="BE298" s="57"/>
      <c r="BF298" s="57"/>
      <c r="BG298" s="57"/>
      <c r="BH298" s="57"/>
      <c r="BI298" s="57"/>
      <c r="BJ298" s="57"/>
      <c r="BK298" s="57"/>
      <c r="BL298" s="57"/>
      <c r="BM298" s="57"/>
      <c r="BN298" s="57"/>
      <c r="BO298" s="57"/>
      <c r="BP298" s="57"/>
      <c r="BQ298" s="57"/>
      <c r="BR298" s="57"/>
      <c r="BS298" s="57"/>
      <c r="BT298" s="57"/>
      <c r="BU298" s="57"/>
    </row>
    <row r="299" ht="15.75" customHeight="1">
      <c r="A299" s="150" t="s">
        <v>2862</v>
      </c>
      <c r="B299" s="82">
        <v>45631.0</v>
      </c>
      <c r="C299" s="36" t="s">
        <v>57</v>
      </c>
      <c r="D299" s="59" t="b">
        <v>1</v>
      </c>
      <c r="E299" s="59" t="b">
        <v>1</v>
      </c>
      <c r="F299" s="201" t="s">
        <v>2863</v>
      </c>
      <c r="G299" s="106"/>
      <c r="H299" s="87" t="s">
        <v>2864</v>
      </c>
      <c r="I299" s="150" t="s">
        <v>269</v>
      </c>
      <c r="J299" s="150" t="s">
        <v>338</v>
      </c>
      <c r="K299" s="150" t="s">
        <v>124</v>
      </c>
      <c r="L299" s="206" t="s">
        <v>125</v>
      </c>
      <c r="M299" s="206"/>
      <c r="N299" s="150"/>
      <c r="O299" s="564" t="s">
        <v>2865</v>
      </c>
      <c r="P299" s="175" t="s">
        <v>2866</v>
      </c>
      <c r="Q299" s="204" t="s">
        <v>2867</v>
      </c>
      <c r="R299" s="108"/>
      <c r="S299" s="57"/>
      <c r="T299" s="150"/>
      <c r="U299" s="184" t="s">
        <v>208</v>
      </c>
      <c r="V299" s="37" t="s">
        <v>91</v>
      </c>
      <c r="W299" s="150"/>
      <c r="X299" s="207" t="s">
        <v>131</v>
      </c>
      <c r="Y299" s="150"/>
      <c r="Z299" s="156"/>
      <c r="AA299" s="52"/>
      <c r="AB299" s="52"/>
      <c r="AC299" s="168"/>
      <c r="AD299" s="59"/>
      <c r="AE299" s="150"/>
      <c r="AF299" s="59"/>
      <c r="AG299" s="150"/>
      <c r="AH299" s="201"/>
      <c r="AI299" s="59"/>
      <c r="AJ299" s="150"/>
      <c r="AK299" s="150"/>
      <c r="AL299" s="201"/>
      <c r="AM299" s="150"/>
      <c r="AN299" s="150"/>
      <c r="AO299" s="150"/>
      <c r="AP299" s="150"/>
      <c r="AQ299" s="150"/>
      <c r="AR299" s="150"/>
      <c r="AS299" s="150"/>
      <c r="AT299" s="150"/>
      <c r="AU299" s="150"/>
      <c r="AV299" s="150"/>
      <c r="AW299" s="150"/>
      <c r="AX299" s="150"/>
      <c r="AY299" s="150"/>
      <c r="AZ299" s="150"/>
      <c r="BA299" s="150"/>
      <c r="BB299" s="150"/>
      <c r="BC299" s="59" t="b">
        <v>1</v>
      </c>
      <c r="BD299" s="59" t="b">
        <v>1</v>
      </c>
      <c r="BE299" s="150"/>
      <c r="BF299" s="150"/>
      <c r="BG299" s="150"/>
      <c r="BH299" s="150"/>
      <c r="BI299" s="150"/>
      <c r="BJ299" s="150"/>
      <c r="BK299" s="150"/>
      <c r="BL299" s="150"/>
      <c r="BM299" s="150"/>
      <c r="BN299" s="150"/>
      <c r="BO299" s="150"/>
      <c r="BP299" s="150"/>
      <c r="BQ299" s="150"/>
      <c r="BR299" s="150"/>
      <c r="BS299" s="150"/>
      <c r="BT299" s="150"/>
      <c r="BU299" s="57"/>
    </row>
    <row r="300" ht="15.75" customHeight="1">
      <c r="A300" s="97" t="s">
        <v>2868</v>
      </c>
      <c r="B300" s="110"/>
      <c r="C300" s="36" t="s">
        <v>97</v>
      </c>
      <c r="D300" s="31" t="b">
        <v>0</v>
      </c>
      <c r="E300" s="31" t="b">
        <v>0</v>
      </c>
      <c r="F300" s="28" t="s">
        <v>2869</v>
      </c>
      <c r="G300" s="181" t="s">
        <v>2870</v>
      </c>
      <c r="H300" s="565"/>
      <c r="I300" s="55" t="s">
        <v>61</v>
      </c>
      <c r="J300" s="28" t="s">
        <v>62</v>
      </c>
      <c r="K300" s="28" t="s">
        <v>314</v>
      </c>
      <c r="L300" s="97"/>
      <c r="M300" s="97"/>
      <c r="N300" s="69"/>
      <c r="O300" s="69"/>
      <c r="P300" s="107" t="s">
        <v>2871</v>
      </c>
      <c r="Q300" s="107" t="s">
        <v>2872</v>
      </c>
      <c r="R300" s="108"/>
      <c r="S300" s="57" t="s">
        <v>2873</v>
      </c>
      <c r="T300" s="57" t="s">
        <v>415</v>
      </c>
      <c r="U300" s="49" t="s">
        <v>661</v>
      </c>
      <c r="V300" s="37" t="s">
        <v>91</v>
      </c>
      <c r="W300" s="57"/>
      <c r="X300" s="42" t="s">
        <v>306</v>
      </c>
      <c r="Y300" s="42"/>
      <c r="Z300" s="51"/>
      <c r="AA300" s="63"/>
      <c r="AB300" s="63"/>
      <c r="AC300" s="54"/>
      <c r="AD300" s="57"/>
      <c r="AE300" s="57"/>
      <c r="AF300" s="57"/>
      <c r="AG300" s="57"/>
      <c r="AH300" s="107"/>
      <c r="AI300" s="37"/>
      <c r="AJ300" s="57"/>
      <c r="AK300" s="57"/>
      <c r="AL300" s="107" t="s">
        <v>2874</v>
      </c>
      <c r="AM300" s="57"/>
      <c r="AN300" s="57" t="s">
        <v>2874</v>
      </c>
      <c r="AO300" s="57" t="s">
        <v>2875</v>
      </c>
      <c r="AP300" s="57"/>
      <c r="AQ300" s="57"/>
      <c r="AR300" s="57" t="s">
        <v>2874</v>
      </c>
      <c r="AS300" s="57"/>
      <c r="AT300" s="57" t="s">
        <v>2876</v>
      </c>
      <c r="AU300" s="113" t="s">
        <v>2877</v>
      </c>
      <c r="AV300" s="114"/>
      <c r="AW300" s="37" t="b">
        <v>0</v>
      </c>
      <c r="AX300" s="57" t="s">
        <v>214</v>
      </c>
      <c r="AY300" s="57"/>
      <c r="AZ300" s="42"/>
      <c r="BA300" s="42"/>
      <c r="BB300" s="57"/>
      <c r="BC300" s="57"/>
      <c r="BD300" s="57"/>
      <c r="BE300" s="57"/>
      <c r="BF300" s="57"/>
      <c r="BG300" s="57"/>
      <c r="BH300" s="57"/>
      <c r="BI300" s="57"/>
      <c r="BJ300" s="57"/>
      <c r="BK300" s="57"/>
      <c r="BL300" s="57"/>
      <c r="BM300" s="57"/>
      <c r="BN300" s="57"/>
      <c r="BO300" s="57"/>
      <c r="BP300" s="57"/>
      <c r="BQ300" s="57"/>
      <c r="BR300" s="57"/>
      <c r="BS300" s="57"/>
      <c r="BT300" s="57"/>
      <c r="BU300" s="57"/>
    </row>
    <row r="301" ht="15.75" customHeight="1">
      <c r="A301" s="58" t="s">
        <v>2878</v>
      </c>
      <c r="B301" s="82">
        <v>45631.0</v>
      </c>
      <c r="C301" s="36" t="s">
        <v>57</v>
      </c>
      <c r="D301" s="56" t="b">
        <v>1</v>
      </c>
      <c r="E301" s="37" t="b">
        <v>1</v>
      </c>
      <c r="F301" s="47" t="s">
        <v>2879</v>
      </c>
      <c r="G301" s="39" t="s">
        <v>2880</v>
      </c>
      <c r="H301" s="39" t="s">
        <v>2881</v>
      </c>
      <c r="I301" s="55" t="s">
        <v>79</v>
      </c>
      <c r="J301" s="42" t="s">
        <v>80</v>
      </c>
      <c r="K301" s="55" t="s">
        <v>63</v>
      </c>
      <c r="L301" s="60" t="s">
        <v>597</v>
      </c>
      <c r="M301" s="43"/>
      <c r="N301" s="69"/>
      <c r="O301" s="45" t="s">
        <v>2882</v>
      </c>
      <c r="P301" s="46" t="s">
        <v>2883</v>
      </c>
      <c r="Q301" s="47" t="s">
        <v>2884</v>
      </c>
      <c r="R301" s="106"/>
      <c r="S301" s="42" t="s">
        <v>2885</v>
      </c>
      <c r="T301" s="48" t="s">
        <v>220</v>
      </c>
      <c r="U301" s="49" t="s">
        <v>2886</v>
      </c>
      <c r="V301" s="37" t="s">
        <v>73</v>
      </c>
      <c r="W301" s="233">
        <v>144969.0</v>
      </c>
      <c r="X301" s="42" t="s">
        <v>2887</v>
      </c>
      <c r="Y301" s="42"/>
      <c r="Z301" s="51"/>
      <c r="AA301" s="63"/>
      <c r="AB301" s="63"/>
      <c r="AC301" s="54"/>
      <c r="AD301" s="37"/>
      <c r="AE301" s="42" t="s">
        <v>111</v>
      </c>
      <c r="AF301" s="37"/>
      <c r="AG301" s="42"/>
      <c r="AH301" s="79" t="s">
        <v>2888</v>
      </c>
      <c r="AI301" s="37">
        <v>787.0</v>
      </c>
      <c r="AJ301" s="42" t="s">
        <v>2889</v>
      </c>
      <c r="AK301" s="309">
        <v>9.73E10</v>
      </c>
      <c r="AL301" s="47" t="s">
        <v>2890</v>
      </c>
      <c r="AM301" s="42"/>
      <c r="AN301" s="42"/>
      <c r="AO301" s="42"/>
      <c r="AP301" s="42"/>
      <c r="AQ301" s="42"/>
      <c r="AR301" s="42"/>
      <c r="AS301" s="42" t="s">
        <v>2890</v>
      </c>
      <c r="AT301" s="42" t="s">
        <v>2890</v>
      </c>
      <c r="AU301" s="42" t="s">
        <v>2891</v>
      </c>
      <c r="AV301" s="42" t="s">
        <v>95</v>
      </c>
      <c r="AW301" s="42" t="b">
        <v>0</v>
      </c>
      <c r="AX301" s="42" t="s">
        <v>95</v>
      </c>
      <c r="AY301" s="42"/>
      <c r="AZ301" s="107" t="s">
        <v>2892</v>
      </c>
      <c r="BA301" s="107"/>
      <c r="BB301" s="107"/>
      <c r="BC301" s="107"/>
      <c r="BD301" s="107"/>
      <c r="BE301" s="107"/>
      <c r="BF301" s="57"/>
      <c r="BG301" s="57"/>
      <c r="BH301" s="57"/>
      <c r="BI301" s="57"/>
      <c r="BJ301" s="57"/>
      <c r="BK301" s="57"/>
      <c r="BL301" s="57"/>
      <c r="BM301" s="57"/>
      <c r="BN301" s="57"/>
      <c r="BO301" s="57"/>
      <c r="BP301" s="57"/>
      <c r="BQ301" s="57"/>
      <c r="BR301" s="57"/>
      <c r="BS301" s="57"/>
      <c r="BT301" s="57"/>
      <c r="BU301" s="57"/>
    </row>
    <row r="302" ht="15.75" customHeight="1">
      <c r="A302" s="150" t="s">
        <v>2893</v>
      </c>
      <c r="B302" s="144">
        <v>44994.0</v>
      </c>
      <c r="C302" s="59" t="s">
        <v>150</v>
      </c>
      <c r="D302" s="150" t="b">
        <v>1</v>
      </c>
      <c r="E302" s="59" t="b">
        <v>0</v>
      </c>
      <c r="F302" s="201"/>
      <c r="G302" s="106"/>
      <c r="H302" s="39" t="s">
        <v>2894</v>
      </c>
      <c r="I302" s="150"/>
      <c r="J302" s="150" t="s">
        <v>2626</v>
      </c>
      <c r="K302" s="150"/>
      <c r="L302" s="150"/>
      <c r="M302" s="150"/>
      <c r="N302" s="150"/>
      <c r="O302" s="150"/>
      <c r="P302" s="201" t="s">
        <v>2895</v>
      </c>
      <c r="Q302" s="201"/>
      <c r="R302" s="108"/>
      <c r="S302" s="57"/>
      <c r="T302" s="150"/>
      <c r="U302" s="184" t="s">
        <v>72</v>
      </c>
      <c r="V302" s="180" t="s">
        <v>73</v>
      </c>
      <c r="W302" s="202"/>
      <c r="X302" s="207" t="s">
        <v>131</v>
      </c>
      <c r="Y302" s="150"/>
      <c r="Z302" s="156"/>
      <c r="AA302" s="52"/>
      <c r="AB302" s="52"/>
      <c r="AC302" s="318"/>
      <c r="AD302" s="150"/>
      <c r="AE302" s="150"/>
      <c r="AF302" s="150"/>
      <c r="AG302" s="150"/>
      <c r="AH302" s="201"/>
      <c r="AI302" s="59"/>
      <c r="AJ302" s="150"/>
      <c r="AK302" s="561"/>
      <c r="AL302" s="201"/>
      <c r="AM302" s="150"/>
      <c r="AN302" s="150"/>
      <c r="AO302" s="150"/>
      <c r="AP302" s="150"/>
      <c r="AQ302" s="150"/>
      <c r="AR302" s="150"/>
      <c r="AS302" s="150"/>
      <c r="AT302" s="150"/>
      <c r="AU302" s="150"/>
      <c r="AV302" s="150"/>
      <c r="AW302" s="150"/>
      <c r="AX302" s="150"/>
      <c r="AY302" s="150"/>
      <c r="AZ302" s="150"/>
      <c r="BA302" s="150"/>
      <c r="BB302" s="150"/>
      <c r="BC302" s="59" t="b">
        <v>0</v>
      </c>
      <c r="BD302" s="59" t="b">
        <v>0</v>
      </c>
      <c r="BE302" s="150"/>
      <c r="BF302" s="150"/>
      <c r="BG302" s="150"/>
      <c r="BH302" s="150"/>
      <c r="BI302" s="150"/>
      <c r="BJ302" s="150"/>
      <c r="BK302" s="150"/>
      <c r="BL302" s="150"/>
      <c r="BM302" s="150"/>
      <c r="BN302" s="150"/>
      <c r="BO302" s="150"/>
      <c r="BP302" s="150"/>
      <c r="BQ302" s="150"/>
      <c r="BR302" s="150"/>
      <c r="BS302" s="150"/>
      <c r="BT302" s="150"/>
      <c r="BU302" s="57"/>
    </row>
    <row r="303" ht="15.75" customHeight="1">
      <c r="A303" s="58" t="s">
        <v>2896</v>
      </c>
      <c r="B303" s="82">
        <v>45631.0</v>
      </c>
      <c r="C303" s="36" t="s">
        <v>57</v>
      </c>
      <c r="D303" s="56" t="b">
        <v>1</v>
      </c>
      <c r="E303" s="37" t="b">
        <v>1</v>
      </c>
      <c r="F303" s="47"/>
      <c r="G303" s="39" t="s">
        <v>2897</v>
      </c>
      <c r="H303" s="39" t="s">
        <v>2898</v>
      </c>
      <c r="I303" s="55" t="s">
        <v>122</v>
      </c>
      <c r="J303" s="42" t="s">
        <v>80</v>
      </c>
      <c r="K303" s="55" t="s">
        <v>63</v>
      </c>
      <c r="L303" s="43" t="s">
        <v>340</v>
      </c>
      <c r="M303" s="60" t="s">
        <v>83</v>
      </c>
      <c r="N303" s="69"/>
      <c r="O303" s="45" t="s">
        <v>2899</v>
      </c>
      <c r="P303" s="46" t="s">
        <v>2900</v>
      </c>
      <c r="Q303" s="47" t="s">
        <v>2901</v>
      </c>
      <c r="R303" s="106"/>
      <c r="S303" s="42" t="s">
        <v>2902</v>
      </c>
      <c r="T303" s="48" t="s">
        <v>89</v>
      </c>
      <c r="U303" s="49" t="s">
        <v>661</v>
      </c>
      <c r="V303" s="37" t="s">
        <v>91</v>
      </c>
      <c r="W303" s="233">
        <v>191017.0</v>
      </c>
      <c r="X303" s="42" t="s">
        <v>306</v>
      </c>
      <c r="Y303" s="42"/>
      <c r="Z303" s="51"/>
      <c r="AA303" s="63"/>
      <c r="AB303" s="63"/>
      <c r="AC303" s="54"/>
      <c r="AD303" s="37"/>
      <c r="AE303" s="42"/>
      <c r="AF303" s="37"/>
      <c r="AG303" s="42"/>
      <c r="AH303" s="79" t="s">
        <v>2903</v>
      </c>
      <c r="AI303" s="37">
        <v>31.0</v>
      </c>
      <c r="AJ303" s="317" t="s">
        <v>2904</v>
      </c>
      <c r="AK303" s="114"/>
      <c r="AL303" s="47" t="s">
        <v>2905</v>
      </c>
      <c r="AM303" s="42"/>
      <c r="AN303" s="42"/>
      <c r="AO303" s="42" t="s">
        <v>2906</v>
      </c>
      <c r="AP303" s="42"/>
      <c r="AQ303" s="42"/>
      <c r="AR303" s="42"/>
      <c r="AS303" s="42"/>
      <c r="AT303" s="42" t="s">
        <v>2907</v>
      </c>
      <c r="AU303" s="42" t="s">
        <v>2908</v>
      </c>
      <c r="AV303" s="42"/>
      <c r="AW303" s="42" t="b">
        <v>0</v>
      </c>
      <c r="AX303" s="317" t="s">
        <v>182</v>
      </c>
      <c r="AY303" s="115"/>
      <c r="AZ303" s="114"/>
      <c r="BA303" s="42"/>
      <c r="BB303" s="57"/>
      <c r="BC303" s="57"/>
      <c r="BD303" s="57"/>
      <c r="BE303" s="57"/>
      <c r="BF303" s="57"/>
      <c r="BG303" s="57"/>
      <c r="BH303" s="57"/>
      <c r="BI303" s="57"/>
      <c r="BJ303" s="57"/>
      <c r="BK303" s="57"/>
      <c r="BL303" s="57"/>
      <c r="BM303" s="57"/>
      <c r="BN303" s="57"/>
      <c r="BO303" s="57"/>
      <c r="BP303" s="57"/>
      <c r="BQ303" s="57"/>
      <c r="BR303" s="57"/>
      <c r="BS303" s="57"/>
      <c r="BT303" s="57"/>
      <c r="BU303" s="57"/>
    </row>
    <row r="304" ht="15.75" customHeight="1">
      <c r="A304" s="150" t="s">
        <v>2909</v>
      </c>
      <c r="B304" s="144">
        <v>44994.0</v>
      </c>
      <c r="C304" s="59"/>
      <c r="D304" s="59" t="b">
        <v>0</v>
      </c>
      <c r="E304" s="59" t="b">
        <v>0</v>
      </c>
      <c r="F304" s="201"/>
      <c r="G304" s="106"/>
      <c r="H304" s="181" t="s">
        <v>2910</v>
      </c>
      <c r="I304" s="150"/>
      <c r="J304" s="150"/>
      <c r="K304" s="150"/>
      <c r="L304" s="150"/>
      <c r="M304" s="150"/>
      <c r="N304" s="150"/>
      <c r="O304" s="150"/>
      <c r="P304" s="201" t="s">
        <v>2911</v>
      </c>
      <c r="Q304" s="201"/>
      <c r="R304" s="108" t="s">
        <v>2912</v>
      </c>
      <c r="S304" s="57" t="s">
        <v>2913</v>
      </c>
      <c r="T304" s="207" t="s">
        <v>89</v>
      </c>
      <c r="U304" s="184" t="s">
        <v>433</v>
      </c>
      <c r="V304" s="343"/>
      <c r="W304" s="202" t="s">
        <v>2914</v>
      </c>
      <c r="X304" s="150"/>
      <c r="Y304" s="150"/>
      <c r="Z304" s="156"/>
      <c r="AA304" s="52"/>
      <c r="AB304" s="52"/>
      <c r="AC304" s="318"/>
      <c r="AD304" s="150"/>
      <c r="AE304" s="150"/>
      <c r="AF304" s="150"/>
      <c r="AG304" s="150"/>
      <c r="AH304" s="201"/>
      <c r="AI304" s="59"/>
      <c r="AJ304" s="150"/>
      <c r="AK304" s="150"/>
      <c r="AL304" s="201"/>
      <c r="AM304" s="150"/>
      <c r="AN304" s="150"/>
      <c r="AO304" s="150"/>
      <c r="AP304" s="150"/>
      <c r="AQ304" s="150"/>
      <c r="AR304" s="150"/>
      <c r="AS304" s="150"/>
      <c r="AT304" s="150"/>
      <c r="AU304" s="150"/>
      <c r="AV304" s="150"/>
      <c r="AW304" s="150"/>
      <c r="AX304" s="150"/>
      <c r="AY304" s="150"/>
      <c r="AZ304" s="150"/>
      <c r="BA304" s="150"/>
      <c r="BB304" s="150"/>
      <c r="BC304" s="150"/>
      <c r="BD304" s="59" t="s">
        <v>356</v>
      </c>
      <c r="BE304" s="59" t="b">
        <v>0</v>
      </c>
      <c r="BF304" s="416" t="s">
        <v>2915</v>
      </c>
      <c r="BG304" s="150"/>
      <c r="BH304" s="150"/>
      <c r="BI304" s="150"/>
      <c r="BJ304" s="150"/>
      <c r="BK304" s="150"/>
      <c r="BL304" s="150"/>
      <c r="BM304" s="150"/>
      <c r="BN304" s="150"/>
      <c r="BO304" s="150"/>
      <c r="BP304" s="150"/>
      <c r="BQ304" s="150"/>
      <c r="BR304" s="150"/>
      <c r="BS304" s="150"/>
      <c r="BT304" s="150"/>
      <c r="BU304" s="150"/>
    </row>
    <row r="305" ht="15.75" customHeight="1">
      <c r="A305" s="64" t="s">
        <v>2916</v>
      </c>
      <c r="B305" s="110"/>
      <c r="C305" s="36" t="s">
        <v>97</v>
      </c>
      <c r="D305" s="31"/>
      <c r="E305" s="371" t="s">
        <v>995</v>
      </c>
      <c r="F305" s="566" t="s">
        <v>2917</v>
      </c>
      <c r="G305" s="95" t="s">
        <v>2918</v>
      </c>
      <c r="H305" s="333"/>
      <c r="I305" s="55"/>
      <c r="J305" s="55"/>
      <c r="K305" s="55"/>
      <c r="L305" s="64"/>
      <c r="M305" s="64"/>
      <c r="N305" s="69"/>
      <c r="O305" s="69"/>
      <c r="P305" s="28"/>
      <c r="Q305" s="28"/>
      <c r="R305" s="172"/>
      <c r="S305" s="55"/>
      <c r="T305" s="55" t="s">
        <v>2919</v>
      </c>
      <c r="U305" s="99"/>
      <c r="V305" s="56"/>
      <c r="W305" s="55"/>
      <c r="X305" s="55"/>
      <c r="Y305" s="55"/>
      <c r="Z305" s="101"/>
      <c r="AA305" s="177"/>
      <c r="AB305" s="177"/>
      <c r="AC305" s="102"/>
      <c r="AD305" s="55"/>
      <c r="AE305" s="55"/>
      <c r="AF305" s="55"/>
      <c r="AG305" s="55"/>
      <c r="AH305" s="28"/>
      <c r="AI305" s="56"/>
      <c r="AJ305" s="55"/>
      <c r="AK305" s="55"/>
      <c r="AL305" s="28"/>
      <c r="AM305" s="55"/>
      <c r="AN305" s="55"/>
      <c r="AO305" s="315"/>
      <c r="AP305" s="57"/>
      <c r="AQ305" s="57"/>
      <c r="AR305" s="57"/>
      <c r="AS305" s="57"/>
      <c r="AT305" s="57"/>
      <c r="AU305" s="57"/>
      <c r="AV305" s="57"/>
      <c r="AW305" s="57"/>
      <c r="AX305" s="57"/>
      <c r="AY305" s="57"/>
      <c r="AZ305" s="57"/>
      <c r="BA305" s="57"/>
      <c r="BB305" s="57"/>
      <c r="BC305" s="57"/>
      <c r="BD305" s="57"/>
      <c r="BE305" s="57"/>
      <c r="BF305" s="57"/>
      <c r="BG305" s="57"/>
      <c r="BH305" s="57"/>
      <c r="BI305" s="57"/>
      <c r="BJ305" s="57"/>
      <c r="BK305" s="57"/>
      <c r="BL305" s="57"/>
      <c r="BM305" s="57"/>
      <c r="BN305" s="57"/>
      <c r="BO305" s="57"/>
      <c r="BP305" s="57"/>
      <c r="BQ305" s="57"/>
      <c r="BR305" s="57"/>
      <c r="BS305" s="57"/>
      <c r="BT305" s="57"/>
      <c r="BU305" s="57"/>
    </row>
    <row r="306" ht="15.75" customHeight="1">
      <c r="A306" s="241" t="s">
        <v>2920</v>
      </c>
      <c r="B306" s="82">
        <v>45631.0</v>
      </c>
      <c r="C306" s="36" t="s">
        <v>57</v>
      </c>
      <c r="D306" s="31" t="b">
        <v>1</v>
      </c>
      <c r="E306" s="66" t="b">
        <f>IF(D306=TRUE,TRUE,FALSE)</f>
        <v>1</v>
      </c>
      <c r="F306" s="477"/>
      <c r="G306" s="87" t="s">
        <v>2921</v>
      </c>
      <c r="H306" s="68" t="s">
        <v>2922</v>
      </c>
      <c r="I306" s="55" t="s">
        <v>61</v>
      </c>
      <c r="J306" s="55" t="s">
        <v>62</v>
      </c>
      <c r="K306" s="55" t="s">
        <v>63</v>
      </c>
      <c r="L306" s="43" t="s">
        <v>321</v>
      </c>
      <c r="M306" s="43"/>
      <c r="N306" s="69"/>
      <c r="O306" s="45" t="s">
        <v>2923</v>
      </c>
      <c r="P306" s="62" t="s">
        <v>2924</v>
      </c>
      <c r="Q306" s="62"/>
      <c r="R306" s="106"/>
      <c r="S306" s="42"/>
      <c r="T306" s="42" t="s">
        <v>2919</v>
      </c>
      <c r="U306" s="49" t="s">
        <v>567</v>
      </c>
      <c r="V306" s="37" t="s">
        <v>109</v>
      </c>
      <c r="W306" s="241"/>
      <c r="X306" s="162" t="s">
        <v>178</v>
      </c>
      <c r="Y306" s="203" t="s">
        <v>2925</v>
      </c>
      <c r="Z306" s="156">
        <v>45139.0</v>
      </c>
      <c r="AA306" s="186">
        <v>1300000.0</v>
      </c>
      <c r="AB306" s="495">
        <v>2.715E7</v>
      </c>
      <c r="AC306" s="567">
        <v>27.15</v>
      </c>
      <c r="AD306" s="145">
        <v>10.0</v>
      </c>
      <c r="AE306" s="241"/>
      <c r="AF306" s="145"/>
      <c r="AG306" s="241"/>
      <c r="AH306" s="324"/>
      <c r="AI306" s="145"/>
      <c r="AJ306" s="241"/>
      <c r="AK306" s="42"/>
      <c r="AL306" s="324"/>
      <c r="AM306" s="241"/>
      <c r="AN306" s="241"/>
      <c r="AO306" s="241"/>
      <c r="AP306" s="241"/>
      <c r="AQ306" s="241"/>
      <c r="AR306" s="241"/>
      <c r="AS306" s="241"/>
      <c r="AT306" s="241"/>
      <c r="AU306" s="241" t="s">
        <v>2926</v>
      </c>
      <c r="AV306" s="241" t="s">
        <v>2927</v>
      </c>
      <c r="AW306" s="241"/>
      <c r="AX306" s="241"/>
      <c r="AY306" s="241"/>
      <c r="AZ306" s="327"/>
      <c r="BA306" s="241"/>
      <c r="BB306" s="151"/>
      <c r="BC306" s="151"/>
      <c r="BD306" s="151"/>
      <c r="BE306" s="151"/>
      <c r="BF306" s="78"/>
      <c r="BG306" s="78"/>
      <c r="BH306" s="78"/>
      <c r="BI306" s="78"/>
      <c r="BJ306" s="57"/>
      <c r="BK306" s="57"/>
      <c r="BL306" s="57"/>
      <c r="BM306" s="57"/>
      <c r="BN306" s="57"/>
      <c r="BO306" s="57"/>
      <c r="BP306" s="57"/>
      <c r="BQ306" s="57"/>
      <c r="BR306" s="57"/>
      <c r="BS306" s="57"/>
      <c r="BT306" s="57"/>
      <c r="BU306" s="57"/>
    </row>
    <row r="307" ht="15.75" customHeight="1">
      <c r="A307" s="159" t="s">
        <v>2928</v>
      </c>
      <c r="B307" s="82">
        <v>45631.0</v>
      </c>
      <c r="C307" s="36" t="s">
        <v>57</v>
      </c>
      <c r="D307" s="59" t="b">
        <v>1</v>
      </c>
      <c r="E307" s="59" t="b">
        <v>1</v>
      </c>
      <c r="F307" s="38" t="s">
        <v>2929</v>
      </c>
      <c r="G307" s="39" t="s">
        <v>2930</v>
      </c>
      <c r="H307" s="225" t="s">
        <v>2931</v>
      </c>
      <c r="I307" s="198" t="s">
        <v>61</v>
      </c>
      <c r="J307" s="38" t="s">
        <v>62</v>
      </c>
      <c r="K307" s="163" t="s">
        <v>63</v>
      </c>
      <c r="L307" s="164" t="s">
        <v>321</v>
      </c>
      <c r="M307" s="164" t="s">
        <v>427</v>
      </c>
      <c r="N307" s="162"/>
      <c r="O307" s="45" t="s">
        <v>2932</v>
      </c>
      <c r="P307" s="62" t="s">
        <v>2933</v>
      </c>
      <c r="Q307" s="38" t="s">
        <v>2934</v>
      </c>
      <c r="R307" s="39" t="s">
        <v>2935</v>
      </c>
      <c r="S307" s="80" t="s">
        <v>2936</v>
      </c>
      <c r="T307" s="167" t="s">
        <v>847</v>
      </c>
      <c r="U307" s="165" t="s">
        <v>72</v>
      </c>
      <c r="V307" s="37" t="s">
        <v>91</v>
      </c>
      <c r="W307" s="166">
        <v>676812.0</v>
      </c>
      <c r="X307" s="162" t="s">
        <v>74</v>
      </c>
      <c r="Y307" s="162" t="s">
        <v>74</v>
      </c>
      <c r="Z307" s="156"/>
      <c r="AA307" s="52"/>
      <c r="AB307" s="52"/>
      <c r="AC307" s="59"/>
      <c r="AD307" s="59">
        <v>1.0</v>
      </c>
      <c r="AE307" s="162"/>
      <c r="AF307" s="59">
        <v>2.0</v>
      </c>
      <c r="AG307" s="162"/>
      <c r="AH307" s="169" t="s">
        <v>2937</v>
      </c>
      <c r="AI307" s="59">
        <v>267.0</v>
      </c>
      <c r="AJ307" s="162" t="s">
        <v>2938</v>
      </c>
      <c r="AK307" s="162">
        <f>972523872598</f>
        <v>972523872598</v>
      </c>
      <c r="AL307" s="38" t="s">
        <v>2939</v>
      </c>
      <c r="AM307" s="162" t="s">
        <v>2940</v>
      </c>
      <c r="AN307" s="162"/>
      <c r="AO307" s="162"/>
      <c r="AP307" s="162"/>
      <c r="AQ307" s="162"/>
      <c r="AR307" s="162"/>
      <c r="AS307" s="162"/>
      <c r="AT307" s="162"/>
      <c r="AU307" s="162" t="s">
        <v>2941</v>
      </c>
      <c r="AV307" s="162"/>
      <c r="AW307" s="162"/>
      <c r="AX307" s="162" t="s">
        <v>214</v>
      </c>
      <c r="AY307" s="162"/>
      <c r="AZ307" s="162"/>
      <c r="BA307" s="162"/>
      <c r="BB307" s="162"/>
      <c r="BC307" s="162"/>
      <c r="BD307" s="162"/>
      <c r="BE307" s="162"/>
      <c r="BF307" s="162"/>
      <c r="BG307" s="162"/>
      <c r="BH307" s="162"/>
      <c r="BI307" s="162"/>
      <c r="BJ307" s="162"/>
      <c r="BK307" s="162"/>
      <c r="BL307" s="162"/>
      <c r="BM307" s="162"/>
      <c r="BN307" s="162"/>
      <c r="BO307" s="162"/>
      <c r="BP307" s="162"/>
      <c r="BQ307" s="162"/>
      <c r="BR307" s="162"/>
      <c r="BS307" s="57"/>
      <c r="BT307" s="57"/>
      <c r="BU307" s="57"/>
    </row>
    <row r="308" ht="15.75" customHeight="1">
      <c r="A308" s="159" t="s">
        <v>2942</v>
      </c>
      <c r="B308" s="144">
        <v>45628.0</v>
      </c>
      <c r="C308" s="36" t="s">
        <v>119</v>
      </c>
      <c r="D308" s="59" t="b">
        <v>1</v>
      </c>
      <c r="E308" s="59" t="b">
        <v>0</v>
      </c>
      <c r="F308" s="38" t="s">
        <v>2943</v>
      </c>
      <c r="G308" s="39" t="s">
        <v>2944</v>
      </c>
      <c r="H308" s="225"/>
      <c r="I308" s="198" t="s">
        <v>269</v>
      </c>
      <c r="J308" s="201" t="s">
        <v>123</v>
      </c>
      <c r="K308" s="55" t="s">
        <v>124</v>
      </c>
      <c r="L308" s="241" t="s">
        <v>340</v>
      </c>
      <c r="M308" s="241" t="s">
        <v>125</v>
      </c>
      <c r="N308" s="162"/>
      <c r="O308" s="162"/>
      <c r="P308" s="163" t="s">
        <v>2945</v>
      </c>
      <c r="Q308" s="38"/>
      <c r="R308" s="106"/>
      <c r="S308" s="42"/>
      <c r="T308" s="42" t="s">
        <v>587</v>
      </c>
      <c r="U308" s="165"/>
      <c r="V308" s="37" t="s">
        <v>91</v>
      </c>
      <c r="W308" s="166"/>
      <c r="X308" s="162"/>
      <c r="Y308" s="162"/>
      <c r="Z308" s="156"/>
      <c r="AA308" s="52"/>
      <c r="AB308" s="52"/>
      <c r="AC308" s="59"/>
      <c r="AD308" s="59"/>
      <c r="AE308" s="162"/>
      <c r="AF308" s="59"/>
      <c r="AG308" s="162"/>
      <c r="AH308" s="169" t="s">
        <v>2946</v>
      </c>
      <c r="AI308" s="59">
        <v>944.0</v>
      </c>
      <c r="AJ308" s="568" t="s">
        <v>2947</v>
      </c>
      <c r="AK308" s="162"/>
      <c r="AL308" s="38" t="s">
        <v>2948</v>
      </c>
      <c r="AM308" s="162"/>
      <c r="AN308" s="162"/>
      <c r="AO308" s="162"/>
      <c r="AP308" s="162"/>
      <c r="AQ308" s="162"/>
      <c r="AR308" s="162"/>
      <c r="AS308" s="162"/>
      <c r="AT308" s="162"/>
      <c r="AU308" s="162"/>
      <c r="AV308" s="162"/>
      <c r="AW308" s="162"/>
      <c r="AX308" s="162"/>
      <c r="AY308" s="162"/>
      <c r="AZ308" s="162"/>
      <c r="BA308" s="162"/>
      <c r="BB308" s="162"/>
      <c r="BC308" s="162"/>
      <c r="BD308" s="162"/>
      <c r="BE308" s="162"/>
      <c r="BF308" s="162"/>
      <c r="BG308" s="162"/>
      <c r="BH308" s="162"/>
      <c r="BI308" s="162"/>
      <c r="BJ308" s="162"/>
      <c r="BK308" s="162"/>
      <c r="BL308" s="162"/>
      <c r="BM308" s="162"/>
      <c r="BN308" s="162"/>
      <c r="BO308" s="162"/>
      <c r="BP308" s="162"/>
      <c r="BQ308" s="162"/>
      <c r="BR308" s="162"/>
      <c r="BS308" s="57"/>
      <c r="BT308" s="57"/>
      <c r="BU308" s="57"/>
    </row>
    <row r="309" ht="15.75" customHeight="1">
      <c r="A309" s="64" t="s">
        <v>2949</v>
      </c>
      <c r="B309" s="82">
        <v>45631.0</v>
      </c>
      <c r="C309" s="36" t="s">
        <v>57</v>
      </c>
      <c r="D309" s="31" t="b">
        <v>1</v>
      </c>
      <c r="E309" s="66" t="b">
        <f>IF(D309=TRUE,TRUE,FALSE)</f>
        <v>1</v>
      </c>
      <c r="F309" s="28"/>
      <c r="G309" s="39" t="s">
        <v>2950</v>
      </c>
      <c r="H309" s="68" t="s">
        <v>2951</v>
      </c>
      <c r="I309" s="55" t="s">
        <v>269</v>
      </c>
      <c r="J309" s="42" t="s">
        <v>80</v>
      </c>
      <c r="K309" s="55" t="s">
        <v>314</v>
      </c>
      <c r="L309" s="44" t="s">
        <v>125</v>
      </c>
      <c r="M309" s="43"/>
      <c r="N309" s="69"/>
      <c r="O309" s="45" t="s">
        <v>2952</v>
      </c>
      <c r="P309" s="46" t="s">
        <v>2953</v>
      </c>
      <c r="Q309" s="47"/>
      <c r="R309" s="367"/>
      <c r="S309" s="47"/>
      <c r="T309" s="48" t="s">
        <v>344</v>
      </c>
      <c r="U309" s="49" t="s">
        <v>108</v>
      </c>
      <c r="V309" s="37" t="s">
        <v>91</v>
      </c>
      <c r="W309" s="42"/>
      <c r="X309" s="42" t="s">
        <v>74</v>
      </c>
      <c r="Y309" s="42" t="s">
        <v>74</v>
      </c>
      <c r="Z309" s="51">
        <v>43952.0</v>
      </c>
      <c r="AA309" s="53">
        <v>1500000.0</v>
      </c>
      <c r="AB309" s="53">
        <v>1500000.0</v>
      </c>
      <c r="AC309" s="54">
        <v>1.5</v>
      </c>
      <c r="AD309" s="37">
        <v>1.0</v>
      </c>
      <c r="AE309" s="42"/>
      <c r="AF309" s="37">
        <v>2.0</v>
      </c>
      <c r="AG309" s="42"/>
      <c r="AH309" s="47"/>
      <c r="AI309" s="37"/>
      <c r="AJ309" s="42"/>
      <c r="AK309" s="55"/>
      <c r="AL309" s="28" t="s">
        <v>2954</v>
      </c>
      <c r="AM309" s="55"/>
      <c r="AN309" s="55" t="s">
        <v>2955</v>
      </c>
      <c r="AO309" s="55" t="s">
        <v>2954</v>
      </c>
      <c r="AP309" s="42"/>
      <c r="AQ309" s="42"/>
      <c r="AR309" s="55" t="s">
        <v>2955</v>
      </c>
      <c r="AS309" s="42"/>
      <c r="AT309" s="42"/>
      <c r="AU309" s="241" t="s">
        <v>2956</v>
      </c>
      <c r="AV309" s="42"/>
      <c r="AW309" s="42"/>
      <c r="AX309" s="42" t="s">
        <v>626</v>
      </c>
      <c r="AY309" s="42"/>
      <c r="AZ309" s="42"/>
      <c r="BA309" s="42"/>
      <c r="BB309" s="57"/>
      <c r="BC309" s="57"/>
      <c r="BD309" s="57"/>
      <c r="BE309" s="57"/>
      <c r="BF309" s="57"/>
      <c r="BG309" s="57"/>
      <c r="BH309" s="57"/>
      <c r="BI309" s="57"/>
      <c r="BJ309" s="57"/>
      <c r="BK309" s="57"/>
      <c r="BL309" s="57"/>
      <c r="BM309" s="57"/>
      <c r="BN309" s="57"/>
      <c r="BO309" s="57"/>
      <c r="BP309" s="57"/>
      <c r="BQ309" s="57"/>
      <c r="BR309" s="57"/>
      <c r="BS309" s="57"/>
      <c r="BT309" s="57"/>
      <c r="BU309" s="57"/>
    </row>
    <row r="310" ht="15.75" customHeight="1">
      <c r="A310" s="150" t="s">
        <v>2957</v>
      </c>
      <c r="B310" s="144">
        <v>44994.0</v>
      </c>
      <c r="C310" s="59"/>
      <c r="D310" s="59" t="b">
        <v>1</v>
      </c>
      <c r="E310" s="59" t="b">
        <v>0</v>
      </c>
      <c r="F310" s="201"/>
      <c r="G310" s="181" t="s">
        <v>2958</v>
      </c>
      <c r="H310" s="181" t="s">
        <v>2959</v>
      </c>
      <c r="I310" s="150"/>
      <c r="J310" s="150"/>
      <c r="K310" s="150"/>
      <c r="L310" s="150"/>
      <c r="M310" s="150"/>
      <c r="N310" s="150"/>
      <c r="O310" s="150"/>
      <c r="P310" s="201" t="s">
        <v>2960</v>
      </c>
      <c r="Q310" s="201" t="s">
        <v>2961</v>
      </c>
      <c r="R310" s="108" t="s">
        <v>2962</v>
      </c>
      <c r="S310" s="57" t="s">
        <v>2963</v>
      </c>
      <c r="T310" s="207" t="s">
        <v>89</v>
      </c>
      <c r="U310" s="184" t="s">
        <v>433</v>
      </c>
      <c r="V310" s="343"/>
      <c r="W310" s="150" t="s">
        <v>2964</v>
      </c>
      <c r="X310" s="150"/>
      <c r="Y310" s="150"/>
      <c r="Z310" s="156"/>
      <c r="AA310" s="52"/>
      <c r="AB310" s="52"/>
      <c r="AC310" s="318"/>
      <c r="AD310" s="150"/>
      <c r="AE310" s="150"/>
      <c r="AF310" s="150"/>
      <c r="AG310" s="150"/>
      <c r="AH310" s="201"/>
      <c r="AI310" s="59"/>
      <c r="AJ310" s="150"/>
      <c r="AK310" s="150"/>
      <c r="AL310" s="201"/>
      <c r="AM310" s="150"/>
      <c r="AN310" s="150"/>
      <c r="AO310" s="150"/>
      <c r="AP310" s="150"/>
      <c r="AQ310" s="150"/>
      <c r="AR310" s="150"/>
      <c r="AS310" s="150"/>
      <c r="AT310" s="150"/>
      <c r="AU310" s="150"/>
      <c r="AV310" s="150"/>
      <c r="AW310" s="150"/>
      <c r="AX310" s="150"/>
      <c r="AY310" s="150"/>
      <c r="AZ310" s="150"/>
      <c r="BA310" s="150"/>
      <c r="BB310" s="150"/>
      <c r="BC310" s="150"/>
      <c r="BD310" s="59" t="s">
        <v>356</v>
      </c>
      <c r="BE310" s="59" t="b">
        <v>0</v>
      </c>
      <c r="BF310" s="416" t="s">
        <v>2965</v>
      </c>
      <c r="BG310" s="150"/>
      <c r="BH310" s="150"/>
      <c r="BI310" s="150"/>
      <c r="BJ310" s="150"/>
      <c r="BK310" s="150"/>
      <c r="BL310" s="150"/>
      <c r="BM310" s="150"/>
      <c r="BN310" s="150"/>
      <c r="BO310" s="150"/>
      <c r="BP310" s="150"/>
      <c r="BQ310" s="150"/>
      <c r="BR310" s="150"/>
      <c r="BS310" s="150"/>
      <c r="BT310" s="150"/>
      <c r="BU310" s="150"/>
    </row>
    <row r="311" ht="15.75" customHeight="1">
      <c r="A311" s="159" t="s">
        <v>2966</v>
      </c>
      <c r="B311" s="82">
        <v>45631.0</v>
      </c>
      <c r="C311" s="36" t="s">
        <v>57</v>
      </c>
      <c r="D311" s="59" t="b">
        <v>1</v>
      </c>
      <c r="E311" s="59" t="b">
        <v>1</v>
      </c>
      <c r="F311" s="38"/>
      <c r="G311" s="39" t="s">
        <v>2967</v>
      </c>
      <c r="H311" s="40" t="s">
        <v>2968</v>
      </c>
      <c r="I311" s="387" t="s">
        <v>122</v>
      </c>
      <c r="J311" s="162" t="s">
        <v>338</v>
      </c>
      <c r="K311" s="387" t="s">
        <v>63</v>
      </c>
      <c r="L311" s="164" t="s">
        <v>340</v>
      </c>
      <c r="M311" s="382" t="s">
        <v>83</v>
      </c>
      <c r="N311" s="241"/>
      <c r="O311" s="45" t="s">
        <v>2969</v>
      </c>
      <c r="P311" s="62" t="s">
        <v>2970</v>
      </c>
      <c r="Q311" s="62" t="s">
        <v>2971</v>
      </c>
      <c r="R311" s="106"/>
      <c r="S311" s="42"/>
      <c r="T311" s="203" t="s">
        <v>1053</v>
      </c>
      <c r="U311" s="184" t="s">
        <v>208</v>
      </c>
      <c r="V311" s="343" t="s">
        <v>91</v>
      </c>
      <c r="W311" s="241"/>
      <c r="X311" s="167" t="s">
        <v>131</v>
      </c>
      <c r="Y311" s="241"/>
      <c r="Z311" s="156"/>
      <c r="AA311" s="52"/>
      <c r="AB311" s="52"/>
      <c r="AC311" s="389"/>
      <c r="AD311" s="145"/>
      <c r="AE311" s="241"/>
      <c r="AF311" s="145"/>
      <c r="AG311" s="241"/>
      <c r="AH311" s="390" t="s">
        <v>2972</v>
      </c>
      <c r="AI311" s="145">
        <v>77.0</v>
      </c>
      <c r="AJ311" s="241"/>
      <c r="AK311" s="241"/>
      <c r="AL311" s="569" t="s">
        <v>2973</v>
      </c>
      <c r="AM311" s="241"/>
      <c r="AN311" s="393" t="s">
        <v>2974</v>
      </c>
      <c r="AO311" s="393" t="s">
        <v>2973</v>
      </c>
      <c r="AP311" s="241"/>
      <c r="AQ311" s="241"/>
      <c r="AR311" s="393" t="s">
        <v>2974</v>
      </c>
      <c r="AS311" s="241"/>
      <c r="AT311" s="241"/>
      <c r="AU311" s="241"/>
      <c r="AV311" s="241"/>
      <c r="AW311" s="241"/>
      <c r="AX311" s="241" t="s">
        <v>2975</v>
      </c>
      <c r="AY311" s="241"/>
      <c r="AZ311" s="241"/>
      <c r="BA311" s="241"/>
      <c r="BB311" s="151"/>
      <c r="BC311" s="151"/>
      <c r="BD311" s="151"/>
      <c r="BE311" s="151"/>
      <c r="BF311" s="151"/>
      <c r="BG311" s="151"/>
      <c r="BH311" s="151"/>
      <c r="BI311" s="151"/>
      <c r="BJ311" s="151"/>
      <c r="BK311" s="151"/>
      <c r="BL311" s="151"/>
      <c r="BM311" s="151"/>
      <c r="BN311" s="151"/>
      <c r="BO311" s="151"/>
      <c r="BP311" s="151"/>
      <c r="BQ311" s="151"/>
      <c r="BR311" s="151"/>
      <c r="BS311" s="151"/>
      <c r="BT311" s="151"/>
      <c r="BU311" s="151"/>
    </row>
    <row r="312" ht="15.75" customHeight="1">
      <c r="A312" s="64" t="s">
        <v>2976</v>
      </c>
      <c r="B312" s="65"/>
      <c r="C312" s="36" t="s">
        <v>97</v>
      </c>
      <c r="D312" s="59"/>
      <c r="E312" s="31" t="b">
        <v>0</v>
      </c>
      <c r="F312" s="28"/>
      <c r="G312" s="106"/>
      <c r="H312" s="286"/>
      <c r="I312" s="55"/>
      <c r="J312" s="55"/>
      <c r="K312" s="55"/>
      <c r="L312" s="64"/>
      <c r="M312" s="64"/>
      <c r="N312" s="69"/>
      <c r="O312" s="69"/>
      <c r="P312" s="47"/>
      <c r="Q312" s="47"/>
      <c r="R312" s="106"/>
      <c r="S312" s="42"/>
      <c r="T312" s="42"/>
      <c r="U312" s="49"/>
      <c r="V312" s="37"/>
      <c r="W312" s="57"/>
      <c r="X312" s="57"/>
      <c r="Y312" s="57"/>
      <c r="Z312" s="51"/>
      <c r="AA312" s="63"/>
      <c r="AB312" s="63"/>
      <c r="AC312" s="54"/>
      <c r="AD312" s="57"/>
      <c r="AE312" s="57"/>
      <c r="AF312" s="57"/>
      <c r="AG312" s="57"/>
      <c r="AH312" s="107"/>
      <c r="AI312" s="37"/>
      <c r="AJ312" s="57"/>
      <c r="AK312" s="315"/>
      <c r="AL312" s="316"/>
      <c r="AM312" s="315"/>
      <c r="AN312" s="315"/>
      <c r="AO312" s="315"/>
      <c r="AP312" s="57"/>
      <c r="AQ312" s="57"/>
      <c r="AR312" s="57"/>
      <c r="AS312" s="57"/>
      <c r="AT312" s="57"/>
      <c r="AU312" s="57"/>
      <c r="AV312" s="57"/>
      <c r="AW312" s="57"/>
      <c r="AX312" s="57"/>
      <c r="AY312" s="57"/>
      <c r="AZ312" s="57"/>
      <c r="BA312" s="57"/>
      <c r="BB312" s="57"/>
      <c r="BC312" s="57"/>
      <c r="BD312" s="57"/>
      <c r="BE312" s="57"/>
      <c r="BF312" s="57"/>
      <c r="BG312" s="57"/>
      <c r="BH312" s="57"/>
      <c r="BI312" s="57"/>
      <c r="BJ312" s="57"/>
      <c r="BK312" s="57"/>
      <c r="BL312" s="57"/>
      <c r="BM312" s="57"/>
      <c r="BN312" s="57"/>
      <c r="BO312" s="57"/>
      <c r="BP312" s="57"/>
      <c r="BQ312" s="57"/>
      <c r="BR312" s="57"/>
      <c r="BS312" s="57"/>
      <c r="BT312" s="57"/>
      <c r="BU312" s="57"/>
    </row>
    <row r="313" ht="15.75" customHeight="1">
      <c r="A313" s="64" t="s">
        <v>2977</v>
      </c>
      <c r="B313" s="82">
        <v>45631.0</v>
      </c>
      <c r="C313" s="36" t="s">
        <v>57</v>
      </c>
      <c r="D313" s="56" t="b">
        <v>1</v>
      </c>
      <c r="E313" s="66" t="b">
        <f>IF(D313=TRUE,TRUE,FALSE)</f>
        <v>1</v>
      </c>
      <c r="F313" s="86"/>
      <c r="G313" s="39" t="s">
        <v>2978</v>
      </c>
      <c r="H313" s="68"/>
      <c r="I313" s="55" t="s">
        <v>233</v>
      </c>
      <c r="J313" s="55" t="s">
        <v>80</v>
      </c>
      <c r="K313" s="55" t="s">
        <v>124</v>
      </c>
      <c r="L313" s="60" t="s">
        <v>82</v>
      </c>
      <c r="M313" s="43" t="s">
        <v>235</v>
      </c>
      <c r="N313" s="69" t="s">
        <v>2578</v>
      </c>
      <c r="O313" s="45" t="s">
        <v>2979</v>
      </c>
      <c r="P313" s="250" t="s">
        <v>2980</v>
      </c>
      <c r="Q313" s="70" t="s">
        <v>2981</v>
      </c>
      <c r="R313" s="271" t="s">
        <v>2982</v>
      </c>
      <c r="S313" s="41" t="s">
        <v>901</v>
      </c>
      <c r="T313" s="41" t="s">
        <v>2983</v>
      </c>
      <c r="U313" s="73" t="s">
        <v>192</v>
      </c>
      <c r="V313" s="37" t="s">
        <v>109</v>
      </c>
      <c r="W313" s="360">
        <v>332030.0</v>
      </c>
      <c r="X313" s="48" t="s">
        <v>131</v>
      </c>
      <c r="Y313" s="41" t="s">
        <v>2984</v>
      </c>
      <c r="Z313" s="75">
        <v>42403.0</v>
      </c>
      <c r="AA313" s="76"/>
      <c r="AB313" s="76"/>
      <c r="AC313" s="77"/>
      <c r="AD313" s="78"/>
      <c r="AE313" s="41"/>
      <c r="AF313" s="78"/>
      <c r="AG313" s="41"/>
      <c r="AH313" s="79" t="s">
        <v>2985</v>
      </c>
      <c r="AI313" s="37"/>
      <c r="AJ313" s="41"/>
      <c r="AK313" s="41"/>
      <c r="AL313" s="70" t="s">
        <v>2986</v>
      </c>
      <c r="AM313" s="55"/>
      <c r="AN313" s="55"/>
      <c r="AO313" s="55"/>
      <c r="AP313" s="42"/>
      <c r="AQ313" s="42"/>
      <c r="AR313" s="42"/>
      <c r="AS313" s="42"/>
      <c r="AT313" s="42"/>
      <c r="AU313" s="42"/>
      <c r="AV313" s="42"/>
      <c r="AW313" s="42"/>
      <c r="AX313" s="42"/>
      <c r="AY313" s="42"/>
      <c r="AZ313" s="42"/>
      <c r="BA313" s="42"/>
      <c r="BB313" s="57"/>
      <c r="BC313" s="57"/>
      <c r="BD313" s="57"/>
      <c r="BE313" s="57"/>
      <c r="BF313" s="57"/>
      <c r="BG313" s="57"/>
      <c r="BH313" s="57"/>
      <c r="BI313" s="57"/>
      <c r="BJ313" s="57"/>
      <c r="BK313" s="57"/>
      <c r="BL313" s="57"/>
      <c r="BM313" s="57"/>
      <c r="BN313" s="57"/>
      <c r="BO313" s="57"/>
      <c r="BP313" s="57"/>
      <c r="BQ313" s="57"/>
      <c r="BR313" s="57"/>
      <c r="BS313" s="57"/>
      <c r="BT313" s="57"/>
      <c r="BU313" s="57"/>
    </row>
    <row r="314" ht="15.75" customHeight="1">
      <c r="A314" s="64" t="s">
        <v>2987</v>
      </c>
      <c r="B314" s="35">
        <v>44795.0</v>
      </c>
      <c r="C314" s="36" t="s">
        <v>57</v>
      </c>
      <c r="D314" s="56" t="b">
        <v>0</v>
      </c>
      <c r="E314" s="66" t="b">
        <v>0</v>
      </c>
      <c r="F314" s="86" t="s">
        <v>2988</v>
      </c>
      <c r="G314" s="39" t="s">
        <v>2989</v>
      </c>
      <c r="H314" s="68" t="s">
        <v>2990</v>
      </c>
      <c r="I314" s="55" t="s">
        <v>100</v>
      </c>
      <c r="J314" s="55" t="s">
        <v>123</v>
      </c>
      <c r="K314" s="55" t="s">
        <v>187</v>
      </c>
      <c r="L314" s="42" t="s">
        <v>427</v>
      </c>
      <c r="M314" s="64" t="s">
        <v>315</v>
      </c>
      <c r="N314" s="69" t="s">
        <v>125</v>
      </c>
      <c r="O314" s="69"/>
      <c r="P314" s="70" t="s">
        <v>2991</v>
      </c>
      <c r="Q314" s="70" t="s">
        <v>2992</v>
      </c>
      <c r="R314" s="71"/>
      <c r="S314" s="41" t="s">
        <v>2993</v>
      </c>
      <c r="T314" s="48" t="s">
        <v>89</v>
      </c>
      <c r="U314" s="73" t="s">
        <v>192</v>
      </c>
      <c r="V314" s="37" t="s">
        <v>109</v>
      </c>
      <c r="W314" s="233">
        <v>106942.0</v>
      </c>
      <c r="X314" s="42"/>
      <c r="Y314" s="41"/>
      <c r="Z314" s="75"/>
      <c r="AA314" s="76"/>
      <c r="AB314" s="251">
        <v>1000000.0</v>
      </c>
      <c r="AC314" s="570">
        <v>1.0</v>
      </c>
      <c r="AD314" s="41"/>
      <c r="AE314" s="41" t="s">
        <v>111</v>
      </c>
      <c r="AF314" s="41"/>
      <c r="AG314" s="41"/>
      <c r="AH314" s="47"/>
      <c r="AI314" s="37"/>
      <c r="AJ314" s="41" t="s">
        <v>2994</v>
      </c>
      <c r="AK314" s="41"/>
      <c r="AL314" s="70" t="s">
        <v>2995</v>
      </c>
      <c r="AM314" s="55"/>
      <c r="AN314" s="55"/>
      <c r="AO314" s="55"/>
      <c r="AP314" s="42"/>
      <c r="AQ314" s="42"/>
      <c r="AR314" s="42"/>
      <c r="AS314" s="42"/>
      <c r="AT314" s="42"/>
      <c r="AU314" s="241" t="s">
        <v>2996</v>
      </c>
      <c r="AV314" s="42"/>
      <c r="AW314" s="42"/>
      <c r="AX314" s="42" t="s">
        <v>423</v>
      </c>
      <c r="AY314" s="42"/>
      <c r="AZ314" s="42"/>
      <c r="BA314" s="42"/>
      <c r="BB314" s="57"/>
      <c r="BC314" s="57"/>
      <c r="BD314" s="57"/>
      <c r="BE314" s="57"/>
      <c r="BF314" s="57"/>
      <c r="BG314" s="57"/>
      <c r="BH314" s="57"/>
      <c r="BI314" s="57"/>
      <c r="BJ314" s="57"/>
      <c r="BK314" s="57"/>
      <c r="BL314" s="57"/>
      <c r="BM314" s="57"/>
      <c r="BN314" s="57"/>
      <c r="BO314" s="57"/>
      <c r="BP314" s="57"/>
      <c r="BQ314" s="57"/>
      <c r="BR314" s="57"/>
      <c r="BS314" s="57"/>
      <c r="BT314" s="57"/>
      <c r="BU314" s="57"/>
    </row>
    <row r="315" ht="15.75" customHeight="1">
      <c r="A315" s="58" t="s">
        <v>2997</v>
      </c>
      <c r="B315" s="35">
        <v>44795.0</v>
      </c>
      <c r="C315" s="36" t="s">
        <v>97</v>
      </c>
      <c r="D315" s="37" t="b">
        <v>0</v>
      </c>
      <c r="E315" s="37" t="b">
        <v>0</v>
      </c>
      <c r="F315" s="170" t="s">
        <v>2998</v>
      </c>
      <c r="G315" s="39" t="s">
        <v>2999</v>
      </c>
      <c r="H315" s="39" t="s">
        <v>3000</v>
      </c>
      <c r="I315" s="57" t="s">
        <v>100</v>
      </c>
      <c r="J315" s="57" t="s">
        <v>123</v>
      </c>
      <c r="K315" s="57" t="s">
        <v>124</v>
      </c>
      <c r="L315" s="57" t="s">
        <v>366</v>
      </c>
      <c r="M315" s="57" t="s">
        <v>340</v>
      </c>
      <c r="N315" s="57" t="s">
        <v>125</v>
      </c>
      <c r="O315" s="57"/>
      <c r="P315" s="107" t="s">
        <v>3001</v>
      </c>
      <c r="Q315" s="107" t="s">
        <v>3002</v>
      </c>
      <c r="R315" s="108"/>
      <c r="S315" s="57" t="s">
        <v>3003</v>
      </c>
      <c r="T315" s="109" t="s">
        <v>89</v>
      </c>
      <c r="U315" s="49" t="s">
        <v>192</v>
      </c>
      <c r="V315" s="37" t="s">
        <v>91</v>
      </c>
      <c r="W315" s="57"/>
      <c r="X315" s="57" t="s">
        <v>193</v>
      </c>
      <c r="Y315" s="57" t="s">
        <v>193</v>
      </c>
      <c r="Z315" s="51">
        <v>44363.0</v>
      </c>
      <c r="AA315" s="53">
        <v>10000.0</v>
      </c>
      <c r="AB315" s="53">
        <v>360000.0</v>
      </c>
      <c r="AC315" s="54">
        <v>0.36</v>
      </c>
      <c r="AD315" s="111">
        <v>2.0</v>
      </c>
      <c r="AE315" s="57"/>
      <c r="AF315" s="111">
        <v>0.0</v>
      </c>
      <c r="AG315" s="57"/>
      <c r="AH315" s="112" t="s">
        <v>3004</v>
      </c>
      <c r="AI315" s="37"/>
      <c r="AJ315" s="57"/>
      <c r="AK315" s="57"/>
      <c r="AL315" s="107" t="s">
        <v>3005</v>
      </c>
      <c r="AM315" s="57"/>
      <c r="AN315" s="57"/>
      <c r="AO315" s="57"/>
      <c r="AP315" s="57"/>
      <c r="AQ315" s="57"/>
      <c r="AR315" s="57"/>
      <c r="AS315" s="57"/>
      <c r="AT315" s="57" t="s">
        <v>3006</v>
      </c>
      <c r="AU315" s="57" t="s">
        <v>3007</v>
      </c>
      <c r="AV315" s="57"/>
      <c r="AW315" s="37" t="b">
        <v>0</v>
      </c>
      <c r="AX315" s="57" t="s">
        <v>95</v>
      </c>
      <c r="AY315" s="57"/>
      <c r="AZ315" s="57"/>
      <c r="BA315" s="57"/>
      <c r="BB315" s="57"/>
      <c r="BC315" s="57"/>
      <c r="BD315" s="57"/>
      <c r="BE315" s="57"/>
      <c r="BF315" s="57"/>
      <c r="BG315" s="57"/>
      <c r="BH315" s="57"/>
      <c r="BI315" s="57"/>
      <c r="BJ315" s="57"/>
      <c r="BK315" s="57"/>
      <c r="BL315" s="57"/>
      <c r="BM315" s="57"/>
      <c r="BN315" s="57"/>
      <c r="BO315" s="57"/>
      <c r="BP315" s="57"/>
      <c r="BQ315" s="57"/>
      <c r="BR315" s="57"/>
      <c r="BS315" s="57"/>
      <c r="BT315" s="57"/>
      <c r="BU315" s="57"/>
    </row>
    <row r="316" ht="15.75" customHeight="1">
      <c r="A316" s="159" t="s">
        <v>3008</v>
      </c>
      <c r="B316" s="82">
        <v>45631.0</v>
      </c>
      <c r="C316" s="36" t="s">
        <v>57</v>
      </c>
      <c r="D316" s="59" t="b">
        <v>1</v>
      </c>
      <c r="E316" s="59" t="b">
        <v>1</v>
      </c>
      <c r="F316" s="38" t="s">
        <v>3009</v>
      </c>
      <c r="G316" s="39" t="s">
        <v>3010</v>
      </c>
      <c r="H316" s="225" t="s">
        <v>3011</v>
      </c>
      <c r="I316" s="162" t="s">
        <v>269</v>
      </c>
      <c r="J316" s="201" t="s">
        <v>123</v>
      </c>
      <c r="K316" s="162" t="s">
        <v>124</v>
      </c>
      <c r="L316" s="164" t="s">
        <v>125</v>
      </c>
      <c r="M316" s="164"/>
      <c r="N316" s="162"/>
      <c r="O316" s="182" t="s">
        <v>3012</v>
      </c>
      <c r="P316" s="62" t="s">
        <v>3013</v>
      </c>
      <c r="Q316" s="38" t="s">
        <v>3014</v>
      </c>
      <c r="R316" s="106"/>
      <c r="S316" s="42"/>
      <c r="T316" s="162"/>
      <c r="U316" s="165" t="s">
        <v>305</v>
      </c>
      <c r="V316" s="37" t="s">
        <v>109</v>
      </c>
      <c r="W316" s="166"/>
      <c r="X316" s="162" t="s">
        <v>277</v>
      </c>
      <c r="Y316" s="162"/>
      <c r="Z316" s="156"/>
      <c r="AA316" s="52"/>
      <c r="AB316" s="52"/>
      <c r="AC316" s="168"/>
      <c r="AD316" s="59"/>
      <c r="AE316" s="162"/>
      <c r="AF316" s="59"/>
      <c r="AG316" s="162"/>
      <c r="AH316" s="38"/>
      <c r="AI316" s="59"/>
      <c r="AJ316" s="162"/>
      <c r="AK316" s="162"/>
      <c r="AL316" s="38"/>
      <c r="AM316" s="162"/>
      <c r="AN316" s="162"/>
      <c r="AO316" s="162"/>
      <c r="AP316" s="162"/>
      <c r="AQ316" s="162"/>
      <c r="AR316" s="162"/>
      <c r="AS316" s="162"/>
      <c r="AT316" s="162"/>
      <c r="AU316" s="162"/>
      <c r="AV316" s="162"/>
      <c r="AW316" s="162"/>
      <c r="AX316" s="162"/>
      <c r="AY316" s="162"/>
      <c r="AZ316" s="162"/>
      <c r="BA316" s="162"/>
      <c r="BB316" s="162"/>
      <c r="BC316" s="162"/>
      <c r="BD316" s="162"/>
      <c r="BE316" s="162"/>
      <c r="BF316" s="162"/>
      <c r="BG316" s="162"/>
      <c r="BH316" s="162"/>
      <c r="BI316" s="162"/>
      <c r="BJ316" s="162"/>
      <c r="BK316" s="162"/>
      <c r="BL316" s="162"/>
      <c r="BM316" s="162"/>
      <c r="BN316" s="162"/>
      <c r="BO316" s="162"/>
      <c r="BP316" s="162"/>
      <c r="BQ316" s="162"/>
      <c r="BR316" s="162"/>
      <c r="BS316" s="57"/>
      <c r="BT316" s="57"/>
      <c r="BU316" s="57"/>
    </row>
    <row r="317" ht="15.75" customHeight="1">
      <c r="A317" s="321" t="s">
        <v>3015</v>
      </c>
      <c r="B317" s="273">
        <v>45054.0</v>
      </c>
      <c r="C317" s="36" t="s">
        <v>97</v>
      </c>
      <c r="D317" s="56" t="b">
        <v>1</v>
      </c>
      <c r="E317" s="66" t="b">
        <v>0</v>
      </c>
      <c r="F317" s="28" t="s">
        <v>3016</v>
      </c>
      <c r="G317" s="39" t="s">
        <v>3017</v>
      </c>
      <c r="H317" s="68"/>
      <c r="I317" s="55"/>
      <c r="J317" s="55" t="s">
        <v>515</v>
      </c>
      <c r="K317" s="55" t="s">
        <v>63</v>
      </c>
      <c r="L317" s="64" t="s">
        <v>125</v>
      </c>
      <c r="M317" s="64"/>
      <c r="N317" s="69"/>
      <c r="O317" s="69"/>
      <c r="P317" s="70" t="s">
        <v>3018</v>
      </c>
      <c r="Q317" s="70" t="s">
        <v>3019</v>
      </c>
      <c r="R317" s="71"/>
      <c r="S317" s="41" t="s">
        <v>3020</v>
      </c>
      <c r="T317" s="72" t="s">
        <v>129</v>
      </c>
      <c r="U317" s="73" t="s">
        <v>108</v>
      </c>
      <c r="V317" s="92" t="s">
        <v>109</v>
      </c>
      <c r="W317" s="74">
        <v>14068.0</v>
      </c>
      <c r="X317" s="42"/>
      <c r="Y317" s="41" t="s">
        <v>242</v>
      </c>
      <c r="Z317" s="75">
        <v>43518.0</v>
      </c>
      <c r="AA317" s="76">
        <v>1300000.0</v>
      </c>
      <c r="AB317" s="76">
        <v>3200000.0</v>
      </c>
      <c r="AC317" s="77">
        <v>3.2</v>
      </c>
      <c r="AD317" s="78">
        <v>3.0</v>
      </c>
      <c r="AE317" s="41" t="s">
        <v>111</v>
      </c>
      <c r="AF317" s="78">
        <v>3.0</v>
      </c>
      <c r="AG317" s="78"/>
      <c r="AH317" s="47"/>
      <c r="AI317" s="37"/>
      <c r="AJ317" s="41" t="s">
        <v>3021</v>
      </c>
      <c r="AK317" s="78">
        <f>972-543155222</f>
        <v>-543154250</v>
      </c>
      <c r="AL317" s="70" t="s">
        <v>3022</v>
      </c>
      <c r="AM317" s="55"/>
      <c r="AN317" s="55"/>
      <c r="AO317" s="55"/>
      <c r="AP317" s="42"/>
      <c r="AQ317" s="57"/>
      <c r="AR317" s="57"/>
      <c r="AS317" s="57"/>
      <c r="AT317" s="57"/>
      <c r="AU317" s="57"/>
      <c r="AV317" s="57"/>
      <c r="AW317" s="57"/>
      <c r="AX317" s="57"/>
      <c r="AY317" s="57"/>
      <c r="AZ317" s="57"/>
      <c r="BA317" s="57"/>
      <c r="BB317" s="57"/>
      <c r="BC317" s="57"/>
      <c r="BD317" s="57"/>
      <c r="BE317" s="57"/>
      <c r="BF317" s="57"/>
      <c r="BG317" s="57"/>
      <c r="BH317" s="57"/>
      <c r="BI317" s="57"/>
      <c r="BJ317" s="57"/>
      <c r="BK317" s="57"/>
      <c r="BL317" s="57"/>
      <c r="BM317" s="57"/>
      <c r="BN317" s="57"/>
      <c r="BO317" s="57"/>
      <c r="BP317" s="57"/>
      <c r="BQ317" s="57"/>
      <c r="BR317" s="57"/>
      <c r="BS317" s="57"/>
      <c r="BT317" s="57"/>
      <c r="BU317" s="57"/>
    </row>
    <row r="318" ht="15.75" customHeight="1">
      <c r="A318" s="150" t="s">
        <v>3023</v>
      </c>
      <c r="B318" s="144">
        <v>44994.0</v>
      </c>
      <c r="C318" s="59" t="s">
        <v>150</v>
      </c>
      <c r="D318" s="150" t="b">
        <v>1</v>
      </c>
      <c r="E318" s="59" t="b">
        <v>0</v>
      </c>
      <c r="F318" s="201"/>
      <c r="G318" s="106"/>
      <c r="H318" s="39" t="s">
        <v>3024</v>
      </c>
      <c r="I318" s="150"/>
      <c r="J318" s="150" t="s">
        <v>338</v>
      </c>
      <c r="K318" s="150"/>
      <c r="L318" s="150"/>
      <c r="M318" s="150"/>
      <c r="N318" s="150"/>
      <c r="O318" s="150"/>
      <c r="P318" s="201" t="s">
        <v>3025</v>
      </c>
      <c r="Q318" s="201"/>
      <c r="R318" s="108"/>
      <c r="S318" s="57"/>
      <c r="T318" s="150"/>
      <c r="U318" s="184" t="s">
        <v>433</v>
      </c>
      <c r="V318" s="180" t="s">
        <v>91</v>
      </c>
      <c r="W318" s="202"/>
      <c r="X318" s="207" t="s">
        <v>131</v>
      </c>
      <c r="Y318" s="150"/>
      <c r="Z318" s="156"/>
      <c r="AA318" s="52"/>
      <c r="AB318" s="52"/>
      <c r="AC318" s="318"/>
      <c r="AD318" s="150"/>
      <c r="AE318" s="150"/>
      <c r="AF318" s="150"/>
      <c r="AG318" s="150"/>
      <c r="AH318" s="201"/>
      <c r="AI318" s="59"/>
      <c r="AJ318" s="150"/>
      <c r="AK318" s="150"/>
      <c r="AL318" s="201"/>
      <c r="AM318" s="150"/>
      <c r="AN318" s="150"/>
      <c r="AO318" s="150"/>
      <c r="AP318" s="150"/>
      <c r="AQ318" s="150"/>
      <c r="AR318" s="150"/>
      <c r="AS318" s="150"/>
      <c r="AT318" s="150"/>
      <c r="AU318" s="150"/>
      <c r="AV318" s="150"/>
      <c r="AW318" s="150"/>
      <c r="AX318" s="150"/>
      <c r="AY318" s="150"/>
      <c r="AZ318" s="150"/>
      <c r="BA318" s="150"/>
      <c r="BB318" s="150"/>
      <c r="BC318" s="59" t="b">
        <v>0</v>
      </c>
      <c r="BD318" s="59" t="b">
        <v>0</v>
      </c>
      <c r="BE318" s="150"/>
      <c r="BF318" s="150"/>
      <c r="BG318" s="150"/>
      <c r="BH318" s="150"/>
      <c r="BI318" s="150"/>
      <c r="BJ318" s="150"/>
      <c r="BK318" s="150"/>
      <c r="BL318" s="150"/>
      <c r="BM318" s="150"/>
      <c r="BN318" s="150"/>
      <c r="BO318" s="150"/>
      <c r="BP318" s="150"/>
      <c r="BQ318" s="150"/>
      <c r="BR318" s="150"/>
      <c r="BS318" s="150"/>
      <c r="BT318" s="150"/>
      <c r="BU318" s="57"/>
    </row>
    <row r="319" ht="15.75" customHeight="1">
      <c r="A319" s="58" t="s">
        <v>3026</v>
      </c>
      <c r="B319" s="82">
        <v>45631.0</v>
      </c>
      <c r="C319" s="36" t="s">
        <v>57</v>
      </c>
      <c r="D319" s="31" t="b">
        <v>1</v>
      </c>
      <c r="E319" s="37" t="b">
        <v>1</v>
      </c>
      <c r="F319" s="47" t="s">
        <v>3027</v>
      </c>
      <c r="G319" s="39" t="s">
        <v>3028</v>
      </c>
      <c r="H319" s="39" t="s">
        <v>3029</v>
      </c>
      <c r="I319" s="232" t="s">
        <v>385</v>
      </c>
      <c r="J319" s="42" t="s">
        <v>187</v>
      </c>
      <c r="K319" s="42" t="s">
        <v>81</v>
      </c>
      <c r="L319" s="43" t="s">
        <v>125</v>
      </c>
      <c r="M319" s="44" t="s">
        <v>136</v>
      </c>
      <c r="N319" s="42"/>
      <c r="O319" s="45" t="s">
        <v>3030</v>
      </c>
      <c r="P319" s="46" t="s">
        <v>3031</v>
      </c>
      <c r="Q319" s="47" t="s">
        <v>3032</v>
      </c>
      <c r="R319" s="106"/>
      <c r="S319" s="42" t="s">
        <v>3033</v>
      </c>
      <c r="T319" s="48" t="s">
        <v>89</v>
      </c>
      <c r="U319" s="49" t="s">
        <v>433</v>
      </c>
      <c r="V319" s="37" t="s">
        <v>109</v>
      </c>
      <c r="W319" s="42"/>
      <c r="X319" s="42" t="s">
        <v>110</v>
      </c>
      <c r="Y319" s="42" t="s">
        <v>492</v>
      </c>
      <c r="Z319" s="51">
        <v>44795.0</v>
      </c>
      <c r="AA319" s="63">
        <v>5000000.0</v>
      </c>
      <c r="AB319" s="52">
        <v>6250000.0</v>
      </c>
      <c r="AC319" s="54">
        <v>6.25</v>
      </c>
      <c r="AD319" s="37">
        <v>2.0</v>
      </c>
      <c r="AE319" s="42"/>
      <c r="AF319" s="37">
        <v>6.0</v>
      </c>
      <c r="AG319" s="42"/>
      <c r="AH319" s="79" t="s">
        <v>3034</v>
      </c>
      <c r="AI319" s="37">
        <v>46.0</v>
      </c>
      <c r="AJ319" s="42"/>
      <c r="AK319" s="42"/>
      <c r="AL319" s="310" t="s">
        <v>3035</v>
      </c>
      <c r="AM319" s="115"/>
      <c r="AN319" s="114"/>
      <c r="AO319" s="317" t="s">
        <v>3035</v>
      </c>
      <c r="AP319" s="115"/>
      <c r="AQ319" s="114"/>
      <c r="AR319" s="42"/>
      <c r="AS319" s="42"/>
      <c r="AT319" s="42"/>
      <c r="AU319" s="241" t="s">
        <v>3036</v>
      </c>
      <c r="AV319" s="42" t="s">
        <v>3037</v>
      </c>
      <c r="AW319" s="42"/>
      <c r="AX319" s="42"/>
      <c r="AY319" s="42"/>
      <c r="AZ319" s="42"/>
      <c r="BA319" s="42"/>
      <c r="BB319" s="57"/>
      <c r="BC319" s="57"/>
      <c r="BD319" s="57"/>
      <c r="BE319" s="57"/>
      <c r="BF319" s="57"/>
      <c r="BG319" s="57"/>
      <c r="BH319" s="57"/>
      <c r="BI319" s="57"/>
      <c r="BJ319" s="57"/>
      <c r="BK319" s="57"/>
      <c r="BL319" s="57"/>
      <c r="BM319" s="57"/>
      <c r="BN319" s="57"/>
      <c r="BO319" s="57"/>
      <c r="BP319" s="57"/>
      <c r="BQ319" s="57"/>
      <c r="BR319" s="57"/>
      <c r="BS319" s="57"/>
      <c r="BT319" s="57"/>
      <c r="BU319" s="57"/>
    </row>
    <row r="320" ht="15.75" customHeight="1">
      <c r="A320" s="159" t="s">
        <v>3038</v>
      </c>
      <c r="B320" s="82">
        <v>45631.0</v>
      </c>
      <c r="C320" s="36" t="s">
        <v>57</v>
      </c>
      <c r="D320" s="59" t="b">
        <v>1</v>
      </c>
      <c r="E320" s="59" t="b">
        <v>1</v>
      </c>
      <c r="F320" s="201" t="s">
        <v>3039</v>
      </c>
      <c r="G320" s="106"/>
      <c r="H320" s="39" t="s">
        <v>3040</v>
      </c>
      <c r="I320" s="362" t="s">
        <v>61</v>
      </c>
      <c r="J320" s="201" t="s">
        <v>62</v>
      </c>
      <c r="K320" s="408" t="s">
        <v>63</v>
      </c>
      <c r="L320" s="206" t="s">
        <v>321</v>
      </c>
      <c r="M320" s="206" t="s">
        <v>340</v>
      </c>
      <c r="N320" s="150"/>
      <c r="O320" s="182" t="s">
        <v>3041</v>
      </c>
      <c r="P320" s="175" t="s">
        <v>3042</v>
      </c>
      <c r="Q320" s="201" t="s">
        <v>3043</v>
      </c>
      <c r="R320" s="226" t="s">
        <v>3044</v>
      </c>
      <c r="S320" s="57" t="s">
        <v>3045</v>
      </c>
      <c r="T320" s="207" t="s">
        <v>344</v>
      </c>
      <c r="U320" s="184" t="s">
        <v>208</v>
      </c>
      <c r="V320" s="37" t="s">
        <v>91</v>
      </c>
      <c r="W320" s="202">
        <v>675428.0</v>
      </c>
      <c r="X320" s="167" t="s">
        <v>131</v>
      </c>
      <c r="Y320" s="150"/>
      <c r="Z320" s="156"/>
      <c r="AA320" s="52"/>
      <c r="AB320" s="52"/>
      <c r="AC320" s="168"/>
      <c r="AD320" s="59"/>
      <c r="AE320" s="150"/>
      <c r="AF320" s="59"/>
      <c r="AG320" s="150"/>
      <c r="AH320" s="364" t="s">
        <v>3046</v>
      </c>
      <c r="AI320" s="59">
        <v>55.0</v>
      </c>
      <c r="AJ320" s="150" t="s">
        <v>3047</v>
      </c>
      <c r="AK320" s="150">
        <f>972-547621621</f>
        <v>-547620649</v>
      </c>
      <c r="AL320" s="201"/>
      <c r="AM320" s="150"/>
      <c r="AN320" s="150"/>
      <c r="AO320" s="150" t="s">
        <v>3048</v>
      </c>
      <c r="AP320" s="150"/>
      <c r="AQ320" s="150"/>
      <c r="AR320" s="150" t="s">
        <v>3049</v>
      </c>
      <c r="AS320" s="150"/>
      <c r="AT320" s="150"/>
      <c r="AU320" s="150" t="s">
        <v>3050</v>
      </c>
      <c r="AV320" s="150"/>
      <c r="AW320" s="150"/>
      <c r="AX320" s="150" t="s">
        <v>182</v>
      </c>
      <c r="AY320" s="150"/>
      <c r="AZ320" s="150"/>
      <c r="BA320" s="150"/>
      <c r="BB320" s="150"/>
      <c r="BC320" s="150" t="s">
        <v>356</v>
      </c>
      <c r="BD320" s="150" t="b">
        <v>1</v>
      </c>
      <c r="BE320" s="150"/>
      <c r="BF320" s="150"/>
      <c r="BG320" s="150"/>
      <c r="BH320" s="150"/>
      <c r="BI320" s="150"/>
      <c r="BJ320" s="150"/>
      <c r="BK320" s="150"/>
      <c r="BL320" s="150"/>
      <c r="BM320" s="150"/>
      <c r="BN320" s="150"/>
      <c r="BO320" s="150"/>
      <c r="BP320" s="150"/>
      <c r="BQ320" s="150"/>
      <c r="BR320" s="150"/>
      <c r="BS320" s="150"/>
      <c r="BT320" s="150"/>
      <c r="BU320" s="57"/>
    </row>
    <row r="321" ht="15.75" customHeight="1">
      <c r="A321" s="321" t="s">
        <v>3051</v>
      </c>
      <c r="B321" s="110"/>
      <c r="C321" s="36" t="s">
        <v>97</v>
      </c>
      <c r="D321" s="59"/>
      <c r="E321" s="31" t="b">
        <v>0</v>
      </c>
      <c r="F321" s="28"/>
      <c r="G321" s="106"/>
      <c r="H321" s="286"/>
      <c r="I321" s="55"/>
      <c r="J321" s="55"/>
      <c r="K321" s="55"/>
      <c r="L321" s="64"/>
      <c r="M321" s="64"/>
      <c r="N321" s="69"/>
      <c r="O321" s="69"/>
      <c r="P321" s="47"/>
      <c r="Q321" s="47"/>
      <c r="R321" s="106"/>
      <c r="S321" s="42"/>
      <c r="T321" s="42"/>
      <c r="U321" s="49"/>
      <c r="V321" s="37"/>
      <c r="W321" s="57"/>
      <c r="X321" s="57"/>
      <c r="Y321" s="57"/>
      <c r="Z321" s="51"/>
      <c r="AA321" s="63"/>
      <c r="AB321" s="63"/>
      <c r="AC321" s="54"/>
      <c r="AD321" s="57"/>
      <c r="AE321" s="57"/>
      <c r="AF321" s="57"/>
      <c r="AG321" s="57"/>
      <c r="AH321" s="107"/>
      <c r="AI321" s="37"/>
      <c r="AJ321" s="57"/>
      <c r="AK321" s="315"/>
      <c r="AL321" s="316"/>
      <c r="AM321" s="315"/>
      <c r="AN321" s="315"/>
      <c r="AO321" s="315"/>
      <c r="AP321" s="57"/>
      <c r="AQ321" s="57"/>
      <c r="AR321" s="57"/>
      <c r="AS321" s="57"/>
      <c r="AT321" s="57"/>
      <c r="AU321" s="57"/>
      <c r="AV321" s="57"/>
      <c r="AW321" s="57"/>
      <c r="AX321" s="57"/>
      <c r="AY321" s="57"/>
      <c r="AZ321" s="57"/>
      <c r="BA321" s="57"/>
      <c r="BB321" s="57"/>
      <c r="BC321" s="57"/>
      <c r="BD321" s="57"/>
      <c r="BE321" s="57"/>
      <c r="BF321" s="57"/>
      <c r="BG321" s="57"/>
      <c r="BH321" s="57"/>
      <c r="BI321" s="57"/>
      <c r="BJ321" s="57"/>
      <c r="BK321" s="57"/>
      <c r="BL321" s="57"/>
      <c r="BM321" s="57"/>
      <c r="BN321" s="57"/>
      <c r="BO321" s="57"/>
      <c r="BP321" s="57"/>
      <c r="BQ321" s="57"/>
      <c r="BR321" s="57"/>
      <c r="BS321" s="57"/>
      <c r="BT321" s="57"/>
      <c r="BU321" s="57"/>
    </row>
    <row r="322" ht="15.75" customHeight="1">
      <c r="A322" s="58" t="s">
        <v>3052</v>
      </c>
      <c r="B322" s="35">
        <v>44795.0</v>
      </c>
      <c r="C322" s="36" t="s">
        <v>57</v>
      </c>
      <c r="D322" s="37" t="b">
        <v>1</v>
      </c>
      <c r="E322" s="37" t="b">
        <v>0</v>
      </c>
      <c r="F322" s="107"/>
      <c r="G322" s="39" t="s">
        <v>3053</v>
      </c>
      <c r="H322" s="39" t="s">
        <v>3054</v>
      </c>
      <c r="I322" s="57" t="s">
        <v>100</v>
      </c>
      <c r="J322" s="57" t="s">
        <v>101</v>
      </c>
      <c r="K322" s="57" t="s">
        <v>102</v>
      </c>
      <c r="L322" s="57" t="s">
        <v>125</v>
      </c>
      <c r="M322" s="57"/>
      <c r="N322" s="57"/>
      <c r="O322" s="57"/>
      <c r="P322" s="152" t="s">
        <v>3055</v>
      </c>
      <c r="Q322" s="107"/>
      <c r="R322" s="108"/>
      <c r="S322" s="57"/>
      <c r="T322" s="109" t="s">
        <v>89</v>
      </c>
      <c r="U322" s="49" t="s">
        <v>2523</v>
      </c>
      <c r="V322" s="37" t="s">
        <v>568</v>
      </c>
      <c r="W322" s="57"/>
      <c r="X322" s="109" t="s">
        <v>448</v>
      </c>
      <c r="Y322" s="57"/>
      <c r="Z322" s="51"/>
      <c r="AA322" s="53">
        <v>5.0E7</v>
      </c>
      <c r="AB322" s="186">
        <v>9.2E8</v>
      </c>
      <c r="AC322" s="54">
        <v>92.0</v>
      </c>
      <c r="AD322" s="57">
        <v>7.0</v>
      </c>
      <c r="AE322" s="57"/>
      <c r="AF322" s="57">
        <v>16.0</v>
      </c>
      <c r="AG322" s="287"/>
      <c r="AH322" s="107"/>
      <c r="AI322" s="37"/>
      <c r="AJ322" s="57"/>
      <c r="AK322" s="57"/>
      <c r="AL322" s="107"/>
      <c r="AM322" s="57"/>
      <c r="AN322" s="57"/>
      <c r="AO322" s="57"/>
      <c r="AP322" s="57"/>
      <c r="AQ322" s="57"/>
      <c r="AR322" s="57"/>
      <c r="AS322" s="57"/>
      <c r="AT322" s="57"/>
      <c r="AU322" s="151" t="s">
        <v>3056</v>
      </c>
      <c r="AV322" s="57" t="s">
        <v>3057</v>
      </c>
      <c r="AW322" s="57"/>
      <c r="AX322" s="57" t="s">
        <v>95</v>
      </c>
      <c r="AY322" s="57"/>
      <c r="AZ322" s="57"/>
      <c r="BA322" s="57"/>
      <c r="BB322" s="57"/>
      <c r="BC322" s="57"/>
      <c r="BD322" s="57"/>
      <c r="BE322" s="57"/>
      <c r="BF322" s="57"/>
      <c r="BG322" s="57"/>
      <c r="BH322" s="57"/>
      <c r="BI322" s="57"/>
      <c r="BJ322" s="57"/>
      <c r="BK322" s="57"/>
      <c r="BL322" s="57"/>
      <c r="BM322" s="57"/>
      <c r="BN322" s="57"/>
      <c r="BO322" s="57"/>
      <c r="BP322" s="57"/>
      <c r="BQ322" s="57"/>
      <c r="BR322" s="57"/>
      <c r="BS322" s="57"/>
      <c r="BT322" s="57"/>
      <c r="BU322" s="57"/>
    </row>
    <row r="323" ht="15.75" customHeight="1">
      <c r="A323" s="58" t="s">
        <v>3058</v>
      </c>
      <c r="B323" s="82">
        <v>45631.0</v>
      </c>
      <c r="C323" s="36" t="s">
        <v>57</v>
      </c>
      <c r="D323" s="31" t="b">
        <v>1</v>
      </c>
      <c r="E323" s="37" t="b">
        <v>1</v>
      </c>
      <c r="F323" s="28"/>
      <c r="G323" s="39" t="s">
        <v>3059</v>
      </c>
      <c r="H323" s="39" t="s">
        <v>3060</v>
      </c>
      <c r="I323" s="42" t="s">
        <v>61</v>
      </c>
      <c r="J323" s="42" t="s">
        <v>80</v>
      </c>
      <c r="K323" s="42" t="s">
        <v>63</v>
      </c>
      <c r="L323" s="44" t="s">
        <v>321</v>
      </c>
      <c r="M323" s="44"/>
      <c r="N323" s="42"/>
      <c r="O323" s="45" t="s">
        <v>3061</v>
      </c>
      <c r="P323" s="46" t="s">
        <v>3062</v>
      </c>
      <c r="Q323" s="47" t="s">
        <v>3063</v>
      </c>
      <c r="R323" s="106"/>
      <c r="S323" s="42" t="s">
        <v>3064</v>
      </c>
      <c r="T323" s="48" t="s">
        <v>712</v>
      </c>
      <c r="U323" s="49" t="s">
        <v>1502</v>
      </c>
      <c r="V323" s="37" t="s">
        <v>91</v>
      </c>
      <c r="W323" s="233">
        <v>181698.0</v>
      </c>
      <c r="X323" s="42" t="s">
        <v>92</v>
      </c>
      <c r="Y323" s="42" t="s">
        <v>92</v>
      </c>
      <c r="Z323" s="51"/>
      <c r="AA323" s="63"/>
      <c r="AB323" s="63"/>
      <c r="AC323" s="54"/>
      <c r="AD323" s="37"/>
      <c r="AE323" s="42"/>
      <c r="AF323" s="37"/>
      <c r="AG323" s="42"/>
      <c r="AH323" s="79" t="s">
        <v>3065</v>
      </c>
      <c r="AI323" s="37">
        <v>85.0</v>
      </c>
      <c r="AJ323" s="42"/>
      <c r="AK323" s="42"/>
      <c r="AL323" s="47" t="s">
        <v>3066</v>
      </c>
      <c r="AM323" s="42"/>
      <c r="AN323" s="42" t="s">
        <v>3066</v>
      </c>
      <c r="AO323" s="42" t="s">
        <v>3067</v>
      </c>
      <c r="AP323" s="42"/>
      <c r="AQ323" s="42"/>
      <c r="AR323" s="42" t="s">
        <v>3066</v>
      </c>
      <c r="AS323" s="42"/>
      <c r="AT323" s="42" t="s">
        <v>3068</v>
      </c>
      <c r="AU323" s="42" t="s">
        <v>3069</v>
      </c>
      <c r="AV323" s="42"/>
      <c r="AW323" s="42" t="b">
        <v>0</v>
      </c>
      <c r="AX323" s="42" t="s">
        <v>95</v>
      </c>
      <c r="AY323" s="42"/>
      <c r="AZ323" s="42"/>
      <c r="BA323" s="42"/>
      <c r="BB323" s="57"/>
      <c r="BC323" s="57"/>
      <c r="BD323" s="57"/>
      <c r="BE323" s="57"/>
      <c r="BF323" s="57"/>
      <c r="BG323" s="57"/>
      <c r="BH323" s="57"/>
      <c r="BI323" s="57"/>
      <c r="BJ323" s="57"/>
      <c r="BK323" s="57"/>
      <c r="BL323" s="57"/>
      <c r="BM323" s="57"/>
      <c r="BN323" s="57"/>
      <c r="BO323" s="57"/>
      <c r="BP323" s="57"/>
      <c r="BQ323" s="57"/>
      <c r="BR323" s="57"/>
      <c r="BS323" s="57"/>
      <c r="BT323" s="57"/>
      <c r="BU323" s="57"/>
    </row>
    <row r="324" ht="15.75" customHeight="1">
      <c r="A324" s="159" t="s">
        <v>3070</v>
      </c>
      <c r="B324" s="82">
        <v>45631.0</v>
      </c>
      <c r="C324" s="36" t="s">
        <v>57</v>
      </c>
      <c r="D324" s="59" t="b">
        <v>1</v>
      </c>
      <c r="E324" s="59" t="b">
        <v>1</v>
      </c>
      <c r="F324" s="38"/>
      <c r="G324" s="39" t="s">
        <v>3071</v>
      </c>
      <c r="H324" s="225" t="s">
        <v>3072</v>
      </c>
      <c r="I324" s="387" t="s">
        <v>122</v>
      </c>
      <c r="J324" s="38" t="s">
        <v>80</v>
      </c>
      <c r="K324" s="163" t="s">
        <v>124</v>
      </c>
      <c r="L324" s="164" t="s">
        <v>315</v>
      </c>
      <c r="M324" s="164" t="s">
        <v>340</v>
      </c>
      <c r="N324" s="167" t="s">
        <v>3073</v>
      </c>
      <c r="O324" s="61" t="s">
        <v>3074</v>
      </c>
      <c r="P324" s="62" t="s">
        <v>3075</v>
      </c>
      <c r="Q324" s="38" t="s">
        <v>3076</v>
      </c>
      <c r="R324" s="39" t="s">
        <v>3077</v>
      </c>
      <c r="S324" s="80" t="s">
        <v>190</v>
      </c>
      <c r="T324" s="167" t="s">
        <v>727</v>
      </c>
      <c r="U324" s="165" t="s">
        <v>305</v>
      </c>
      <c r="V324" s="37" t="s">
        <v>91</v>
      </c>
      <c r="W324" s="166">
        <v>137418.0</v>
      </c>
      <c r="X324" s="162" t="s">
        <v>74</v>
      </c>
      <c r="Y324" s="162" t="s">
        <v>277</v>
      </c>
      <c r="Z324" s="156"/>
      <c r="AA324" s="186">
        <v>940000.0</v>
      </c>
      <c r="AB324" s="186">
        <v>1340000.0</v>
      </c>
      <c r="AC324" s="168">
        <v>1.34</v>
      </c>
      <c r="AD324" s="59">
        <v>2.0</v>
      </c>
      <c r="AE324" s="162"/>
      <c r="AF324" s="59">
        <v>2.0</v>
      </c>
      <c r="AG324" s="162"/>
      <c r="AH324" s="169" t="s">
        <v>3078</v>
      </c>
      <c r="AI324" s="59">
        <v>162.0</v>
      </c>
      <c r="AJ324" s="162" t="s">
        <v>3079</v>
      </c>
      <c r="AK324" s="162"/>
      <c r="AL324" s="38" t="s">
        <v>3080</v>
      </c>
      <c r="AM324" s="162"/>
      <c r="AN324" s="162" t="s">
        <v>3080</v>
      </c>
      <c r="AO324" s="162" t="s">
        <v>3080</v>
      </c>
      <c r="AP324" s="162"/>
      <c r="AQ324" s="162"/>
      <c r="AR324" s="162" t="s">
        <v>3081</v>
      </c>
      <c r="AS324" s="162"/>
      <c r="AT324" s="162"/>
      <c r="AU324" s="162" t="s">
        <v>3082</v>
      </c>
      <c r="AV324" s="162"/>
      <c r="AW324" s="162"/>
      <c r="AX324" s="162" t="s">
        <v>1195</v>
      </c>
      <c r="AY324" s="162"/>
      <c r="AZ324" s="162"/>
      <c r="BA324" s="162"/>
      <c r="BB324" s="162"/>
      <c r="BC324" s="162"/>
      <c r="BD324" s="162"/>
      <c r="BE324" s="162"/>
      <c r="BF324" s="162"/>
      <c r="BG324" s="162"/>
      <c r="BH324" s="162"/>
      <c r="BI324" s="162"/>
      <c r="BJ324" s="162"/>
      <c r="BK324" s="162"/>
      <c r="BL324" s="162"/>
      <c r="BM324" s="162"/>
      <c r="BN324" s="162"/>
      <c r="BO324" s="162"/>
      <c r="BP324" s="162"/>
      <c r="BQ324" s="162"/>
      <c r="BR324" s="162"/>
      <c r="BS324" s="57"/>
      <c r="BT324" s="57"/>
      <c r="BU324" s="57"/>
    </row>
    <row r="325" ht="15.75" customHeight="1">
      <c r="A325" s="58" t="s">
        <v>3083</v>
      </c>
      <c r="B325" s="35">
        <v>44795.0</v>
      </c>
      <c r="C325" s="36" t="s">
        <v>97</v>
      </c>
      <c r="D325" s="37" t="b">
        <v>0</v>
      </c>
      <c r="E325" s="37" t="b">
        <v>0</v>
      </c>
      <c r="F325" s="170" t="s">
        <v>3084</v>
      </c>
      <c r="G325" s="39" t="s">
        <v>3085</v>
      </c>
      <c r="H325" s="39" t="s">
        <v>3086</v>
      </c>
      <c r="I325" s="57" t="s">
        <v>100</v>
      </c>
      <c r="J325" s="57" t="s">
        <v>123</v>
      </c>
      <c r="K325" s="57" t="s">
        <v>314</v>
      </c>
      <c r="L325" s="57" t="s">
        <v>125</v>
      </c>
      <c r="M325" s="57" t="s">
        <v>3087</v>
      </c>
      <c r="N325" s="57"/>
      <c r="O325" s="57"/>
      <c r="P325" s="107"/>
      <c r="Q325" s="107"/>
      <c r="R325" s="108"/>
      <c r="S325" s="57"/>
      <c r="T325" s="57" t="s">
        <v>587</v>
      </c>
      <c r="U325" s="49" t="s">
        <v>1324</v>
      </c>
      <c r="V325" s="37" t="s">
        <v>109</v>
      </c>
      <c r="W325" s="57"/>
      <c r="X325" s="57"/>
      <c r="Y325" s="57"/>
      <c r="Z325" s="51"/>
      <c r="AA325" s="63"/>
      <c r="AB325" s="63"/>
      <c r="AC325" s="54"/>
      <c r="AD325" s="57"/>
      <c r="AE325" s="57"/>
      <c r="AF325" s="57"/>
      <c r="AG325" s="57"/>
      <c r="AH325" s="107"/>
      <c r="AI325" s="37"/>
      <c r="AJ325" s="57"/>
      <c r="AK325" s="57"/>
      <c r="AL325" s="107"/>
      <c r="AM325" s="57"/>
      <c r="AN325" s="57"/>
      <c r="AO325" s="57"/>
      <c r="AP325" s="57"/>
      <c r="AQ325" s="57"/>
      <c r="AR325" s="57"/>
      <c r="AS325" s="57"/>
      <c r="AT325" s="57"/>
      <c r="AU325" s="151" t="s">
        <v>3088</v>
      </c>
      <c r="AV325" s="57"/>
      <c r="AW325" s="57"/>
      <c r="AX325" s="57" t="s">
        <v>95</v>
      </c>
      <c r="AY325" s="57"/>
      <c r="AZ325" s="57"/>
      <c r="BA325" s="57"/>
      <c r="BB325" s="57"/>
      <c r="BC325" s="57"/>
      <c r="BD325" s="57"/>
      <c r="BE325" s="57"/>
      <c r="BF325" s="57"/>
      <c r="BG325" s="57"/>
      <c r="BH325" s="57"/>
      <c r="BI325" s="57"/>
      <c r="BJ325" s="57"/>
      <c r="BK325" s="57"/>
      <c r="BL325" s="57"/>
      <c r="BM325" s="57"/>
      <c r="BN325" s="57"/>
      <c r="BO325" s="57"/>
      <c r="BP325" s="57"/>
      <c r="BQ325" s="57"/>
      <c r="BR325" s="57"/>
      <c r="BS325" s="57"/>
      <c r="BT325" s="57"/>
      <c r="BU325" s="57"/>
    </row>
    <row r="326" ht="15.75" customHeight="1">
      <c r="A326" s="159" t="s">
        <v>3089</v>
      </c>
      <c r="B326" s="82">
        <v>45631.0</v>
      </c>
      <c r="C326" s="36" t="s">
        <v>57</v>
      </c>
      <c r="D326" s="59" t="b">
        <v>1</v>
      </c>
      <c r="E326" s="59" t="b">
        <v>1</v>
      </c>
      <c r="F326" s="201"/>
      <c r="G326" s="39" t="s">
        <v>3090</v>
      </c>
      <c r="H326" s="39" t="s">
        <v>3091</v>
      </c>
      <c r="I326" s="149" t="s">
        <v>186</v>
      </c>
      <c r="J326" s="201" t="s">
        <v>80</v>
      </c>
      <c r="K326" s="408" t="s">
        <v>124</v>
      </c>
      <c r="L326" s="379" t="s">
        <v>597</v>
      </c>
      <c r="M326" s="379" t="s">
        <v>289</v>
      </c>
      <c r="N326" s="151" t="s">
        <v>340</v>
      </c>
      <c r="O326" s="45" t="s">
        <v>3092</v>
      </c>
      <c r="P326" s="175" t="s">
        <v>3093</v>
      </c>
      <c r="Q326" s="201" t="s">
        <v>3094</v>
      </c>
      <c r="R326" s="108"/>
      <c r="S326" s="57"/>
      <c r="T326" s="207" t="s">
        <v>129</v>
      </c>
      <c r="U326" s="184" t="s">
        <v>208</v>
      </c>
      <c r="V326" s="59" t="s">
        <v>91</v>
      </c>
      <c r="W326" s="150"/>
      <c r="X326" s="162" t="s">
        <v>74</v>
      </c>
      <c r="Y326" s="150"/>
      <c r="Z326" s="156"/>
      <c r="AA326" s="52"/>
      <c r="AB326" s="52"/>
      <c r="AC326" s="168"/>
      <c r="AD326" s="59"/>
      <c r="AE326" s="150"/>
      <c r="AF326" s="59"/>
      <c r="AG326" s="150"/>
      <c r="AH326" s="364" t="s">
        <v>3095</v>
      </c>
      <c r="AI326" s="59">
        <v>195.0</v>
      </c>
      <c r="AJ326" s="150" t="s">
        <v>3096</v>
      </c>
      <c r="AK326" s="150">
        <f>972-3-6033077</f>
        <v>-6032108</v>
      </c>
      <c r="AL326" s="201"/>
      <c r="AM326" s="150"/>
      <c r="AN326" s="150"/>
      <c r="AO326" s="150"/>
      <c r="AP326" s="150" t="s">
        <v>3097</v>
      </c>
      <c r="AQ326" s="150"/>
      <c r="AR326" s="150" t="s">
        <v>3098</v>
      </c>
      <c r="AS326" s="150"/>
      <c r="AT326" s="150"/>
      <c r="AU326" s="150"/>
      <c r="AV326" s="150"/>
      <c r="AW326" s="150"/>
      <c r="AX326" s="150" t="s">
        <v>214</v>
      </c>
      <c r="AY326" s="150"/>
      <c r="AZ326" s="150"/>
      <c r="BA326" s="150"/>
      <c r="BB326" s="150"/>
      <c r="BC326" s="150" t="b">
        <v>0</v>
      </c>
      <c r="BD326" s="150" t="b">
        <v>1</v>
      </c>
      <c r="BE326" s="150"/>
      <c r="BF326" s="150"/>
      <c r="BG326" s="150"/>
      <c r="BH326" s="150"/>
      <c r="BI326" s="150"/>
      <c r="BJ326" s="150"/>
      <c r="BK326" s="150"/>
      <c r="BL326" s="150"/>
      <c r="BM326" s="150"/>
      <c r="BN326" s="150"/>
      <c r="BO326" s="150"/>
      <c r="BP326" s="150"/>
      <c r="BQ326" s="150"/>
      <c r="BR326" s="150"/>
      <c r="BS326" s="150"/>
      <c r="BT326" s="150"/>
      <c r="BU326" s="57"/>
    </row>
    <row r="327" ht="15.75" customHeight="1">
      <c r="A327" s="58" t="s">
        <v>3099</v>
      </c>
      <c r="B327" s="35">
        <v>44795.0</v>
      </c>
      <c r="C327" s="36" t="s">
        <v>57</v>
      </c>
      <c r="D327" s="37" t="b">
        <v>1</v>
      </c>
      <c r="E327" s="37" t="b">
        <v>0</v>
      </c>
      <c r="F327" s="170" t="s">
        <v>3100</v>
      </c>
      <c r="G327" s="39" t="s">
        <v>3101</v>
      </c>
      <c r="H327" s="39" t="s">
        <v>3102</v>
      </c>
      <c r="I327" s="57"/>
      <c r="J327" s="57" t="s">
        <v>123</v>
      </c>
      <c r="K327" s="57" t="s">
        <v>124</v>
      </c>
      <c r="L327" s="57" t="s">
        <v>427</v>
      </c>
      <c r="M327" s="57"/>
      <c r="N327" s="57"/>
      <c r="O327" s="57"/>
      <c r="P327" s="107" t="s">
        <v>3103</v>
      </c>
      <c r="Q327" s="107" t="s">
        <v>3104</v>
      </c>
      <c r="R327" s="108"/>
      <c r="S327" s="57" t="s">
        <v>3105</v>
      </c>
      <c r="T327" s="109" t="s">
        <v>71</v>
      </c>
      <c r="U327" s="49" t="s">
        <v>72</v>
      </c>
      <c r="V327" s="37" t="s">
        <v>91</v>
      </c>
      <c r="W327" s="57"/>
      <c r="X327" s="57" t="s">
        <v>306</v>
      </c>
      <c r="Y327" s="57" t="s">
        <v>306</v>
      </c>
      <c r="Z327" s="51"/>
      <c r="AA327" s="63"/>
      <c r="AB327" s="63"/>
      <c r="AC327" s="54"/>
      <c r="AD327" s="57"/>
      <c r="AE327" s="57"/>
      <c r="AF327" s="57"/>
      <c r="AG327" s="57"/>
      <c r="AH327" s="107"/>
      <c r="AI327" s="37"/>
      <c r="AJ327" s="57"/>
      <c r="AK327" s="57"/>
      <c r="AL327" s="107" t="s">
        <v>3106</v>
      </c>
      <c r="AM327" s="57"/>
      <c r="AN327" s="57"/>
      <c r="AO327" s="57"/>
      <c r="AP327" s="57"/>
      <c r="AQ327" s="57"/>
      <c r="AR327" s="57"/>
      <c r="AS327" s="57"/>
      <c r="AT327" s="57" t="s">
        <v>3106</v>
      </c>
      <c r="AU327" s="113" t="s">
        <v>3107</v>
      </c>
      <c r="AV327" s="114"/>
      <c r="AW327" s="37" t="b">
        <v>0</v>
      </c>
      <c r="AX327" s="57" t="s">
        <v>95</v>
      </c>
      <c r="AY327" s="57"/>
      <c r="AZ327" s="57"/>
      <c r="BA327" s="57"/>
      <c r="BB327" s="57"/>
      <c r="BC327" s="57"/>
      <c r="BD327" s="57"/>
      <c r="BE327" s="57"/>
      <c r="BF327" s="57"/>
      <c r="BG327" s="57"/>
      <c r="BH327" s="57"/>
      <c r="BI327" s="57"/>
      <c r="BJ327" s="57"/>
      <c r="BK327" s="57"/>
      <c r="BL327" s="57"/>
      <c r="BM327" s="57"/>
      <c r="BN327" s="57"/>
      <c r="BO327" s="57"/>
      <c r="BP327" s="57"/>
      <c r="BQ327" s="57"/>
      <c r="BR327" s="57"/>
      <c r="BS327" s="57"/>
      <c r="BT327" s="57"/>
      <c r="BU327" s="57"/>
    </row>
    <row r="328" ht="15.75" customHeight="1">
      <c r="A328" s="159" t="s">
        <v>3108</v>
      </c>
      <c r="B328" s="82">
        <v>45631.0</v>
      </c>
      <c r="C328" s="36" t="s">
        <v>57</v>
      </c>
      <c r="D328" s="59" t="b">
        <v>1</v>
      </c>
      <c r="E328" s="59" t="b">
        <v>0</v>
      </c>
      <c r="F328" s="38" t="s">
        <v>3109</v>
      </c>
      <c r="G328" s="181" t="s">
        <v>3110</v>
      </c>
      <c r="H328" s="106"/>
      <c r="I328" s="162" t="s">
        <v>269</v>
      </c>
      <c r="J328" s="42" t="s">
        <v>187</v>
      </c>
      <c r="K328" s="162" t="s">
        <v>124</v>
      </c>
      <c r="L328" s="159" t="s">
        <v>340</v>
      </c>
      <c r="M328" s="159"/>
      <c r="N328" s="159"/>
      <c r="O328" s="159"/>
      <c r="P328" s="62" t="s">
        <v>3111</v>
      </c>
      <c r="Q328" s="62"/>
      <c r="R328" s="106" t="s">
        <v>3112</v>
      </c>
      <c r="S328" s="42" t="s">
        <v>3113</v>
      </c>
      <c r="T328" s="183" t="s">
        <v>89</v>
      </c>
      <c r="U328" s="184" t="s">
        <v>208</v>
      </c>
      <c r="V328" s="551" t="s">
        <v>91</v>
      </c>
      <c r="W328" s="185" t="s">
        <v>3114</v>
      </c>
      <c r="X328" s="162"/>
      <c r="Y328" s="159"/>
      <c r="Z328" s="156"/>
      <c r="AA328" s="52"/>
      <c r="AB328" s="52"/>
      <c r="AC328" s="187"/>
      <c r="AD328" s="188"/>
      <c r="AE328" s="159"/>
      <c r="AF328" s="188"/>
      <c r="AG328" s="159"/>
      <c r="AH328" s="189" t="s">
        <v>3115</v>
      </c>
      <c r="AI328" s="188">
        <v>120.0</v>
      </c>
      <c r="AJ328" s="437" t="s">
        <v>3116</v>
      </c>
      <c r="AK328" s="437">
        <f>972-544-620-116</f>
        <v>-308</v>
      </c>
      <c r="AL328" s="62"/>
      <c r="AM328" s="159"/>
      <c r="AN328" s="571" t="s">
        <v>3117</v>
      </c>
      <c r="AO328" s="571" t="s">
        <v>3118</v>
      </c>
      <c r="AP328" s="159"/>
      <c r="AQ328" s="159"/>
      <c r="AR328" s="159"/>
      <c r="AS328" s="159"/>
      <c r="AT328" s="571" t="s">
        <v>3119</v>
      </c>
      <c r="AU328" s="159"/>
      <c r="AV328" s="159"/>
      <c r="AW328" s="159"/>
      <c r="AX328" s="159"/>
      <c r="AY328" s="159"/>
      <c r="AZ328" s="159"/>
      <c r="BA328" s="159"/>
      <c r="BB328" s="159"/>
      <c r="BC328" s="159"/>
      <c r="BD328" s="159"/>
      <c r="BE328" s="159"/>
      <c r="BF328" s="437"/>
      <c r="BG328" s="159"/>
      <c r="BH328" s="159"/>
      <c r="BI328" s="159"/>
      <c r="BJ328" s="159"/>
      <c r="BK328" s="159"/>
      <c r="BL328" s="159"/>
      <c r="BM328" s="159"/>
      <c r="BN328" s="159"/>
      <c r="BO328" s="159"/>
      <c r="BP328" s="159"/>
      <c r="BQ328" s="159"/>
      <c r="BR328" s="159"/>
      <c r="BS328" s="159"/>
      <c r="BT328" s="159"/>
      <c r="BU328" s="159"/>
    </row>
    <row r="329" ht="15.75" customHeight="1">
      <c r="A329" s="203" t="s">
        <v>3120</v>
      </c>
      <c r="B329" s="82">
        <v>45631.0</v>
      </c>
      <c r="C329" s="36" t="s">
        <v>57</v>
      </c>
      <c r="D329" s="31" t="b">
        <v>1</v>
      </c>
      <c r="E329" s="37" t="b">
        <v>1</v>
      </c>
      <c r="F329" s="28"/>
      <c r="G329" s="181" t="s">
        <v>3121</v>
      </c>
      <c r="H329" s="68" t="s">
        <v>3122</v>
      </c>
      <c r="I329" s="55" t="s">
        <v>269</v>
      </c>
      <c r="J329" s="55" t="s">
        <v>123</v>
      </c>
      <c r="K329" s="55" t="s">
        <v>124</v>
      </c>
      <c r="L329" s="43" t="s">
        <v>125</v>
      </c>
      <c r="M329" s="43" t="s">
        <v>340</v>
      </c>
      <c r="N329" s="69"/>
      <c r="O329" s="182" t="s">
        <v>3123</v>
      </c>
      <c r="P329" s="46"/>
      <c r="Q329" s="204" t="s">
        <v>3124</v>
      </c>
      <c r="R329" s="106"/>
      <c r="S329" s="47"/>
      <c r="T329" s="241" t="s">
        <v>3125</v>
      </c>
      <c r="U329" s="49" t="s">
        <v>433</v>
      </c>
      <c r="V329" s="37" t="s">
        <v>91</v>
      </c>
      <c r="W329" s="42"/>
      <c r="X329" s="167" t="s">
        <v>131</v>
      </c>
      <c r="Y329" s="42" t="s">
        <v>259</v>
      </c>
      <c r="Z329" s="51">
        <v>45128.0</v>
      </c>
      <c r="AA329" s="63"/>
      <c r="AB329" s="53">
        <v>73000.0</v>
      </c>
      <c r="AC329" s="54" t="s">
        <v>3126</v>
      </c>
      <c r="AD329" s="37">
        <v>1.0</v>
      </c>
      <c r="AE329" s="42"/>
      <c r="AF329" s="37">
        <v>0.0</v>
      </c>
      <c r="AG329" s="42"/>
      <c r="AH329" s="47"/>
      <c r="AI329" s="37"/>
      <c r="AJ329" s="42"/>
      <c r="AK329" s="55"/>
      <c r="AL329" s="28"/>
      <c r="AM329" s="55"/>
      <c r="AN329" s="55"/>
      <c r="AO329" s="55"/>
      <c r="AP329" s="42"/>
      <c r="AQ329" s="42"/>
      <c r="AR329" s="42"/>
      <c r="AS329" s="42"/>
      <c r="AT329" s="42"/>
      <c r="AU329" s="42"/>
      <c r="AV329" s="42"/>
      <c r="AW329" s="42"/>
      <c r="AX329" s="42"/>
      <c r="AY329" s="42"/>
      <c r="AZ329" s="42"/>
      <c r="BA329" s="42"/>
      <c r="BB329" s="57"/>
      <c r="BC329" s="57"/>
      <c r="BD329" s="57"/>
      <c r="BE329" s="57"/>
      <c r="BF329" s="57"/>
      <c r="BG329" s="57"/>
      <c r="BH329" s="57"/>
      <c r="BI329" s="57"/>
      <c r="BJ329" s="57"/>
      <c r="BK329" s="57"/>
      <c r="BL329" s="57"/>
      <c r="BM329" s="57"/>
      <c r="BN329" s="57"/>
      <c r="BO329" s="57"/>
      <c r="BP329" s="57"/>
      <c r="BQ329" s="57"/>
      <c r="BR329" s="57"/>
      <c r="BS329" s="57"/>
      <c r="BT329" s="57"/>
      <c r="BU329" s="57"/>
    </row>
    <row r="330" ht="15.75" customHeight="1">
      <c r="A330" s="58" t="s">
        <v>3127</v>
      </c>
      <c r="B330" s="82">
        <v>45631.0</v>
      </c>
      <c r="C330" s="36" t="s">
        <v>57</v>
      </c>
      <c r="D330" s="37" t="b">
        <v>1</v>
      </c>
      <c r="E330" s="37" t="b">
        <v>1</v>
      </c>
      <c r="F330" s="38"/>
      <c r="G330" s="39" t="s">
        <v>3128</v>
      </c>
      <c r="H330" s="39" t="s">
        <v>3129</v>
      </c>
      <c r="I330" s="232" t="s">
        <v>385</v>
      </c>
      <c r="J330" s="42" t="s">
        <v>123</v>
      </c>
      <c r="K330" s="42" t="s">
        <v>314</v>
      </c>
      <c r="L330" s="44" t="s">
        <v>125</v>
      </c>
      <c r="M330" s="329" t="s">
        <v>83</v>
      </c>
      <c r="N330" s="42" t="s">
        <v>65</v>
      </c>
      <c r="O330" s="564" t="s">
        <v>3130</v>
      </c>
      <c r="P330" s="46" t="s">
        <v>3131</v>
      </c>
      <c r="Q330" s="204" t="s">
        <v>3132</v>
      </c>
      <c r="R330" s="106"/>
      <c r="S330" s="42" t="s">
        <v>3133</v>
      </c>
      <c r="T330" s="48" t="s">
        <v>89</v>
      </c>
      <c r="U330" s="49" t="s">
        <v>305</v>
      </c>
      <c r="V330" s="37" t="s">
        <v>91</v>
      </c>
      <c r="W330" s="42"/>
      <c r="X330" s="167" t="s">
        <v>131</v>
      </c>
      <c r="Y330" s="167" t="s">
        <v>131</v>
      </c>
      <c r="Z330" s="156"/>
      <c r="AA330" s="63"/>
      <c r="AB330" s="63"/>
      <c r="AC330" s="54"/>
      <c r="AD330" s="37"/>
      <c r="AE330" s="42"/>
      <c r="AF330" s="37"/>
      <c r="AG330" s="42"/>
      <c r="AH330" s="79" t="s">
        <v>3134</v>
      </c>
      <c r="AI330" s="37">
        <v>526.0</v>
      </c>
      <c r="AJ330" s="42"/>
      <c r="AK330" s="42"/>
      <c r="AL330" s="47" t="s">
        <v>3135</v>
      </c>
      <c r="AM330" s="42"/>
      <c r="AN330" s="42"/>
      <c r="AO330" s="42" t="s">
        <v>3136</v>
      </c>
      <c r="AP330" s="42"/>
      <c r="AQ330" s="42"/>
      <c r="AR330" s="42" t="s">
        <v>3135</v>
      </c>
      <c r="AS330" s="42"/>
      <c r="AT330" s="42" t="s">
        <v>3137</v>
      </c>
      <c r="AU330" s="42" t="s">
        <v>3138</v>
      </c>
      <c r="AV330" s="42" t="s">
        <v>3139</v>
      </c>
      <c r="AW330" s="42" t="b">
        <v>0</v>
      </c>
      <c r="AX330" s="42" t="s">
        <v>95</v>
      </c>
      <c r="AY330" s="42"/>
      <c r="AZ330" s="42"/>
      <c r="BA330" s="42"/>
      <c r="BB330" s="57"/>
      <c r="BC330" s="57"/>
      <c r="BD330" s="57"/>
      <c r="BE330" s="57"/>
      <c r="BF330" s="57"/>
      <c r="BG330" s="57"/>
      <c r="BH330" s="57"/>
      <c r="BI330" s="57"/>
      <c r="BJ330" s="57"/>
      <c r="BK330" s="57"/>
      <c r="BL330" s="57"/>
      <c r="BM330" s="57"/>
      <c r="BN330" s="57"/>
      <c r="BO330" s="57"/>
      <c r="BP330" s="57"/>
      <c r="BQ330" s="57"/>
      <c r="BR330" s="57"/>
      <c r="BS330" s="57"/>
      <c r="BT330" s="57"/>
      <c r="BU330" s="57"/>
    </row>
    <row r="331" ht="15.75" customHeight="1">
      <c r="A331" s="58" t="s">
        <v>3140</v>
      </c>
      <c r="B331" s="82">
        <v>45631.0</v>
      </c>
      <c r="C331" s="36" t="s">
        <v>2720</v>
      </c>
      <c r="D331" s="37" t="b">
        <v>1</v>
      </c>
      <c r="E331" s="37" t="b">
        <v>1</v>
      </c>
      <c r="F331" s="38"/>
      <c r="G331" s="39" t="s">
        <v>3141</v>
      </c>
      <c r="H331" s="39" t="s">
        <v>3142</v>
      </c>
      <c r="I331" s="55" t="s">
        <v>269</v>
      </c>
      <c r="J331" s="48" t="s">
        <v>123</v>
      </c>
      <c r="K331" s="48" t="s">
        <v>124</v>
      </c>
      <c r="L331" s="329" t="s">
        <v>340</v>
      </c>
      <c r="M331" s="329" t="s">
        <v>65</v>
      </c>
      <c r="N331" s="42"/>
      <c r="O331" s="425" t="s">
        <v>3143</v>
      </c>
      <c r="P331" s="46"/>
      <c r="Q331" s="204" t="s">
        <v>3144</v>
      </c>
      <c r="R331" s="106"/>
      <c r="S331" s="42"/>
      <c r="T331" s="42"/>
      <c r="U331" s="49"/>
      <c r="V331" s="37"/>
      <c r="W331" s="42"/>
      <c r="X331" s="162"/>
      <c r="Y331" s="162"/>
      <c r="Z331" s="51"/>
      <c r="AA331" s="63"/>
      <c r="AB331" s="63"/>
      <c r="AC331" s="54"/>
      <c r="AD331" s="37"/>
      <c r="AE331" s="42"/>
      <c r="AF331" s="37"/>
      <c r="AG331" s="42"/>
      <c r="AH331" s="47"/>
      <c r="AI331" s="37"/>
      <c r="AJ331" s="42"/>
      <c r="AK331" s="42"/>
      <c r="AL331" s="47"/>
      <c r="AM331" s="42"/>
      <c r="AN331" s="42"/>
      <c r="AO331" s="42"/>
      <c r="AP331" s="42"/>
      <c r="AQ331" s="42"/>
      <c r="AR331" s="42"/>
      <c r="AS331" s="42"/>
      <c r="AT331" s="42"/>
      <c r="AU331" s="42"/>
      <c r="AV331" s="42"/>
      <c r="AW331" s="42"/>
      <c r="AX331" s="42"/>
      <c r="AY331" s="42"/>
      <c r="AZ331" s="42"/>
      <c r="BA331" s="42"/>
      <c r="BB331" s="57"/>
      <c r="BC331" s="57"/>
      <c r="BD331" s="57"/>
      <c r="BE331" s="57"/>
      <c r="BF331" s="57"/>
      <c r="BG331" s="57"/>
      <c r="BH331" s="57"/>
      <c r="BI331" s="57"/>
      <c r="BJ331" s="57"/>
      <c r="BK331" s="57"/>
      <c r="BL331" s="57"/>
      <c r="BM331" s="57"/>
      <c r="BN331" s="57"/>
      <c r="BO331" s="57"/>
      <c r="BP331" s="57"/>
      <c r="BQ331" s="57"/>
      <c r="BR331" s="57"/>
      <c r="BS331" s="57"/>
      <c r="BT331" s="57"/>
      <c r="BU331" s="57"/>
    </row>
    <row r="332" ht="15.75" customHeight="1">
      <c r="A332" s="58" t="s">
        <v>3145</v>
      </c>
      <c r="B332" s="82" t="s">
        <v>3146</v>
      </c>
      <c r="C332" s="36" t="s">
        <v>57</v>
      </c>
      <c r="D332" s="37" t="b">
        <v>1</v>
      </c>
      <c r="E332" s="37" t="b">
        <v>1</v>
      </c>
      <c r="F332" s="47"/>
      <c r="G332" s="39" t="s">
        <v>3147</v>
      </c>
      <c r="H332" s="39" t="s">
        <v>3148</v>
      </c>
      <c r="I332" s="42" t="s">
        <v>61</v>
      </c>
      <c r="J332" s="42" t="s">
        <v>62</v>
      </c>
      <c r="K332" s="42" t="s">
        <v>63</v>
      </c>
      <c r="L332" s="43" t="s">
        <v>321</v>
      </c>
      <c r="M332" s="44"/>
      <c r="N332" s="42"/>
      <c r="O332" s="45" t="s">
        <v>3149</v>
      </c>
      <c r="P332" s="46" t="s">
        <v>3150</v>
      </c>
      <c r="Q332" s="47" t="s">
        <v>3151</v>
      </c>
      <c r="R332" s="106"/>
      <c r="S332" s="42" t="s">
        <v>3152</v>
      </c>
      <c r="T332" s="48" t="s">
        <v>344</v>
      </c>
      <c r="U332" s="49" t="s">
        <v>433</v>
      </c>
      <c r="V332" s="37" t="s">
        <v>91</v>
      </c>
      <c r="W332" s="42"/>
      <c r="X332" s="42" t="s">
        <v>306</v>
      </c>
      <c r="Y332" s="42"/>
      <c r="Z332" s="51"/>
      <c r="AA332" s="63"/>
      <c r="AB332" s="63"/>
      <c r="AC332" s="54"/>
      <c r="AD332" s="37"/>
      <c r="AE332" s="42"/>
      <c r="AF332" s="37"/>
      <c r="AG332" s="42"/>
      <c r="AH332" s="47"/>
      <c r="AI332" s="37"/>
      <c r="AJ332" s="42"/>
      <c r="AK332" s="42"/>
      <c r="AL332" s="47" t="s">
        <v>3153</v>
      </c>
      <c r="AM332" s="42"/>
      <c r="AN332" s="42"/>
      <c r="AO332" s="42" t="s">
        <v>3154</v>
      </c>
      <c r="AP332" s="42"/>
      <c r="AQ332" s="42"/>
      <c r="AR332" s="42"/>
      <c r="AS332" s="42"/>
      <c r="AT332" s="42" t="s">
        <v>3155</v>
      </c>
      <c r="AU332" s="317" t="s">
        <v>1583</v>
      </c>
      <c r="AV332" s="114"/>
      <c r="AW332" s="42" t="b">
        <v>0</v>
      </c>
      <c r="AX332" s="317" t="s">
        <v>182</v>
      </c>
      <c r="AY332" s="115"/>
      <c r="AZ332" s="114"/>
      <c r="BA332" s="42"/>
      <c r="BB332" s="57"/>
      <c r="BC332" s="57"/>
      <c r="BD332" s="57"/>
      <c r="BE332" s="57"/>
      <c r="BF332" s="57"/>
      <c r="BG332" s="57"/>
      <c r="BH332" s="57"/>
      <c r="BI332" s="57"/>
      <c r="BJ332" s="57"/>
      <c r="BK332" s="57"/>
      <c r="BL332" s="57"/>
      <c r="BM332" s="57"/>
      <c r="BN332" s="57"/>
      <c r="BO332" s="57"/>
      <c r="BP332" s="57"/>
      <c r="BQ332" s="57"/>
      <c r="BR332" s="57"/>
      <c r="BS332" s="57"/>
      <c r="BT332" s="57"/>
      <c r="BU332" s="57"/>
    </row>
    <row r="333" ht="15.75" customHeight="1">
      <c r="A333" s="58" t="s">
        <v>3156</v>
      </c>
      <c r="B333" s="82">
        <v>45156.0</v>
      </c>
      <c r="C333" s="36" t="s">
        <v>57</v>
      </c>
      <c r="D333" s="56" t="b">
        <v>0</v>
      </c>
      <c r="E333" s="37" t="b">
        <v>0</v>
      </c>
      <c r="F333" s="28" t="s">
        <v>3157</v>
      </c>
      <c r="G333" s="95" t="s">
        <v>3158</v>
      </c>
      <c r="H333" s="39" t="s">
        <v>3159</v>
      </c>
      <c r="I333" s="55" t="s">
        <v>100</v>
      </c>
      <c r="J333" s="57" t="s">
        <v>80</v>
      </c>
      <c r="K333" s="55" t="s">
        <v>124</v>
      </c>
      <c r="L333" s="64" t="s">
        <v>187</v>
      </c>
      <c r="M333" s="64"/>
      <c r="N333" s="69"/>
      <c r="O333" s="69"/>
      <c r="P333" s="107" t="s">
        <v>3160</v>
      </c>
      <c r="Q333" s="107" t="s">
        <v>3161</v>
      </c>
      <c r="R333" s="108"/>
      <c r="S333" s="57" t="s">
        <v>3162</v>
      </c>
      <c r="T333" s="57" t="s">
        <v>129</v>
      </c>
      <c r="U333" s="49" t="s">
        <v>447</v>
      </c>
      <c r="V333" s="37" t="s">
        <v>91</v>
      </c>
      <c r="W333" s="57"/>
      <c r="X333" s="345" t="s">
        <v>193</v>
      </c>
      <c r="Y333" s="345" t="s">
        <v>193</v>
      </c>
      <c r="Z333" s="51"/>
      <c r="AA333" s="63"/>
      <c r="AB333" s="63"/>
      <c r="AC333" s="54"/>
      <c r="AD333" s="57"/>
      <c r="AE333" s="57"/>
      <c r="AF333" s="57"/>
      <c r="AG333" s="57"/>
      <c r="AH333" s="112" t="s">
        <v>3163</v>
      </c>
      <c r="AI333" s="37">
        <v>28.0</v>
      </c>
      <c r="AJ333" s="57"/>
      <c r="AK333" s="57"/>
      <c r="AL333" s="107"/>
      <c r="AM333" s="57"/>
      <c r="AN333" s="57"/>
      <c r="AO333" s="57"/>
      <c r="AP333" s="57"/>
      <c r="AQ333" s="57"/>
      <c r="AR333" s="57"/>
      <c r="AS333" s="57"/>
      <c r="AT333" s="57" t="s">
        <v>3164</v>
      </c>
      <c r="AU333" s="151" t="s">
        <v>3165</v>
      </c>
      <c r="AV333" s="57"/>
      <c r="AW333" s="37" t="b">
        <v>0</v>
      </c>
      <c r="AX333" s="57" t="s">
        <v>95</v>
      </c>
      <c r="AY333" s="57"/>
      <c r="AZ333" s="57"/>
      <c r="BA333" s="57"/>
      <c r="BB333" s="57"/>
      <c r="BC333" s="57"/>
      <c r="BD333" s="57"/>
      <c r="BE333" s="57"/>
      <c r="BF333" s="57"/>
      <c r="BG333" s="57"/>
      <c r="BH333" s="57"/>
      <c r="BI333" s="57"/>
      <c r="BJ333" s="57"/>
      <c r="BK333" s="57"/>
      <c r="BL333" s="57"/>
      <c r="BM333" s="57"/>
      <c r="BN333" s="57"/>
      <c r="BO333" s="57"/>
      <c r="BP333" s="57"/>
      <c r="BQ333" s="57"/>
      <c r="BR333" s="57"/>
      <c r="BS333" s="57"/>
      <c r="BT333" s="57"/>
      <c r="BU333" s="57"/>
    </row>
    <row r="334" ht="15.75" customHeight="1">
      <c r="A334" s="58" t="s">
        <v>3166</v>
      </c>
      <c r="B334" s="82" t="s">
        <v>3146</v>
      </c>
      <c r="C334" s="36" t="s">
        <v>57</v>
      </c>
      <c r="D334" s="56" t="b">
        <v>1</v>
      </c>
      <c r="E334" s="37" t="b">
        <v>1</v>
      </c>
      <c r="F334" s="47"/>
      <c r="G334" s="39" t="s">
        <v>3167</v>
      </c>
      <c r="H334" s="39" t="s">
        <v>3168</v>
      </c>
      <c r="I334" s="55" t="s">
        <v>61</v>
      </c>
      <c r="J334" s="55" t="s">
        <v>62</v>
      </c>
      <c r="K334" s="55" t="s">
        <v>63</v>
      </c>
      <c r="L334" s="43" t="s">
        <v>321</v>
      </c>
      <c r="M334" s="43"/>
      <c r="N334" s="69"/>
      <c r="O334" s="182" t="s">
        <v>3169</v>
      </c>
      <c r="P334" s="46" t="s">
        <v>3170</v>
      </c>
      <c r="Q334" s="47" t="s">
        <v>3171</v>
      </c>
      <c r="R334" s="106"/>
      <c r="S334" s="42" t="s">
        <v>3172</v>
      </c>
      <c r="T334" s="42" t="s">
        <v>415</v>
      </c>
      <c r="U334" s="49" t="s">
        <v>447</v>
      </c>
      <c r="V334" s="37" t="s">
        <v>109</v>
      </c>
      <c r="W334" s="233">
        <v>50380.0</v>
      </c>
      <c r="X334" s="42" t="s">
        <v>74</v>
      </c>
      <c r="Y334" s="42" t="s">
        <v>259</v>
      </c>
      <c r="Z334" s="51">
        <v>44274.0</v>
      </c>
      <c r="AA334" s="53">
        <v>5500000.0</v>
      </c>
      <c r="AB334" s="53">
        <v>5500000.0</v>
      </c>
      <c r="AC334" s="54">
        <v>5.5</v>
      </c>
      <c r="AD334" s="37">
        <v>2.0</v>
      </c>
      <c r="AE334" s="42" t="s">
        <v>111</v>
      </c>
      <c r="AF334" s="37">
        <v>1.0</v>
      </c>
      <c r="AG334" s="42"/>
      <c r="AH334" s="79" t="s">
        <v>3173</v>
      </c>
      <c r="AI334" s="37"/>
      <c r="AJ334" s="42" t="s">
        <v>3174</v>
      </c>
      <c r="AK334" s="309">
        <v>9.73E11</v>
      </c>
      <c r="AL334" s="47" t="s">
        <v>3175</v>
      </c>
      <c r="AM334" s="42"/>
      <c r="AN334" s="42"/>
      <c r="AO334" s="42" t="s">
        <v>3175</v>
      </c>
      <c r="AP334" s="42"/>
      <c r="AQ334" s="42"/>
      <c r="AR334" s="42"/>
      <c r="AS334" s="42"/>
      <c r="AT334" s="42" t="s">
        <v>3176</v>
      </c>
      <c r="AU334" s="42" t="s">
        <v>3177</v>
      </c>
      <c r="AV334" s="42"/>
      <c r="AW334" s="42" t="b">
        <v>0</v>
      </c>
      <c r="AX334" s="42" t="s">
        <v>182</v>
      </c>
      <c r="AY334" s="42"/>
      <c r="AZ334" s="42"/>
      <c r="BA334" s="42"/>
      <c r="BB334" s="57"/>
      <c r="BC334" s="57"/>
      <c r="BD334" s="57"/>
      <c r="BE334" s="57"/>
      <c r="BF334" s="57"/>
      <c r="BG334" s="57"/>
      <c r="BH334" s="57"/>
      <c r="BI334" s="57"/>
      <c r="BJ334" s="57"/>
      <c r="BK334" s="57"/>
      <c r="BL334" s="57"/>
      <c r="BM334" s="57"/>
      <c r="BN334" s="57"/>
      <c r="BO334" s="57"/>
      <c r="BP334" s="57"/>
      <c r="BQ334" s="57"/>
      <c r="BR334" s="57"/>
      <c r="BS334" s="57"/>
      <c r="BT334" s="57"/>
      <c r="BU334" s="57"/>
    </row>
    <row r="335" ht="15.75" customHeight="1">
      <c r="A335" s="58" t="s">
        <v>3178</v>
      </c>
      <c r="B335" s="273">
        <v>45054.0</v>
      </c>
      <c r="C335" s="36" t="s">
        <v>97</v>
      </c>
      <c r="D335" s="31" t="b">
        <v>1</v>
      </c>
      <c r="E335" s="37" t="b">
        <v>0</v>
      </c>
      <c r="F335" s="170"/>
      <c r="G335" s="95" t="s">
        <v>3179</v>
      </c>
      <c r="H335" s="39" t="s">
        <v>3180</v>
      </c>
      <c r="I335" s="55"/>
      <c r="J335" s="55" t="s">
        <v>1498</v>
      </c>
      <c r="K335" s="55" t="s">
        <v>63</v>
      </c>
      <c r="L335" s="64" t="s">
        <v>187</v>
      </c>
      <c r="M335" s="64"/>
      <c r="N335" s="69"/>
      <c r="O335" s="69"/>
      <c r="P335" s="107" t="s">
        <v>3181</v>
      </c>
      <c r="Q335" s="107" t="s">
        <v>3182</v>
      </c>
      <c r="R335" s="108"/>
      <c r="S335" s="57" t="s">
        <v>3183</v>
      </c>
      <c r="T335" s="109" t="s">
        <v>89</v>
      </c>
      <c r="U335" s="49" t="s">
        <v>1324</v>
      </c>
      <c r="V335" s="37" t="s">
        <v>91</v>
      </c>
      <c r="W335" s="57"/>
      <c r="X335" s="57" t="s">
        <v>193</v>
      </c>
      <c r="Y335" s="57" t="s">
        <v>193</v>
      </c>
      <c r="Z335" s="51"/>
      <c r="AA335" s="63"/>
      <c r="AB335" s="63"/>
      <c r="AC335" s="54"/>
      <c r="AD335" s="57"/>
      <c r="AE335" s="57"/>
      <c r="AF335" s="57"/>
      <c r="AG335" s="57"/>
      <c r="AH335" s="112" t="s">
        <v>3184</v>
      </c>
      <c r="AI335" s="37">
        <v>91.0</v>
      </c>
      <c r="AJ335" s="57"/>
      <c r="AK335" s="57"/>
      <c r="AL335" s="107" t="s">
        <v>3185</v>
      </c>
      <c r="AM335" s="57"/>
      <c r="AN335" s="57"/>
      <c r="AO335" s="57" t="s">
        <v>3185</v>
      </c>
      <c r="AP335" s="57"/>
      <c r="AQ335" s="57"/>
      <c r="AR335" s="57"/>
      <c r="AS335" s="57"/>
      <c r="AT335" s="57" t="s">
        <v>3186</v>
      </c>
      <c r="AU335" s="113" t="s">
        <v>3187</v>
      </c>
      <c r="AV335" s="114"/>
      <c r="AW335" s="37" t="b">
        <v>0</v>
      </c>
      <c r="AX335" s="57" t="s">
        <v>95</v>
      </c>
      <c r="AY335" s="57"/>
      <c r="AZ335" s="57"/>
      <c r="BA335" s="57"/>
      <c r="BB335" s="57"/>
      <c r="BC335" s="57"/>
      <c r="BD335" s="57"/>
      <c r="BE335" s="57"/>
      <c r="BF335" s="57"/>
      <c r="BG335" s="57"/>
      <c r="BH335" s="57"/>
      <c r="BI335" s="57"/>
      <c r="BJ335" s="57"/>
      <c r="BK335" s="57"/>
      <c r="BL335" s="57"/>
      <c r="BM335" s="57"/>
      <c r="BN335" s="57"/>
      <c r="BO335" s="57"/>
      <c r="BP335" s="57"/>
      <c r="BQ335" s="57"/>
      <c r="BR335" s="57"/>
      <c r="BS335" s="57"/>
      <c r="BT335" s="57"/>
      <c r="BU335" s="57"/>
    </row>
    <row r="336" ht="15.75" customHeight="1">
      <c r="A336" s="64" t="s">
        <v>3188</v>
      </c>
      <c r="B336" s="65"/>
      <c r="C336" s="36" t="s">
        <v>97</v>
      </c>
      <c r="D336" s="31"/>
      <c r="E336" s="31" t="b">
        <v>0</v>
      </c>
      <c r="F336" s="28" t="s">
        <v>1468</v>
      </c>
      <c r="G336" s="106"/>
      <c r="H336" s="286"/>
      <c r="I336" s="55" t="s">
        <v>100</v>
      </c>
      <c r="J336" s="55" t="s">
        <v>123</v>
      </c>
      <c r="K336" s="55" t="s">
        <v>314</v>
      </c>
      <c r="L336" s="64"/>
      <c r="M336" s="64"/>
      <c r="N336" s="69"/>
      <c r="O336" s="69"/>
      <c r="P336" s="47"/>
      <c r="Q336" s="47"/>
      <c r="R336" s="367"/>
      <c r="S336" s="47"/>
      <c r="T336" s="109" t="s">
        <v>954</v>
      </c>
      <c r="U336" s="49"/>
      <c r="V336" s="37" t="s">
        <v>91</v>
      </c>
      <c r="W336" s="37"/>
      <c r="X336" s="42"/>
      <c r="Y336" s="42"/>
      <c r="Z336" s="51"/>
      <c r="AA336" s="63"/>
      <c r="AB336" s="63"/>
      <c r="AC336" s="54"/>
      <c r="AD336" s="37"/>
      <c r="AE336" s="42"/>
      <c r="AF336" s="37"/>
      <c r="AG336" s="37"/>
      <c r="AH336" s="47"/>
      <c r="AI336" s="37"/>
      <c r="AJ336" s="42"/>
      <c r="AK336" s="56"/>
      <c r="AL336" s="28"/>
      <c r="AM336" s="55"/>
      <c r="AN336" s="55"/>
      <c r="AO336" s="55"/>
      <c r="AP336" s="42"/>
      <c r="AQ336" s="57"/>
      <c r="AR336" s="57"/>
      <c r="AS336" s="57"/>
      <c r="AT336" s="57"/>
      <c r="AU336" s="57"/>
      <c r="AV336" s="57"/>
      <c r="AW336" s="57"/>
      <c r="AX336" s="57"/>
      <c r="AY336" s="57"/>
      <c r="AZ336" s="57"/>
      <c r="BA336" s="57"/>
      <c r="BB336" s="57"/>
      <c r="BC336" s="57"/>
      <c r="BD336" s="57"/>
      <c r="BE336" s="57"/>
      <c r="BF336" s="57"/>
      <c r="BG336" s="57"/>
      <c r="BH336" s="57"/>
      <c r="BI336" s="57"/>
      <c r="BJ336" s="57"/>
      <c r="BK336" s="57"/>
      <c r="BL336" s="57"/>
      <c r="BM336" s="57"/>
      <c r="BN336" s="57"/>
      <c r="BO336" s="57"/>
      <c r="BP336" s="57"/>
      <c r="BQ336" s="57"/>
      <c r="BR336" s="57"/>
      <c r="BS336" s="57"/>
      <c r="BT336" s="57"/>
      <c r="BU336" s="57"/>
    </row>
    <row r="337" ht="15.75" customHeight="1">
      <c r="A337" s="58" t="s">
        <v>3189</v>
      </c>
      <c r="B337" s="82" t="s">
        <v>3146</v>
      </c>
      <c r="C337" s="36" t="s">
        <v>57</v>
      </c>
      <c r="D337" s="37" t="b">
        <v>1</v>
      </c>
      <c r="E337" s="37" t="b">
        <v>1</v>
      </c>
      <c r="F337" s="47" t="s">
        <v>3190</v>
      </c>
      <c r="G337" s="39" t="s">
        <v>3191</v>
      </c>
      <c r="H337" s="39" t="s">
        <v>3192</v>
      </c>
      <c r="I337" s="42" t="s">
        <v>79</v>
      </c>
      <c r="J337" s="42" t="s">
        <v>123</v>
      </c>
      <c r="K337" s="42" t="s">
        <v>102</v>
      </c>
      <c r="L337" s="44" t="s">
        <v>103</v>
      </c>
      <c r="M337" s="44"/>
      <c r="N337" s="42"/>
      <c r="O337" s="45" t="s">
        <v>3193</v>
      </c>
      <c r="P337" s="46" t="s">
        <v>3194</v>
      </c>
      <c r="Q337" s="47" t="s">
        <v>3195</v>
      </c>
      <c r="R337" s="106"/>
      <c r="S337" s="42" t="s">
        <v>3196</v>
      </c>
      <c r="T337" s="241" t="s">
        <v>293</v>
      </c>
      <c r="U337" s="49" t="s">
        <v>447</v>
      </c>
      <c r="V337" s="37" t="s">
        <v>73</v>
      </c>
      <c r="W337" s="42"/>
      <c r="X337" s="42" t="s">
        <v>163</v>
      </c>
      <c r="Y337" s="42"/>
      <c r="Z337" s="51">
        <v>44484.0</v>
      </c>
      <c r="AA337" s="53">
        <v>1.5E7</v>
      </c>
      <c r="AB337" s="53">
        <v>5.302E7</v>
      </c>
      <c r="AC337" s="54">
        <v>53.02</v>
      </c>
      <c r="AD337" s="37">
        <v>7.0</v>
      </c>
      <c r="AE337" s="42"/>
      <c r="AF337" s="37">
        <v>4.0</v>
      </c>
      <c r="AG337" s="42"/>
      <c r="AH337" s="79" t="s">
        <v>3197</v>
      </c>
      <c r="AI337" s="74">
        <v>2442.0</v>
      </c>
      <c r="AJ337" s="42"/>
      <c r="AK337" s="42"/>
      <c r="AL337" s="47" t="s">
        <v>3198</v>
      </c>
      <c r="AM337" s="42"/>
      <c r="AN337" s="42" t="s">
        <v>3199</v>
      </c>
      <c r="AO337" s="42" t="s">
        <v>3198</v>
      </c>
      <c r="AP337" s="42" t="s">
        <v>3200</v>
      </c>
      <c r="AQ337" s="42"/>
      <c r="AR337" s="42" t="s">
        <v>3199</v>
      </c>
      <c r="AS337" s="42" t="s">
        <v>3200</v>
      </c>
      <c r="AT337" s="42" t="s">
        <v>3201</v>
      </c>
      <c r="AU337" s="317" t="s">
        <v>3202</v>
      </c>
      <c r="AV337" s="114"/>
      <c r="AW337" s="42" t="b">
        <v>0</v>
      </c>
      <c r="AX337" s="42" t="s">
        <v>95</v>
      </c>
      <c r="AY337" s="42"/>
      <c r="AZ337" s="42"/>
      <c r="BA337" s="42"/>
      <c r="BB337" s="57"/>
      <c r="BC337" s="57"/>
      <c r="BD337" s="57"/>
      <c r="BE337" s="57"/>
      <c r="BF337" s="57"/>
      <c r="BG337" s="57"/>
      <c r="BH337" s="57"/>
      <c r="BI337" s="57"/>
      <c r="BJ337" s="57"/>
      <c r="BK337" s="57"/>
      <c r="BL337" s="57"/>
      <c r="BM337" s="57"/>
      <c r="BN337" s="57"/>
      <c r="BO337" s="57"/>
      <c r="BP337" s="57"/>
      <c r="BQ337" s="57"/>
      <c r="BR337" s="57"/>
      <c r="BS337" s="57"/>
      <c r="BT337" s="57"/>
      <c r="BU337" s="57"/>
    </row>
    <row r="338" ht="15.75" customHeight="1">
      <c r="A338" s="64" t="s">
        <v>3203</v>
      </c>
      <c r="B338" s="110"/>
      <c r="C338" s="36" t="s">
        <v>97</v>
      </c>
      <c r="D338" s="31"/>
      <c r="E338" s="31" t="b">
        <v>0</v>
      </c>
      <c r="F338" s="86"/>
      <c r="G338" s="39" t="s">
        <v>3204</v>
      </c>
      <c r="H338" s="68"/>
      <c r="I338" s="55"/>
      <c r="J338" s="55"/>
      <c r="K338" s="55"/>
      <c r="L338" s="64"/>
      <c r="M338" s="64"/>
      <c r="N338" s="69"/>
      <c r="O338" s="69"/>
      <c r="P338" s="70" t="s">
        <v>3205</v>
      </c>
      <c r="Q338" s="70" t="s">
        <v>3206</v>
      </c>
      <c r="R338" s="71"/>
      <c r="S338" s="41" t="s">
        <v>3207</v>
      </c>
      <c r="T338" s="72" t="s">
        <v>129</v>
      </c>
      <c r="U338" s="73" t="s">
        <v>3208</v>
      </c>
      <c r="V338" s="92" t="s">
        <v>1929</v>
      </c>
      <c r="W338" s="74">
        <v>138645.0</v>
      </c>
      <c r="X338" s="92" t="s">
        <v>222</v>
      </c>
      <c r="Y338" s="41"/>
      <c r="Z338" s="75"/>
      <c r="AA338" s="76"/>
      <c r="AB338" s="76"/>
      <c r="AC338" s="77"/>
      <c r="AD338" s="78"/>
      <c r="AE338" s="78"/>
      <c r="AF338" s="78"/>
      <c r="AG338" s="41"/>
      <c r="AH338" s="107"/>
      <c r="AI338" s="37"/>
      <c r="AJ338" s="78" t="s">
        <v>3209</v>
      </c>
      <c r="AK338" s="55"/>
      <c r="AL338" s="28"/>
      <c r="AM338" s="55"/>
      <c r="AN338" s="55"/>
      <c r="AO338" s="315"/>
      <c r="AP338" s="57"/>
      <c r="AQ338" s="57"/>
      <c r="AR338" s="57"/>
      <c r="AS338" s="57"/>
      <c r="AT338" s="57"/>
      <c r="AU338" s="57"/>
      <c r="AV338" s="57"/>
      <c r="AW338" s="57"/>
      <c r="AX338" s="57"/>
      <c r="AY338" s="57"/>
      <c r="AZ338" s="57"/>
      <c r="BA338" s="57"/>
      <c r="BB338" s="57"/>
      <c r="BC338" s="57"/>
      <c r="BD338" s="57"/>
      <c r="BE338" s="57"/>
      <c r="BF338" s="57"/>
      <c r="BG338" s="57"/>
      <c r="BH338" s="57"/>
      <c r="BI338" s="57"/>
      <c r="BJ338" s="57"/>
      <c r="BK338" s="57"/>
      <c r="BL338" s="57"/>
      <c r="BM338" s="57"/>
      <c r="BN338" s="57"/>
      <c r="BO338" s="57"/>
      <c r="BP338" s="57"/>
      <c r="BQ338" s="57"/>
      <c r="BR338" s="57"/>
      <c r="BS338" s="57"/>
      <c r="BT338" s="57"/>
      <c r="BU338" s="57"/>
    </row>
    <row r="339" ht="15.75" customHeight="1">
      <c r="A339" s="159" t="s">
        <v>3210</v>
      </c>
      <c r="B339" s="82" t="s">
        <v>3146</v>
      </c>
      <c r="C339" s="36" t="s">
        <v>57</v>
      </c>
      <c r="D339" s="59" t="b">
        <v>1</v>
      </c>
      <c r="E339" s="59" t="b">
        <v>1</v>
      </c>
      <c r="F339" s="38"/>
      <c r="G339" s="39" t="s">
        <v>3211</v>
      </c>
      <c r="H339" s="225" t="s">
        <v>3212</v>
      </c>
      <c r="I339" s="387" t="s">
        <v>122</v>
      </c>
      <c r="J339" s="38" t="s">
        <v>123</v>
      </c>
      <c r="K339" s="163" t="s">
        <v>124</v>
      </c>
      <c r="L339" s="164" t="s">
        <v>340</v>
      </c>
      <c r="M339" s="382" t="s">
        <v>597</v>
      </c>
      <c r="N339" s="162"/>
      <c r="O339" s="45" t="s">
        <v>3213</v>
      </c>
      <c r="P339" s="62" t="s">
        <v>3214</v>
      </c>
      <c r="Q339" s="38" t="s">
        <v>3215</v>
      </c>
      <c r="R339" s="39" t="s">
        <v>3216</v>
      </c>
      <c r="S339" s="80" t="s">
        <v>3217</v>
      </c>
      <c r="T339" s="167" t="s">
        <v>2203</v>
      </c>
      <c r="U339" s="165" t="s">
        <v>276</v>
      </c>
      <c r="V339" s="37" t="s">
        <v>91</v>
      </c>
      <c r="W339" s="166">
        <v>108664.0</v>
      </c>
      <c r="X339" s="162" t="s">
        <v>74</v>
      </c>
      <c r="Y339" s="162"/>
      <c r="Z339" s="156"/>
      <c r="AA339" s="186">
        <v>1000000.0</v>
      </c>
      <c r="AB339" s="186">
        <v>1000000.0</v>
      </c>
      <c r="AC339" s="168">
        <v>1.0</v>
      </c>
      <c r="AD339" s="59">
        <v>1.0</v>
      </c>
      <c r="AE339" s="162"/>
      <c r="AF339" s="59">
        <v>2.0</v>
      </c>
      <c r="AG339" s="162"/>
      <c r="AH339" s="169" t="s">
        <v>3218</v>
      </c>
      <c r="AI339" s="409">
        <v>11.0</v>
      </c>
      <c r="AJ339" s="162" t="s">
        <v>3219</v>
      </c>
      <c r="AK339" s="162"/>
      <c r="AL339" s="38" t="s">
        <v>3220</v>
      </c>
      <c r="AM339" s="162"/>
      <c r="AN339" s="162"/>
      <c r="AO339" s="162" t="s">
        <v>3221</v>
      </c>
      <c r="AP339" s="162"/>
      <c r="AQ339" s="162"/>
      <c r="AR339" s="162"/>
      <c r="AS339" s="162"/>
      <c r="AT339" s="162"/>
      <c r="AU339" s="162"/>
      <c r="AV339" s="162"/>
      <c r="AW339" s="162"/>
      <c r="AX339" s="162" t="s">
        <v>214</v>
      </c>
      <c r="AY339" s="162"/>
      <c r="AZ339" s="162"/>
      <c r="BA339" s="162"/>
      <c r="BB339" s="162"/>
      <c r="BC339" s="162"/>
      <c r="BD339" s="162"/>
      <c r="BE339" s="162"/>
      <c r="BF339" s="162"/>
      <c r="BG339" s="162"/>
      <c r="BH339" s="162"/>
      <c r="BI339" s="162"/>
      <c r="BJ339" s="162"/>
      <c r="BK339" s="162"/>
      <c r="BL339" s="162"/>
      <c r="BM339" s="162"/>
      <c r="BN339" s="162"/>
      <c r="BO339" s="162"/>
      <c r="BP339" s="162"/>
      <c r="BQ339" s="162"/>
      <c r="BR339" s="162"/>
      <c r="BS339" s="57"/>
      <c r="BT339" s="57"/>
      <c r="BU339" s="57"/>
    </row>
    <row r="340" ht="15.75" customHeight="1">
      <c r="A340" s="192" t="s">
        <v>3222</v>
      </c>
      <c r="B340" s="82" t="s">
        <v>3146</v>
      </c>
      <c r="C340" s="36" t="s">
        <v>57</v>
      </c>
      <c r="D340" s="195" t="b">
        <v>1</v>
      </c>
      <c r="E340" s="195" t="b">
        <v>1</v>
      </c>
      <c r="F340" s="196" t="s">
        <v>3223</v>
      </c>
      <c r="G340" s="572"/>
      <c r="H340" s="573" t="s">
        <v>3224</v>
      </c>
      <c r="I340" s="162" t="s">
        <v>233</v>
      </c>
      <c r="J340" s="196" t="s">
        <v>80</v>
      </c>
      <c r="K340" s="574" t="s">
        <v>124</v>
      </c>
      <c r="L340" s="199" t="s">
        <v>427</v>
      </c>
      <c r="M340" s="199" t="s">
        <v>340</v>
      </c>
      <c r="N340" s="575" t="s">
        <v>340</v>
      </c>
      <c r="O340" s="61" t="s">
        <v>3225</v>
      </c>
      <c r="P340" s="191" t="s">
        <v>3226</v>
      </c>
      <c r="Q340" s="196" t="s">
        <v>3227</v>
      </c>
      <c r="R340" s="197" t="s">
        <v>3228</v>
      </c>
      <c r="S340" s="173" t="s">
        <v>3229</v>
      </c>
      <c r="T340" s="575" t="s">
        <v>220</v>
      </c>
      <c r="U340" s="576" t="s">
        <v>305</v>
      </c>
      <c r="V340" s="37" t="s">
        <v>91</v>
      </c>
      <c r="W340" s="577">
        <v>907222.0</v>
      </c>
      <c r="X340" s="194" t="s">
        <v>74</v>
      </c>
      <c r="Y340" s="194"/>
      <c r="Z340" s="435"/>
      <c r="AA340" s="319">
        <v>500000.0</v>
      </c>
      <c r="AB340" s="319">
        <v>920000.0</v>
      </c>
      <c r="AC340" s="578">
        <v>0.92</v>
      </c>
      <c r="AD340" s="195">
        <v>2.0</v>
      </c>
      <c r="AE340" s="194"/>
      <c r="AF340" s="195">
        <v>1.0</v>
      </c>
      <c r="AG340" s="194"/>
      <c r="AH340" s="579" t="s">
        <v>3230</v>
      </c>
      <c r="AI340" s="580">
        <v>9.0</v>
      </c>
      <c r="AJ340" s="194" t="s">
        <v>3231</v>
      </c>
      <c r="AK340" s="194"/>
      <c r="AL340" s="196" t="s">
        <v>3232</v>
      </c>
      <c r="AM340" s="194"/>
      <c r="AN340" s="194"/>
      <c r="AO340" s="194" t="s">
        <v>3232</v>
      </c>
      <c r="AP340" s="194"/>
      <c r="AQ340" s="194" t="s">
        <v>3233</v>
      </c>
      <c r="AR340" s="194" t="s">
        <v>3234</v>
      </c>
      <c r="AS340" s="194"/>
      <c r="AT340" s="194"/>
      <c r="AU340" s="194"/>
      <c r="AV340" s="194"/>
      <c r="AW340" s="194"/>
      <c r="AX340" s="194" t="s">
        <v>214</v>
      </c>
      <c r="AY340" s="194"/>
      <c r="AZ340" s="194"/>
      <c r="BA340" s="194"/>
      <c r="BB340" s="194"/>
      <c r="BC340" s="194"/>
      <c r="BD340" s="194"/>
      <c r="BE340" s="194"/>
      <c r="BF340" s="194"/>
      <c r="BG340" s="194"/>
      <c r="BH340" s="194"/>
      <c r="BI340" s="194"/>
      <c r="BJ340" s="194"/>
      <c r="BK340" s="194"/>
      <c r="BL340" s="194"/>
      <c r="BM340" s="194"/>
      <c r="BN340" s="194"/>
      <c r="BO340" s="194"/>
      <c r="BP340" s="194"/>
      <c r="BQ340" s="194"/>
      <c r="BR340" s="194"/>
      <c r="BS340" s="57"/>
      <c r="BT340" s="57"/>
      <c r="BU340" s="57"/>
    </row>
    <row r="341" ht="15.75" customHeight="1">
      <c r="A341" s="159" t="s">
        <v>3235</v>
      </c>
      <c r="B341" s="82" t="s">
        <v>3146</v>
      </c>
      <c r="C341" s="36" t="s">
        <v>57</v>
      </c>
      <c r="D341" s="59" t="b">
        <v>1</v>
      </c>
      <c r="E341" s="59" t="b">
        <v>1</v>
      </c>
      <c r="F341" s="38"/>
      <c r="G341" s="181" t="s">
        <v>3236</v>
      </c>
      <c r="H341" s="434" t="s">
        <v>3237</v>
      </c>
      <c r="I341" s="162" t="s">
        <v>122</v>
      </c>
      <c r="J341" s="162" t="s">
        <v>2062</v>
      </c>
      <c r="K341" s="162" t="s">
        <v>63</v>
      </c>
      <c r="L341" s="382" t="s">
        <v>83</v>
      </c>
      <c r="M341" s="164"/>
      <c r="N341" s="159"/>
      <c r="O341" s="45" t="s">
        <v>3238</v>
      </c>
      <c r="P341" s="62" t="s">
        <v>3239</v>
      </c>
      <c r="Q341" s="62" t="s">
        <v>3240</v>
      </c>
      <c r="R341" s="106" t="s">
        <v>3241</v>
      </c>
      <c r="S341" s="42" t="s">
        <v>3242</v>
      </c>
      <c r="T341" s="183" t="s">
        <v>1941</v>
      </c>
      <c r="U341" s="184" t="s">
        <v>276</v>
      </c>
      <c r="V341" s="37" t="s">
        <v>91</v>
      </c>
      <c r="W341" s="185" t="s">
        <v>3243</v>
      </c>
      <c r="X341" s="173" t="s">
        <v>277</v>
      </c>
      <c r="Y341" s="439" t="s">
        <v>277</v>
      </c>
      <c r="Z341" s="156"/>
      <c r="AA341" s="581">
        <v>400000.0</v>
      </c>
      <c r="AB341" s="319">
        <v>400000.0</v>
      </c>
      <c r="AC341" s="187">
        <v>0.4</v>
      </c>
      <c r="AD341" s="188"/>
      <c r="AE341" s="159"/>
      <c r="AF341" s="188">
        <v>2.0</v>
      </c>
      <c r="AG341" s="159"/>
      <c r="AH341" s="189" t="s">
        <v>3244</v>
      </c>
      <c r="AI341" s="188">
        <v>272.0</v>
      </c>
      <c r="AJ341" s="437" t="s">
        <v>3245</v>
      </c>
      <c r="AK341" s="437" t="s">
        <v>3246</v>
      </c>
      <c r="AL341" s="62"/>
      <c r="AM341" s="159"/>
      <c r="AN341" s="582" t="s">
        <v>3247</v>
      </c>
      <c r="AO341" s="582" t="s">
        <v>3248</v>
      </c>
      <c r="AP341" s="159"/>
      <c r="AQ341" s="159"/>
      <c r="AR341" s="62" t="s">
        <v>3249</v>
      </c>
      <c r="AS341" s="159"/>
      <c r="AT341" s="583" t="s">
        <v>3250</v>
      </c>
      <c r="AU341" s="159"/>
      <c r="AV341" s="159"/>
      <c r="AW341" s="159"/>
      <c r="AX341" s="159" t="s">
        <v>214</v>
      </c>
      <c r="AY341" s="159"/>
      <c r="AZ341" s="159"/>
      <c r="BA341" s="159"/>
      <c r="BB341" s="159"/>
      <c r="BC341" s="159"/>
      <c r="BD341" s="159"/>
      <c r="BE341" s="159"/>
      <c r="BF341" s="159"/>
      <c r="BG341" s="159"/>
      <c r="BH341" s="159"/>
      <c r="BI341" s="159"/>
      <c r="BJ341" s="159"/>
      <c r="BK341" s="159"/>
      <c r="BL341" s="159"/>
      <c r="BM341" s="159"/>
      <c r="BN341" s="159"/>
      <c r="BO341" s="159"/>
      <c r="BP341" s="159"/>
      <c r="BQ341" s="159"/>
      <c r="BR341" s="159"/>
      <c r="BS341" s="159"/>
      <c r="BT341" s="159"/>
      <c r="BU341" s="159"/>
    </row>
    <row r="342" ht="15.75" customHeight="1">
      <c r="A342" s="150" t="s">
        <v>3251</v>
      </c>
      <c r="B342" s="144">
        <v>44994.0</v>
      </c>
      <c r="C342" s="59" t="s">
        <v>150</v>
      </c>
      <c r="D342" s="150" t="b">
        <v>1</v>
      </c>
      <c r="E342" s="59" t="b">
        <v>0</v>
      </c>
      <c r="F342" s="201" t="s">
        <v>2863</v>
      </c>
      <c r="G342" s="106"/>
      <c r="H342" s="39" t="s">
        <v>3252</v>
      </c>
      <c r="I342" s="150"/>
      <c r="J342" s="150" t="s">
        <v>1092</v>
      </c>
      <c r="K342" s="150"/>
      <c r="L342" s="150"/>
      <c r="M342" s="150"/>
      <c r="N342" s="150"/>
      <c r="O342" s="150"/>
      <c r="P342" s="201" t="s">
        <v>3253</v>
      </c>
      <c r="Q342" s="201"/>
      <c r="R342" s="226" t="s">
        <v>3254</v>
      </c>
      <c r="S342" s="57"/>
      <c r="T342" s="150"/>
      <c r="U342" s="184" t="s">
        <v>208</v>
      </c>
      <c r="V342" s="59" t="s">
        <v>3255</v>
      </c>
      <c r="W342" s="202"/>
      <c r="X342" s="150" t="s">
        <v>277</v>
      </c>
      <c r="Y342" s="150"/>
      <c r="Z342" s="156"/>
      <c r="AA342" s="52"/>
      <c r="AB342" s="52"/>
      <c r="AC342" s="318"/>
      <c r="AD342" s="150"/>
      <c r="AE342" s="150"/>
      <c r="AF342" s="150"/>
      <c r="AG342" s="150"/>
      <c r="AH342" s="364" t="s">
        <v>3256</v>
      </c>
      <c r="AI342" s="59">
        <v>18.0</v>
      </c>
      <c r="AJ342" s="150"/>
      <c r="AK342" s="150"/>
      <c r="AL342" s="201"/>
      <c r="AM342" s="150"/>
      <c r="AN342" s="150"/>
      <c r="AO342" s="150"/>
      <c r="AP342" s="150"/>
      <c r="AQ342" s="150"/>
      <c r="AR342" s="150"/>
      <c r="AS342" s="150"/>
      <c r="AT342" s="150"/>
      <c r="AU342" s="150"/>
      <c r="AV342" s="150"/>
      <c r="AW342" s="150"/>
      <c r="AX342" s="150"/>
      <c r="AY342" s="150"/>
      <c r="AZ342" s="150"/>
      <c r="BA342" s="150"/>
      <c r="BB342" s="150"/>
      <c r="BC342" s="59" t="b">
        <v>1</v>
      </c>
      <c r="BD342" s="59" t="b">
        <v>1</v>
      </c>
      <c r="BE342" s="150"/>
      <c r="BF342" s="150"/>
      <c r="BG342" s="150"/>
      <c r="BH342" s="150"/>
      <c r="BI342" s="150"/>
      <c r="BJ342" s="150"/>
      <c r="BK342" s="150"/>
      <c r="BL342" s="150"/>
      <c r="BM342" s="150"/>
      <c r="BN342" s="150"/>
      <c r="BO342" s="150"/>
      <c r="BP342" s="150"/>
      <c r="BQ342" s="150"/>
      <c r="BR342" s="150"/>
      <c r="BS342" s="150"/>
      <c r="BT342" s="150"/>
      <c r="BU342" s="159"/>
    </row>
    <row r="343" ht="15.75" customHeight="1">
      <c r="A343" s="143" t="s">
        <v>3257</v>
      </c>
      <c r="B343" s="144">
        <v>45269.0</v>
      </c>
      <c r="C343" s="145"/>
      <c r="D343" s="59" t="b">
        <v>1</v>
      </c>
      <c r="E343" s="59" t="b">
        <v>0</v>
      </c>
      <c r="F343" s="201" t="s">
        <v>3258</v>
      </c>
      <c r="G343" s="106"/>
      <c r="H343" s="148"/>
      <c r="I343" s="149"/>
      <c r="J343" s="150"/>
      <c r="K343" s="149"/>
      <c r="L343" s="151"/>
      <c r="M343" s="151"/>
      <c r="N343" s="151"/>
      <c r="O343" s="151"/>
      <c r="P343" s="288"/>
      <c r="Q343" s="288"/>
      <c r="R343" s="108"/>
      <c r="S343" s="57"/>
      <c r="T343" s="287"/>
      <c r="U343" s="154"/>
      <c r="V343" s="289"/>
      <c r="W343" s="287"/>
      <c r="X343" s="287"/>
      <c r="Y343" s="287"/>
      <c r="Z343" s="156"/>
      <c r="AA343" s="52"/>
      <c r="AB343" s="52"/>
      <c r="AC343" s="287"/>
      <c r="AD343" s="287"/>
      <c r="AE343" s="287"/>
      <c r="AF343" s="287"/>
      <c r="AG343" s="287"/>
      <c r="AH343" s="288"/>
      <c r="AI343" s="289"/>
      <c r="AJ343" s="287"/>
      <c r="AK343" s="287"/>
      <c r="AL343" s="288"/>
      <c r="AM343" s="287"/>
      <c r="AN343" s="287"/>
      <c r="AO343" s="287"/>
      <c r="AP343" s="287"/>
      <c r="AQ343" s="287"/>
      <c r="AR343" s="287"/>
      <c r="AS343" s="287"/>
      <c r="AT343" s="287"/>
      <c r="AU343" s="287"/>
      <c r="AV343" s="327"/>
      <c r="AW343" s="287"/>
      <c r="AX343" s="287"/>
      <c r="AY343" s="287"/>
      <c r="AZ343" s="151"/>
      <c r="BA343" s="151"/>
      <c r="BB343" s="151"/>
      <c r="BC343" s="151"/>
      <c r="BD343" s="151"/>
      <c r="BE343" s="151"/>
      <c r="BF343" s="57"/>
      <c r="BG343" s="57"/>
      <c r="BH343" s="57"/>
      <c r="BI343" s="57"/>
      <c r="BJ343" s="57"/>
      <c r="BK343" s="57"/>
      <c r="BL343" s="57"/>
      <c r="BM343" s="57"/>
      <c r="BN343" s="57"/>
      <c r="BO343" s="57"/>
      <c r="BP343" s="57"/>
      <c r="BQ343" s="57"/>
      <c r="BR343" s="57"/>
      <c r="BS343" s="57"/>
      <c r="BT343" s="57"/>
      <c r="BU343" s="57"/>
    </row>
    <row r="344" ht="15.75" customHeight="1">
      <c r="A344" s="64" t="s">
        <v>3259</v>
      </c>
      <c r="B344" s="110"/>
      <c r="C344" s="36" t="s">
        <v>97</v>
      </c>
      <c r="D344" s="31" t="b">
        <v>0</v>
      </c>
      <c r="E344" s="31" t="b">
        <v>0</v>
      </c>
      <c r="F344" s="28" t="s">
        <v>2419</v>
      </c>
      <c r="G344" s="106"/>
      <c r="H344" s="286"/>
      <c r="I344" s="55"/>
      <c r="J344" s="55"/>
      <c r="K344" s="55"/>
      <c r="L344" s="69"/>
      <c r="M344" s="69"/>
      <c r="N344" s="69"/>
      <c r="O344" s="69"/>
      <c r="P344" s="288"/>
      <c r="Q344" s="288"/>
      <c r="R344" s="108"/>
      <c r="S344" s="57"/>
      <c r="T344" s="287"/>
      <c r="U344" s="154"/>
      <c r="V344" s="289"/>
      <c r="W344" s="287"/>
      <c r="X344" s="287"/>
      <c r="Y344" s="287"/>
      <c r="Z344" s="156"/>
      <c r="AA344" s="52"/>
      <c r="AB344" s="52"/>
      <c r="AC344" s="287"/>
      <c r="AD344" s="287"/>
      <c r="AE344" s="287"/>
      <c r="AF344" s="287"/>
      <c r="AG344" s="287"/>
      <c r="AH344" s="288"/>
      <c r="AI344" s="289"/>
      <c r="AJ344" s="287"/>
      <c r="AK344" s="287"/>
      <c r="AL344" s="288"/>
      <c r="AM344" s="287"/>
      <c r="AN344" s="287"/>
      <c r="AO344" s="287"/>
      <c r="AP344" s="287"/>
      <c r="AQ344" s="287"/>
      <c r="AR344" s="287"/>
      <c r="AS344" s="287"/>
      <c r="AT344" s="287"/>
      <c r="AU344" s="287"/>
      <c r="AV344" s="287"/>
      <c r="AW344" s="287"/>
      <c r="AX344" s="287"/>
      <c r="AY344" s="287"/>
      <c r="AZ344" s="57"/>
      <c r="BA344" s="57"/>
      <c r="BB344" s="57"/>
      <c r="BC344" s="57"/>
      <c r="BD344" s="57"/>
      <c r="BE344" s="57"/>
      <c r="BF344" s="57"/>
      <c r="BG344" s="57"/>
      <c r="BH344" s="57"/>
      <c r="BI344" s="57"/>
      <c r="BJ344" s="57"/>
      <c r="BK344" s="57"/>
      <c r="BL344" s="57"/>
      <c r="BM344" s="57"/>
      <c r="BN344" s="57"/>
      <c r="BO344" s="57"/>
      <c r="BP344" s="57"/>
      <c r="BQ344" s="57"/>
      <c r="BR344" s="57"/>
      <c r="BS344" s="57"/>
      <c r="BT344" s="57"/>
      <c r="BU344" s="57"/>
    </row>
    <row r="345" ht="15.75" customHeight="1">
      <c r="A345" s="159" t="s">
        <v>3260</v>
      </c>
      <c r="B345" s="144">
        <v>44967.0</v>
      </c>
      <c r="C345" s="36" t="s">
        <v>57</v>
      </c>
      <c r="D345" s="59" t="b">
        <v>0</v>
      </c>
      <c r="E345" s="59" t="b">
        <v>0</v>
      </c>
      <c r="F345" s="38" t="s">
        <v>3261</v>
      </c>
      <c r="G345" s="39" t="s">
        <v>3262</v>
      </c>
      <c r="H345" s="225" t="s">
        <v>3263</v>
      </c>
      <c r="I345" s="198" t="s">
        <v>61</v>
      </c>
      <c r="J345" s="38" t="s">
        <v>62</v>
      </c>
      <c r="K345" s="163" t="s">
        <v>63</v>
      </c>
      <c r="L345" s="241" t="s">
        <v>427</v>
      </c>
      <c r="M345" s="241" t="s">
        <v>340</v>
      </c>
      <c r="N345" s="162"/>
      <c r="O345" s="162"/>
      <c r="P345" s="62" t="s">
        <v>3264</v>
      </c>
      <c r="Q345" s="38" t="s">
        <v>3265</v>
      </c>
      <c r="R345" s="39" t="s">
        <v>3266</v>
      </c>
      <c r="S345" s="233" t="s">
        <v>3267</v>
      </c>
      <c r="T345" s="167" t="s">
        <v>89</v>
      </c>
      <c r="U345" s="165" t="s">
        <v>72</v>
      </c>
      <c r="V345" s="37" t="s">
        <v>91</v>
      </c>
      <c r="W345" s="166">
        <v>1010413.0</v>
      </c>
      <c r="X345" s="162" t="s">
        <v>74</v>
      </c>
      <c r="Y345" s="162"/>
      <c r="Z345" s="156"/>
      <c r="AA345" s="52"/>
      <c r="AB345" s="52"/>
      <c r="AC345" s="168"/>
      <c r="AD345" s="59"/>
      <c r="AE345" s="162"/>
      <c r="AF345" s="59"/>
      <c r="AG345" s="162"/>
      <c r="AH345" s="169" t="s">
        <v>3268</v>
      </c>
      <c r="AI345" s="59">
        <v>13.0</v>
      </c>
      <c r="AJ345" s="162" t="s">
        <v>3269</v>
      </c>
      <c r="AK345" s="162" t="s">
        <v>3270</v>
      </c>
      <c r="AL345" s="38"/>
      <c r="AM345" s="162"/>
      <c r="AN345" s="162"/>
      <c r="AO345" s="162" t="s">
        <v>3271</v>
      </c>
      <c r="AP345" s="162"/>
      <c r="AQ345" s="162"/>
      <c r="AR345" s="162"/>
      <c r="AS345" s="162"/>
      <c r="AT345" s="162"/>
      <c r="AU345" s="162"/>
      <c r="AV345" s="162"/>
      <c r="AW345" s="162"/>
      <c r="AX345" s="162" t="s">
        <v>214</v>
      </c>
      <c r="AY345" s="162"/>
      <c r="AZ345" s="162"/>
      <c r="BA345" s="162"/>
      <c r="BB345" s="162"/>
      <c r="BC345" s="162"/>
      <c r="BD345" s="162"/>
      <c r="BE345" s="162"/>
      <c r="BF345" s="162"/>
      <c r="BG345" s="162"/>
      <c r="BH345" s="162"/>
      <c r="BI345" s="162"/>
      <c r="BJ345" s="162"/>
      <c r="BK345" s="162"/>
      <c r="BL345" s="162"/>
      <c r="BM345" s="162"/>
      <c r="BN345" s="162"/>
      <c r="BO345" s="162"/>
      <c r="BP345" s="162"/>
      <c r="BQ345" s="162"/>
      <c r="BR345" s="162"/>
      <c r="BS345" s="151"/>
      <c r="BT345" s="151"/>
      <c r="BU345" s="151"/>
    </row>
    <row r="346" ht="15.75" customHeight="1">
      <c r="A346" s="64" t="s">
        <v>3272</v>
      </c>
      <c r="B346" s="65"/>
      <c r="C346" s="36" t="s">
        <v>97</v>
      </c>
      <c r="D346" s="66" t="b">
        <v>0</v>
      </c>
      <c r="E346" s="66" t="b">
        <v>0</v>
      </c>
      <c r="F346" s="28" t="s">
        <v>2386</v>
      </c>
      <c r="G346" s="39" t="s">
        <v>3273</v>
      </c>
      <c r="H346" s="68"/>
      <c r="I346" s="55"/>
      <c r="J346" s="55"/>
      <c r="K346" s="55"/>
      <c r="L346" s="69"/>
      <c r="M346" s="69"/>
      <c r="N346" s="69"/>
      <c r="O346" s="69"/>
      <c r="P346" s="70" t="s">
        <v>3274</v>
      </c>
      <c r="Q346" s="70" t="s">
        <v>3275</v>
      </c>
      <c r="R346" s="71"/>
      <c r="S346" s="41" t="s">
        <v>1724</v>
      </c>
      <c r="T346" s="41" t="s">
        <v>3276</v>
      </c>
      <c r="U346" s="73" t="s">
        <v>108</v>
      </c>
      <c r="V346" s="92" t="s">
        <v>1929</v>
      </c>
      <c r="W346" s="74">
        <v>635039.0</v>
      </c>
      <c r="X346" s="42"/>
      <c r="Y346" s="41" t="s">
        <v>259</v>
      </c>
      <c r="Z346" s="75">
        <v>42675.0</v>
      </c>
      <c r="AA346" s="76"/>
      <c r="AB346" s="76"/>
      <c r="AC346" s="77"/>
      <c r="AD346" s="78">
        <v>1.0</v>
      </c>
      <c r="AE346" s="41"/>
      <c r="AF346" s="78">
        <v>1.0</v>
      </c>
      <c r="AG346" s="78"/>
      <c r="AH346" s="47"/>
      <c r="AI346" s="37"/>
      <c r="AJ346" s="41" t="s">
        <v>3277</v>
      </c>
      <c r="AK346" s="78"/>
      <c r="AL346" s="70"/>
      <c r="AM346" s="55"/>
      <c r="AN346" s="55"/>
      <c r="AO346" s="55"/>
      <c r="AP346" s="42"/>
      <c r="AQ346" s="57"/>
      <c r="AR346" s="57"/>
      <c r="AS346" s="57"/>
      <c r="AT346" s="57"/>
      <c r="AU346" s="57"/>
      <c r="AV346" s="57"/>
      <c r="AW346" s="57"/>
      <c r="AX346" s="57"/>
      <c r="AY346" s="57"/>
      <c r="AZ346" s="241"/>
      <c r="BA346" s="241"/>
      <c r="BB346" s="151"/>
      <c r="BC346" s="151"/>
      <c r="BD346" s="151"/>
      <c r="BE346" s="151"/>
      <c r="BF346" s="57"/>
      <c r="BG346" s="57"/>
      <c r="BH346" s="57"/>
      <c r="BI346" s="57"/>
      <c r="BJ346" s="57"/>
      <c r="BK346" s="57"/>
      <c r="BL346" s="57"/>
      <c r="BM346" s="57"/>
      <c r="BN346" s="57"/>
      <c r="BO346" s="57"/>
      <c r="BP346" s="57"/>
      <c r="BQ346" s="57"/>
      <c r="BR346" s="57"/>
      <c r="BS346" s="57"/>
      <c r="BT346" s="57"/>
      <c r="BU346" s="57"/>
    </row>
    <row r="347" ht="15.75" customHeight="1">
      <c r="A347" s="64" t="s">
        <v>3278</v>
      </c>
      <c r="B347" s="110"/>
      <c r="C347" s="36" t="s">
        <v>97</v>
      </c>
      <c r="D347" s="59"/>
      <c r="E347" s="31" t="b">
        <v>0</v>
      </c>
      <c r="F347" s="28"/>
      <c r="G347" s="106"/>
      <c r="H347" s="286"/>
      <c r="I347" s="55"/>
      <c r="J347" s="55"/>
      <c r="K347" s="55"/>
      <c r="L347" s="69"/>
      <c r="M347" s="69"/>
      <c r="N347" s="69"/>
      <c r="O347" s="69"/>
      <c r="P347" s="47"/>
      <c r="Q347" s="47"/>
      <c r="R347" s="106"/>
      <c r="S347" s="42"/>
      <c r="T347" s="42"/>
      <c r="U347" s="49"/>
      <c r="V347" s="37"/>
      <c r="W347" s="57"/>
      <c r="X347" s="57"/>
      <c r="Y347" s="57"/>
      <c r="Z347" s="51"/>
      <c r="AA347" s="63"/>
      <c r="AB347" s="63"/>
      <c r="AC347" s="54"/>
      <c r="AD347" s="57"/>
      <c r="AE347" s="57"/>
      <c r="AF347" s="57"/>
      <c r="AG347" s="57"/>
      <c r="AH347" s="107"/>
      <c r="AI347" s="37"/>
      <c r="AJ347" s="57"/>
      <c r="AK347" s="315"/>
      <c r="AL347" s="316"/>
      <c r="AM347" s="315"/>
      <c r="AN347" s="315"/>
      <c r="AO347" s="315"/>
      <c r="AP347" s="57"/>
      <c r="AQ347" s="57"/>
      <c r="AR347" s="57"/>
      <c r="AS347" s="57"/>
      <c r="AT347" s="57"/>
      <c r="AU347" s="57"/>
      <c r="AV347" s="57"/>
      <c r="AW347" s="57"/>
      <c r="AX347" s="57"/>
      <c r="AY347" s="57"/>
      <c r="AZ347" s="57"/>
      <c r="BA347" s="57"/>
      <c r="BB347" s="57"/>
      <c r="BC347" s="57"/>
      <c r="BD347" s="57"/>
      <c r="BE347" s="57"/>
      <c r="BF347" s="57"/>
      <c r="BG347" s="57"/>
      <c r="BH347" s="57"/>
      <c r="BI347" s="57"/>
      <c r="BJ347" s="57"/>
      <c r="BK347" s="57"/>
      <c r="BL347" s="57"/>
      <c r="BM347" s="57"/>
      <c r="BN347" s="57"/>
      <c r="BO347" s="57"/>
      <c r="BP347" s="57"/>
      <c r="BQ347" s="57"/>
      <c r="BR347" s="57"/>
      <c r="BS347" s="57"/>
      <c r="BT347" s="57"/>
      <c r="BU347" s="57"/>
    </row>
    <row r="348" ht="15.75" customHeight="1">
      <c r="A348" s="64" t="s">
        <v>3279</v>
      </c>
      <c r="B348" s="82">
        <v>45268.0</v>
      </c>
      <c r="C348" s="36" t="s">
        <v>57</v>
      </c>
      <c r="D348" s="66" t="b">
        <v>0</v>
      </c>
      <c r="E348" s="66" t="b">
        <f>IF(D348=TRUE,TRUE,FALSE)</f>
        <v>0</v>
      </c>
      <c r="F348" s="477" t="s">
        <v>3280</v>
      </c>
      <c r="G348" s="39" t="s">
        <v>3281</v>
      </c>
      <c r="H348" s="286"/>
      <c r="I348" s="55" t="s">
        <v>122</v>
      </c>
      <c r="J348" s="57" t="s">
        <v>80</v>
      </c>
      <c r="K348" s="55" t="s">
        <v>63</v>
      </c>
      <c r="L348" s="64" t="s">
        <v>187</v>
      </c>
      <c r="M348" s="64"/>
      <c r="N348" s="69"/>
      <c r="O348" s="69"/>
      <c r="P348" s="584" t="s">
        <v>3282</v>
      </c>
      <c r="Q348" s="584" t="s">
        <v>3283</v>
      </c>
      <c r="R348" s="585" t="s">
        <v>3284</v>
      </c>
      <c r="S348" s="586" t="s">
        <v>3285</v>
      </c>
      <c r="T348" s="57" t="s">
        <v>415</v>
      </c>
      <c r="U348" s="73" t="s">
        <v>143</v>
      </c>
      <c r="V348" s="587"/>
      <c r="W348" s="588">
        <v>2355413.0</v>
      </c>
      <c r="X348" s="57"/>
      <c r="Y348" s="586"/>
      <c r="Z348" s="75"/>
      <c r="AA348" s="76"/>
      <c r="AB348" s="76"/>
      <c r="AC348" s="552">
        <v>0.0</v>
      </c>
      <c r="AD348" s="589">
        <v>0.0</v>
      </c>
      <c r="AE348" s="586"/>
      <c r="AF348" s="589"/>
      <c r="AG348" s="589"/>
      <c r="AH348" s="152"/>
      <c r="AI348" s="145"/>
      <c r="AJ348" s="586"/>
      <c r="AK348" s="78"/>
      <c r="AL348" s="584"/>
      <c r="AM348" s="151"/>
      <c r="AN348" s="151"/>
      <c r="AO348" s="151"/>
      <c r="AP348" s="151"/>
      <c r="AQ348" s="151"/>
      <c r="AR348" s="151"/>
      <c r="AS348" s="151"/>
      <c r="AT348" s="151"/>
      <c r="AU348" s="151"/>
      <c r="AV348" s="151"/>
      <c r="AW348" s="151"/>
      <c r="AX348" s="151"/>
      <c r="AY348" s="151"/>
      <c r="AZ348" s="151"/>
      <c r="BA348" s="151"/>
      <c r="BB348" s="151"/>
      <c r="BC348" s="151"/>
      <c r="BD348" s="151"/>
      <c r="BE348" s="151"/>
      <c r="BF348" s="151"/>
      <c r="BG348" s="151"/>
      <c r="BH348" s="151"/>
      <c r="BI348" s="151"/>
      <c r="BJ348" s="151"/>
      <c r="BK348" s="151"/>
      <c r="BL348" s="151"/>
      <c r="BM348" s="151"/>
      <c r="BN348" s="151"/>
      <c r="BO348" s="151"/>
      <c r="BP348" s="151"/>
      <c r="BQ348" s="151"/>
      <c r="BR348" s="151"/>
      <c r="BS348" s="151"/>
      <c r="BT348" s="151"/>
      <c r="BU348" s="151"/>
    </row>
    <row r="349" ht="15.75" customHeight="1">
      <c r="A349" s="58" t="s">
        <v>3286</v>
      </c>
      <c r="B349" s="273">
        <v>45054.0</v>
      </c>
      <c r="C349" s="36" t="s">
        <v>97</v>
      </c>
      <c r="D349" s="37" t="b">
        <v>1</v>
      </c>
      <c r="E349" s="37" t="b">
        <v>0</v>
      </c>
      <c r="F349" s="170" t="s">
        <v>3287</v>
      </c>
      <c r="G349" s="39" t="s">
        <v>3288</v>
      </c>
      <c r="H349" s="39" t="s">
        <v>3289</v>
      </c>
      <c r="I349" s="57" t="s">
        <v>61</v>
      </c>
      <c r="J349" s="57" t="s">
        <v>62</v>
      </c>
      <c r="K349" s="57" t="s">
        <v>63</v>
      </c>
      <c r="L349" s="57" t="s">
        <v>321</v>
      </c>
      <c r="M349" s="57"/>
      <c r="N349" s="57"/>
      <c r="O349" s="57"/>
      <c r="P349" s="107" t="s">
        <v>3290</v>
      </c>
      <c r="Q349" s="107" t="s">
        <v>3291</v>
      </c>
      <c r="R349" s="108"/>
      <c r="S349" s="57" t="s">
        <v>3292</v>
      </c>
      <c r="T349" s="57" t="s">
        <v>587</v>
      </c>
      <c r="U349" s="49" t="s">
        <v>3293</v>
      </c>
      <c r="V349" s="37" t="s">
        <v>1929</v>
      </c>
      <c r="W349" s="57"/>
      <c r="X349" s="109" t="s">
        <v>178</v>
      </c>
      <c r="Y349" s="57"/>
      <c r="Z349" s="51"/>
      <c r="AA349" s="63"/>
      <c r="AB349" s="63"/>
      <c r="AC349" s="54"/>
      <c r="AD349" s="57"/>
      <c r="AE349" s="57"/>
      <c r="AF349" s="57"/>
      <c r="AG349" s="57"/>
      <c r="AH349" s="112" t="s">
        <v>3294</v>
      </c>
      <c r="AI349" s="74">
        <v>708795.0</v>
      </c>
      <c r="AJ349" s="57"/>
      <c r="AK349" s="57"/>
      <c r="AL349" s="107"/>
      <c r="AM349" s="57"/>
      <c r="AN349" s="57"/>
      <c r="AO349" s="57" t="s">
        <v>3295</v>
      </c>
      <c r="AP349" s="57"/>
      <c r="AQ349" s="57"/>
      <c r="AR349" s="57"/>
      <c r="AS349" s="57" t="s">
        <v>3296</v>
      </c>
      <c r="AT349" s="57" t="s">
        <v>3297</v>
      </c>
      <c r="AU349" s="113" t="s">
        <v>3298</v>
      </c>
      <c r="AV349" s="114"/>
      <c r="AW349" s="37" t="b">
        <v>0</v>
      </c>
      <c r="AX349" s="57" t="s">
        <v>95</v>
      </c>
      <c r="AY349" s="57"/>
      <c r="AZ349" s="57"/>
      <c r="BA349" s="57"/>
      <c r="BB349" s="57"/>
      <c r="BC349" s="57"/>
      <c r="BD349" s="57"/>
      <c r="BE349" s="57"/>
      <c r="BF349" s="57"/>
      <c r="BG349" s="57"/>
      <c r="BH349" s="57"/>
      <c r="BI349" s="57"/>
      <c r="BJ349" s="57"/>
      <c r="BK349" s="57"/>
      <c r="BL349" s="57"/>
      <c r="BM349" s="57"/>
      <c r="BN349" s="57"/>
      <c r="BO349" s="57"/>
      <c r="BP349" s="57"/>
      <c r="BQ349" s="57"/>
      <c r="BR349" s="57"/>
      <c r="BS349" s="57"/>
      <c r="BT349" s="57"/>
      <c r="BU349" s="57"/>
    </row>
    <row r="350" ht="15.75" customHeight="1">
      <c r="A350" s="58" t="s">
        <v>3299</v>
      </c>
      <c r="B350" s="82">
        <v>45434.0</v>
      </c>
      <c r="C350" s="36" t="s">
        <v>57</v>
      </c>
      <c r="D350" s="31" t="b">
        <v>1</v>
      </c>
      <c r="E350" s="37" t="b">
        <v>1</v>
      </c>
      <c r="F350" s="47"/>
      <c r="G350" s="39" t="s">
        <v>3300</v>
      </c>
      <c r="H350" s="39" t="s">
        <v>3301</v>
      </c>
      <c r="I350" s="55" t="s">
        <v>186</v>
      </c>
      <c r="J350" s="42" t="s">
        <v>80</v>
      </c>
      <c r="K350" s="55" t="s">
        <v>314</v>
      </c>
      <c r="L350" s="60" t="s">
        <v>597</v>
      </c>
      <c r="M350" s="43" t="s">
        <v>125</v>
      </c>
      <c r="N350" s="69" t="s">
        <v>340</v>
      </c>
      <c r="O350" s="45" t="s">
        <v>3302</v>
      </c>
      <c r="P350" s="46" t="s">
        <v>3303</v>
      </c>
      <c r="Q350" s="47" t="s">
        <v>3304</v>
      </c>
      <c r="R350" s="106"/>
      <c r="S350" s="42" t="s">
        <v>3305</v>
      </c>
      <c r="T350" s="42" t="s">
        <v>293</v>
      </c>
      <c r="U350" s="49" t="s">
        <v>661</v>
      </c>
      <c r="V350" s="37" t="s">
        <v>109</v>
      </c>
      <c r="W350" s="233">
        <v>5233.0</v>
      </c>
      <c r="X350" s="42" t="s">
        <v>163</v>
      </c>
      <c r="Y350" s="42"/>
      <c r="Z350" s="51">
        <v>44274.0</v>
      </c>
      <c r="AA350" s="53">
        <v>4.5E7</v>
      </c>
      <c r="AB350" s="53">
        <v>8.81E7</v>
      </c>
      <c r="AC350" s="54">
        <v>88.1</v>
      </c>
      <c r="AD350" s="37">
        <v>5.0</v>
      </c>
      <c r="AE350" s="42" t="s">
        <v>111</v>
      </c>
      <c r="AF350" s="37">
        <v>10.0</v>
      </c>
      <c r="AG350" s="42"/>
      <c r="AH350" s="79" t="s">
        <v>3306</v>
      </c>
      <c r="AI350" s="74">
        <v>1532.0</v>
      </c>
      <c r="AJ350" s="345" t="s">
        <v>3307</v>
      </c>
      <c r="AK350" s="42"/>
      <c r="AL350" s="47" t="s">
        <v>3308</v>
      </c>
      <c r="AM350" s="42"/>
      <c r="AN350" s="42"/>
      <c r="AO350" s="42"/>
      <c r="AP350" s="42" t="s">
        <v>3309</v>
      </c>
      <c r="AQ350" s="42" t="s">
        <v>3310</v>
      </c>
      <c r="AR350" s="42" t="s">
        <v>3311</v>
      </c>
      <c r="AS350" s="42" t="s">
        <v>3311</v>
      </c>
      <c r="AT350" s="42" t="s">
        <v>3312</v>
      </c>
      <c r="AU350" s="42" t="s">
        <v>3313</v>
      </c>
      <c r="AV350" s="42"/>
      <c r="AW350" s="42" t="b">
        <v>0</v>
      </c>
      <c r="AX350" s="42" t="s">
        <v>95</v>
      </c>
      <c r="AY350" s="42"/>
      <c r="AZ350" s="57"/>
      <c r="BA350" s="57"/>
      <c r="BB350" s="57"/>
      <c r="BC350" s="57"/>
      <c r="BD350" s="57"/>
      <c r="BE350" s="57"/>
      <c r="BF350" s="57"/>
      <c r="BG350" s="57"/>
      <c r="BH350" s="57"/>
      <c r="BI350" s="57"/>
      <c r="BJ350" s="57"/>
      <c r="BK350" s="57"/>
      <c r="BL350" s="57"/>
      <c r="BM350" s="57"/>
      <c r="BN350" s="57"/>
      <c r="BO350" s="57"/>
      <c r="BP350" s="57"/>
      <c r="BQ350" s="57"/>
      <c r="BR350" s="57"/>
      <c r="BS350" s="57"/>
      <c r="BT350" s="57"/>
      <c r="BU350" s="57"/>
    </row>
    <row r="351" ht="15.75" customHeight="1">
      <c r="A351" s="104" t="s">
        <v>3314</v>
      </c>
      <c r="B351" s="82">
        <v>45434.0</v>
      </c>
      <c r="C351" s="36" t="s">
        <v>57</v>
      </c>
      <c r="D351" s="31" t="b">
        <v>1</v>
      </c>
      <c r="E351" s="31" t="b">
        <v>1</v>
      </c>
      <c r="F351" s="47"/>
      <c r="G351" s="307" t="s">
        <v>3315</v>
      </c>
      <c r="H351" s="590" t="s">
        <v>3316</v>
      </c>
      <c r="I351" s="89" t="s">
        <v>269</v>
      </c>
      <c r="J351" s="162" t="s">
        <v>2062</v>
      </c>
      <c r="K351" s="55" t="s">
        <v>314</v>
      </c>
      <c r="L351" s="60" t="s">
        <v>340</v>
      </c>
      <c r="M351" s="60" t="s">
        <v>125</v>
      </c>
      <c r="N351" s="69"/>
      <c r="O351" s="45" t="s">
        <v>3317</v>
      </c>
      <c r="P351" s="591" t="s">
        <v>3318</v>
      </c>
      <c r="Q351" s="592" t="s">
        <v>3319</v>
      </c>
      <c r="R351" s="106"/>
      <c r="S351" s="42"/>
      <c r="T351" s="42"/>
      <c r="U351" s="49"/>
      <c r="V351" s="37"/>
      <c r="W351" s="233"/>
      <c r="X351" s="42"/>
      <c r="Y351" s="42"/>
      <c r="Z351" s="51"/>
      <c r="AA351" s="63"/>
      <c r="AB351" s="63"/>
      <c r="AC351" s="54"/>
      <c r="AD351" s="37"/>
      <c r="AE351" s="42"/>
      <c r="AF351" s="37"/>
      <c r="AG351" s="42"/>
      <c r="AH351" s="47"/>
      <c r="AI351" s="74"/>
      <c r="AJ351" s="345"/>
      <c r="AK351" s="42"/>
      <c r="AL351" s="47"/>
      <c r="AM351" s="42"/>
      <c r="AN351" s="42"/>
      <c r="AO351" s="42"/>
      <c r="AP351" s="42"/>
      <c r="AQ351" s="42"/>
      <c r="AR351" s="42"/>
      <c r="AS351" s="42"/>
      <c r="AT351" s="42"/>
      <c r="AU351" s="42"/>
      <c r="AV351" s="42"/>
      <c r="AW351" s="42"/>
      <c r="AX351" s="42"/>
      <c r="AY351" s="42"/>
      <c r="AZ351" s="57"/>
      <c r="BA351" s="57"/>
      <c r="BB351" s="57"/>
      <c r="BC351" s="57"/>
      <c r="BD351" s="57"/>
      <c r="BE351" s="57"/>
      <c r="BF351" s="57"/>
      <c r="BG351" s="57"/>
      <c r="BH351" s="57"/>
      <c r="BI351" s="57"/>
      <c r="BJ351" s="57"/>
      <c r="BK351" s="57"/>
      <c r="BL351" s="57"/>
      <c r="BM351" s="57"/>
      <c r="BN351" s="57"/>
      <c r="BO351" s="57"/>
      <c r="BP351" s="57"/>
      <c r="BQ351" s="57"/>
      <c r="BR351" s="57"/>
      <c r="BS351" s="57"/>
      <c r="BT351" s="57"/>
      <c r="BU351" s="57"/>
    </row>
    <row r="352" ht="15.75" customHeight="1">
      <c r="A352" s="58" t="s">
        <v>3314</v>
      </c>
      <c r="B352" s="82">
        <v>45336.0</v>
      </c>
      <c r="C352" s="36" t="s">
        <v>1837</v>
      </c>
      <c r="D352" s="84" t="b">
        <v>1</v>
      </c>
      <c r="E352" s="92" t="b">
        <v>1</v>
      </c>
      <c r="F352" s="47"/>
      <c r="G352" s="39" t="s">
        <v>3315</v>
      </c>
      <c r="H352" s="106"/>
      <c r="I352" s="55"/>
      <c r="J352" s="42"/>
      <c r="K352" s="55"/>
      <c r="L352" s="64"/>
      <c r="M352" s="64"/>
      <c r="N352" s="69"/>
      <c r="O352" s="69"/>
      <c r="P352" s="47"/>
      <c r="Q352" s="47"/>
      <c r="R352" s="106"/>
      <c r="S352" s="42"/>
      <c r="T352" s="42"/>
      <c r="U352" s="49"/>
      <c r="V352" s="37"/>
      <c r="W352" s="233"/>
      <c r="X352" s="42"/>
      <c r="Y352" s="42"/>
      <c r="Z352" s="51"/>
      <c r="AA352" s="63"/>
      <c r="AB352" s="63"/>
      <c r="AC352" s="54"/>
      <c r="AD352" s="37"/>
      <c r="AE352" s="42"/>
      <c r="AF352" s="37"/>
      <c r="AG352" s="42"/>
      <c r="AH352" s="47"/>
      <c r="AI352" s="74"/>
      <c r="AJ352" s="42"/>
      <c r="AK352" s="42"/>
      <c r="AL352" s="47"/>
      <c r="AM352" s="42"/>
      <c r="AN352" s="42"/>
      <c r="AO352" s="42"/>
      <c r="AP352" s="42"/>
      <c r="AQ352" s="42"/>
      <c r="AR352" s="42"/>
      <c r="AS352" s="42"/>
      <c r="AT352" s="42"/>
      <c r="AU352" s="42"/>
      <c r="AV352" s="42"/>
      <c r="AW352" s="42"/>
      <c r="AX352" s="42"/>
      <c r="AY352" s="42"/>
      <c r="AZ352" s="57"/>
      <c r="BA352" s="57"/>
      <c r="BB352" s="57"/>
      <c r="BC352" s="57"/>
      <c r="BD352" s="57"/>
      <c r="BE352" s="57"/>
      <c r="BF352" s="57"/>
      <c r="BG352" s="57"/>
      <c r="BH352" s="57"/>
      <c r="BI352" s="57"/>
      <c r="BJ352" s="57"/>
      <c r="BK352" s="57"/>
      <c r="BL352" s="57"/>
      <c r="BM352" s="57"/>
      <c r="BN352" s="57"/>
      <c r="BO352" s="57"/>
      <c r="BP352" s="57"/>
      <c r="BQ352" s="57"/>
      <c r="BR352" s="57"/>
      <c r="BS352" s="57"/>
      <c r="BT352" s="57"/>
      <c r="BU352" s="57"/>
    </row>
    <row r="353" ht="15.75" customHeight="1">
      <c r="A353" s="159" t="s">
        <v>3320</v>
      </c>
      <c r="B353" s="82">
        <v>45434.0</v>
      </c>
      <c r="C353" s="36" t="s">
        <v>57</v>
      </c>
      <c r="D353" s="59" t="b">
        <v>1</v>
      </c>
      <c r="E353" s="59" t="b">
        <v>1</v>
      </c>
      <c r="F353" s="433" t="s">
        <v>3321</v>
      </c>
      <c r="G353" s="106"/>
      <c r="H353" s="225" t="s">
        <v>3322</v>
      </c>
      <c r="I353" s="162" t="s">
        <v>79</v>
      </c>
      <c r="J353" s="38" t="s">
        <v>62</v>
      </c>
      <c r="K353" s="162" t="s">
        <v>63</v>
      </c>
      <c r="L353" s="164" t="s">
        <v>315</v>
      </c>
      <c r="M353" s="164" t="s">
        <v>65</v>
      </c>
      <c r="N353" s="162"/>
      <c r="O353" s="45" t="s">
        <v>3323</v>
      </c>
      <c r="P353" s="62" t="s">
        <v>3324</v>
      </c>
      <c r="Q353" s="38"/>
      <c r="R353" s="106"/>
      <c r="S353" s="42"/>
      <c r="T353" s="162"/>
      <c r="U353" s="165" t="s">
        <v>72</v>
      </c>
      <c r="V353" s="37" t="s">
        <v>91</v>
      </c>
      <c r="W353" s="166"/>
      <c r="X353" s="167" t="s">
        <v>131</v>
      </c>
      <c r="Y353" s="162"/>
      <c r="Z353" s="156"/>
      <c r="AA353" s="52"/>
      <c r="AB353" s="52"/>
      <c r="AC353" s="168"/>
      <c r="AD353" s="59"/>
      <c r="AE353" s="162"/>
      <c r="AF353" s="59"/>
      <c r="AG353" s="162"/>
      <c r="AH353" s="38"/>
      <c r="AI353" s="409"/>
      <c r="AJ353" s="162"/>
      <c r="AK353" s="162"/>
      <c r="AL353" s="38"/>
      <c r="AM353" s="162"/>
      <c r="AN353" s="162"/>
      <c r="AO353" s="162"/>
      <c r="AP353" s="162"/>
      <c r="AQ353" s="162"/>
      <c r="AR353" s="162"/>
      <c r="AS353" s="162"/>
      <c r="AT353" s="162"/>
      <c r="AU353" s="162"/>
      <c r="AV353" s="162"/>
      <c r="AW353" s="162"/>
      <c r="AX353" s="162"/>
      <c r="AY353" s="162"/>
      <c r="AZ353" s="162"/>
      <c r="BA353" s="162"/>
      <c r="BB353" s="162"/>
      <c r="BC353" s="162"/>
      <c r="BD353" s="162"/>
      <c r="BE353" s="162"/>
      <c r="BF353" s="162"/>
      <c r="BG353" s="162"/>
      <c r="BH353" s="162"/>
      <c r="BI353" s="162"/>
      <c r="BJ353" s="162"/>
      <c r="BK353" s="162"/>
      <c r="BL353" s="162"/>
      <c r="BM353" s="162"/>
      <c r="BN353" s="162"/>
      <c r="BO353" s="162"/>
      <c r="BP353" s="162"/>
      <c r="BQ353" s="162"/>
      <c r="BR353" s="162"/>
      <c r="BS353" s="57"/>
      <c r="BT353" s="57"/>
      <c r="BU353" s="57"/>
    </row>
    <row r="354" ht="15.75" customHeight="1">
      <c r="A354" s="321" t="s">
        <v>3325</v>
      </c>
      <c r="B354" s="110"/>
      <c r="C354" s="36" t="s">
        <v>97</v>
      </c>
      <c r="D354" s="31" t="b">
        <v>0</v>
      </c>
      <c r="E354" s="31" t="b">
        <v>0</v>
      </c>
      <c r="F354" s="28" t="s">
        <v>2419</v>
      </c>
      <c r="G354" s="106"/>
      <c r="H354" s="286"/>
      <c r="I354" s="55"/>
      <c r="J354" s="55"/>
      <c r="K354" s="55"/>
      <c r="L354" s="69"/>
      <c r="M354" s="69"/>
      <c r="N354" s="69"/>
      <c r="O354" s="69"/>
      <c r="P354" s="288"/>
      <c r="Q354" s="288"/>
      <c r="R354" s="108"/>
      <c r="S354" s="57"/>
      <c r="T354" s="287"/>
      <c r="U354" s="154"/>
      <c r="V354" s="289"/>
      <c r="W354" s="287"/>
      <c r="X354" s="287"/>
      <c r="Y354" s="287"/>
      <c r="Z354" s="156"/>
      <c r="AA354" s="52"/>
      <c r="AB354" s="52"/>
      <c r="AC354" s="287"/>
      <c r="AD354" s="287"/>
      <c r="AE354" s="287"/>
      <c r="AF354" s="287"/>
      <c r="AG354" s="287"/>
      <c r="AH354" s="288"/>
      <c r="AI354" s="289"/>
      <c r="AJ354" s="287"/>
      <c r="AK354" s="287"/>
      <c r="AL354" s="288"/>
      <c r="AM354" s="287"/>
      <c r="AN354" s="287"/>
      <c r="AO354" s="287"/>
      <c r="AP354" s="287"/>
      <c r="AQ354" s="287"/>
      <c r="AR354" s="287"/>
      <c r="AS354" s="287"/>
      <c r="AT354" s="287"/>
      <c r="AU354" s="287"/>
      <c r="AV354" s="287"/>
      <c r="AW354" s="287"/>
      <c r="AX354" s="287"/>
      <c r="AY354" s="287"/>
      <c r="AZ354" s="57"/>
      <c r="BA354" s="57"/>
      <c r="BB354" s="57"/>
      <c r="BC354" s="57"/>
      <c r="BD354" s="57"/>
      <c r="BE354" s="57"/>
      <c r="BF354" s="57"/>
      <c r="BG354" s="57"/>
      <c r="BH354" s="57"/>
      <c r="BI354" s="57"/>
      <c r="BJ354" s="57"/>
      <c r="BK354" s="57"/>
      <c r="BL354" s="57"/>
      <c r="BM354" s="57"/>
      <c r="BN354" s="57"/>
      <c r="BO354" s="57"/>
      <c r="BP354" s="57"/>
      <c r="BQ354" s="57"/>
      <c r="BR354" s="57"/>
      <c r="BS354" s="57"/>
      <c r="BT354" s="57"/>
      <c r="BU354" s="57"/>
    </row>
    <row r="355" ht="15.75" customHeight="1">
      <c r="A355" s="167" t="s">
        <v>3326</v>
      </c>
      <c r="B355" s="82">
        <v>45434.0</v>
      </c>
      <c r="C355" s="36" t="s">
        <v>57</v>
      </c>
      <c r="D355" s="59" t="b">
        <v>1</v>
      </c>
      <c r="E355" s="59" t="b">
        <v>1</v>
      </c>
      <c r="F355" s="38"/>
      <c r="G355" s="181" t="s">
        <v>3327</v>
      </c>
      <c r="H355" s="93" t="s">
        <v>3328</v>
      </c>
      <c r="I355" s="232" t="s">
        <v>385</v>
      </c>
      <c r="J355" s="167" t="s">
        <v>2626</v>
      </c>
      <c r="K355" s="162" t="s">
        <v>81</v>
      </c>
      <c r="L355" s="164" t="s">
        <v>366</v>
      </c>
      <c r="M355" s="164" t="s">
        <v>339</v>
      </c>
      <c r="N355" s="162"/>
      <c r="O355" s="564" t="s">
        <v>3329</v>
      </c>
      <c r="P355" s="62" t="s">
        <v>3330</v>
      </c>
      <c r="Q355" s="339" t="s">
        <v>3331</v>
      </c>
      <c r="R355" s="106" t="s">
        <v>3332</v>
      </c>
      <c r="S355" s="42" t="s">
        <v>3333</v>
      </c>
      <c r="T355" s="167" t="s">
        <v>89</v>
      </c>
      <c r="U355" s="184" t="s">
        <v>208</v>
      </c>
      <c r="V355" s="37" t="s">
        <v>91</v>
      </c>
      <c r="W355" s="162" t="s">
        <v>3334</v>
      </c>
      <c r="X355" s="167" t="s">
        <v>131</v>
      </c>
      <c r="Y355" s="162"/>
      <c r="Z355" s="156"/>
      <c r="AA355" s="52"/>
      <c r="AB355" s="52"/>
      <c r="AC355" s="168"/>
      <c r="AD355" s="59"/>
      <c r="AE355" s="162"/>
      <c r="AF355" s="59"/>
      <c r="AG355" s="162"/>
      <c r="AH355" s="38"/>
      <c r="AI355" s="59"/>
      <c r="AJ355" s="162"/>
      <c r="AK355" s="162"/>
      <c r="AL355" s="38"/>
      <c r="AM355" s="162"/>
      <c r="AN355" s="162"/>
      <c r="AO355" s="162"/>
      <c r="AP355" s="162"/>
      <c r="AQ355" s="162"/>
      <c r="AR355" s="162"/>
      <c r="AS355" s="162"/>
      <c r="AT355" s="162"/>
      <c r="AU355" s="162"/>
      <c r="AV355" s="162"/>
      <c r="AW355" s="162"/>
      <c r="AX355" s="162"/>
      <c r="AY355" s="162"/>
      <c r="AZ355" s="57"/>
      <c r="BA355" s="57"/>
      <c r="BB355" s="57"/>
      <c r="BC355" s="57"/>
      <c r="BD355" s="57"/>
      <c r="BE355" s="57"/>
      <c r="BF355" s="57"/>
      <c r="BG355" s="57"/>
      <c r="BH355" s="57"/>
      <c r="BI355" s="57"/>
      <c r="BJ355" s="57"/>
      <c r="BK355" s="57"/>
      <c r="BL355" s="57"/>
      <c r="BM355" s="57"/>
      <c r="BN355" s="57"/>
      <c r="BO355" s="57"/>
      <c r="BP355" s="57"/>
      <c r="BQ355" s="57"/>
      <c r="BR355" s="57"/>
      <c r="BS355" s="57"/>
      <c r="BT355" s="57"/>
      <c r="BU355" s="57"/>
    </row>
    <row r="356" ht="15.75" customHeight="1">
      <c r="A356" s="64" t="s">
        <v>3335</v>
      </c>
      <c r="B356" s="110"/>
      <c r="C356" s="36" t="s">
        <v>97</v>
      </c>
      <c r="D356" s="31"/>
      <c r="E356" s="31" t="b">
        <v>0</v>
      </c>
      <c r="F356" s="28"/>
      <c r="G356" s="106"/>
      <c r="H356" s="286"/>
      <c r="I356" s="55"/>
      <c r="J356" s="55"/>
      <c r="K356" s="55"/>
      <c r="L356" s="69"/>
      <c r="M356" s="69"/>
      <c r="N356" s="69"/>
      <c r="O356" s="69"/>
      <c r="P356" s="288"/>
      <c r="Q356" s="288"/>
      <c r="R356" s="108"/>
      <c r="S356" s="57"/>
      <c r="T356" s="287"/>
      <c r="U356" s="154"/>
      <c r="V356" s="289"/>
      <c r="W356" s="287"/>
      <c r="X356" s="287"/>
      <c r="Y356" s="287"/>
      <c r="Z356" s="156"/>
      <c r="AA356" s="52"/>
      <c r="AB356" s="52"/>
      <c r="AC356" s="287"/>
      <c r="AD356" s="287"/>
      <c r="AE356" s="287"/>
      <c r="AF356" s="287"/>
      <c r="AG356" s="287"/>
      <c r="AH356" s="288"/>
      <c r="AI356" s="289"/>
      <c r="AJ356" s="287"/>
      <c r="AK356" s="287"/>
      <c r="AL356" s="288"/>
      <c r="AM356" s="287"/>
      <c r="AN356" s="287"/>
      <c r="AO356" s="287"/>
      <c r="AP356" s="287"/>
      <c r="AQ356" s="287"/>
      <c r="AR356" s="287"/>
      <c r="AS356" s="287"/>
      <c r="AT356" s="287"/>
      <c r="AU356" s="287"/>
      <c r="AV356" s="287"/>
      <c r="AW356" s="287"/>
      <c r="AX356" s="287"/>
      <c r="AY356" s="287"/>
      <c r="AZ356" s="162"/>
      <c r="BA356" s="162"/>
      <c r="BB356" s="150"/>
      <c r="BC356" s="150"/>
      <c r="BD356" s="59" t="b">
        <v>0</v>
      </c>
      <c r="BE356" s="150" t="s">
        <v>3336</v>
      </c>
      <c r="BF356" s="150"/>
      <c r="BG356" s="150"/>
      <c r="BH356" s="150"/>
      <c r="BI356" s="150"/>
      <c r="BJ356" s="150"/>
      <c r="BK356" s="150"/>
      <c r="BL356" s="150"/>
      <c r="BM356" s="150"/>
      <c r="BN356" s="150"/>
      <c r="BO356" s="150"/>
      <c r="BP356" s="150"/>
      <c r="BQ356" s="150"/>
      <c r="BR356" s="150"/>
      <c r="BS356" s="150"/>
      <c r="BT356" s="150"/>
      <c r="BU356" s="150"/>
    </row>
    <row r="357" ht="15.75" customHeight="1">
      <c r="A357" s="58" t="s">
        <v>3337</v>
      </c>
      <c r="B357" s="82">
        <v>45434.0</v>
      </c>
      <c r="C357" s="36" t="s">
        <v>57</v>
      </c>
      <c r="D357" s="31" t="b">
        <v>1</v>
      </c>
      <c r="E357" s="37" t="b">
        <v>1</v>
      </c>
      <c r="F357" s="47"/>
      <c r="G357" s="39" t="s">
        <v>3338</v>
      </c>
      <c r="H357" s="39" t="s">
        <v>3339</v>
      </c>
      <c r="I357" s="55" t="s">
        <v>186</v>
      </c>
      <c r="J357" s="42" t="s">
        <v>80</v>
      </c>
      <c r="K357" s="55" t="s">
        <v>63</v>
      </c>
      <c r="L357" s="43" t="s">
        <v>125</v>
      </c>
      <c r="M357" s="43" t="s">
        <v>340</v>
      </c>
      <c r="N357" s="69"/>
      <c r="O357" s="564" t="s">
        <v>3340</v>
      </c>
      <c r="P357" s="46" t="s">
        <v>3341</v>
      </c>
      <c r="Q357" s="47"/>
      <c r="R357" s="106"/>
      <c r="S357" s="42" t="s">
        <v>3342</v>
      </c>
      <c r="T357" s="48" t="s">
        <v>89</v>
      </c>
      <c r="U357" s="49" t="s">
        <v>143</v>
      </c>
      <c r="V357" s="37" t="s">
        <v>91</v>
      </c>
      <c r="W357" s="42"/>
      <c r="X357" s="42" t="s">
        <v>74</v>
      </c>
      <c r="Y357" s="42"/>
      <c r="Z357" s="51"/>
      <c r="AA357" s="63"/>
      <c r="AB357" s="53">
        <v>1000000.0</v>
      </c>
      <c r="AC357" s="54">
        <v>1.0</v>
      </c>
      <c r="AD357" s="37">
        <v>1.0</v>
      </c>
      <c r="AE357" s="42"/>
      <c r="AF357" s="37">
        <v>3.0</v>
      </c>
      <c r="AG357" s="42"/>
      <c r="AH357" s="79" t="s">
        <v>3343</v>
      </c>
      <c r="AI357" s="37"/>
      <c r="AJ357" s="42"/>
      <c r="AK357" s="42"/>
      <c r="AL357" s="47" t="s">
        <v>3344</v>
      </c>
      <c r="AM357" s="42"/>
      <c r="AN357" s="42" t="s">
        <v>3345</v>
      </c>
      <c r="AO357" s="42" t="s">
        <v>3346</v>
      </c>
      <c r="AP357" s="42"/>
      <c r="AQ357" s="42" t="s">
        <v>3344</v>
      </c>
      <c r="AR357" s="42" t="s">
        <v>3346</v>
      </c>
      <c r="AS357" s="42"/>
      <c r="AT357" s="42" t="s">
        <v>3347</v>
      </c>
      <c r="AU357" s="42" t="s">
        <v>3348</v>
      </c>
      <c r="AV357" s="42" t="s">
        <v>3349</v>
      </c>
      <c r="AW357" s="42" t="b">
        <v>0</v>
      </c>
      <c r="AX357" s="42" t="s">
        <v>423</v>
      </c>
      <c r="AY357" s="42"/>
      <c r="AZ357" s="42"/>
      <c r="BA357" s="42"/>
      <c r="BB357" s="57"/>
      <c r="BC357" s="57"/>
      <c r="BD357" s="57"/>
      <c r="BE357" s="57"/>
      <c r="BF357" s="57"/>
      <c r="BG357" s="57"/>
      <c r="BH357" s="57"/>
      <c r="BI357" s="57"/>
      <c r="BJ357" s="57"/>
      <c r="BK357" s="57"/>
      <c r="BL357" s="57"/>
      <c r="BM357" s="57"/>
      <c r="BN357" s="57"/>
      <c r="BO357" s="57"/>
      <c r="BP357" s="57"/>
      <c r="BQ357" s="57"/>
      <c r="BR357" s="57"/>
      <c r="BS357" s="57"/>
      <c r="BT357" s="57"/>
      <c r="BU357" s="57"/>
    </row>
    <row r="358" ht="15.75" customHeight="1">
      <c r="A358" s="64" t="s">
        <v>3350</v>
      </c>
      <c r="B358" s="110"/>
      <c r="C358" s="36" t="s">
        <v>97</v>
      </c>
      <c r="D358" s="56"/>
      <c r="E358" s="31" t="b">
        <v>0</v>
      </c>
      <c r="F358" s="28"/>
      <c r="G358" s="39" t="s">
        <v>3351</v>
      </c>
      <c r="H358" s="286"/>
      <c r="I358" s="55"/>
      <c r="J358" s="55"/>
      <c r="K358" s="55"/>
      <c r="L358" s="64"/>
      <c r="M358" s="64"/>
      <c r="N358" s="69"/>
      <c r="O358" s="69"/>
      <c r="P358" s="70" t="s">
        <v>3352</v>
      </c>
      <c r="Q358" s="70" t="s">
        <v>3353</v>
      </c>
      <c r="R358" s="71"/>
      <c r="S358" s="41" t="s">
        <v>3354</v>
      </c>
      <c r="T358" s="72" t="s">
        <v>3355</v>
      </c>
      <c r="U358" s="73" t="s">
        <v>90</v>
      </c>
      <c r="V358" s="92" t="s">
        <v>109</v>
      </c>
      <c r="W358" s="74">
        <v>32533.0</v>
      </c>
      <c r="X358" s="92" t="s">
        <v>92</v>
      </c>
      <c r="Y358" s="41" t="s">
        <v>1694</v>
      </c>
      <c r="Z358" s="75">
        <v>41387.0</v>
      </c>
      <c r="AA358" s="76">
        <v>1.45E7</v>
      </c>
      <c r="AB358" s="76">
        <v>1.45E7</v>
      </c>
      <c r="AC358" s="77"/>
      <c r="AD358" s="78">
        <v>1.0</v>
      </c>
      <c r="AE358" s="78" t="s">
        <v>1287</v>
      </c>
      <c r="AF358" s="78">
        <v>5.0</v>
      </c>
      <c r="AG358" s="41"/>
      <c r="AH358" s="107"/>
      <c r="AI358" s="37"/>
      <c r="AJ358" s="78" t="s">
        <v>3356</v>
      </c>
      <c r="AK358" s="78" t="s">
        <v>3357</v>
      </c>
      <c r="AL358" s="70" t="s">
        <v>3358</v>
      </c>
      <c r="AM358" s="315"/>
      <c r="AN358" s="315"/>
      <c r="AO358" s="315"/>
      <c r="AP358" s="57"/>
      <c r="AQ358" s="57"/>
      <c r="AR358" s="57"/>
      <c r="AS358" s="57"/>
      <c r="AT358" s="57"/>
      <c r="AU358" s="57"/>
      <c r="AV358" s="57"/>
      <c r="AW358" s="57"/>
      <c r="AX358" s="57"/>
      <c r="AY358" s="57"/>
      <c r="AZ358" s="57"/>
      <c r="BA358" s="57"/>
      <c r="BB358" s="57"/>
      <c r="BC358" s="57"/>
      <c r="BD358" s="57"/>
      <c r="BE358" s="57"/>
      <c r="BF358" s="57"/>
      <c r="BG358" s="57"/>
      <c r="BH358" s="57"/>
      <c r="BI358" s="57"/>
      <c r="BJ358" s="57"/>
      <c r="BK358" s="57"/>
      <c r="BL358" s="57"/>
      <c r="BM358" s="57"/>
      <c r="BN358" s="57"/>
      <c r="BO358" s="57"/>
      <c r="BP358" s="57"/>
      <c r="BQ358" s="57"/>
      <c r="BR358" s="57"/>
      <c r="BS358" s="57"/>
      <c r="BT358" s="57"/>
      <c r="BU358" s="57"/>
    </row>
    <row r="359" ht="15.75" customHeight="1">
      <c r="A359" s="64" t="s">
        <v>3359</v>
      </c>
      <c r="B359" s="110"/>
      <c r="C359" s="36" t="s">
        <v>97</v>
      </c>
      <c r="D359" s="56"/>
      <c r="E359" s="31" t="b">
        <v>0</v>
      </c>
      <c r="F359" s="86"/>
      <c r="G359" s="39" t="s">
        <v>3360</v>
      </c>
      <c r="H359" s="68"/>
      <c r="I359" s="55"/>
      <c r="J359" s="55"/>
      <c r="K359" s="55"/>
      <c r="L359" s="64"/>
      <c r="M359" s="64"/>
      <c r="N359" s="69"/>
      <c r="O359" s="69"/>
      <c r="P359" s="70" t="s">
        <v>3361</v>
      </c>
      <c r="Q359" s="70" t="s">
        <v>3362</v>
      </c>
      <c r="R359" s="71"/>
      <c r="S359" s="41" t="s">
        <v>3363</v>
      </c>
      <c r="T359" s="72" t="s">
        <v>954</v>
      </c>
      <c r="U359" s="73" t="s">
        <v>372</v>
      </c>
      <c r="V359" s="37"/>
      <c r="W359" s="74">
        <v>909750.0</v>
      </c>
      <c r="X359" s="37"/>
      <c r="Y359" s="41"/>
      <c r="Z359" s="75"/>
      <c r="AA359" s="76"/>
      <c r="AB359" s="76"/>
      <c r="AC359" s="77"/>
      <c r="AD359" s="78"/>
      <c r="AE359" s="78"/>
      <c r="AF359" s="78"/>
      <c r="AG359" s="41"/>
      <c r="AH359" s="107"/>
      <c r="AI359" s="37"/>
      <c r="AJ359" s="78"/>
      <c r="AK359" s="78"/>
      <c r="AL359" s="70" t="s">
        <v>3364</v>
      </c>
      <c r="AM359" s="315"/>
      <c r="AN359" s="315"/>
      <c r="AO359" s="315"/>
      <c r="AP359" s="57"/>
      <c r="AQ359" s="57"/>
      <c r="AR359" s="57"/>
      <c r="AS359" s="57"/>
      <c r="AT359" s="57"/>
      <c r="AU359" s="57"/>
      <c r="AV359" s="57"/>
      <c r="AW359" s="57"/>
      <c r="AX359" s="57"/>
      <c r="AY359" s="57"/>
      <c r="AZ359" s="57"/>
      <c r="BA359" s="57"/>
      <c r="BB359" s="57"/>
      <c r="BC359" s="57"/>
      <c r="BD359" s="57"/>
      <c r="BE359" s="57"/>
      <c r="BF359" s="57"/>
      <c r="BG359" s="57"/>
      <c r="BH359" s="57"/>
      <c r="BI359" s="57"/>
      <c r="BJ359" s="57"/>
      <c r="BK359" s="57"/>
      <c r="BL359" s="57"/>
      <c r="BM359" s="57"/>
      <c r="BN359" s="57"/>
      <c r="BO359" s="57"/>
      <c r="BP359" s="57"/>
      <c r="BQ359" s="57"/>
      <c r="BR359" s="57"/>
      <c r="BS359" s="57"/>
      <c r="BT359" s="57"/>
      <c r="BU359" s="57"/>
    </row>
    <row r="360" ht="15.75" customHeight="1">
      <c r="A360" s="64" t="s">
        <v>3365</v>
      </c>
      <c r="B360" s="82">
        <v>45434.0</v>
      </c>
      <c r="C360" s="36" t="s">
        <v>57</v>
      </c>
      <c r="D360" s="56" t="b">
        <v>1</v>
      </c>
      <c r="E360" s="66" t="b">
        <f>IF(D360=TRUE,TRUE,FALSE)</f>
        <v>1</v>
      </c>
      <c r="F360" s="28"/>
      <c r="G360" s="39" t="s">
        <v>3366</v>
      </c>
      <c r="H360" s="593" t="s">
        <v>3367</v>
      </c>
      <c r="I360" s="55" t="s">
        <v>233</v>
      </c>
      <c r="J360" s="55" t="s">
        <v>62</v>
      </c>
      <c r="K360" s="55" t="s">
        <v>63</v>
      </c>
      <c r="L360" s="60" t="s">
        <v>289</v>
      </c>
      <c r="M360" s="43"/>
      <c r="N360" s="69"/>
      <c r="O360" s="425" t="s">
        <v>3368</v>
      </c>
      <c r="P360" s="250" t="s">
        <v>3369</v>
      </c>
      <c r="Q360" s="70" t="s">
        <v>3370</v>
      </c>
      <c r="R360" s="71"/>
      <c r="S360" s="41" t="s">
        <v>901</v>
      </c>
      <c r="T360" s="48" t="s">
        <v>344</v>
      </c>
      <c r="U360" s="73" t="s">
        <v>491</v>
      </c>
      <c r="V360" s="37" t="s">
        <v>91</v>
      </c>
      <c r="W360" s="233">
        <v>213166.0</v>
      </c>
      <c r="X360" s="42" t="s">
        <v>74</v>
      </c>
      <c r="Y360" s="41"/>
      <c r="Z360" s="75"/>
      <c r="AA360" s="76"/>
      <c r="AB360" s="76"/>
      <c r="AC360" s="77"/>
      <c r="AD360" s="78">
        <v>1.0</v>
      </c>
      <c r="AE360" s="41"/>
      <c r="AF360" s="78">
        <v>1.0</v>
      </c>
      <c r="AG360" s="41"/>
      <c r="AH360" s="79" t="s">
        <v>3371</v>
      </c>
      <c r="AI360" s="37"/>
      <c r="AJ360" s="41" t="s">
        <v>3372</v>
      </c>
      <c r="AK360" s="41"/>
      <c r="AL360" s="70" t="s">
        <v>3373</v>
      </c>
      <c r="AM360" s="55"/>
      <c r="AN360" s="55"/>
      <c r="AO360" s="55"/>
      <c r="AP360" s="42"/>
      <c r="AQ360" s="42"/>
      <c r="AR360" s="42"/>
      <c r="AS360" s="42"/>
      <c r="AT360" s="42"/>
      <c r="AU360" s="241" t="s">
        <v>1583</v>
      </c>
      <c r="AV360" s="42"/>
      <c r="AW360" s="42"/>
      <c r="AX360" s="42" t="s">
        <v>214</v>
      </c>
      <c r="AY360" s="42"/>
      <c r="AZ360" s="42"/>
      <c r="BA360" s="42"/>
      <c r="BB360" s="57"/>
      <c r="BC360" s="57"/>
      <c r="BD360" s="57"/>
      <c r="BE360" s="57"/>
      <c r="BF360" s="57"/>
      <c r="BG360" s="57"/>
      <c r="BH360" s="57"/>
      <c r="BI360" s="57"/>
      <c r="BJ360" s="57"/>
      <c r="BK360" s="57"/>
      <c r="BL360" s="57"/>
      <c r="BM360" s="57"/>
      <c r="BN360" s="57"/>
      <c r="BO360" s="57"/>
      <c r="BP360" s="57"/>
      <c r="BQ360" s="57"/>
      <c r="BR360" s="57"/>
      <c r="BS360" s="57"/>
      <c r="BT360" s="57"/>
      <c r="BU360" s="57"/>
    </row>
    <row r="361" ht="15.75" customHeight="1">
      <c r="A361" s="321" t="s">
        <v>3374</v>
      </c>
      <c r="B361" s="110"/>
      <c r="C361" s="36" t="s">
        <v>97</v>
      </c>
      <c r="D361" s="31" t="b">
        <v>0</v>
      </c>
      <c r="E361" s="31" t="b">
        <v>0</v>
      </c>
      <c r="F361" s="28" t="s">
        <v>3375</v>
      </c>
      <c r="G361" s="106"/>
      <c r="H361" s="286"/>
      <c r="I361" s="55"/>
      <c r="J361" s="55"/>
      <c r="K361" s="55"/>
      <c r="L361" s="64"/>
      <c r="M361" s="64"/>
      <c r="N361" s="69"/>
      <c r="O361" s="69"/>
      <c r="P361" s="47"/>
      <c r="Q361" s="47"/>
      <c r="R361" s="106"/>
      <c r="S361" s="42"/>
      <c r="T361" s="42"/>
      <c r="U361" s="49"/>
      <c r="V361" s="37"/>
      <c r="W361" s="57"/>
      <c r="X361" s="57"/>
      <c r="Y361" s="57"/>
      <c r="Z361" s="51"/>
      <c r="AA361" s="63"/>
      <c r="AB361" s="63"/>
      <c r="AC361" s="54"/>
      <c r="AD361" s="57"/>
      <c r="AE361" s="57"/>
      <c r="AF361" s="57"/>
      <c r="AG361" s="57"/>
      <c r="AH361" s="107"/>
      <c r="AI361" s="37"/>
      <c r="AJ361" s="57"/>
      <c r="AK361" s="315"/>
      <c r="AL361" s="316"/>
      <c r="AM361" s="315"/>
      <c r="AN361" s="315"/>
      <c r="AO361" s="315"/>
      <c r="AP361" s="57"/>
      <c r="AQ361" s="57"/>
      <c r="AR361" s="57"/>
      <c r="AS361" s="57"/>
      <c r="AT361" s="57"/>
      <c r="AU361" s="57"/>
      <c r="AV361" s="57"/>
      <c r="AW361" s="57"/>
      <c r="AX361" s="57"/>
      <c r="AY361" s="57"/>
      <c r="AZ361" s="57"/>
      <c r="BA361" s="57"/>
      <c r="BB361" s="57"/>
      <c r="BC361" s="57"/>
      <c r="BD361" s="57"/>
      <c r="BE361" s="57"/>
      <c r="BF361" s="57"/>
      <c r="BG361" s="57"/>
      <c r="BH361" s="57"/>
      <c r="BI361" s="57"/>
      <c r="BJ361" s="57"/>
      <c r="BK361" s="57"/>
      <c r="BL361" s="57"/>
      <c r="BM361" s="57"/>
      <c r="BN361" s="57"/>
      <c r="BO361" s="57"/>
      <c r="BP361" s="57"/>
      <c r="BQ361" s="57"/>
      <c r="BR361" s="57"/>
      <c r="BS361" s="57"/>
      <c r="BT361" s="57"/>
      <c r="BU361" s="57"/>
    </row>
    <row r="362" ht="15.75" customHeight="1">
      <c r="A362" s="58" t="s">
        <v>3376</v>
      </c>
      <c r="B362" s="82">
        <v>45434.0</v>
      </c>
      <c r="C362" s="36" t="s">
        <v>57</v>
      </c>
      <c r="D362" s="56" t="b">
        <v>1</v>
      </c>
      <c r="E362" s="37" t="b">
        <v>1</v>
      </c>
      <c r="F362" s="204" t="s">
        <v>3377</v>
      </c>
      <c r="G362" s="39" t="s">
        <v>3378</v>
      </c>
      <c r="H362" s="39" t="s">
        <v>3379</v>
      </c>
      <c r="I362" s="55" t="s">
        <v>269</v>
      </c>
      <c r="J362" s="55" t="s">
        <v>123</v>
      </c>
      <c r="K362" s="55" t="s">
        <v>314</v>
      </c>
      <c r="L362" s="43" t="s">
        <v>136</v>
      </c>
      <c r="M362" s="43" t="s">
        <v>125</v>
      </c>
      <c r="N362" s="69"/>
      <c r="O362" s="425" t="s">
        <v>3380</v>
      </c>
      <c r="P362" s="46" t="s">
        <v>3381</v>
      </c>
      <c r="Q362" s="47" t="s">
        <v>3382</v>
      </c>
      <c r="R362" s="39" t="s">
        <v>3383</v>
      </c>
      <c r="S362" s="42" t="s">
        <v>3384</v>
      </c>
      <c r="T362" s="42" t="s">
        <v>415</v>
      </c>
      <c r="U362" s="49" t="s">
        <v>447</v>
      </c>
      <c r="V362" s="37" t="s">
        <v>109</v>
      </c>
      <c r="W362" s="233">
        <v>29730.0</v>
      </c>
      <c r="X362" s="42" t="s">
        <v>92</v>
      </c>
      <c r="Y362" s="42" t="s">
        <v>3385</v>
      </c>
      <c r="Z362" s="51">
        <v>44212.0</v>
      </c>
      <c r="AA362" s="63"/>
      <c r="AB362" s="53">
        <v>2750000.0</v>
      </c>
      <c r="AC362" s="54">
        <v>2.75</v>
      </c>
      <c r="AD362" s="37">
        <v>4.0</v>
      </c>
      <c r="AE362" s="42" t="s">
        <v>164</v>
      </c>
      <c r="AF362" s="37">
        <v>2.0</v>
      </c>
      <c r="AG362" s="42"/>
      <c r="AH362" s="79" t="s">
        <v>3386</v>
      </c>
      <c r="AI362" s="37"/>
      <c r="AJ362" s="317" t="s">
        <v>3387</v>
      </c>
      <c r="AK362" s="114"/>
      <c r="AL362" s="47" t="s">
        <v>3388</v>
      </c>
      <c r="AM362" s="42"/>
      <c r="AN362" s="42" t="s">
        <v>3389</v>
      </c>
      <c r="AO362" s="42" t="s">
        <v>3389</v>
      </c>
      <c r="AP362" s="42" t="s">
        <v>3390</v>
      </c>
      <c r="AQ362" s="42"/>
      <c r="AR362" s="42" t="s">
        <v>3389</v>
      </c>
      <c r="AS362" s="42"/>
      <c r="AT362" s="42" t="s">
        <v>3391</v>
      </c>
      <c r="AU362" s="42" t="s">
        <v>3392</v>
      </c>
      <c r="AV362" s="42"/>
      <c r="AW362" s="42" t="b">
        <v>0</v>
      </c>
      <c r="AX362" s="42" t="s">
        <v>95</v>
      </c>
      <c r="AY362" s="42"/>
      <c r="AZ362" s="42"/>
      <c r="BA362" s="42"/>
      <c r="BB362" s="57"/>
      <c r="BC362" s="57"/>
      <c r="BD362" s="57"/>
      <c r="BE362" s="57"/>
      <c r="BF362" s="57"/>
      <c r="BG362" s="57"/>
      <c r="BH362" s="57"/>
      <c r="BI362" s="57"/>
      <c r="BJ362" s="57"/>
      <c r="BK362" s="57"/>
      <c r="BL362" s="57"/>
      <c r="BM362" s="57"/>
      <c r="BN362" s="57"/>
      <c r="BO362" s="57"/>
      <c r="BP362" s="57"/>
      <c r="BQ362" s="57"/>
      <c r="BR362" s="57"/>
      <c r="BS362" s="57"/>
      <c r="BT362" s="57"/>
      <c r="BU362" s="57"/>
    </row>
    <row r="363" ht="15.75" customHeight="1">
      <c r="A363" s="58" t="s">
        <v>3393</v>
      </c>
      <c r="B363" s="273">
        <v>45054.0</v>
      </c>
      <c r="C363" s="36" t="s">
        <v>97</v>
      </c>
      <c r="D363" s="37" t="b">
        <v>1</v>
      </c>
      <c r="E363" s="37" t="b">
        <v>0</v>
      </c>
      <c r="F363" s="170" t="s">
        <v>3287</v>
      </c>
      <c r="G363" s="39" t="s">
        <v>3394</v>
      </c>
      <c r="H363" s="39" t="s">
        <v>3395</v>
      </c>
      <c r="I363" s="57" t="s">
        <v>61</v>
      </c>
      <c r="J363" s="57" t="s">
        <v>62</v>
      </c>
      <c r="K363" s="57" t="s">
        <v>63</v>
      </c>
      <c r="L363" s="57" t="s">
        <v>321</v>
      </c>
      <c r="M363" s="57"/>
      <c r="N363" s="57"/>
      <c r="O363" s="57"/>
      <c r="P363" s="107" t="s">
        <v>3396</v>
      </c>
      <c r="Q363" s="107" t="s">
        <v>3397</v>
      </c>
      <c r="R363" s="108"/>
      <c r="S363" s="57" t="s">
        <v>3398</v>
      </c>
      <c r="T363" s="109" t="s">
        <v>89</v>
      </c>
      <c r="U363" s="49" t="s">
        <v>3399</v>
      </c>
      <c r="V363" s="37" t="s">
        <v>73</v>
      </c>
      <c r="W363" s="57"/>
      <c r="X363" s="57" t="s">
        <v>2887</v>
      </c>
      <c r="Y363" s="524" t="s">
        <v>2887</v>
      </c>
      <c r="Z363" s="114"/>
      <c r="AA363" s="63"/>
      <c r="AB363" s="63"/>
      <c r="AC363" s="54"/>
      <c r="AD363" s="57"/>
      <c r="AE363" s="57"/>
      <c r="AF363" s="57"/>
      <c r="AG363" s="57"/>
      <c r="AH363" s="112" t="s">
        <v>3400</v>
      </c>
      <c r="AI363" s="74">
        <v>1069.0</v>
      </c>
      <c r="AJ363" s="57"/>
      <c r="AK363" s="57"/>
      <c r="AL363" s="107"/>
      <c r="AM363" s="57"/>
      <c r="AN363" s="57"/>
      <c r="AO363" s="57" t="s">
        <v>3401</v>
      </c>
      <c r="AP363" s="57"/>
      <c r="AQ363" s="57"/>
      <c r="AR363" s="57"/>
      <c r="AS363" s="57"/>
      <c r="AT363" s="57" t="s">
        <v>3402</v>
      </c>
      <c r="AU363" s="113" t="s">
        <v>3403</v>
      </c>
      <c r="AV363" s="114"/>
      <c r="AW363" s="37" t="b">
        <v>0</v>
      </c>
      <c r="AX363" s="57" t="s">
        <v>95</v>
      </c>
      <c r="AY363" s="57"/>
      <c r="AZ363" s="57"/>
      <c r="BA363" s="57"/>
      <c r="BB363" s="57"/>
      <c r="BC363" s="57"/>
      <c r="BD363" s="57"/>
      <c r="BE363" s="57"/>
      <c r="BF363" s="57"/>
      <c r="BG363" s="57"/>
      <c r="BH363" s="57"/>
      <c r="BI363" s="57"/>
      <c r="BJ363" s="57"/>
      <c r="BK363" s="57"/>
      <c r="BL363" s="57"/>
      <c r="BM363" s="57"/>
      <c r="BN363" s="57"/>
      <c r="BO363" s="57"/>
      <c r="BP363" s="57"/>
      <c r="BQ363" s="57"/>
      <c r="BR363" s="57"/>
      <c r="BS363" s="57"/>
      <c r="BT363" s="57"/>
      <c r="BU363" s="57"/>
    </row>
    <row r="364" ht="15.0" customHeight="1">
      <c r="A364" s="58" t="s">
        <v>3404</v>
      </c>
      <c r="B364" s="82">
        <v>45434.0</v>
      </c>
      <c r="C364" s="83" t="s">
        <v>57</v>
      </c>
      <c r="D364" s="56" t="b">
        <v>1</v>
      </c>
      <c r="E364" s="92" t="b">
        <v>1</v>
      </c>
      <c r="F364" s="204" t="s">
        <v>3405</v>
      </c>
      <c r="G364" s="39" t="s">
        <v>3406</v>
      </c>
      <c r="H364" s="39" t="s">
        <v>3407</v>
      </c>
      <c r="I364" s="55" t="s">
        <v>269</v>
      </c>
      <c r="J364" s="162" t="s">
        <v>458</v>
      </c>
      <c r="K364" s="162" t="s">
        <v>124</v>
      </c>
      <c r="L364" s="43" t="s">
        <v>340</v>
      </c>
      <c r="M364" s="43" t="s">
        <v>125</v>
      </c>
      <c r="N364" s="69"/>
      <c r="O364" s="564" t="s">
        <v>3408</v>
      </c>
      <c r="P364" s="591" t="s">
        <v>3409</v>
      </c>
      <c r="Q364" s="47"/>
      <c r="R364" s="106"/>
      <c r="S364" s="42"/>
      <c r="T364" s="42"/>
      <c r="U364" s="49"/>
      <c r="V364" s="37"/>
      <c r="W364" s="233"/>
      <c r="X364" s="42"/>
      <c r="Y364" s="42"/>
      <c r="Z364" s="51"/>
      <c r="AA364" s="63"/>
      <c r="AB364" s="63"/>
      <c r="AC364" s="54"/>
      <c r="AD364" s="37"/>
      <c r="AE364" s="42"/>
      <c r="AF364" s="37"/>
      <c r="AG364" s="42"/>
      <c r="AH364" s="47"/>
      <c r="AI364" s="37"/>
      <c r="AJ364" s="42"/>
      <c r="AK364" s="42"/>
      <c r="AL364" s="47"/>
      <c r="AM364" s="42"/>
      <c r="AN364" s="42"/>
      <c r="AO364" s="42"/>
      <c r="AP364" s="42"/>
      <c r="AQ364" s="42"/>
      <c r="AR364" s="42"/>
      <c r="AS364" s="42"/>
      <c r="AT364" s="42"/>
      <c r="AU364" s="42"/>
      <c r="AV364" s="42"/>
      <c r="AW364" s="42"/>
      <c r="AX364" s="42"/>
      <c r="AY364" s="42"/>
      <c r="AZ364" s="42"/>
      <c r="BA364" s="42"/>
      <c r="BB364" s="57"/>
      <c r="BC364" s="57"/>
      <c r="BD364" s="57"/>
      <c r="BE364" s="57"/>
      <c r="BF364" s="57"/>
      <c r="BG364" s="57"/>
      <c r="BH364" s="57"/>
      <c r="BI364" s="57"/>
      <c r="BJ364" s="57"/>
      <c r="BK364" s="57"/>
      <c r="BL364" s="57"/>
      <c r="BM364" s="57"/>
      <c r="BN364" s="57"/>
      <c r="BO364" s="57"/>
      <c r="BP364" s="57"/>
      <c r="BQ364" s="57"/>
      <c r="BR364" s="57"/>
      <c r="BS364" s="57"/>
      <c r="BT364" s="57"/>
      <c r="BU364" s="57"/>
    </row>
    <row r="365" ht="15.75" customHeight="1">
      <c r="A365" s="64" t="s">
        <v>3410</v>
      </c>
      <c r="B365" s="273">
        <v>45054.0</v>
      </c>
      <c r="C365" s="36" t="s">
        <v>97</v>
      </c>
      <c r="D365" s="31" t="b">
        <v>1</v>
      </c>
      <c r="E365" s="66" t="b">
        <v>0</v>
      </c>
      <c r="F365" s="28" t="s">
        <v>3411</v>
      </c>
      <c r="G365" s="39" t="s">
        <v>3412</v>
      </c>
      <c r="H365" s="68"/>
      <c r="I365" s="55" t="s">
        <v>100</v>
      </c>
      <c r="J365" s="55" t="s">
        <v>101</v>
      </c>
      <c r="K365" s="55" t="s">
        <v>63</v>
      </c>
      <c r="L365" s="64" t="s">
        <v>187</v>
      </c>
      <c r="M365" s="64"/>
      <c r="N365" s="69"/>
      <c r="O365" s="69"/>
      <c r="P365" s="47"/>
      <c r="Q365" s="47"/>
      <c r="R365" s="367"/>
      <c r="S365" s="47"/>
      <c r="T365" s="42"/>
      <c r="U365" s="49"/>
      <c r="V365" s="37"/>
      <c r="W365" s="37"/>
      <c r="X365" s="42"/>
      <c r="Y365" s="42"/>
      <c r="Z365" s="51"/>
      <c r="AA365" s="63"/>
      <c r="AB365" s="63"/>
      <c r="AC365" s="54"/>
      <c r="AD365" s="37"/>
      <c r="AE365" s="42"/>
      <c r="AF365" s="37"/>
      <c r="AG365" s="37"/>
      <c r="AH365" s="47"/>
      <c r="AI365" s="37"/>
      <c r="AJ365" s="42"/>
      <c r="AK365" s="56"/>
      <c r="AL365" s="28"/>
      <c r="AM365" s="55"/>
      <c r="AN365" s="55"/>
      <c r="AO365" s="55"/>
      <c r="AP365" s="42"/>
      <c r="AQ365" s="57"/>
      <c r="AR365" s="57"/>
      <c r="AS365" s="57"/>
      <c r="AT365" s="57"/>
      <c r="AU365" s="57"/>
      <c r="AV365" s="57"/>
      <c r="AW365" s="57"/>
      <c r="AX365" s="57"/>
      <c r="AY365" s="57"/>
      <c r="AZ365" s="57"/>
      <c r="BA365" s="57"/>
      <c r="BB365" s="57"/>
      <c r="BC365" s="57"/>
      <c r="BD365" s="57"/>
      <c r="BE365" s="57"/>
      <c r="BF365" s="57"/>
      <c r="BG365" s="57"/>
      <c r="BH365" s="57"/>
      <c r="BI365" s="57"/>
      <c r="BJ365" s="57"/>
      <c r="BK365" s="57"/>
      <c r="BL365" s="57"/>
      <c r="BM365" s="57"/>
      <c r="BN365" s="57"/>
      <c r="BO365" s="57"/>
      <c r="BP365" s="57"/>
      <c r="BQ365" s="57"/>
      <c r="BR365" s="57"/>
      <c r="BS365" s="57"/>
      <c r="BT365" s="57"/>
      <c r="BU365" s="57"/>
    </row>
    <row r="366" ht="15.75" customHeight="1">
      <c r="A366" s="58" t="s">
        <v>3413</v>
      </c>
      <c r="B366" s="65"/>
      <c r="C366" s="36" t="s">
        <v>97</v>
      </c>
      <c r="D366" s="31" t="b">
        <v>0</v>
      </c>
      <c r="E366" s="37" t="b">
        <v>0</v>
      </c>
      <c r="F366" s="28" t="s">
        <v>3414</v>
      </c>
      <c r="G366" s="39" t="s">
        <v>3415</v>
      </c>
      <c r="H366" s="39" t="s">
        <v>3416</v>
      </c>
      <c r="I366" s="57"/>
      <c r="J366" s="57" t="s">
        <v>515</v>
      </c>
      <c r="K366" s="57"/>
      <c r="L366" s="57"/>
      <c r="M366" s="57"/>
      <c r="N366" s="57"/>
      <c r="O366" s="57"/>
      <c r="P366" s="107" t="s">
        <v>3417</v>
      </c>
      <c r="Q366" s="107" t="s">
        <v>3418</v>
      </c>
      <c r="R366" s="108"/>
      <c r="S366" s="57" t="s">
        <v>3419</v>
      </c>
      <c r="T366" s="57" t="s">
        <v>587</v>
      </c>
      <c r="U366" s="49" t="s">
        <v>2080</v>
      </c>
      <c r="V366" s="37" t="s">
        <v>109</v>
      </c>
      <c r="W366" s="57"/>
      <c r="X366" s="57" t="s">
        <v>193</v>
      </c>
      <c r="Y366" s="524" t="s">
        <v>193</v>
      </c>
      <c r="Z366" s="114"/>
      <c r="AA366" s="63"/>
      <c r="AB366" s="63"/>
      <c r="AC366" s="54"/>
      <c r="AD366" s="57"/>
      <c r="AE366" s="57"/>
      <c r="AF366" s="57"/>
      <c r="AG366" s="57"/>
      <c r="AH366" s="107"/>
      <c r="AI366" s="37"/>
      <c r="AJ366" s="57"/>
      <c r="AK366" s="57"/>
      <c r="AL366" s="107"/>
      <c r="AM366" s="57"/>
      <c r="AN366" s="57"/>
      <c r="AO366" s="57" t="s">
        <v>3420</v>
      </c>
      <c r="AP366" s="57"/>
      <c r="AQ366" s="57"/>
      <c r="AR366" s="57"/>
      <c r="AS366" s="57"/>
      <c r="AT366" s="57" t="s">
        <v>3421</v>
      </c>
      <c r="AU366" s="113" t="s">
        <v>3422</v>
      </c>
      <c r="AV366" s="114"/>
      <c r="AW366" s="37" t="b">
        <v>1</v>
      </c>
      <c r="AX366" s="57" t="s">
        <v>95</v>
      </c>
      <c r="AY366" s="57"/>
      <c r="AZ366" s="57"/>
      <c r="BA366" s="57"/>
      <c r="BB366" s="57"/>
      <c r="BC366" s="57"/>
      <c r="BD366" s="57"/>
      <c r="BE366" s="57"/>
      <c r="BF366" s="57"/>
      <c r="BG366" s="57"/>
      <c r="BH366" s="57"/>
      <c r="BI366" s="57"/>
      <c r="BJ366" s="57"/>
      <c r="BK366" s="57"/>
      <c r="BL366" s="57"/>
      <c r="BM366" s="57"/>
      <c r="BN366" s="57"/>
      <c r="BO366" s="57"/>
      <c r="BP366" s="57"/>
      <c r="BQ366" s="57"/>
      <c r="BR366" s="57"/>
      <c r="BS366" s="57"/>
      <c r="BT366" s="57"/>
      <c r="BU366" s="57"/>
    </row>
    <row r="367" ht="15.75" customHeight="1">
      <c r="A367" s="58" t="s">
        <v>3423</v>
      </c>
      <c r="B367" s="35">
        <v>45239.0</v>
      </c>
      <c r="C367" s="36" t="s">
        <v>57</v>
      </c>
      <c r="D367" s="56" t="b">
        <v>0</v>
      </c>
      <c r="E367" s="37" t="b">
        <v>0</v>
      </c>
      <c r="F367" s="47"/>
      <c r="G367" s="39" t="s">
        <v>3424</v>
      </c>
      <c r="H367" s="39" t="s">
        <v>3425</v>
      </c>
      <c r="I367" s="55" t="s">
        <v>186</v>
      </c>
      <c r="J367" s="42" t="s">
        <v>80</v>
      </c>
      <c r="K367" s="55" t="s">
        <v>63</v>
      </c>
      <c r="L367" s="64" t="s">
        <v>2597</v>
      </c>
      <c r="M367" s="64"/>
      <c r="N367" s="69"/>
      <c r="O367" s="69"/>
      <c r="P367" s="47" t="s">
        <v>3426</v>
      </c>
      <c r="Q367" s="47" t="s">
        <v>3427</v>
      </c>
      <c r="R367" s="106"/>
      <c r="S367" s="42" t="s">
        <v>3428</v>
      </c>
      <c r="T367" s="42" t="s">
        <v>207</v>
      </c>
      <c r="U367" s="49" t="s">
        <v>713</v>
      </c>
      <c r="V367" s="37" t="s">
        <v>91</v>
      </c>
      <c r="W367" s="233">
        <v>260958.0</v>
      </c>
      <c r="X367" s="342" t="s">
        <v>131</v>
      </c>
      <c r="Y367" s="42"/>
      <c r="Z367" s="51"/>
      <c r="AA367" s="63"/>
      <c r="AB367" s="63"/>
      <c r="AC367" s="54"/>
      <c r="AD367" s="37">
        <v>0.0</v>
      </c>
      <c r="AE367" s="42" t="s">
        <v>164</v>
      </c>
      <c r="AF367" s="37"/>
      <c r="AG367" s="42"/>
      <c r="AH367" s="79" t="s">
        <v>3429</v>
      </c>
      <c r="AI367" s="37">
        <v>36.0</v>
      </c>
      <c r="AJ367" s="42"/>
      <c r="AK367" s="42"/>
      <c r="AL367" s="47" t="s">
        <v>3430</v>
      </c>
      <c r="AM367" s="42"/>
      <c r="AN367" s="42"/>
      <c r="AO367" s="42"/>
      <c r="AP367" s="42"/>
      <c r="AQ367" s="42"/>
      <c r="AR367" s="42" t="s">
        <v>3430</v>
      </c>
      <c r="AS367" s="42"/>
      <c r="AT367" s="42" t="s">
        <v>3431</v>
      </c>
      <c r="AU367" s="42" t="s">
        <v>3432</v>
      </c>
      <c r="AV367" s="42"/>
      <c r="AW367" s="42" t="b">
        <v>0</v>
      </c>
      <c r="AX367" s="317" t="s">
        <v>182</v>
      </c>
      <c r="AY367" s="115"/>
      <c r="AZ367" s="114"/>
      <c r="BA367" s="42"/>
      <c r="BB367" s="57"/>
      <c r="BC367" s="57"/>
      <c r="BD367" s="57"/>
      <c r="BE367" s="57"/>
      <c r="BF367" s="57"/>
      <c r="BG367" s="57"/>
      <c r="BH367" s="57"/>
      <c r="BI367" s="57"/>
      <c r="BJ367" s="57"/>
      <c r="BK367" s="57"/>
      <c r="BL367" s="57"/>
      <c r="BM367" s="57"/>
      <c r="BN367" s="57"/>
      <c r="BO367" s="57"/>
      <c r="BP367" s="57"/>
      <c r="BQ367" s="57"/>
      <c r="BR367" s="57"/>
      <c r="BS367" s="57"/>
      <c r="BT367" s="57"/>
      <c r="BU367" s="57"/>
    </row>
    <row r="368" ht="15.75" customHeight="1">
      <c r="A368" s="58" t="s">
        <v>3433</v>
      </c>
      <c r="B368" s="273">
        <v>45085.0</v>
      </c>
      <c r="C368" s="36" t="s">
        <v>97</v>
      </c>
      <c r="D368" s="31" t="b">
        <v>0</v>
      </c>
      <c r="E368" s="37" t="b">
        <v>0</v>
      </c>
      <c r="F368" s="170"/>
      <c r="G368" s="106"/>
      <c r="H368" s="39" t="s">
        <v>3434</v>
      </c>
      <c r="I368" s="57"/>
      <c r="J368" s="57" t="s">
        <v>123</v>
      </c>
      <c r="K368" s="57"/>
      <c r="L368" s="57"/>
      <c r="M368" s="57"/>
      <c r="N368" s="57"/>
      <c r="O368" s="57"/>
      <c r="P368" s="107" t="s">
        <v>3435</v>
      </c>
      <c r="Q368" s="107" t="s">
        <v>3436</v>
      </c>
      <c r="R368" s="108"/>
      <c r="S368" s="57" t="s">
        <v>3437</v>
      </c>
      <c r="T368" s="109" t="s">
        <v>954</v>
      </c>
      <c r="U368" s="49" t="s">
        <v>90</v>
      </c>
      <c r="V368" s="37" t="s">
        <v>91</v>
      </c>
      <c r="W368" s="57"/>
      <c r="X368" s="57"/>
      <c r="Y368" s="57"/>
      <c r="Z368" s="51"/>
      <c r="AA368" s="63"/>
      <c r="AB368" s="63"/>
      <c r="AC368" s="54"/>
      <c r="AD368" s="57"/>
      <c r="AE368" s="57"/>
      <c r="AF368" s="57"/>
      <c r="AG368" s="57"/>
      <c r="AH368" s="107"/>
      <c r="AI368" s="37"/>
      <c r="AJ368" s="57"/>
      <c r="AK368" s="57"/>
      <c r="AL368" s="107" t="s">
        <v>3438</v>
      </c>
      <c r="AM368" s="57"/>
      <c r="AN368" s="57" t="s">
        <v>3438</v>
      </c>
      <c r="AO368" s="57"/>
      <c r="AP368" s="57"/>
      <c r="AQ368" s="57"/>
      <c r="AR368" s="57"/>
      <c r="AS368" s="57"/>
      <c r="AT368" s="57" t="s">
        <v>3438</v>
      </c>
      <c r="AU368" s="113" t="s">
        <v>1466</v>
      </c>
      <c r="AV368" s="114"/>
      <c r="AW368" s="37" t="b">
        <v>0</v>
      </c>
      <c r="AX368" s="57"/>
      <c r="AY368" s="57"/>
      <c r="AZ368" s="57"/>
      <c r="BA368" s="57"/>
      <c r="BB368" s="57"/>
      <c r="BC368" s="57"/>
      <c r="BD368" s="57"/>
      <c r="BE368" s="57"/>
      <c r="BF368" s="57"/>
      <c r="BG368" s="57"/>
      <c r="BH368" s="57"/>
      <c r="BI368" s="57"/>
      <c r="BJ368" s="57"/>
      <c r="BK368" s="57"/>
      <c r="BL368" s="57"/>
      <c r="BM368" s="57"/>
      <c r="BN368" s="57"/>
      <c r="BO368" s="57"/>
      <c r="BP368" s="57"/>
      <c r="BQ368" s="57"/>
      <c r="BR368" s="57"/>
      <c r="BS368" s="57"/>
      <c r="BT368" s="57"/>
      <c r="BU368" s="57"/>
    </row>
    <row r="369" ht="15.75" customHeight="1">
      <c r="A369" s="159" t="s">
        <v>3439</v>
      </c>
      <c r="B369" s="82">
        <v>45434.0</v>
      </c>
      <c r="C369" s="36" t="s">
        <v>57</v>
      </c>
      <c r="D369" s="59" t="b">
        <v>1</v>
      </c>
      <c r="E369" s="59" t="b">
        <v>1</v>
      </c>
      <c r="F369" s="38" t="s">
        <v>3440</v>
      </c>
      <c r="G369" s="39" t="s">
        <v>3441</v>
      </c>
      <c r="H369" s="225" t="s">
        <v>3442</v>
      </c>
      <c r="I369" s="162" t="s">
        <v>100</v>
      </c>
      <c r="J369" s="38" t="s">
        <v>123</v>
      </c>
      <c r="K369" s="163" t="s">
        <v>102</v>
      </c>
      <c r="L369" s="164" t="s">
        <v>103</v>
      </c>
      <c r="M369" s="164" t="s">
        <v>125</v>
      </c>
      <c r="N369" s="241" t="s">
        <v>366</v>
      </c>
      <c r="O369" s="425" t="s">
        <v>3443</v>
      </c>
      <c r="P369" s="62" t="s">
        <v>3444</v>
      </c>
      <c r="Q369" s="38" t="s">
        <v>3445</v>
      </c>
      <c r="R369" s="39" t="s">
        <v>3446</v>
      </c>
      <c r="S369" s="42"/>
      <c r="T369" s="167" t="s">
        <v>89</v>
      </c>
      <c r="U369" s="165" t="s">
        <v>276</v>
      </c>
      <c r="V369" s="37" t="s">
        <v>91</v>
      </c>
      <c r="W369" s="166"/>
      <c r="X369" s="167" t="s">
        <v>131</v>
      </c>
      <c r="Y369" s="162"/>
      <c r="Z369" s="156"/>
      <c r="AA369" s="52"/>
      <c r="AB369" s="52"/>
      <c r="AC369" s="168"/>
      <c r="AD369" s="59"/>
      <c r="AE369" s="162"/>
      <c r="AF369" s="59"/>
      <c r="AG369" s="162"/>
      <c r="AH369" s="169" t="s">
        <v>3447</v>
      </c>
      <c r="AI369" s="59">
        <v>262.0</v>
      </c>
      <c r="AJ369" s="162"/>
      <c r="AK369" s="162"/>
      <c r="AL369" s="38"/>
      <c r="AM369" s="162"/>
      <c r="AN369" s="162" t="s">
        <v>3448</v>
      </c>
      <c r="AO369" s="162"/>
      <c r="AP369" s="162"/>
      <c r="AQ369" s="162"/>
      <c r="AR369" s="162" t="s">
        <v>3449</v>
      </c>
      <c r="AS369" s="162"/>
      <c r="AT369" s="162"/>
      <c r="AU369" s="162"/>
      <c r="AV369" s="162"/>
      <c r="AW369" s="162"/>
      <c r="AX369" s="162" t="s">
        <v>214</v>
      </c>
      <c r="AY369" s="162"/>
      <c r="AZ369" s="162"/>
      <c r="BA369" s="162"/>
      <c r="BB369" s="162"/>
      <c r="BC369" s="162"/>
      <c r="BD369" s="162"/>
      <c r="BE369" s="162"/>
      <c r="BF369" s="162"/>
      <c r="BG369" s="162"/>
      <c r="BH369" s="162"/>
      <c r="BI369" s="162"/>
      <c r="BJ369" s="162"/>
      <c r="BK369" s="162"/>
      <c r="BL369" s="162"/>
      <c r="BM369" s="162"/>
      <c r="BN369" s="162"/>
      <c r="BO369" s="162"/>
      <c r="BP369" s="162"/>
      <c r="BQ369" s="162"/>
      <c r="BR369" s="162"/>
      <c r="BS369" s="57"/>
      <c r="BT369" s="57"/>
      <c r="BU369" s="57"/>
    </row>
    <row r="370" ht="15.75" customHeight="1">
      <c r="A370" s="58" t="s">
        <v>3450</v>
      </c>
      <c r="B370" s="82">
        <v>45434.0</v>
      </c>
      <c r="C370" s="36" t="s">
        <v>57</v>
      </c>
      <c r="D370" s="31" t="b">
        <v>1</v>
      </c>
      <c r="E370" s="37" t="b">
        <v>1</v>
      </c>
      <c r="F370" s="47"/>
      <c r="G370" s="39" t="s">
        <v>3451</v>
      </c>
      <c r="H370" s="39" t="s">
        <v>3452</v>
      </c>
      <c r="I370" s="162" t="s">
        <v>79</v>
      </c>
      <c r="J370" s="42" t="s">
        <v>123</v>
      </c>
      <c r="K370" s="42" t="s">
        <v>63</v>
      </c>
      <c r="L370" s="44" t="s">
        <v>65</v>
      </c>
      <c r="M370" s="44"/>
      <c r="N370" s="42"/>
      <c r="O370" s="564" t="s">
        <v>3453</v>
      </c>
      <c r="P370" s="46" t="s">
        <v>3454</v>
      </c>
      <c r="Q370" s="47" t="s">
        <v>3455</v>
      </c>
      <c r="R370" s="106"/>
      <c r="S370" s="42" t="s">
        <v>3456</v>
      </c>
      <c r="T370" s="48" t="s">
        <v>89</v>
      </c>
      <c r="U370" s="49" t="s">
        <v>108</v>
      </c>
      <c r="V370" s="37" t="s">
        <v>568</v>
      </c>
      <c r="W370" s="42"/>
      <c r="X370" s="42" t="s">
        <v>163</v>
      </c>
      <c r="Y370" s="42"/>
      <c r="Z370" s="51">
        <v>44986.0</v>
      </c>
      <c r="AA370" s="53">
        <v>4.0E7</v>
      </c>
      <c r="AB370" s="186">
        <v>2.895E8</v>
      </c>
      <c r="AC370" s="54">
        <v>289.5</v>
      </c>
      <c r="AD370" s="37">
        <v>6.0</v>
      </c>
      <c r="AE370" s="42"/>
      <c r="AF370" s="37">
        <v>16.0</v>
      </c>
      <c r="AG370" s="42"/>
      <c r="AH370" s="79" t="s">
        <v>3457</v>
      </c>
      <c r="AI370" s="74">
        <v>27753.0</v>
      </c>
      <c r="AJ370" s="42"/>
      <c r="AK370" s="42"/>
      <c r="AL370" s="47" t="s">
        <v>3458</v>
      </c>
      <c r="AM370" s="42"/>
      <c r="AN370" s="42" t="s">
        <v>3458</v>
      </c>
      <c r="AO370" s="42" t="s">
        <v>3459</v>
      </c>
      <c r="AP370" s="42"/>
      <c r="AQ370" s="42"/>
      <c r="AR370" s="42" t="s">
        <v>3458</v>
      </c>
      <c r="AS370" s="42"/>
      <c r="AT370" s="42" t="s">
        <v>3460</v>
      </c>
      <c r="AU370" s="317" t="s">
        <v>3461</v>
      </c>
      <c r="AV370" s="114"/>
      <c r="AW370" s="42" t="b">
        <v>0</v>
      </c>
      <c r="AX370" s="42" t="s">
        <v>95</v>
      </c>
      <c r="AY370" s="42"/>
      <c r="AZ370" s="42"/>
      <c r="BA370" s="42"/>
      <c r="BB370" s="57"/>
      <c r="BC370" s="57"/>
      <c r="BD370" s="57"/>
      <c r="BE370" s="57"/>
      <c r="BF370" s="57"/>
      <c r="BG370" s="57"/>
      <c r="BH370" s="57"/>
      <c r="BI370" s="57"/>
      <c r="BJ370" s="57"/>
      <c r="BK370" s="57"/>
      <c r="BL370" s="57"/>
      <c r="BM370" s="57"/>
      <c r="BN370" s="57"/>
      <c r="BO370" s="57"/>
      <c r="BP370" s="57"/>
      <c r="BQ370" s="57"/>
      <c r="BR370" s="57"/>
      <c r="BS370" s="57"/>
      <c r="BT370" s="57"/>
      <c r="BU370" s="57"/>
    </row>
    <row r="371" ht="15.75" customHeight="1">
      <c r="A371" s="64" t="s">
        <v>3462</v>
      </c>
      <c r="B371" s="82">
        <v>45434.0</v>
      </c>
      <c r="C371" s="36" t="s">
        <v>57</v>
      </c>
      <c r="D371" s="56" t="b">
        <v>1</v>
      </c>
      <c r="E371" s="66" t="b">
        <f>IF(D371=TRUE,TRUE,FALSE)</f>
        <v>1</v>
      </c>
      <c r="F371" s="86"/>
      <c r="G371" s="39" t="s">
        <v>3463</v>
      </c>
      <c r="H371" s="593" t="s">
        <v>3464</v>
      </c>
      <c r="I371" s="89" t="s">
        <v>1035</v>
      </c>
      <c r="J371" s="55" t="s">
        <v>101</v>
      </c>
      <c r="K371" s="55" t="s">
        <v>314</v>
      </c>
      <c r="L371" s="43" t="s">
        <v>315</v>
      </c>
      <c r="M371" s="43" t="s">
        <v>1282</v>
      </c>
      <c r="N371" s="69"/>
      <c r="O371" s="425" t="s">
        <v>3465</v>
      </c>
      <c r="P371" s="250" t="s">
        <v>3466</v>
      </c>
      <c r="Q371" s="70" t="s">
        <v>3467</v>
      </c>
      <c r="R371" s="71"/>
      <c r="S371" s="41" t="s">
        <v>3468</v>
      </c>
      <c r="T371" s="42" t="s">
        <v>577</v>
      </c>
      <c r="U371" s="73" t="s">
        <v>192</v>
      </c>
      <c r="V371" s="37" t="s">
        <v>109</v>
      </c>
      <c r="W371" s="233">
        <v>21074.0</v>
      </c>
      <c r="X371" s="48" t="s">
        <v>1647</v>
      </c>
      <c r="Y371" s="41" t="s">
        <v>3385</v>
      </c>
      <c r="Z371" s="75">
        <v>43472.0</v>
      </c>
      <c r="AA371" s="76">
        <v>1.594E7</v>
      </c>
      <c r="AB371" s="76">
        <v>1.594E7</v>
      </c>
      <c r="AC371" s="77">
        <v>15.94</v>
      </c>
      <c r="AD371" s="78">
        <v>1.0</v>
      </c>
      <c r="AE371" s="41"/>
      <c r="AF371" s="78">
        <v>1.0</v>
      </c>
      <c r="AG371" s="41"/>
      <c r="AH371" s="47"/>
      <c r="AI371" s="37"/>
      <c r="AJ371" s="41" t="s">
        <v>3469</v>
      </c>
      <c r="AK371" s="41"/>
      <c r="AL371" s="70" t="s">
        <v>3470</v>
      </c>
      <c r="AM371" s="55"/>
      <c r="AN371" s="55"/>
      <c r="AO371" s="55"/>
      <c r="AP371" s="42"/>
      <c r="AQ371" s="42"/>
      <c r="AR371" s="42"/>
      <c r="AS371" s="42"/>
      <c r="AT371" s="42"/>
      <c r="AU371" s="431" t="s">
        <v>3471</v>
      </c>
      <c r="AV371" s="42"/>
      <c r="AW371" s="42"/>
      <c r="AX371" s="42" t="s">
        <v>95</v>
      </c>
      <c r="AY371" s="42"/>
      <c r="AZ371" s="42"/>
      <c r="BA371" s="42"/>
      <c r="BB371" s="57"/>
      <c r="BC371" s="57"/>
      <c r="BD371" s="57"/>
      <c r="BE371" s="57"/>
      <c r="BF371" s="57"/>
      <c r="BG371" s="57"/>
      <c r="BH371" s="57"/>
      <c r="BI371" s="57"/>
      <c r="BJ371" s="57"/>
      <c r="BK371" s="57"/>
      <c r="BL371" s="57"/>
      <c r="BM371" s="57"/>
      <c r="BN371" s="57"/>
      <c r="BO371" s="57"/>
      <c r="BP371" s="57"/>
      <c r="BQ371" s="57"/>
      <c r="BR371" s="57"/>
      <c r="BS371" s="57"/>
      <c r="BT371" s="57"/>
      <c r="BU371" s="57"/>
    </row>
    <row r="372" ht="15.75" customHeight="1">
      <c r="A372" s="58" t="s">
        <v>3472</v>
      </c>
      <c r="B372" s="35">
        <v>44936.0</v>
      </c>
      <c r="C372" s="36" t="s">
        <v>97</v>
      </c>
      <c r="D372" s="37" t="b">
        <v>1</v>
      </c>
      <c r="E372" s="37" t="b">
        <v>0</v>
      </c>
      <c r="F372" s="170" t="s">
        <v>3473</v>
      </c>
      <c r="G372" s="39" t="s">
        <v>3474</v>
      </c>
      <c r="H372" s="39" t="s">
        <v>3475</v>
      </c>
      <c r="I372" s="57" t="s">
        <v>100</v>
      </c>
      <c r="J372" s="57" t="s">
        <v>123</v>
      </c>
      <c r="K372" s="57" t="s">
        <v>314</v>
      </c>
      <c r="L372" s="57" t="s">
        <v>125</v>
      </c>
      <c r="M372" s="57" t="s">
        <v>366</v>
      </c>
      <c r="N372" s="57"/>
      <c r="O372" s="57"/>
      <c r="P372" s="107" t="s">
        <v>3476</v>
      </c>
      <c r="Q372" s="107" t="s">
        <v>3477</v>
      </c>
      <c r="R372" s="108"/>
      <c r="S372" s="57" t="s">
        <v>3478</v>
      </c>
      <c r="T372" s="57" t="s">
        <v>129</v>
      </c>
      <c r="U372" s="49" t="s">
        <v>305</v>
      </c>
      <c r="V372" s="37" t="s">
        <v>91</v>
      </c>
      <c r="W372" s="57"/>
      <c r="X372" s="57" t="s">
        <v>306</v>
      </c>
      <c r="Y372" s="524" t="s">
        <v>306</v>
      </c>
      <c r="Z372" s="114"/>
      <c r="AA372" s="63"/>
      <c r="AB372" s="63"/>
      <c r="AC372" s="54"/>
      <c r="AD372" s="57"/>
      <c r="AE372" s="57"/>
      <c r="AF372" s="57"/>
      <c r="AG372" s="57"/>
      <c r="AH372" s="112" t="s">
        <v>3479</v>
      </c>
      <c r="AI372" s="37">
        <v>26.0</v>
      </c>
      <c r="AJ372" s="57"/>
      <c r="AK372" s="57"/>
      <c r="AL372" s="107" t="s">
        <v>3480</v>
      </c>
      <c r="AM372" s="57"/>
      <c r="AN372" s="57" t="s">
        <v>3481</v>
      </c>
      <c r="AO372" s="57" t="s">
        <v>3480</v>
      </c>
      <c r="AP372" s="57"/>
      <c r="AQ372" s="57"/>
      <c r="AR372" s="57" t="s">
        <v>3480</v>
      </c>
      <c r="AS372" s="57"/>
      <c r="AT372" s="57" t="s">
        <v>3482</v>
      </c>
      <c r="AU372" s="113" t="s">
        <v>3483</v>
      </c>
      <c r="AV372" s="114"/>
      <c r="AW372" s="37" t="b">
        <v>0</v>
      </c>
      <c r="AX372" s="57" t="s">
        <v>423</v>
      </c>
      <c r="AY372" s="57"/>
      <c r="AZ372" s="57"/>
      <c r="BA372" s="57"/>
      <c r="BB372" s="57"/>
      <c r="BC372" s="57"/>
      <c r="BD372" s="57"/>
      <c r="BE372" s="57"/>
      <c r="BF372" s="57"/>
      <c r="BG372" s="57"/>
      <c r="BH372" s="57"/>
      <c r="BI372" s="57"/>
      <c r="BJ372" s="57"/>
      <c r="BK372" s="57"/>
      <c r="BL372" s="57"/>
      <c r="BM372" s="57"/>
      <c r="BN372" s="57"/>
      <c r="BO372" s="57"/>
      <c r="BP372" s="57"/>
      <c r="BQ372" s="57"/>
      <c r="BR372" s="57"/>
      <c r="BS372" s="57"/>
      <c r="BT372" s="57"/>
      <c r="BU372" s="57"/>
    </row>
    <row r="373" ht="15.75" customHeight="1">
      <c r="A373" s="159" t="s">
        <v>3484</v>
      </c>
      <c r="B373" s="82">
        <v>45434.0</v>
      </c>
      <c r="C373" s="36" t="s">
        <v>57</v>
      </c>
      <c r="D373" s="59" t="b">
        <v>1</v>
      </c>
      <c r="E373" s="59" t="b">
        <v>1</v>
      </c>
      <c r="F373" s="201" t="s">
        <v>3485</v>
      </c>
      <c r="G373" s="39" t="s">
        <v>3486</v>
      </c>
      <c r="H373" s="39" t="s">
        <v>3487</v>
      </c>
      <c r="I373" s="150" t="s">
        <v>269</v>
      </c>
      <c r="J373" s="201" t="s">
        <v>123</v>
      </c>
      <c r="K373" s="408" t="s">
        <v>124</v>
      </c>
      <c r="L373" s="206" t="s">
        <v>65</v>
      </c>
      <c r="M373" s="206" t="s">
        <v>125</v>
      </c>
      <c r="N373" s="150"/>
      <c r="O373" s="425" t="s">
        <v>3488</v>
      </c>
      <c r="P373" s="175" t="s">
        <v>3489</v>
      </c>
      <c r="Q373" s="201" t="s">
        <v>3490</v>
      </c>
      <c r="R373" s="108"/>
      <c r="S373" s="57"/>
      <c r="T373" s="150"/>
      <c r="U373" s="184" t="s">
        <v>72</v>
      </c>
      <c r="V373" s="59" t="s">
        <v>91</v>
      </c>
      <c r="W373" s="150"/>
      <c r="X373" s="167" t="s">
        <v>131</v>
      </c>
      <c r="Y373" s="150"/>
      <c r="Z373" s="156"/>
      <c r="AA373" s="52"/>
      <c r="AB373" s="52"/>
      <c r="AC373" s="168"/>
      <c r="AD373" s="59"/>
      <c r="AE373" s="150"/>
      <c r="AF373" s="59"/>
      <c r="AG373" s="150"/>
      <c r="AH373" s="364" t="s">
        <v>3491</v>
      </c>
      <c r="AI373" s="59">
        <v>263.0</v>
      </c>
      <c r="AJ373" s="150"/>
      <c r="AK373" s="150">
        <f>972546249049</f>
        <v>972546249049</v>
      </c>
      <c r="AL373" s="201"/>
      <c r="AM373" s="150"/>
      <c r="AN373" s="150" t="s">
        <v>3492</v>
      </c>
      <c r="AO373" s="150" t="s">
        <v>3493</v>
      </c>
      <c r="AP373" s="150"/>
      <c r="AQ373" s="150"/>
      <c r="AR373" s="150" t="s">
        <v>3494</v>
      </c>
      <c r="AS373" s="150"/>
      <c r="AT373" s="150"/>
      <c r="AU373" s="150"/>
      <c r="AV373" s="150"/>
      <c r="AW373" s="150"/>
      <c r="AX373" s="150" t="s">
        <v>182</v>
      </c>
      <c r="AY373" s="150"/>
      <c r="AZ373" s="150"/>
      <c r="BA373" s="150"/>
      <c r="BB373" s="150"/>
      <c r="BC373" s="150" t="s">
        <v>356</v>
      </c>
      <c r="BD373" s="150" t="b">
        <v>1</v>
      </c>
      <c r="BE373" s="150"/>
      <c r="BF373" s="150"/>
      <c r="BG373" s="150"/>
      <c r="BH373" s="150"/>
      <c r="BI373" s="150"/>
      <c r="BJ373" s="150"/>
      <c r="BK373" s="150"/>
      <c r="BL373" s="150"/>
      <c r="BM373" s="150"/>
      <c r="BN373" s="150"/>
      <c r="BO373" s="150"/>
      <c r="BP373" s="150"/>
      <c r="BQ373" s="150"/>
      <c r="BR373" s="150"/>
      <c r="BS373" s="150"/>
      <c r="BT373" s="150"/>
      <c r="BU373" s="151"/>
    </row>
    <row r="374" ht="15.75" customHeight="1">
      <c r="A374" s="143" t="s">
        <v>3495</v>
      </c>
      <c r="B374" s="144">
        <v>45269.0</v>
      </c>
      <c r="C374" s="145"/>
      <c r="D374" s="59" t="b">
        <v>0</v>
      </c>
      <c r="E374" s="59" t="b">
        <v>0</v>
      </c>
      <c r="F374" s="201"/>
      <c r="G374" s="106"/>
      <c r="H374" s="148"/>
      <c r="I374" s="149"/>
      <c r="J374" s="150"/>
      <c r="K374" s="149"/>
      <c r="L374" s="151"/>
      <c r="M374" s="151"/>
      <c r="N374" s="151"/>
      <c r="O374" s="151"/>
      <c r="P374" s="152"/>
      <c r="Q374" s="152"/>
      <c r="R374" s="108"/>
      <c r="S374" s="57"/>
      <c r="T374" s="151"/>
      <c r="U374" s="154"/>
      <c r="V374" s="145"/>
      <c r="W374" s="151"/>
      <c r="X374" s="151"/>
      <c r="Y374" s="151"/>
      <c r="Z374" s="156"/>
      <c r="AA374" s="52"/>
      <c r="AB374" s="52"/>
      <c r="AC374" s="157"/>
      <c r="AD374" s="151"/>
      <c r="AE374" s="151"/>
      <c r="AF374" s="151"/>
      <c r="AG374" s="151"/>
      <c r="AH374" s="152"/>
      <c r="AI374" s="145"/>
      <c r="AJ374" s="151"/>
      <c r="AK374" s="151"/>
      <c r="AL374" s="152"/>
      <c r="AM374" s="151"/>
      <c r="AN374" s="151"/>
      <c r="AO374" s="151"/>
      <c r="AP374" s="151"/>
      <c r="AQ374" s="151"/>
      <c r="AR374" s="151"/>
      <c r="AS374" s="151"/>
      <c r="AT374" s="151"/>
      <c r="AU374" s="151"/>
      <c r="AV374" s="151"/>
      <c r="AW374" s="151"/>
      <c r="AX374" s="151"/>
      <c r="AY374" s="151"/>
      <c r="AZ374" s="151"/>
      <c r="BA374" s="151"/>
      <c r="BB374" s="151"/>
      <c r="BC374" s="151"/>
      <c r="BD374" s="151"/>
      <c r="BE374" s="151"/>
      <c r="BF374" s="151"/>
      <c r="BG374" s="151"/>
      <c r="BH374" s="151"/>
      <c r="BI374" s="151"/>
      <c r="BJ374" s="151"/>
      <c r="BK374" s="151"/>
      <c r="BL374" s="151"/>
      <c r="BM374" s="151"/>
      <c r="BN374" s="151"/>
      <c r="BO374" s="151"/>
      <c r="BP374" s="151"/>
      <c r="BQ374" s="151"/>
      <c r="BR374" s="151"/>
      <c r="BS374" s="151"/>
      <c r="BT374" s="151"/>
      <c r="BU374" s="151"/>
    </row>
    <row r="375" ht="15.75" customHeight="1">
      <c r="A375" s="64" t="s">
        <v>3496</v>
      </c>
      <c r="B375" s="82">
        <v>45434.0</v>
      </c>
      <c r="C375" s="36" t="s">
        <v>57</v>
      </c>
      <c r="D375" s="31" t="b">
        <v>1</v>
      </c>
      <c r="E375" s="66" t="b">
        <f>IF(D375=TRUE,TRUE,FALSE)</f>
        <v>1</v>
      </c>
      <c r="F375" s="14"/>
      <c r="G375" s="95" t="s">
        <v>3497</v>
      </c>
      <c r="H375" s="96" t="s">
        <v>3498</v>
      </c>
      <c r="I375" s="55" t="s">
        <v>79</v>
      </c>
      <c r="J375" s="55" t="s">
        <v>101</v>
      </c>
      <c r="K375" s="55" t="s">
        <v>124</v>
      </c>
      <c r="L375" s="60" t="s">
        <v>82</v>
      </c>
      <c r="M375" s="43" t="s">
        <v>315</v>
      </c>
      <c r="N375" s="60" t="s">
        <v>82</v>
      </c>
      <c r="O375" s="564" t="s">
        <v>3499</v>
      </c>
      <c r="P375" s="62" t="s">
        <v>3500</v>
      </c>
      <c r="Q375" s="30" t="s">
        <v>3501</v>
      </c>
      <c r="R375" s="424"/>
      <c r="S375" s="28"/>
      <c r="T375" s="42" t="s">
        <v>207</v>
      </c>
      <c r="U375" s="49" t="s">
        <v>433</v>
      </c>
      <c r="V375" s="37" t="s">
        <v>109</v>
      </c>
      <c r="W375" s="55"/>
      <c r="X375" s="162" t="s">
        <v>74</v>
      </c>
      <c r="Y375" s="55"/>
      <c r="Z375" s="101"/>
      <c r="AA375" s="177"/>
      <c r="AB375" s="332">
        <v>4500000.0</v>
      </c>
      <c r="AC375" s="102">
        <v>4.5</v>
      </c>
      <c r="AD375" s="56">
        <v>1.0</v>
      </c>
      <c r="AE375" s="55"/>
      <c r="AF375" s="56">
        <v>3.0</v>
      </c>
      <c r="AG375" s="55"/>
      <c r="AH375" s="86" t="s">
        <v>3502</v>
      </c>
      <c r="AI375" s="56"/>
      <c r="AJ375" s="55" t="s">
        <v>3503</v>
      </c>
      <c r="AK375" s="55"/>
      <c r="AL375" s="28"/>
      <c r="AM375" s="55"/>
      <c r="AN375" s="55"/>
      <c r="AO375" s="55" t="s">
        <v>3504</v>
      </c>
      <c r="AP375" s="42"/>
      <c r="AQ375" s="42"/>
      <c r="AR375" s="42"/>
      <c r="AS375" s="42"/>
      <c r="AT375" s="42"/>
      <c r="AU375" s="241" t="s">
        <v>2340</v>
      </c>
      <c r="AV375" s="42"/>
      <c r="AW375" s="42"/>
      <c r="AX375" s="42" t="s">
        <v>626</v>
      </c>
      <c r="AY375" s="42"/>
      <c r="AZ375" s="594" t="s">
        <v>3505</v>
      </c>
      <c r="BA375" s="42"/>
      <c r="BB375" s="57"/>
      <c r="BC375" s="57"/>
      <c r="BD375" s="57"/>
      <c r="BE375" s="57"/>
      <c r="BF375" s="57"/>
      <c r="BG375" s="57"/>
      <c r="BH375" s="57"/>
      <c r="BI375" s="57"/>
      <c r="BJ375" s="57"/>
      <c r="BK375" s="57"/>
      <c r="BL375" s="57"/>
      <c r="BM375" s="57"/>
      <c r="BN375" s="57"/>
      <c r="BO375" s="57"/>
      <c r="BP375" s="57"/>
      <c r="BQ375" s="57"/>
      <c r="BR375" s="57"/>
      <c r="BS375" s="57"/>
      <c r="BT375" s="57"/>
      <c r="BU375" s="57"/>
    </row>
    <row r="376" ht="15.75" customHeight="1">
      <c r="A376" s="58" t="s">
        <v>3506</v>
      </c>
      <c r="B376" s="273">
        <v>45085.0</v>
      </c>
      <c r="C376" s="36" t="s">
        <v>97</v>
      </c>
      <c r="D376" s="31" t="b">
        <v>0</v>
      </c>
      <c r="E376" s="37" t="b">
        <v>0</v>
      </c>
      <c r="F376" s="170"/>
      <c r="G376" s="106"/>
      <c r="H376" s="39" t="s">
        <v>3507</v>
      </c>
      <c r="I376" s="57"/>
      <c r="J376" s="57" t="s">
        <v>62</v>
      </c>
      <c r="K376" s="57"/>
      <c r="L376" s="57"/>
      <c r="M376" s="57"/>
      <c r="N376" s="57"/>
      <c r="O376" s="57"/>
      <c r="P376" s="107" t="s">
        <v>3508</v>
      </c>
      <c r="Q376" s="107" t="s">
        <v>3509</v>
      </c>
      <c r="R376" s="108"/>
      <c r="S376" s="57" t="s">
        <v>3510</v>
      </c>
      <c r="T376" s="109" t="s">
        <v>870</v>
      </c>
      <c r="U376" s="49" t="s">
        <v>713</v>
      </c>
      <c r="V376" s="37" t="s">
        <v>109</v>
      </c>
      <c r="W376" s="57"/>
      <c r="X376" s="42" t="s">
        <v>193</v>
      </c>
      <c r="Y376" s="42" t="s">
        <v>193</v>
      </c>
      <c r="Z376" s="51">
        <v>44211.0</v>
      </c>
      <c r="AA376" s="63"/>
      <c r="AB376" s="63"/>
      <c r="AC376" s="54"/>
      <c r="AD376" s="111">
        <v>1.0</v>
      </c>
      <c r="AE376" s="57"/>
      <c r="AF376" s="111">
        <v>1.0</v>
      </c>
      <c r="AG376" s="57"/>
      <c r="AH376" s="112" t="s">
        <v>3511</v>
      </c>
      <c r="AI376" s="37"/>
      <c r="AJ376" s="57"/>
      <c r="AK376" s="57"/>
      <c r="AL376" s="107" t="s">
        <v>3512</v>
      </c>
      <c r="AM376" s="57"/>
      <c r="AN376" s="57"/>
      <c r="AO376" s="57"/>
      <c r="AP376" s="57"/>
      <c r="AQ376" s="57"/>
      <c r="AR376" s="57" t="s">
        <v>3512</v>
      </c>
      <c r="AS376" s="57"/>
      <c r="AT376" s="57" t="s">
        <v>3513</v>
      </c>
      <c r="AU376" s="57" t="s">
        <v>1239</v>
      </c>
      <c r="AV376" s="57" t="s">
        <v>3514</v>
      </c>
      <c r="AW376" s="37" t="b">
        <v>0</v>
      </c>
      <c r="AX376" s="57" t="s">
        <v>214</v>
      </c>
      <c r="AY376" s="57"/>
      <c r="AZ376" s="42"/>
      <c r="BA376" s="42"/>
      <c r="BB376" s="57"/>
      <c r="BC376" s="57"/>
      <c r="BD376" s="103" t="s">
        <v>3515</v>
      </c>
      <c r="BE376" s="103" t="s">
        <v>148</v>
      </c>
      <c r="BF376" s="78"/>
      <c r="BG376" s="78"/>
      <c r="BH376" s="78"/>
      <c r="BI376" s="78"/>
      <c r="BJ376" s="57"/>
      <c r="BK376" s="57"/>
      <c r="BL376" s="57"/>
      <c r="BM376" s="57"/>
      <c r="BN376" s="57"/>
      <c r="BO376" s="57"/>
      <c r="BP376" s="57"/>
      <c r="BQ376" s="57"/>
      <c r="BR376" s="57"/>
      <c r="BS376" s="57"/>
      <c r="BT376" s="57"/>
      <c r="BU376" s="57"/>
    </row>
    <row r="377" ht="15.75" customHeight="1">
      <c r="A377" s="64" t="s">
        <v>3516</v>
      </c>
      <c r="B377" s="82">
        <v>45434.0</v>
      </c>
      <c r="C377" s="36" t="s">
        <v>57</v>
      </c>
      <c r="D377" s="31" t="b">
        <v>1</v>
      </c>
      <c r="E377" s="66" t="b">
        <f>IF(D377=TRUE,TRUE,FALSE)</f>
        <v>1</v>
      </c>
      <c r="F377" s="14"/>
      <c r="G377" s="468" t="s">
        <v>3517</v>
      </c>
      <c r="H377" s="96" t="s">
        <v>3518</v>
      </c>
      <c r="I377" s="55" t="s">
        <v>269</v>
      </c>
      <c r="J377" s="55" t="s">
        <v>101</v>
      </c>
      <c r="K377" s="55" t="s">
        <v>124</v>
      </c>
      <c r="L377" s="43" t="s">
        <v>103</v>
      </c>
      <c r="M377" s="43"/>
      <c r="N377" s="69"/>
      <c r="O377" s="564" t="s">
        <v>3519</v>
      </c>
      <c r="P377" s="62" t="s">
        <v>3520</v>
      </c>
      <c r="Q377" s="30" t="s">
        <v>3521</v>
      </c>
      <c r="R377" s="172"/>
      <c r="S377" s="55" t="s">
        <v>3522</v>
      </c>
      <c r="T377" s="48" t="s">
        <v>89</v>
      </c>
      <c r="U377" s="99" t="s">
        <v>108</v>
      </c>
      <c r="V377" s="37" t="s">
        <v>73</v>
      </c>
      <c r="W377" s="55">
        <v>4017.0</v>
      </c>
      <c r="X377" s="55" t="s">
        <v>110</v>
      </c>
      <c r="Y377" s="55"/>
      <c r="Z377" s="101"/>
      <c r="AA377" s="332">
        <v>100000.0</v>
      </c>
      <c r="AB377" s="186">
        <v>3.208E7</v>
      </c>
      <c r="AC377" s="102">
        <v>32.08</v>
      </c>
      <c r="AD377" s="56">
        <v>9.0</v>
      </c>
      <c r="AE377" s="55"/>
      <c r="AF377" s="56">
        <v>10.0</v>
      </c>
      <c r="AG377" s="55"/>
      <c r="AH377" s="86" t="s">
        <v>3523</v>
      </c>
      <c r="AI377" s="56">
        <v>13904.0</v>
      </c>
      <c r="AJ377" s="55"/>
      <c r="AK377" s="55"/>
      <c r="AL377" s="28" t="s">
        <v>3524</v>
      </c>
      <c r="AM377" s="55"/>
      <c r="AN377" s="55" t="s">
        <v>3525</v>
      </c>
      <c r="AO377" s="55" t="s">
        <v>3524</v>
      </c>
      <c r="AP377" s="42"/>
      <c r="AQ377" s="42"/>
      <c r="AR377" s="42"/>
      <c r="AS377" s="42"/>
      <c r="AT377" s="42"/>
      <c r="AU377" s="42"/>
      <c r="AV377" s="42"/>
      <c r="AW377" s="42"/>
      <c r="AX377" s="42" t="s">
        <v>95</v>
      </c>
      <c r="AY377" s="42"/>
      <c r="AZ377" s="287"/>
      <c r="BA377" s="287"/>
      <c r="BB377" s="57"/>
      <c r="BC377" s="57"/>
      <c r="BD377" s="57"/>
      <c r="BE377" s="57"/>
      <c r="BF377" s="57"/>
      <c r="BG377" s="57"/>
      <c r="BH377" s="57"/>
      <c r="BI377" s="57"/>
      <c r="BJ377" s="57"/>
      <c r="BK377" s="57"/>
      <c r="BL377" s="57"/>
      <c r="BM377" s="57"/>
      <c r="BN377" s="57"/>
      <c r="BO377" s="57"/>
      <c r="BP377" s="57"/>
      <c r="BQ377" s="57"/>
      <c r="BR377" s="57"/>
      <c r="BS377" s="57"/>
      <c r="BT377" s="57"/>
      <c r="BU377" s="57"/>
    </row>
    <row r="378" ht="15.75" customHeight="1">
      <c r="A378" s="159" t="s">
        <v>3526</v>
      </c>
      <c r="B378" s="82">
        <v>45434.0</v>
      </c>
      <c r="C378" s="36" t="s">
        <v>57</v>
      </c>
      <c r="D378" s="500" t="b">
        <v>1</v>
      </c>
      <c r="E378" s="59" t="b">
        <v>1</v>
      </c>
      <c r="F378" s="160" t="s">
        <v>615</v>
      </c>
      <c r="G378" s="95" t="s">
        <v>3527</v>
      </c>
      <c r="H378" s="595" t="s">
        <v>3528</v>
      </c>
      <c r="I378" s="162" t="s">
        <v>473</v>
      </c>
      <c r="J378" s="162" t="s">
        <v>458</v>
      </c>
      <c r="K378" s="387" t="s">
        <v>124</v>
      </c>
      <c r="L378" s="164" t="s">
        <v>340</v>
      </c>
      <c r="M378" s="164"/>
      <c r="N378" s="241"/>
      <c r="O378" s="425" t="s">
        <v>3529</v>
      </c>
      <c r="P378" s="62" t="s">
        <v>3530</v>
      </c>
      <c r="Q378" s="38" t="s">
        <v>3531</v>
      </c>
      <c r="R378" s="39" t="s">
        <v>3532</v>
      </c>
      <c r="S378" s="42"/>
      <c r="T378" s="241"/>
      <c r="U378" s="184" t="s">
        <v>208</v>
      </c>
      <c r="V378" s="59" t="s">
        <v>91</v>
      </c>
      <c r="W378" s="241"/>
      <c r="X378" s="162" t="s">
        <v>277</v>
      </c>
      <c r="Y378" s="162"/>
      <c r="Z378" s="156"/>
      <c r="AA378" s="52"/>
      <c r="AB378" s="52"/>
      <c r="AC378" s="389"/>
      <c r="AD378" s="59">
        <v>1.0</v>
      </c>
      <c r="AE378" s="241"/>
      <c r="AF378" s="145"/>
      <c r="AG378" s="241"/>
      <c r="AH378" s="324"/>
      <c r="AI378" s="145"/>
      <c r="AJ378" s="241"/>
      <c r="AK378" s="241"/>
      <c r="AL378" s="324"/>
      <c r="AM378" s="241"/>
      <c r="AN378" s="241"/>
      <c r="AO378" s="241"/>
      <c r="AP378" s="241"/>
      <c r="AQ378" s="241"/>
      <c r="AR378" s="241"/>
      <c r="AS378" s="241"/>
      <c r="AT378" s="241"/>
      <c r="AU378" s="241"/>
      <c r="AV378" s="241"/>
      <c r="AW378" s="241"/>
      <c r="AX378" s="162" t="s">
        <v>423</v>
      </c>
      <c r="AY378" s="162"/>
      <c r="AZ378" s="241"/>
      <c r="BA378" s="241"/>
      <c r="BB378" s="151"/>
      <c r="BC378" s="151"/>
      <c r="BD378" s="151"/>
      <c r="BE378" s="151"/>
      <c r="BF378" s="589"/>
      <c r="BG378" s="589"/>
      <c r="BH378" s="589"/>
      <c r="BI378" s="589"/>
      <c r="BJ378" s="151"/>
      <c r="BK378" s="151"/>
      <c r="BL378" s="151"/>
      <c r="BM378" s="151"/>
      <c r="BN378" s="151"/>
      <c r="BO378" s="151"/>
      <c r="BP378" s="151"/>
      <c r="BQ378" s="151"/>
      <c r="BR378" s="151"/>
      <c r="BS378" s="151"/>
      <c r="BT378" s="151"/>
      <c r="BU378" s="151"/>
    </row>
    <row r="379" ht="16.5" customHeight="1">
      <c r="A379" s="596" t="s">
        <v>3533</v>
      </c>
      <c r="B379" s="35">
        <v>45239.0</v>
      </c>
      <c r="C379" s="36" t="s">
        <v>57</v>
      </c>
      <c r="D379" s="66" t="b">
        <v>1</v>
      </c>
      <c r="E379" s="66" t="b">
        <v>0</v>
      </c>
      <c r="F379" s="28" t="s">
        <v>3534</v>
      </c>
      <c r="G379" s="39" t="s">
        <v>3535</v>
      </c>
      <c r="H379" s="286"/>
      <c r="I379" s="55" t="s">
        <v>61</v>
      </c>
      <c r="J379" s="55" t="s">
        <v>62</v>
      </c>
      <c r="K379" s="55" t="s">
        <v>63</v>
      </c>
      <c r="L379" s="64" t="s">
        <v>321</v>
      </c>
      <c r="M379" s="64"/>
      <c r="N379" s="69"/>
      <c r="O379" s="69"/>
      <c r="P379" s="28"/>
      <c r="Q379" s="28"/>
      <c r="R379" s="424"/>
      <c r="S379" s="28"/>
      <c r="T379" s="48" t="s">
        <v>712</v>
      </c>
      <c r="U379" s="99"/>
      <c r="V379" s="56"/>
      <c r="W379" s="55"/>
      <c r="X379" s="55"/>
      <c r="Y379" s="55"/>
      <c r="Z379" s="101"/>
      <c r="AA379" s="177"/>
      <c r="AB379" s="177"/>
      <c r="AC379" s="597"/>
      <c r="AD379" s="55"/>
      <c r="AE379" s="55"/>
      <c r="AF379" s="55"/>
      <c r="AG379" s="55"/>
      <c r="AH379" s="28"/>
      <c r="AI379" s="56"/>
      <c r="AJ379" s="55"/>
      <c r="AK379" s="55"/>
      <c r="AL379" s="28"/>
      <c r="AM379" s="55"/>
      <c r="AN379" s="55"/>
      <c r="AO379" s="55"/>
      <c r="AP379" s="42"/>
      <c r="AQ379" s="42"/>
      <c r="AR379" s="42"/>
      <c r="AS379" s="42"/>
      <c r="AT379" s="42"/>
      <c r="AU379" s="42"/>
      <c r="AV379" s="42"/>
      <c r="AW379" s="42"/>
      <c r="AX379" s="42"/>
      <c r="AY379" s="42"/>
      <c r="AZ379" s="42"/>
      <c r="BA379" s="42"/>
      <c r="BB379" s="57"/>
      <c r="BC379" s="57"/>
      <c r="BD379" s="57"/>
      <c r="BE379" s="57"/>
      <c r="BF379" s="57"/>
      <c r="BG379" s="57"/>
      <c r="BH379" s="57"/>
      <c r="BI379" s="57"/>
      <c r="BJ379" s="57"/>
      <c r="BK379" s="57"/>
      <c r="BL379" s="57"/>
      <c r="BM379" s="57"/>
      <c r="BN379" s="57"/>
      <c r="BO379" s="57"/>
      <c r="BP379" s="57"/>
      <c r="BQ379" s="57"/>
      <c r="BR379" s="57"/>
      <c r="BS379" s="57"/>
      <c r="BT379" s="57"/>
      <c r="BU379" s="57"/>
    </row>
    <row r="380" ht="15.75" customHeight="1">
      <c r="A380" s="58"/>
      <c r="B380" s="105"/>
      <c r="C380" s="36"/>
      <c r="D380" s="37"/>
      <c r="E380" s="37"/>
      <c r="F380" s="170"/>
      <c r="G380" s="106"/>
      <c r="H380" s="106"/>
      <c r="I380" s="55"/>
      <c r="J380" s="57"/>
      <c r="K380" s="57"/>
      <c r="L380" s="57"/>
      <c r="M380" s="57"/>
      <c r="N380" s="57"/>
      <c r="O380" s="57"/>
      <c r="P380" s="47"/>
      <c r="Q380" s="47"/>
      <c r="R380" s="106"/>
      <c r="S380" s="42"/>
      <c r="T380" s="42"/>
      <c r="U380" s="37"/>
      <c r="V380" s="42"/>
      <c r="W380" s="42"/>
      <c r="X380" s="42"/>
      <c r="Y380" s="42"/>
      <c r="Z380" s="51"/>
      <c r="AA380" s="63"/>
      <c r="AB380" s="598"/>
      <c r="AC380" s="308"/>
      <c r="AD380" s="42"/>
      <c r="AE380" s="42"/>
      <c r="AF380" s="42"/>
      <c r="AG380" s="42"/>
      <c r="AH380" s="288"/>
      <c r="AI380" s="289"/>
      <c r="AJ380" s="287"/>
      <c r="AK380" s="287"/>
      <c r="AL380" s="288"/>
      <c r="AM380" s="287"/>
      <c r="AN380" s="287"/>
      <c r="AO380" s="287"/>
      <c r="AP380" s="287"/>
      <c r="AQ380" s="287"/>
      <c r="AR380" s="287"/>
      <c r="AS380" s="287"/>
      <c r="AT380" s="287"/>
      <c r="AU380" s="287"/>
      <c r="AV380" s="287"/>
      <c r="AW380" s="287"/>
      <c r="AX380" s="287"/>
      <c r="AY380" s="287"/>
      <c r="AZ380" s="287"/>
      <c r="BA380" s="287"/>
      <c r="BB380" s="57"/>
      <c r="BC380" s="57"/>
      <c r="BD380" s="57"/>
      <c r="BE380" s="57"/>
      <c r="BF380" s="57"/>
      <c r="BG380" s="57"/>
      <c r="BH380" s="57"/>
      <c r="BI380" s="57"/>
      <c r="BJ380" s="57"/>
      <c r="BK380" s="57"/>
      <c r="BL380" s="57"/>
      <c r="BM380" s="57"/>
      <c r="BN380" s="57"/>
      <c r="BO380" s="57"/>
      <c r="BP380" s="57"/>
      <c r="BQ380" s="57"/>
      <c r="BR380" s="57"/>
      <c r="BS380" s="57"/>
      <c r="BT380" s="57"/>
      <c r="BU380" s="57"/>
    </row>
    <row r="381" ht="18.75" customHeight="1">
      <c r="A381" s="64"/>
      <c r="B381" s="65"/>
      <c r="C381" s="36"/>
      <c r="D381" s="59"/>
      <c r="E381" s="31"/>
      <c r="F381" s="28"/>
      <c r="G381" s="106"/>
      <c r="H381" s="286"/>
      <c r="I381" s="55"/>
      <c r="J381" s="55"/>
      <c r="K381" s="55"/>
      <c r="L381" s="64"/>
      <c r="M381" s="64"/>
      <c r="N381" s="69"/>
      <c r="O381" s="69"/>
      <c r="P381" s="107"/>
      <c r="Q381" s="107"/>
      <c r="R381" s="108"/>
      <c r="S381" s="57"/>
      <c r="T381" s="109"/>
      <c r="U381" s="37"/>
      <c r="V381" s="37"/>
      <c r="W381" s="57"/>
      <c r="X381" s="57"/>
      <c r="Y381" s="57"/>
      <c r="Z381" s="51"/>
      <c r="AA381" s="63"/>
      <c r="AB381" s="599"/>
      <c r="AC381" s="54"/>
      <c r="AD381" s="57"/>
      <c r="AE381" s="57"/>
      <c r="AF381" s="57"/>
      <c r="AG381" s="57"/>
      <c r="AH381" s="107"/>
      <c r="AI381" s="37"/>
      <c r="AJ381" s="57"/>
      <c r="AK381" s="57"/>
      <c r="AL381" s="107"/>
      <c r="AM381" s="57"/>
      <c r="AN381" s="57"/>
      <c r="AO381" s="57"/>
      <c r="AP381" s="57"/>
      <c r="AQ381" s="57"/>
      <c r="AR381" s="57"/>
      <c r="AS381" s="57"/>
      <c r="AT381" s="57"/>
      <c r="AU381" s="151"/>
      <c r="AV381" s="57"/>
      <c r="AW381" s="57"/>
      <c r="AX381" s="57"/>
      <c r="AY381" s="57"/>
      <c r="AZ381" s="57"/>
      <c r="BA381" s="57"/>
      <c r="BB381" s="57"/>
      <c r="BC381" s="57"/>
      <c r="BD381" s="57"/>
      <c r="BE381" s="57"/>
      <c r="BF381" s="57"/>
      <c r="BG381" s="57"/>
      <c r="BH381" s="57"/>
      <c r="BI381" s="57"/>
      <c r="BJ381" s="57"/>
      <c r="BK381" s="57"/>
      <c r="BL381" s="57"/>
      <c r="BM381" s="57"/>
      <c r="BN381" s="57"/>
      <c r="BO381" s="57"/>
      <c r="BP381" s="57"/>
      <c r="BQ381" s="57"/>
      <c r="BR381" s="57"/>
      <c r="BS381" s="57"/>
      <c r="BT381" s="57"/>
      <c r="BU381" s="57"/>
    </row>
    <row r="382">
      <c r="A382" s="241"/>
      <c r="B382" s="303"/>
      <c r="C382" s="145"/>
      <c r="D382" s="59"/>
      <c r="E382" s="59"/>
      <c r="F382" s="550"/>
      <c r="G382" s="600"/>
      <c r="H382" s="601"/>
      <c r="I382" s="602"/>
      <c r="J382" s="603"/>
      <c r="K382" s="602"/>
      <c r="L382" s="327"/>
      <c r="M382" s="327"/>
      <c r="N382" s="327"/>
      <c r="O382" s="327"/>
      <c r="P382" s="152"/>
      <c r="Q382" s="152"/>
      <c r="R382" s="604"/>
      <c r="S382" s="605"/>
      <c r="T382" s="327"/>
      <c r="U382" s="59"/>
      <c r="V382" s="145"/>
      <c r="W382" s="327"/>
      <c r="X382" s="162"/>
      <c r="Y382" s="327"/>
      <c r="Z382" s="156"/>
      <c r="AA382" s="52"/>
      <c r="AB382" s="533"/>
      <c r="AC382" s="327"/>
      <c r="AD382" s="327"/>
      <c r="AE382" s="327"/>
      <c r="AF382" s="327"/>
      <c r="AG382" s="327"/>
      <c r="AH382" s="606"/>
      <c r="AI382" s="607"/>
      <c r="AJ382" s="327"/>
      <c r="AK382" s="327"/>
      <c r="AL382" s="606"/>
      <c r="AM382" s="327"/>
      <c r="AN382" s="327"/>
      <c r="AO382" s="327"/>
      <c r="AP382" s="327"/>
      <c r="AQ382" s="327"/>
      <c r="AR382" s="327"/>
      <c r="AS382" s="327"/>
      <c r="AT382" s="327"/>
      <c r="AU382" s="327"/>
      <c r="AV382" s="327"/>
      <c r="AW382" s="327"/>
      <c r="AX382" s="327"/>
      <c r="AY382" s="327"/>
      <c r="AZ382" s="327"/>
      <c r="BA382" s="327"/>
      <c r="BB382" s="327"/>
      <c r="BC382" s="327"/>
      <c r="BD382" s="327"/>
      <c r="BE382" s="327"/>
      <c r="BF382" s="327"/>
      <c r="BG382" s="327"/>
      <c r="BH382" s="327"/>
      <c r="BI382" s="327"/>
      <c r="BJ382" s="327"/>
      <c r="BK382" s="327"/>
      <c r="BL382" s="327"/>
      <c r="BM382" s="327"/>
      <c r="BN382" s="327"/>
      <c r="BO382" s="327"/>
      <c r="BP382" s="327"/>
      <c r="BQ382" s="327"/>
      <c r="BR382" s="327"/>
      <c r="BS382" s="327"/>
      <c r="BT382" s="327"/>
      <c r="BU382" s="327"/>
    </row>
    <row r="383" ht="16.5" customHeight="1">
      <c r="A383" s="64"/>
      <c r="B383" s="110"/>
      <c r="C383" s="36"/>
      <c r="D383" s="31"/>
      <c r="E383" s="31"/>
      <c r="F383" s="28"/>
      <c r="G383" s="106"/>
      <c r="H383" s="286"/>
      <c r="I383" s="55"/>
      <c r="J383" s="55"/>
      <c r="K383" s="55"/>
      <c r="L383" s="64"/>
      <c r="M383" s="64"/>
      <c r="N383" s="69"/>
      <c r="O383" s="69"/>
      <c r="P383" s="47"/>
      <c r="Q383" s="47"/>
      <c r="R383" s="367"/>
      <c r="S383" s="47"/>
      <c r="T383" s="42"/>
      <c r="U383" s="37"/>
      <c r="V383" s="37"/>
      <c r="W383" s="37"/>
      <c r="X383" s="42"/>
      <c r="Y383" s="42"/>
      <c r="Z383" s="51"/>
      <c r="AA383" s="63"/>
      <c r="AB383" s="599"/>
      <c r="AC383" s="54"/>
      <c r="AD383" s="37"/>
      <c r="AE383" s="42"/>
      <c r="AF383" s="37"/>
      <c r="AG383" s="37"/>
      <c r="AH383" s="47"/>
      <c r="AI383" s="37"/>
      <c r="AJ383" s="42"/>
      <c r="AK383" s="56"/>
      <c r="AL383" s="28"/>
      <c r="AM383" s="55"/>
      <c r="AN383" s="55"/>
      <c r="AO383" s="55"/>
      <c r="AP383" s="42"/>
      <c r="AQ383" s="57"/>
      <c r="AR383" s="57"/>
      <c r="AS383" s="57"/>
      <c r="AT383" s="57"/>
      <c r="AU383" s="57"/>
      <c r="AV383" s="57"/>
      <c r="AW383" s="57"/>
      <c r="AX383" s="57"/>
      <c r="AY383" s="57"/>
      <c r="AZ383" s="57"/>
      <c r="BA383" s="57"/>
      <c r="BB383" s="57"/>
      <c r="BC383" s="57"/>
      <c r="BD383" s="57"/>
      <c r="BE383" s="57"/>
      <c r="BF383" s="57"/>
      <c r="BG383" s="57"/>
      <c r="BH383" s="57"/>
      <c r="BI383" s="57"/>
      <c r="BJ383" s="57"/>
      <c r="BK383" s="57"/>
      <c r="BL383" s="57"/>
      <c r="BM383" s="57"/>
      <c r="BN383" s="57"/>
      <c r="BO383" s="57"/>
      <c r="BP383" s="57"/>
      <c r="BQ383" s="57"/>
      <c r="BR383" s="57"/>
      <c r="BS383" s="57"/>
      <c r="BT383" s="57"/>
      <c r="BU383" s="57"/>
    </row>
    <row r="384" ht="15.75" customHeight="1">
      <c r="A384" s="64"/>
      <c r="B384" s="110"/>
      <c r="C384" s="36"/>
      <c r="D384" s="31"/>
      <c r="E384" s="31"/>
      <c r="F384" s="28"/>
      <c r="G384" s="106"/>
      <c r="H384" s="286"/>
      <c r="I384" s="55"/>
      <c r="J384" s="55"/>
      <c r="K384" s="55"/>
      <c r="L384" s="64"/>
      <c r="M384" s="64"/>
      <c r="N384" s="69"/>
      <c r="O384" s="69"/>
      <c r="P384" s="47"/>
      <c r="Q384" s="47"/>
      <c r="R384" s="367"/>
      <c r="S384" s="47"/>
      <c r="T384" s="42"/>
      <c r="U384" s="37"/>
      <c r="V384" s="37"/>
      <c r="W384" s="37"/>
      <c r="X384" s="42"/>
      <c r="Y384" s="42"/>
      <c r="Z384" s="51"/>
      <c r="AA384" s="63"/>
      <c r="AB384" s="599"/>
      <c r="AC384" s="54"/>
      <c r="AD384" s="37"/>
      <c r="AE384" s="42"/>
      <c r="AF384" s="37"/>
      <c r="AG384" s="37"/>
      <c r="AH384" s="47"/>
      <c r="AI384" s="37"/>
      <c r="AJ384" s="42"/>
      <c r="AK384" s="56"/>
      <c r="AL384" s="28"/>
      <c r="AM384" s="55"/>
      <c r="AN384" s="55"/>
      <c r="AO384" s="55"/>
      <c r="AP384" s="42"/>
      <c r="AQ384" s="57"/>
      <c r="AR384" s="57"/>
      <c r="AS384" s="57"/>
      <c r="AT384" s="57"/>
      <c r="AU384" s="57"/>
      <c r="AV384" s="57"/>
      <c r="AW384" s="57"/>
      <c r="AX384" s="57"/>
      <c r="AY384" s="57"/>
      <c r="AZ384" s="57"/>
      <c r="BA384" s="57"/>
      <c r="BB384" s="57"/>
      <c r="BC384" s="57"/>
      <c r="BD384" s="57"/>
      <c r="BE384" s="57"/>
      <c r="BF384" s="57"/>
      <c r="BG384" s="57"/>
      <c r="BH384" s="57"/>
      <c r="BI384" s="57"/>
      <c r="BJ384" s="57"/>
      <c r="BK384" s="57"/>
      <c r="BL384" s="57"/>
      <c r="BM384" s="57"/>
      <c r="BN384" s="57"/>
      <c r="BO384" s="57"/>
      <c r="BP384" s="57"/>
      <c r="BQ384" s="57"/>
      <c r="BR384" s="57"/>
      <c r="BS384" s="57"/>
      <c r="BT384" s="57"/>
      <c r="BU384" s="57"/>
    </row>
    <row r="385" ht="15.75" customHeight="1">
      <c r="A385" s="64"/>
      <c r="B385" s="110"/>
      <c r="C385" s="36"/>
      <c r="D385" s="31"/>
      <c r="E385" s="31"/>
      <c r="F385" s="28"/>
      <c r="G385" s="106"/>
      <c r="H385" s="286"/>
      <c r="I385" s="55"/>
      <c r="J385" s="55"/>
      <c r="K385" s="55"/>
      <c r="L385" s="64"/>
      <c r="M385" s="64"/>
      <c r="N385" s="69"/>
      <c r="O385" s="69"/>
      <c r="P385" s="47"/>
      <c r="Q385" s="47"/>
      <c r="R385" s="367"/>
      <c r="S385" s="47"/>
      <c r="T385" s="42"/>
      <c r="U385" s="37"/>
      <c r="V385" s="37"/>
      <c r="W385" s="37"/>
      <c r="X385" s="42"/>
      <c r="Y385" s="42"/>
      <c r="Z385" s="51"/>
      <c r="AA385" s="63"/>
      <c r="AB385" s="599"/>
      <c r="AC385" s="54"/>
      <c r="AD385" s="37"/>
      <c r="AE385" s="42"/>
      <c r="AF385" s="37"/>
      <c r="AG385" s="37"/>
      <c r="AH385" s="47"/>
      <c r="AI385" s="37"/>
      <c r="AJ385" s="42"/>
      <c r="AK385" s="56"/>
      <c r="AL385" s="28"/>
      <c r="AM385" s="55"/>
      <c r="AN385" s="55"/>
      <c r="AO385" s="55"/>
      <c r="AP385" s="42"/>
      <c r="AQ385" s="57"/>
      <c r="AR385" s="57"/>
      <c r="AS385" s="57"/>
      <c r="AT385" s="57"/>
      <c r="AU385" s="57"/>
      <c r="AV385" s="57"/>
      <c r="AW385" s="57"/>
      <c r="AX385" s="57"/>
      <c r="AY385" s="57"/>
      <c r="AZ385" s="57"/>
      <c r="BA385" s="57"/>
      <c r="BB385" s="57"/>
      <c r="BC385" s="57"/>
      <c r="BD385" s="57"/>
      <c r="BE385" s="57"/>
      <c r="BF385" s="57"/>
      <c r="BG385" s="57"/>
      <c r="BH385" s="57"/>
      <c r="BI385" s="57"/>
      <c r="BJ385" s="57"/>
      <c r="BK385" s="57"/>
      <c r="BL385" s="57"/>
      <c r="BM385" s="57"/>
      <c r="BN385" s="57"/>
      <c r="BO385" s="57"/>
      <c r="BP385" s="57"/>
      <c r="BQ385" s="57"/>
      <c r="BR385" s="57"/>
      <c r="BS385" s="57"/>
      <c r="BT385" s="57"/>
      <c r="BU385" s="57"/>
    </row>
    <row r="386" ht="15.75" customHeight="1">
      <c r="A386" s="64"/>
      <c r="B386" s="110"/>
      <c r="C386" s="36"/>
      <c r="D386" s="31"/>
      <c r="E386" s="31"/>
      <c r="F386" s="28"/>
      <c r="G386" s="106"/>
      <c r="H386" s="286"/>
      <c r="I386" s="55"/>
      <c r="J386" s="55"/>
      <c r="K386" s="55"/>
      <c r="L386" s="64"/>
      <c r="M386" s="64"/>
      <c r="N386" s="69"/>
      <c r="O386" s="69"/>
      <c r="P386" s="47"/>
      <c r="Q386" s="47"/>
      <c r="R386" s="367"/>
      <c r="S386" s="47"/>
      <c r="T386" s="42"/>
      <c r="U386" s="37"/>
      <c r="V386" s="37"/>
      <c r="W386" s="37"/>
      <c r="X386" s="42"/>
      <c r="Y386" s="42"/>
      <c r="Z386" s="51"/>
      <c r="AA386" s="63"/>
      <c r="AB386" s="599"/>
      <c r="AC386" s="54"/>
      <c r="AD386" s="37"/>
      <c r="AE386" s="42"/>
      <c r="AF386" s="37"/>
      <c r="AG386" s="37"/>
      <c r="AH386" s="47"/>
      <c r="AI386" s="37"/>
      <c r="AJ386" s="42"/>
      <c r="AK386" s="56"/>
      <c r="AL386" s="28"/>
      <c r="AM386" s="55"/>
      <c r="AN386" s="55"/>
      <c r="AO386" s="55"/>
      <c r="AP386" s="42"/>
      <c r="AQ386" s="57"/>
      <c r="AR386" s="57"/>
      <c r="AS386" s="57"/>
      <c r="AT386" s="57"/>
      <c r="AU386" s="57"/>
      <c r="AV386" s="57"/>
      <c r="AW386" s="57"/>
      <c r="AX386" s="57"/>
      <c r="AY386" s="57"/>
      <c r="AZ386" s="57"/>
      <c r="BA386" s="57"/>
      <c r="BB386" s="57"/>
      <c r="BC386" s="57"/>
      <c r="BD386" s="57"/>
      <c r="BE386" s="57"/>
      <c r="BF386" s="57"/>
      <c r="BG386" s="57"/>
      <c r="BH386" s="57"/>
      <c r="BI386" s="57"/>
      <c r="BJ386" s="57"/>
      <c r="BK386" s="57"/>
      <c r="BL386" s="57"/>
      <c r="BM386" s="57"/>
      <c r="BN386" s="57"/>
      <c r="BO386" s="57"/>
      <c r="BP386" s="57"/>
      <c r="BQ386" s="57"/>
      <c r="BR386" s="57"/>
      <c r="BS386" s="57"/>
      <c r="BT386" s="57"/>
      <c r="BU386" s="57"/>
    </row>
    <row r="387" ht="15.75" customHeight="1">
      <c r="A387" s="64"/>
      <c r="B387" s="110"/>
      <c r="C387" s="36"/>
      <c r="D387" s="31"/>
      <c r="E387" s="31"/>
      <c r="F387" s="28"/>
      <c r="G387" s="106"/>
      <c r="H387" s="286"/>
      <c r="I387" s="55"/>
      <c r="J387" s="55"/>
      <c r="K387" s="55"/>
      <c r="L387" s="64"/>
      <c r="M387" s="64"/>
      <c r="N387" s="69"/>
      <c r="O387" s="69"/>
      <c r="P387" s="47"/>
      <c r="Q387" s="47"/>
      <c r="R387" s="367"/>
      <c r="S387" s="47"/>
      <c r="T387" s="42"/>
      <c r="U387" s="37"/>
      <c r="V387" s="37"/>
      <c r="W387" s="37"/>
      <c r="X387" s="42"/>
      <c r="Y387" s="42"/>
      <c r="Z387" s="51"/>
      <c r="AA387" s="63"/>
      <c r="AB387" s="599"/>
      <c r="AC387" s="54"/>
      <c r="AD387" s="37"/>
      <c r="AE387" s="42"/>
      <c r="AF387" s="37"/>
      <c r="AG387" s="37"/>
      <c r="AH387" s="47"/>
      <c r="AI387" s="37"/>
      <c r="AJ387" s="42"/>
      <c r="AK387" s="56"/>
      <c r="AL387" s="28"/>
      <c r="AM387" s="55"/>
      <c r="AN387" s="55"/>
      <c r="AO387" s="55"/>
      <c r="AP387" s="42"/>
      <c r="AQ387" s="57"/>
      <c r="AR387" s="57"/>
      <c r="AS387" s="57"/>
      <c r="AT387" s="57"/>
      <c r="AU387" s="57"/>
      <c r="AV387" s="57"/>
      <c r="AW387" s="57"/>
      <c r="AX387" s="57"/>
      <c r="AY387" s="57"/>
      <c r="AZ387" s="57"/>
      <c r="BA387" s="57"/>
      <c r="BB387" s="57"/>
      <c r="BC387" s="57"/>
      <c r="BD387" s="57"/>
      <c r="BE387" s="57"/>
      <c r="BF387" s="57"/>
      <c r="BG387" s="57"/>
      <c r="BH387" s="57"/>
      <c r="BI387" s="57"/>
      <c r="BJ387" s="57"/>
      <c r="BK387" s="57"/>
      <c r="BL387" s="57"/>
      <c r="BM387" s="57"/>
      <c r="BN387" s="57"/>
      <c r="BO387" s="57"/>
      <c r="BP387" s="57"/>
      <c r="BQ387" s="57"/>
      <c r="BR387" s="57"/>
      <c r="BS387" s="57"/>
      <c r="BT387" s="57"/>
      <c r="BU387" s="57"/>
    </row>
    <row r="388" ht="15.75" customHeight="1">
      <c r="A388" s="608"/>
      <c r="B388" s="110"/>
      <c r="C388" s="36"/>
      <c r="D388" s="31"/>
      <c r="E388" s="31"/>
      <c r="F388" s="28"/>
      <c r="G388" s="106"/>
      <c r="H388" s="286"/>
      <c r="I388" s="55"/>
      <c r="J388" s="55"/>
      <c r="K388" s="55"/>
      <c r="L388" s="64"/>
      <c r="M388" s="64"/>
      <c r="N388" s="69"/>
      <c r="O388" s="69"/>
      <c r="P388" s="47"/>
      <c r="Q388" s="47"/>
      <c r="R388" s="367"/>
      <c r="S388" s="47"/>
      <c r="T388" s="42"/>
      <c r="U388" s="37"/>
      <c r="V388" s="37"/>
      <c r="W388" s="37"/>
      <c r="X388" s="42"/>
      <c r="Y388" s="42"/>
      <c r="Z388" s="51"/>
      <c r="AA388" s="63"/>
      <c r="AB388" s="599"/>
      <c r="AC388" s="54"/>
      <c r="AD388" s="37"/>
      <c r="AE388" s="42"/>
      <c r="AF388" s="37"/>
      <c r="AG388" s="37"/>
      <c r="AH388" s="47"/>
      <c r="AI388" s="37"/>
      <c r="AJ388" s="42"/>
      <c r="AK388" s="56"/>
      <c r="AL388" s="28"/>
      <c r="AM388" s="55"/>
      <c r="AN388" s="55"/>
      <c r="AO388" s="55"/>
      <c r="AP388" s="42"/>
      <c r="AQ388" s="57"/>
      <c r="AR388" s="57"/>
      <c r="AS388" s="57"/>
      <c r="AT388" s="57"/>
      <c r="AU388" s="57"/>
      <c r="AV388" s="57"/>
      <c r="AW388" s="57"/>
      <c r="AX388" s="57"/>
      <c r="AY388" s="57"/>
      <c r="AZ388" s="57"/>
      <c r="BA388" s="57"/>
      <c r="BB388" s="57"/>
      <c r="BC388" s="57"/>
      <c r="BD388" s="57"/>
      <c r="BE388" s="57"/>
      <c r="BF388" s="57"/>
      <c r="BG388" s="57"/>
      <c r="BH388" s="57"/>
      <c r="BI388" s="57"/>
      <c r="BJ388" s="57"/>
      <c r="BK388" s="57"/>
      <c r="BL388" s="57"/>
      <c r="BM388" s="57"/>
      <c r="BN388" s="57"/>
      <c r="BO388" s="57"/>
      <c r="BP388" s="57"/>
      <c r="BQ388" s="57"/>
      <c r="BR388" s="57"/>
      <c r="BS388" s="57"/>
      <c r="BT388" s="57"/>
      <c r="BU388" s="57"/>
    </row>
    <row r="389" ht="15.75" customHeight="1">
      <c r="A389" s="609"/>
      <c r="B389" s="110"/>
      <c r="C389" s="36"/>
      <c r="D389" s="31"/>
      <c r="E389" s="31"/>
      <c r="F389" s="28"/>
      <c r="G389" s="106"/>
      <c r="H389" s="286"/>
      <c r="I389" s="55"/>
      <c r="J389" s="55"/>
      <c r="K389" s="55"/>
      <c r="L389" s="64"/>
      <c r="M389" s="64"/>
      <c r="N389" s="69"/>
      <c r="O389" s="69"/>
      <c r="P389" s="47"/>
      <c r="Q389" s="47"/>
      <c r="R389" s="367"/>
      <c r="S389" s="47"/>
      <c r="T389" s="42"/>
      <c r="U389" s="37"/>
      <c r="V389" s="37"/>
      <c r="W389" s="37"/>
      <c r="X389" s="42"/>
      <c r="Y389" s="42"/>
      <c r="Z389" s="51"/>
      <c r="AA389" s="63"/>
      <c r="AB389" s="599"/>
      <c r="AC389" s="54"/>
      <c r="AD389" s="37"/>
      <c r="AE389" s="42"/>
      <c r="AF389" s="37"/>
      <c r="AG389" s="37"/>
      <c r="AH389" s="47"/>
      <c r="AI389" s="37"/>
      <c r="AJ389" s="42"/>
      <c r="AK389" s="56"/>
      <c r="AL389" s="28"/>
      <c r="AM389" s="55"/>
      <c r="AN389" s="55"/>
      <c r="AO389" s="55"/>
      <c r="AP389" s="42"/>
      <c r="AQ389" s="57"/>
      <c r="AR389" s="57"/>
      <c r="AS389" s="57"/>
      <c r="AT389" s="57"/>
      <c r="AU389" s="57"/>
      <c r="AV389" s="57"/>
      <c r="AW389" s="57"/>
      <c r="AX389" s="57"/>
      <c r="AY389" s="57"/>
      <c r="AZ389" s="57"/>
      <c r="BA389" s="57"/>
      <c r="BB389" s="57"/>
      <c r="BC389" s="57"/>
      <c r="BD389" s="57"/>
      <c r="BE389" s="57"/>
      <c r="BF389" s="57"/>
      <c r="BG389" s="57"/>
      <c r="BH389" s="57"/>
      <c r="BI389" s="57"/>
      <c r="BJ389" s="57"/>
      <c r="BK389" s="57"/>
      <c r="BL389" s="57"/>
      <c r="BM389" s="57"/>
      <c r="BN389" s="57"/>
      <c r="BO389" s="57"/>
      <c r="BP389" s="57"/>
      <c r="BQ389" s="57"/>
      <c r="BR389" s="57"/>
      <c r="BS389" s="57"/>
      <c r="BT389" s="57"/>
      <c r="BU389" s="57"/>
    </row>
    <row r="390" ht="15.75" customHeight="1">
      <c r="A390" s="64"/>
      <c r="B390" s="110"/>
      <c r="C390" s="36"/>
      <c r="D390" s="31"/>
      <c r="E390" s="31"/>
      <c r="F390" s="28"/>
      <c r="G390" s="106"/>
      <c r="H390" s="286"/>
      <c r="I390" s="55"/>
      <c r="J390" s="55"/>
      <c r="K390" s="55"/>
      <c r="L390" s="64"/>
      <c r="M390" s="64"/>
      <c r="N390" s="69"/>
      <c r="O390" s="69"/>
      <c r="P390" s="47"/>
      <c r="Q390" s="47"/>
      <c r="R390" s="367"/>
      <c r="S390" s="47"/>
      <c r="T390" s="42"/>
      <c r="U390" s="37"/>
      <c r="V390" s="37"/>
      <c r="W390" s="37"/>
      <c r="X390" s="42"/>
      <c r="Y390" s="42"/>
      <c r="Z390" s="51"/>
      <c r="AA390" s="63"/>
      <c r="AB390" s="599"/>
      <c r="AC390" s="54"/>
      <c r="AD390" s="37"/>
      <c r="AE390" s="42"/>
      <c r="AF390" s="37"/>
      <c r="AG390" s="37"/>
      <c r="AH390" s="47"/>
      <c r="AI390" s="37"/>
      <c r="AJ390" s="42"/>
      <c r="AK390" s="56"/>
      <c r="AL390" s="28"/>
      <c r="AM390" s="55"/>
      <c r="AN390" s="55"/>
      <c r="AO390" s="55"/>
      <c r="AP390" s="42"/>
      <c r="AQ390" s="57"/>
      <c r="AR390" s="57"/>
      <c r="AS390" s="57"/>
      <c r="AT390" s="57"/>
      <c r="AU390" s="57"/>
      <c r="AV390" s="57"/>
      <c r="AW390" s="57"/>
      <c r="AX390" s="57"/>
      <c r="AY390" s="57"/>
      <c r="AZ390" s="57"/>
      <c r="BA390" s="57"/>
      <c r="BB390" s="57"/>
      <c r="BC390" s="57"/>
      <c r="BD390" s="57"/>
      <c r="BE390" s="57"/>
      <c r="BF390" s="57"/>
      <c r="BG390" s="57"/>
      <c r="BH390" s="57"/>
      <c r="BI390" s="57"/>
      <c r="BJ390" s="57"/>
      <c r="BK390" s="57"/>
      <c r="BL390" s="57"/>
      <c r="BM390" s="57"/>
      <c r="BN390" s="57"/>
      <c r="BO390" s="57"/>
      <c r="BP390" s="57"/>
      <c r="BQ390" s="57"/>
      <c r="BR390" s="57"/>
      <c r="BS390" s="57"/>
      <c r="BT390" s="57"/>
      <c r="BU390" s="57"/>
    </row>
    <row r="391" ht="15.75" customHeight="1">
      <c r="A391" s="64"/>
      <c r="B391" s="110"/>
      <c r="C391" s="36"/>
      <c r="D391" s="31"/>
      <c r="E391" s="31"/>
      <c r="F391" s="28"/>
      <c r="G391" s="106"/>
      <c r="H391" s="286"/>
      <c r="I391" s="55"/>
      <c r="J391" s="55"/>
      <c r="K391" s="55"/>
      <c r="L391" s="64"/>
      <c r="M391" s="64"/>
      <c r="N391" s="69"/>
      <c r="O391" s="69"/>
      <c r="P391" s="47"/>
      <c r="Q391" s="47"/>
      <c r="R391" s="367"/>
      <c r="S391" s="47"/>
      <c r="T391" s="42"/>
      <c r="U391" s="37"/>
      <c r="V391" s="37"/>
      <c r="W391" s="37"/>
      <c r="X391" s="42"/>
      <c r="Y391" s="42"/>
      <c r="Z391" s="51"/>
      <c r="AA391" s="63"/>
      <c r="AB391" s="599"/>
      <c r="AC391" s="54"/>
      <c r="AD391" s="37"/>
      <c r="AE391" s="42"/>
      <c r="AF391" s="37"/>
      <c r="AG391" s="37"/>
      <c r="AH391" s="47"/>
      <c r="AI391" s="37"/>
      <c r="AJ391" s="42"/>
      <c r="AK391" s="56"/>
      <c r="AL391" s="28"/>
      <c r="AM391" s="55"/>
      <c r="AN391" s="55"/>
      <c r="AO391" s="55"/>
      <c r="AP391" s="42"/>
      <c r="AQ391" s="57"/>
      <c r="AR391" s="57"/>
      <c r="AS391" s="57"/>
      <c r="AT391" s="57"/>
      <c r="AU391" s="57"/>
      <c r="AV391" s="57"/>
      <c r="AW391" s="57"/>
      <c r="AX391" s="57"/>
      <c r="AY391" s="57"/>
      <c r="AZ391" s="57"/>
      <c r="BA391" s="57"/>
      <c r="BB391" s="57"/>
      <c r="BC391" s="57"/>
      <c r="BD391" s="57"/>
      <c r="BE391" s="57"/>
      <c r="BF391" s="57"/>
      <c r="BG391" s="57"/>
      <c r="BH391" s="57"/>
      <c r="BI391" s="57"/>
      <c r="BJ391" s="57"/>
      <c r="BK391" s="57"/>
      <c r="BL391" s="57"/>
      <c r="BM391" s="57"/>
      <c r="BN391" s="57"/>
      <c r="BO391" s="57"/>
      <c r="BP391" s="57"/>
      <c r="BQ391" s="57"/>
      <c r="BR391" s="57"/>
      <c r="BS391" s="57"/>
      <c r="BT391" s="57"/>
      <c r="BU391" s="57"/>
    </row>
    <row r="392" ht="15.75" customHeight="1">
      <c r="A392" s="64"/>
      <c r="B392" s="110"/>
      <c r="C392" s="36"/>
      <c r="D392" s="31"/>
      <c r="E392" s="31"/>
      <c r="F392" s="28"/>
      <c r="G392" s="106"/>
      <c r="H392" s="286"/>
      <c r="I392" s="55"/>
      <c r="J392" s="55"/>
      <c r="K392" s="55"/>
      <c r="L392" s="64"/>
      <c r="M392" s="64"/>
      <c r="N392" s="69"/>
      <c r="O392" s="69"/>
      <c r="P392" s="47"/>
      <c r="Q392" s="47"/>
      <c r="R392" s="367"/>
      <c r="S392" s="47"/>
      <c r="T392" s="42"/>
      <c r="U392" s="37"/>
      <c r="V392" s="37"/>
      <c r="W392" s="37"/>
      <c r="X392" s="42"/>
      <c r="Y392" s="42"/>
      <c r="Z392" s="51"/>
      <c r="AA392" s="63"/>
      <c r="AB392" s="599"/>
      <c r="AC392" s="37"/>
      <c r="AD392" s="37"/>
      <c r="AE392" s="42"/>
      <c r="AF392" s="37"/>
      <c r="AG392" s="37"/>
      <c r="AH392" s="47"/>
      <c r="AI392" s="37"/>
      <c r="AJ392" s="42"/>
      <c r="AK392" s="56"/>
      <c r="AL392" s="28"/>
      <c r="AM392" s="55"/>
      <c r="AN392" s="55"/>
      <c r="AO392" s="55"/>
      <c r="AP392" s="42"/>
      <c r="AQ392" s="57"/>
      <c r="AR392" s="57"/>
      <c r="AS392" s="57"/>
      <c r="AT392" s="57"/>
      <c r="AU392" s="57"/>
      <c r="AV392" s="57"/>
      <c r="AW392" s="57"/>
      <c r="AX392" s="57"/>
      <c r="AY392" s="57"/>
      <c r="AZ392" s="57"/>
      <c r="BA392" s="57"/>
      <c r="BB392" s="57"/>
      <c r="BC392" s="57"/>
      <c r="BD392" s="57"/>
      <c r="BE392" s="57"/>
      <c r="BF392" s="57"/>
      <c r="BG392" s="57"/>
      <c r="BH392" s="57"/>
      <c r="BI392" s="57"/>
      <c r="BJ392" s="57"/>
      <c r="BK392" s="57"/>
      <c r="BL392" s="57"/>
      <c r="BM392" s="57"/>
      <c r="BN392" s="57"/>
      <c r="BO392" s="57"/>
      <c r="BP392" s="57"/>
      <c r="BQ392" s="57"/>
      <c r="BR392" s="57"/>
      <c r="BS392" s="57"/>
      <c r="BT392" s="57"/>
      <c r="BU392" s="57"/>
    </row>
    <row r="393" ht="15.75" customHeight="1">
      <c r="A393" s="64"/>
      <c r="B393" s="110"/>
      <c r="C393" s="36"/>
      <c r="D393" s="31"/>
      <c r="E393" s="31"/>
      <c r="F393" s="28"/>
      <c r="G393" s="106"/>
      <c r="H393" s="286"/>
      <c r="I393" s="55"/>
      <c r="J393" s="55"/>
      <c r="K393" s="55"/>
      <c r="L393" s="64"/>
      <c r="M393" s="64"/>
      <c r="N393" s="69"/>
      <c r="O393" s="69"/>
      <c r="P393" s="47"/>
      <c r="Q393" s="47"/>
      <c r="R393" s="367"/>
      <c r="S393" s="47"/>
      <c r="T393" s="42"/>
      <c r="U393" s="37"/>
      <c r="V393" s="37"/>
      <c r="W393" s="37"/>
      <c r="X393" s="42"/>
      <c r="Y393" s="42"/>
      <c r="Z393" s="51"/>
      <c r="AA393" s="63"/>
      <c r="AB393" s="599"/>
      <c r="AC393" s="37"/>
      <c r="AD393" s="37"/>
      <c r="AE393" s="42"/>
      <c r="AF393" s="37"/>
      <c r="AG393" s="37"/>
      <c r="AH393" s="47"/>
      <c r="AI393" s="37"/>
      <c r="AJ393" s="42"/>
      <c r="AK393" s="56"/>
      <c r="AL393" s="28"/>
      <c r="AM393" s="55"/>
      <c r="AN393" s="55"/>
      <c r="AO393" s="55"/>
      <c r="AP393" s="42"/>
      <c r="AQ393" s="57"/>
      <c r="AR393" s="57"/>
      <c r="AS393" s="57"/>
      <c r="AT393" s="57"/>
      <c r="AU393" s="57"/>
      <c r="AV393" s="57"/>
      <c r="AW393" s="57"/>
      <c r="AX393" s="57"/>
      <c r="AY393" s="57"/>
      <c r="AZ393" s="57"/>
      <c r="BA393" s="57"/>
      <c r="BB393" s="57"/>
      <c r="BC393" s="57"/>
      <c r="BD393" s="57"/>
      <c r="BE393" s="57"/>
      <c r="BF393" s="57"/>
      <c r="BG393" s="57"/>
      <c r="BH393" s="57"/>
      <c r="BI393" s="57"/>
      <c r="BJ393" s="57"/>
      <c r="BK393" s="57"/>
      <c r="BL393" s="57"/>
      <c r="BM393" s="57"/>
      <c r="BN393" s="57"/>
      <c r="BO393" s="57"/>
      <c r="BP393" s="57"/>
      <c r="BQ393" s="57"/>
      <c r="BR393" s="57"/>
      <c r="BS393" s="57"/>
      <c r="BT393" s="57"/>
      <c r="BU393" s="57"/>
    </row>
    <row r="394" ht="15.75" customHeight="1">
      <c r="A394" s="64"/>
      <c r="B394" s="110"/>
      <c r="C394" s="36"/>
      <c r="D394" s="31"/>
      <c r="E394" s="31"/>
      <c r="F394" s="28"/>
      <c r="G394" s="106"/>
      <c r="H394" s="286"/>
      <c r="I394" s="55"/>
      <c r="J394" s="55"/>
      <c r="K394" s="55"/>
      <c r="L394" s="64"/>
      <c r="M394" s="64"/>
      <c r="N394" s="69"/>
      <c r="O394" s="69"/>
      <c r="P394" s="47"/>
      <c r="Q394" s="47"/>
      <c r="R394" s="367"/>
      <c r="S394" s="47"/>
      <c r="T394" s="42"/>
      <c r="U394" s="37"/>
      <c r="V394" s="37"/>
      <c r="W394" s="37"/>
      <c r="X394" s="42"/>
      <c r="Y394" s="42"/>
      <c r="Z394" s="51"/>
      <c r="AA394" s="63"/>
      <c r="AB394" s="599"/>
      <c r="AC394" s="37"/>
      <c r="AD394" s="37"/>
      <c r="AE394" s="42"/>
      <c r="AF394" s="37"/>
      <c r="AG394" s="37"/>
      <c r="AH394" s="47"/>
      <c r="AI394" s="37"/>
      <c r="AJ394" s="42"/>
      <c r="AK394" s="56"/>
      <c r="AL394" s="28"/>
      <c r="AM394" s="55"/>
      <c r="AN394" s="55"/>
      <c r="AO394" s="55"/>
      <c r="AP394" s="42"/>
      <c r="AQ394" s="57"/>
      <c r="AR394" s="57"/>
      <c r="AS394" s="57"/>
      <c r="AT394" s="57"/>
      <c r="AU394" s="57"/>
      <c r="AV394" s="57"/>
      <c r="AW394" s="57"/>
      <c r="AX394" s="57"/>
      <c r="AY394" s="57"/>
      <c r="AZ394" s="57"/>
      <c r="BA394" s="57"/>
      <c r="BB394" s="57"/>
      <c r="BC394" s="57"/>
      <c r="BD394" s="57"/>
      <c r="BE394" s="57"/>
      <c r="BF394" s="57"/>
      <c r="BG394" s="57"/>
      <c r="BH394" s="57"/>
      <c r="BI394" s="57"/>
      <c r="BJ394" s="57"/>
      <c r="BK394" s="57"/>
      <c r="BL394" s="57"/>
      <c r="BM394" s="57"/>
      <c r="BN394" s="57"/>
      <c r="BO394" s="57"/>
      <c r="BP394" s="57"/>
      <c r="BQ394" s="57"/>
      <c r="BR394" s="57"/>
      <c r="BS394" s="57"/>
      <c r="BT394" s="57"/>
      <c r="BU394" s="57"/>
    </row>
    <row r="395" ht="15.75" customHeight="1">
      <c r="A395" s="64"/>
      <c r="B395" s="110"/>
      <c r="C395" s="36"/>
      <c r="D395" s="31"/>
      <c r="E395" s="31"/>
      <c r="F395" s="28"/>
      <c r="G395" s="106"/>
      <c r="H395" s="286"/>
      <c r="I395" s="55"/>
      <c r="J395" s="55"/>
      <c r="K395" s="55"/>
      <c r="L395" s="64"/>
      <c r="M395" s="64"/>
      <c r="N395" s="69"/>
      <c r="O395" s="69"/>
      <c r="P395" s="47"/>
      <c r="Q395" s="47"/>
      <c r="R395" s="367"/>
      <c r="S395" s="47"/>
      <c r="T395" s="42"/>
      <c r="U395" s="37"/>
      <c r="V395" s="37"/>
      <c r="W395" s="37"/>
      <c r="X395" s="42"/>
      <c r="Y395" s="42"/>
      <c r="Z395" s="51"/>
      <c r="AA395" s="63"/>
      <c r="AB395" s="599"/>
      <c r="AC395" s="37"/>
      <c r="AD395" s="37"/>
      <c r="AE395" s="42"/>
      <c r="AF395" s="37"/>
      <c r="AG395" s="37"/>
      <c r="AH395" s="47"/>
      <c r="AI395" s="37"/>
      <c r="AJ395" s="42"/>
      <c r="AK395" s="56"/>
      <c r="AL395" s="28"/>
      <c r="AM395" s="55"/>
      <c r="AN395" s="55"/>
      <c r="AO395" s="55"/>
      <c r="AP395" s="42"/>
      <c r="AQ395" s="57"/>
      <c r="AR395" s="57"/>
      <c r="AS395" s="57"/>
      <c r="AT395" s="57"/>
      <c r="AU395" s="57"/>
      <c r="AV395" s="57"/>
      <c r="AW395" s="57"/>
      <c r="AX395" s="57"/>
      <c r="AY395" s="57"/>
      <c r="AZ395" s="57"/>
      <c r="BA395" s="57"/>
      <c r="BB395" s="57"/>
      <c r="BC395" s="57"/>
      <c r="BD395" s="57"/>
      <c r="BE395" s="57"/>
      <c r="BF395" s="57"/>
      <c r="BG395" s="57"/>
      <c r="BH395" s="57"/>
      <c r="BI395" s="57"/>
      <c r="BJ395" s="57"/>
      <c r="BK395" s="57"/>
      <c r="BL395" s="57"/>
      <c r="BM395" s="57"/>
      <c r="BN395" s="57"/>
      <c r="BO395" s="57"/>
      <c r="BP395" s="57"/>
      <c r="BQ395" s="57"/>
      <c r="BR395" s="57"/>
      <c r="BS395" s="57"/>
      <c r="BT395" s="57"/>
      <c r="BU395" s="57"/>
    </row>
    <row r="396" ht="15.75" customHeight="1">
      <c r="A396" s="64"/>
      <c r="B396" s="110"/>
      <c r="C396" s="36"/>
      <c r="D396" s="31"/>
      <c r="E396" s="31"/>
      <c r="F396" s="28"/>
      <c r="G396" s="106"/>
      <c r="H396" s="286"/>
      <c r="I396" s="55"/>
      <c r="J396" s="55"/>
      <c r="K396" s="55"/>
      <c r="L396" s="64"/>
      <c r="M396" s="64"/>
      <c r="N396" s="69"/>
      <c r="O396" s="69"/>
      <c r="P396" s="47"/>
      <c r="Q396" s="47"/>
      <c r="R396" s="367"/>
      <c r="S396" s="47"/>
      <c r="T396" s="42"/>
      <c r="U396" s="37"/>
      <c r="V396" s="37"/>
      <c r="W396" s="37"/>
      <c r="X396" s="42"/>
      <c r="Y396" s="42"/>
      <c r="Z396" s="51"/>
      <c r="AA396" s="63"/>
      <c r="AB396" s="599"/>
      <c r="AC396" s="37"/>
      <c r="AD396" s="37"/>
      <c r="AE396" s="42"/>
      <c r="AF396" s="37"/>
      <c r="AG396" s="37"/>
      <c r="AH396" s="47"/>
      <c r="AI396" s="37"/>
      <c r="AJ396" s="42"/>
      <c r="AK396" s="56"/>
      <c r="AL396" s="28"/>
      <c r="AM396" s="55"/>
      <c r="AN396" s="55"/>
      <c r="AO396" s="55"/>
      <c r="AP396" s="42"/>
      <c r="AQ396" s="57"/>
      <c r="AR396" s="57"/>
      <c r="AS396" s="57"/>
      <c r="AT396" s="57"/>
      <c r="AU396" s="57"/>
      <c r="AV396" s="57"/>
      <c r="AW396" s="57"/>
      <c r="AX396" s="57"/>
      <c r="AY396" s="57"/>
      <c r="AZ396" s="57"/>
      <c r="BA396" s="57"/>
      <c r="BB396" s="57"/>
      <c r="BC396" s="57"/>
      <c r="BD396" s="57"/>
      <c r="BE396" s="57"/>
      <c r="BF396" s="57"/>
      <c r="BG396" s="57"/>
      <c r="BH396" s="57"/>
      <c r="BI396" s="57"/>
      <c r="BJ396" s="57"/>
      <c r="BK396" s="57"/>
      <c r="BL396" s="57"/>
      <c r="BM396" s="57"/>
      <c r="BN396" s="57"/>
      <c r="BO396" s="57"/>
      <c r="BP396" s="57"/>
      <c r="BQ396" s="57"/>
      <c r="BR396" s="57"/>
      <c r="BS396" s="57"/>
      <c r="BT396" s="57"/>
      <c r="BU396" s="57"/>
    </row>
    <row r="397" ht="15.75" customHeight="1">
      <c r="A397" s="64"/>
      <c r="B397" s="110"/>
      <c r="C397" s="36"/>
      <c r="D397" s="31"/>
      <c r="E397" s="31"/>
      <c r="F397" s="28"/>
      <c r="G397" s="106"/>
      <c r="H397" s="286"/>
      <c r="I397" s="55"/>
      <c r="J397" s="55"/>
      <c r="K397" s="55"/>
      <c r="L397" s="64"/>
      <c r="M397" s="64"/>
      <c r="N397" s="69"/>
      <c r="O397" s="69"/>
      <c r="P397" s="47"/>
      <c r="Q397" s="47"/>
      <c r="R397" s="367"/>
      <c r="S397" s="47"/>
      <c r="T397" s="42"/>
      <c r="U397" s="37"/>
      <c r="V397" s="37"/>
      <c r="W397" s="37"/>
      <c r="X397" s="42"/>
      <c r="Y397" s="42"/>
      <c r="Z397" s="51"/>
      <c r="AA397" s="63"/>
      <c r="AB397" s="599"/>
      <c r="AC397" s="37"/>
      <c r="AD397" s="37"/>
      <c r="AE397" s="42"/>
      <c r="AF397" s="37"/>
      <c r="AG397" s="37"/>
      <c r="AH397" s="47"/>
      <c r="AI397" s="37"/>
      <c r="AJ397" s="42"/>
      <c r="AK397" s="56"/>
      <c r="AL397" s="28"/>
      <c r="AM397" s="55"/>
      <c r="AN397" s="55"/>
      <c r="AO397" s="55"/>
      <c r="AP397" s="42"/>
      <c r="AQ397" s="57"/>
      <c r="AR397" s="57"/>
      <c r="AS397" s="57"/>
      <c r="AT397" s="57"/>
      <c r="AU397" s="57"/>
      <c r="AV397" s="57"/>
      <c r="AW397" s="57"/>
      <c r="AX397" s="57"/>
      <c r="AY397" s="57"/>
      <c r="AZ397" s="57"/>
      <c r="BA397" s="57"/>
      <c r="BB397" s="57"/>
      <c r="BC397" s="57"/>
      <c r="BD397" s="57"/>
      <c r="BE397" s="57"/>
      <c r="BF397" s="57"/>
      <c r="BG397" s="57"/>
      <c r="BH397" s="57"/>
      <c r="BI397" s="57"/>
      <c r="BJ397" s="57"/>
      <c r="BK397" s="57"/>
      <c r="BL397" s="57"/>
      <c r="BM397" s="57"/>
      <c r="BN397" s="57"/>
      <c r="BO397" s="57"/>
      <c r="BP397" s="57"/>
      <c r="BQ397" s="57"/>
      <c r="BR397" s="57"/>
      <c r="BS397" s="57"/>
      <c r="BT397" s="57"/>
      <c r="BU397" s="57"/>
    </row>
    <row r="398" ht="15.75" customHeight="1">
      <c r="A398" s="64"/>
      <c r="B398" s="110"/>
      <c r="C398" s="36"/>
      <c r="D398" s="31"/>
      <c r="E398" s="31"/>
      <c r="F398" s="28"/>
      <c r="G398" s="106"/>
      <c r="H398" s="286"/>
      <c r="I398" s="55"/>
      <c r="J398" s="55"/>
      <c r="K398" s="55"/>
      <c r="L398" s="64"/>
      <c r="M398" s="64"/>
      <c r="N398" s="69"/>
      <c r="O398" s="69"/>
      <c r="P398" s="47"/>
      <c r="Q398" s="47"/>
      <c r="R398" s="367"/>
      <c r="S398" s="47"/>
      <c r="T398" s="42"/>
      <c r="U398" s="37"/>
      <c r="V398" s="37"/>
      <c r="W398" s="37"/>
      <c r="X398" s="42"/>
      <c r="Y398" s="42"/>
      <c r="Z398" s="51"/>
      <c r="AA398" s="63"/>
      <c r="AB398" s="599"/>
      <c r="AC398" s="37"/>
      <c r="AD398" s="37"/>
      <c r="AE398" s="42"/>
      <c r="AF398" s="37"/>
      <c r="AG398" s="37"/>
      <c r="AH398" s="47"/>
      <c r="AI398" s="37"/>
      <c r="AJ398" s="42"/>
      <c r="AK398" s="56"/>
      <c r="AL398" s="28"/>
      <c r="AM398" s="55"/>
      <c r="AN398" s="55"/>
      <c r="AO398" s="55"/>
      <c r="AP398" s="42"/>
      <c r="AQ398" s="57"/>
      <c r="AR398" s="57"/>
      <c r="AS398" s="57"/>
      <c r="AT398" s="57"/>
      <c r="AU398" s="57"/>
      <c r="AV398" s="57"/>
      <c r="AW398" s="57"/>
      <c r="AX398" s="57"/>
      <c r="AY398" s="57"/>
      <c r="AZ398" s="57"/>
      <c r="BA398" s="57"/>
      <c r="BB398" s="57"/>
      <c r="BC398" s="57"/>
      <c r="BD398" s="57"/>
      <c r="BE398" s="57"/>
      <c r="BF398" s="57"/>
      <c r="BG398" s="57"/>
      <c r="BH398" s="57"/>
      <c r="BI398" s="57"/>
      <c r="BJ398" s="57"/>
      <c r="BK398" s="57"/>
      <c r="BL398" s="57"/>
      <c r="BM398" s="57"/>
      <c r="BN398" s="57"/>
      <c r="BO398" s="57"/>
      <c r="BP398" s="57"/>
      <c r="BQ398" s="57"/>
      <c r="BR398" s="57"/>
      <c r="BS398" s="57"/>
      <c r="BT398" s="57"/>
      <c r="BU398" s="57"/>
    </row>
    <row r="399" ht="15.75" customHeight="1">
      <c r="A399" s="64"/>
      <c r="B399" s="110"/>
      <c r="C399" s="36"/>
      <c r="D399" s="31"/>
      <c r="E399" s="66"/>
      <c r="F399" s="14"/>
      <c r="G399" s="147"/>
      <c r="H399" s="333"/>
      <c r="I399" s="55"/>
      <c r="J399" s="55"/>
      <c r="K399" s="55"/>
      <c r="L399" s="64"/>
      <c r="M399" s="64"/>
      <c r="N399" s="69"/>
      <c r="O399" s="69"/>
      <c r="P399" s="152"/>
      <c r="Q399" s="28"/>
      <c r="R399" s="172"/>
      <c r="S399" s="55"/>
      <c r="T399" s="57"/>
      <c r="U399" s="56"/>
      <c r="V399" s="37"/>
      <c r="W399" s="56"/>
      <c r="X399" s="55"/>
      <c r="Y399" s="55"/>
      <c r="Z399" s="101"/>
      <c r="AA399" s="177"/>
      <c r="AB399" s="610"/>
      <c r="AC399" s="102"/>
      <c r="AD399" s="56"/>
      <c r="AE399" s="55"/>
      <c r="AF399" s="56"/>
      <c r="AG399" s="56"/>
      <c r="AH399" s="28"/>
      <c r="AI399" s="56"/>
      <c r="AJ399" s="55"/>
      <c r="AK399" s="56"/>
      <c r="AL399" s="28"/>
      <c r="AM399" s="55"/>
      <c r="AN399" s="55"/>
      <c r="AO399" s="55"/>
      <c r="AP399" s="42"/>
      <c r="AQ399" s="57"/>
      <c r="AR399" s="57"/>
      <c r="AS399" s="57"/>
      <c r="AT399" s="57"/>
      <c r="AU399" s="57"/>
      <c r="AV399" s="57"/>
      <c r="AW399" s="57"/>
      <c r="AX399" s="57"/>
      <c r="AY399" s="57"/>
      <c r="AZ399" s="57"/>
      <c r="BA399" s="57"/>
      <c r="BB399" s="57"/>
      <c r="BC399" s="57"/>
      <c r="BD399" s="57"/>
      <c r="BE399" s="57"/>
      <c r="BF399" s="78"/>
      <c r="BG399" s="78"/>
      <c r="BH399" s="78"/>
      <c r="BI399" s="78"/>
      <c r="BJ399" s="57"/>
      <c r="BK399" s="57"/>
      <c r="BL399" s="57"/>
      <c r="BM399" s="57"/>
      <c r="BN399" s="57"/>
      <c r="BO399" s="57"/>
      <c r="BP399" s="57"/>
      <c r="BQ399" s="57"/>
      <c r="BR399" s="57"/>
      <c r="BS399" s="57"/>
      <c r="BT399" s="57"/>
      <c r="BU399" s="57"/>
    </row>
    <row r="400" ht="16.5" customHeight="1">
      <c r="A400" s="58"/>
      <c r="B400" s="110"/>
      <c r="C400" s="36"/>
      <c r="D400" s="37"/>
      <c r="E400" s="59"/>
      <c r="F400" s="201"/>
      <c r="G400" s="106"/>
      <c r="H400" s="39"/>
      <c r="I400" s="55"/>
      <c r="J400" s="57"/>
      <c r="K400" s="57"/>
      <c r="L400" s="64"/>
      <c r="M400" s="57"/>
      <c r="N400" s="57"/>
      <c r="O400" s="57"/>
      <c r="P400" s="152"/>
      <c r="Q400" s="107"/>
      <c r="R400" s="106"/>
      <c r="S400" s="57"/>
      <c r="T400" s="57"/>
      <c r="U400" s="37"/>
      <c r="V400" s="37"/>
      <c r="W400" s="155"/>
      <c r="X400" s="42"/>
      <c r="Y400" s="57"/>
      <c r="Z400" s="51"/>
      <c r="AA400" s="63"/>
      <c r="AB400" s="599"/>
      <c r="AC400" s="54"/>
      <c r="AD400" s="111"/>
      <c r="AE400" s="57"/>
      <c r="AF400" s="111"/>
      <c r="AG400" s="57"/>
      <c r="AH400" s="107"/>
      <c r="AI400" s="37"/>
      <c r="AJ400" s="57"/>
      <c r="AK400" s="57"/>
      <c r="AL400" s="107"/>
      <c r="AM400" s="57"/>
      <c r="AN400" s="57"/>
      <c r="AO400" s="57"/>
      <c r="AP400" s="57"/>
      <c r="AQ400" s="57"/>
      <c r="AR400" s="57"/>
      <c r="AS400" s="57"/>
      <c r="AT400" s="57"/>
      <c r="AU400" s="57"/>
      <c r="AV400" s="57"/>
      <c r="AW400" s="37"/>
      <c r="AX400" s="57"/>
      <c r="AY400" s="57"/>
      <c r="AZ400" s="57"/>
      <c r="BA400" s="57"/>
      <c r="BB400" s="57"/>
      <c r="BC400" s="57"/>
      <c r="BD400" s="57"/>
      <c r="BE400" s="57"/>
      <c r="BF400" s="57"/>
      <c r="BG400" s="57"/>
      <c r="BH400" s="57"/>
      <c r="BI400" s="57"/>
      <c r="BJ400" s="57"/>
      <c r="BK400" s="57"/>
      <c r="BL400" s="57"/>
      <c r="BM400" s="57"/>
      <c r="BN400" s="57"/>
      <c r="BO400" s="57"/>
      <c r="BP400" s="57"/>
      <c r="BQ400" s="57"/>
      <c r="BR400" s="57"/>
      <c r="BS400" s="57"/>
      <c r="BT400" s="57"/>
      <c r="BU400" s="57"/>
    </row>
    <row r="401" ht="15.75" customHeight="1">
      <c r="A401" s="64"/>
      <c r="B401" s="110"/>
      <c r="C401" s="36"/>
      <c r="D401" s="31"/>
      <c r="E401" s="66"/>
      <c r="F401" s="231"/>
      <c r="G401" s="147"/>
      <c r="H401" s="333"/>
      <c r="I401" s="55"/>
      <c r="J401" s="55"/>
      <c r="K401" s="55"/>
      <c r="L401" s="57"/>
      <c r="M401" s="64"/>
      <c r="N401" s="69"/>
      <c r="O401" s="69"/>
      <c r="P401" s="611"/>
      <c r="Q401" s="612"/>
      <c r="R401" s="71"/>
      <c r="S401" s="41"/>
      <c r="T401" s="57"/>
      <c r="U401" s="56"/>
      <c r="V401" s="56"/>
      <c r="W401" s="74"/>
      <c r="X401" s="42"/>
      <c r="Y401" s="41"/>
      <c r="Z401" s="75"/>
      <c r="AA401" s="76"/>
      <c r="AB401" s="613"/>
      <c r="AC401" s="77"/>
      <c r="AD401" s="78"/>
      <c r="AE401" s="41"/>
      <c r="AF401" s="78"/>
      <c r="AG401" s="78"/>
      <c r="AH401" s="28"/>
      <c r="AI401" s="56"/>
      <c r="AJ401" s="41"/>
      <c r="AK401" s="78"/>
      <c r="AL401" s="70"/>
      <c r="AM401" s="55"/>
      <c r="AN401" s="55"/>
      <c r="AO401" s="55"/>
      <c r="AP401" s="42"/>
      <c r="AQ401" s="57"/>
      <c r="AR401" s="57"/>
      <c r="AS401" s="57"/>
      <c r="AT401" s="57"/>
      <c r="AU401" s="57"/>
      <c r="AV401" s="57"/>
      <c r="AW401" s="57"/>
      <c r="AX401" s="57"/>
      <c r="AY401" s="57"/>
      <c r="AZ401" s="57"/>
      <c r="BA401" s="57"/>
      <c r="BB401" s="57"/>
      <c r="BC401" s="57"/>
      <c r="BD401" s="57"/>
      <c r="BE401" s="57"/>
      <c r="BF401" s="78"/>
      <c r="BG401" s="78"/>
      <c r="BH401" s="78"/>
      <c r="BI401" s="78"/>
      <c r="BJ401" s="57"/>
      <c r="BK401" s="57"/>
      <c r="BL401" s="57"/>
      <c r="BM401" s="57"/>
      <c r="BN401" s="57"/>
      <c r="BO401" s="57"/>
      <c r="BP401" s="57"/>
      <c r="BQ401" s="57"/>
      <c r="BR401" s="57"/>
      <c r="BS401" s="57"/>
      <c r="BT401" s="57"/>
      <c r="BU401" s="57"/>
    </row>
    <row r="402" ht="16.5" customHeight="1">
      <c r="A402" s="58"/>
      <c r="B402" s="110"/>
      <c r="C402" s="36"/>
      <c r="D402" s="37"/>
      <c r="E402" s="59"/>
      <c r="F402" s="201"/>
      <c r="G402" s="106"/>
      <c r="H402" s="39"/>
      <c r="I402" s="55"/>
      <c r="J402" s="57"/>
      <c r="K402" s="57"/>
      <c r="L402" s="64"/>
      <c r="M402" s="57"/>
      <c r="N402" s="57"/>
      <c r="O402" s="57"/>
      <c r="P402" s="152"/>
      <c r="Q402" s="107"/>
      <c r="R402" s="106"/>
      <c r="S402" s="57"/>
      <c r="T402" s="57"/>
      <c r="U402" s="37"/>
      <c r="V402" s="37"/>
      <c r="W402" s="155"/>
      <c r="X402" s="42"/>
      <c r="Y402" s="57"/>
      <c r="Z402" s="51"/>
      <c r="AA402" s="63"/>
      <c r="AB402" s="599"/>
      <c r="AC402" s="54"/>
      <c r="AD402" s="111"/>
      <c r="AE402" s="57"/>
      <c r="AF402" s="111"/>
      <c r="AG402" s="57"/>
      <c r="AH402" s="107"/>
      <c r="AI402" s="37"/>
      <c r="AJ402" s="57"/>
      <c r="AK402" s="57"/>
      <c r="AL402" s="107"/>
      <c r="AM402" s="57"/>
      <c r="AN402" s="57"/>
      <c r="AO402" s="57"/>
      <c r="AP402" s="57"/>
      <c r="AQ402" s="57"/>
      <c r="AR402" s="57"/>
      <c r="AS402" s="57"/>
      <c r="AT402" s="57"/>
      <c r="AU402" s="57"/>
      <c r="AV402" s="57"/>
      <c r="AW402" s="37"/>
      <c r="AX402" s="57"/>
      <c r="AY402" s="57"/>
      <c r="AZ402" s="57"/>
      <c r="BA402" s="57"/>
      <c r="BB402" s="57"/>
      <c r="BC402" s="57"/>
      <c r="BD402" s="57"/>
      <c r="BE402" s="57"/>
      <c r="BF402" s="57"/>
      <c r="BG402" s="57"/>
      <c r="BH402" s="57"/>
      <c r="BI402" s="57"/>
      <c r="BJ402" s="57"/>
      <c r="BK402" s="57"/>
      <c r="BL402" s="57"/>
      <c r="BM402" s="57"/>
      <c r="BN402" s="57"/>
      <c r="BO402" s="57"/>
      <c r="BP402" s="57"/>
      <c r="BQ402" s="57"/>
      <c r="BR402" s="57"/>
      <c r="BS402" s="57"/>
      <c r="BT402" s="57"/>
      <c r="BU402" s="57"/>
    </row>
    <row r="403" ht="15.75" customHeight="1">
      <c r="A403" s="58"/>
      <c r="B403" s="110"/>
      <c r="C403" s="36"/>
      <c r="D403" s="37"/>
      <c r="E403" s="59"/>
      <c r="F403" s="170"/>
      <c r="G403" s="106"/>
      <c r="H403" s="106"/>
      <c r="I403" s="150"/>
      <c r="J403" s="57"/>
      <c r="K403" s="57"/>
      <c r="L403" s="57"/>
      <c r="M403" s="57"/>
      <c r="N403" s="57"/>
      <c r="O403" s="57"/>
      <c r="P403" s="107"/>
      <c r="Q403" s="107"/>
      <c r="R403" s="108"/>
      <c r="S403" s="57"/>
      <c r="T403" s="57"/>
      <c r="U403" s="37"/>
      <c r="V403" s="37"/>
      <c r="W403" s="57"/>
      <c r="X403" s="42"/>
      <c r="Y403" s="57"/>
      <c r="Z403" s="51"/>
      <c r="AA403" s="63"/>
      <c r="AB403" s="599"/>
      <c r="AC403" s="54"/>
      <c r="AD403" s="57"/>
      <c r="AE403" s="57"/>
      <c r="AF403" s="57"/>
      <c r="AG403" s="57"/>
      <c r="AH403" s="107"/>
      <c r="AI403" s="37"/>
      <c r="AJ403" s="57"/>
      <c r="AK403" s="57"/>
      <c r="AL403" s="107"/>
      <c r="AM403" s="57"/>
      <c r="AN403" s="57"/>
      <c r="AO403" s="57"/>
      <c r="AP403" s="57"/>
      <c r="AQ403" s="57"/>
      <c r="AR403" s="57"/>
      <c r="AS403" s="57"/>
      <c r="AT403" s="57"/>
      <c r="AU403" s="151"/>
      <c r="AV403" s="57"/>
      <c r="AW403" s="57"/>
      <c r="AX403" s="57"/>
      <c r="AY403" s="57"/>
      <c r="AZ403" s="57"/>
      <c r="BA403" s="57"/>
      <c r="BB403" s="57"/>
      <c r="BC403" s="57"/>
      <c r="BD403" s="57"/>
      <c r="BE403" s="57"/>
      <c r="BF403" s="57"/>
      <c r="BG403" s="57"/>
      <c r="BH403" s="57"/>
      <c r="BI403" s="57"/>
      <c r="BJ403" s="57"/>
      <c r="BK403" s="57"/>
      <c r="BL403" s="57"/>
      <c r="BM403" s="57"/>
      <c r="BN403" s="57"/>
      <c r="BO403" s="57"/>
      <c r="BP403" s="57"/>
      <c r="BQ403" s="57"/>
      <c r="BR403" s="57"/>
      <c r="BS403" s="57"/>
      <c r="BT403" s="57"/>
      <c r="BU403" s="57"/>
    </row>
    <row r="404" ht="15.75" customHeight="1">
      <c r="A404" s="64"/>
      <c r="B404" s="110"/>
      <c r="C404" s="36"/>
      <c r="D404" s="31"/>
      <c r="E404" s="31"/>
      <c r="F404" s="28"/>
      <c r="G404" s="106"/>
      <c r="H404" s="286"/>
      <c r="I404" s="55"/>
      <c r="J404" s="55"/>
      <c r="K404" s="55"/>
      <c r="L404" s="64"/>
      <c r="M404" s="64"/>
      <c r="N404" s="69"/>
      <c r="O404" s="69"/>
      <c r="P404" s="47"/>
      <c r="Q404" s="47"/>
      <c r="R404" s="367"/>
      <c r="S404" s="47"/>
      <c r="T404" s="42"/>
      <c r="U404" s="37"/>
      <c r="V404" s="37"/>
      <c r="W404" s="37"/>
      <c r="X404" s="42"/>
      <c r="Y404" s="42"/>
      <c r="Z404" s="51"/>
      <c r="AA404" s="63"/>
      <c r="AB404" s="599"/>
      <c r="AC404" s="37"/>
      <c r="AD404" s="37"/>
      <c r="AE404" s="42"/>
      <c r="AF404" s="37"/>
      <c r="AG404" s="37"/>
      <c r="AH404" s="47"/>
      <c r="AI404" s="37"/>
      <c r="AJ404" s="42"/>
      <c r="AK404" s="56"/>
      <c r="AL404" s="28"/>
      <c r="AM404" s="55"/>
      <c r="AN404" s="55"/>
      <c r="AO404" s="55"/>
      <c r="AP404" s="42"/>
      <c r="AQ404" s="57"/>
      <c r="AR404" s="57"/>
      <c r="AS404" s="57"/>
      <c r="AT404" s="57"/>
      <c r="AU404" s="57"/>
      <c r="AV404" s="57"/>
      <c r="AW404" s="57"/>
      <c r="AX404" s="57"/>
      <c r="AY404" s="57"/>
      <c r="AZ404" s="57"/>
      <c r="BA404" s="57"/>
      <c r="BB404" s="57"/>
      <c r="BC404" s="57"/>
      <c r="BD404" s="57"/>
      <c r="BE404" s="57"/>
      <c r="BF404" s="57"/>
      <c r="BG404" s="57"/>
      <c r="BH404" s="57"/>
      <c r="BI404" s="57"/>
      <c r="BJ404" s="57"/>
      <c r="BK404" s="57"/>
      <c r="BL404" s="57"/>
      <c r="BM404" s="57"/>
      <c r="BN404" s="57"/>
      <c r="BO404" s="57"/>
      <c r="BP404" s="57"/>
      <c r="BQ404" s="57"/>
      <c r="BR404" s="57"/>
      <c r="BS404" s="57"/>
      <c r="BT404" s="57"/>
      <c r="BU404" s="57"/>
    </row>
    <row r="405" ht="15.75" customHeight="1">
      <c r="A405" s="64"/>
      <c r="B405" s="110"/>
      <c r="C405" s="36"/>
      <c r="D405" s="31"/>
      <c r="E405" s="31"/>
      <c r="F405" s="28"/>
      <c r="G405" s="106"/>
      <c r="H405" s="286"/>
      <c r="I405" s="55"/>
      <c r="J405" s="55"/>
      <c r="K405" s="55"/>
      <c r="L405" s="64"/>
      <c r="M405" s="64"/>
      <c r="N405" s="69"/>
      <c r="O405" s="69"/>
      <c r="P405" s="47"/>
      <c r="Q405" s="47"/>
      <c r="R405" s="367"/>
      <c r="S405" s="47"/>
      <c r="T405" s="42"/>
      <c r="U405" s="37"/>
      <c r="V405" s="37"/>
      <c r="W405" s="37"/>
      <c r="X405" s="42"/>
      <c r="Y405" s="42"/>
      <c r="Z405" s="51"/>
      <c r="AA405" s="63"/>
      <c r="AB405" s="599"/>
      <c r="AC405" s="37"/>
      <c r="AD405" s="37"/>
      <c r="AE405" s="42"/>
      <c r="AF405" s="37"/>
      <c r="AG405" s="37"/>
      <c r="AH405" s="47"/>
      <c r="AI405" s="37"/>
      <c r="AJ405" s="42"/>
      <c r="AK405" s="56"/>
      <c r="AL405" s="28"/>
      <c r="AM405" s="55"/>
      <c r="AN405" s="55"/>
      <c r="AO405" s="55"/>
      <c r="AP405" s="42"/>
      <c r="AQ405" s="57"/>
      <c r="AR405" s="57"/>
      <c r="AS405" s="57"/>
      <c r="AT405" s="57"/>
      <c r="AU405" s="57"/>
      <c r="AV405" s="57"/>
      <c r="AW405" s="57"/>
      <c r="AX405" s="57"/>
      <c r="AY405" s="57"/>
      <c r="AZ405" s="57"/>
      <c r="BA405" s="57"/>
      <c r="BB405" s="57"/>
      <c r="BC405" s="57"/>
      <c r="BD405" s="57"/>
      <c r="BE405" s="57"/>
      <c r="BF405" s="57"/>
      <c r="BG405" s="57"/>
      <c r="BH405" s="57"/>
      <c r="BI405" s="57"/>
      <c r="BJ405" s="57"/>
      <c r="BK405" s="57"/>
      <c r="BL405" s="57"/>
      <c r="BM405" s="57"/>
      <c r="BN405" s="57"/>
      <c r="BO405" s="57"/>
      <c r="BP405" s="57"/>
      <c r="BQ405" s="57"/>
      <c r="BR405" s="57"/>
      <c r="BS405" s="57"/>
      <c r="BT405" s="57"/>
      <c r="BU405" s="57"/>
    </row>
    <row r="406" ht="15.75" customHeight="1">
      <c r="A406" s="64"/>
      <c r="B406" s="110"/>
      <c r="C406" s="36"/>
      <c r="D406" s="31"/>
      <c r="E406" s="31"/>
      <c r="F406" s="28"/>
      <c r="G406" s="106"/>
      <c r="H406" s="286"/>
      <c r="I406" s="55"/>
      <c r="J406" s="55"/>
      <c r="K406" s="55"/>
      <c r="L406" s="64"/>
      <c r="M406" s="64"/>
      <c r="N406" s="69"/>
      <c r="O406" s="69"/>
      <c r="P406" s="47"/>
      <c r="Q406" s="47"/>
      <c r="R406" s="367"/>
      <c r="S406" s="47"/>
      <c r="T406" s="42"/>
      <c r="U406" s="37"/>
      <c r="V406" s="37"/>
      <c r="W406" s="37"/>
      <c r="X406" s="42"/>
      <c r="Y406" s="42"/>
      <c r="Z406" s="51"/>
      <c r="AA406" s="63"/>
      <c r="AB406" s="599"/>
      <c r="AC406" s="37"/>
      <c r="AD406" s="37"/>
      <c r="AE406" s="42"/>
      <c r="AF406" s="37"/>
      <c r="AG406" s="37"/>
      <c r="AH406" s="47"/>
      <c r="AI406" s="37"/>
      <c r="AJ406" s="42"/>
      <c r="AK406" s="56"/>
      <c r="AL406" s="28"/>
      <c r="AM406" s="55"/>
      <c r="AN406" s="55"/>
      <c r="AO406" s="55"/>
      <c r="AP406" s="42"/>
      <c r="AQ406" s="57"/>
      <c r="AR406" s="57"/>
      <c r="AS406" s="57"/>
      <c r="AT406" s="57"/>
      <c r="AU406" s="57"/>
      <c r="AV406" s="57"/>
      <c r="AW406" s="57"/>
      <c r="AX406" s="57"/>
      <c r="AY406" s="57"/>
      <c r="AZ406" s="57"/>
      <c r="BA406" s="57"/>
      <c r="BB406" s="57"/>
      <c r="BC406" s="57"/>
      <c r="BD406" s="57"/>
      <c r="BE406" s="57"/>
      <c r="BF406" s="57"/>
      <c r="BG406" s="57"/>
      <c r="BH406" s="57"/>
      <c r="BI406" s="57"/>
      <c r="BJ406" s="57"/>
      <c r="BK406" s="57"/>
      <c r="BL406" s="57"/>
      <c r="BM406" s="57"/>
      <c r="BN406" s="57"/>
      <c r="BO406" s="57"/>
      <c r="BP406" s="57"/>
      <c r="BQ406" s="57"/>
      <c r="BR406" s="57"/>
      <c r="BS406" s="57"/>
      <c r="BT406" s="57"/>
      <c r="BU406" s="57"/>
    </row>
    <row r="407" ht="15.75" customHeight="1">
      <c r="A407" s="64"/>
      <c r="B407" s="110"/>
      <c r="C407" s="36"/>
      <c r="D407" s="31"/>
      <c r="E407" s="31"/>
      <c r="F407" s="28"/>
      <c r="G407" s="106"/>
      <c r="H407" s="286"/>
      <c r="I407" s="55"/>
      <c r="J407" s="55"/>
      <c r="K407" s="55"/>
      <c r="L407" s="64"/>
      <c r="M407" s="64"/>
      <c r="N407" s="69"/>
      <c r="O407" s="69"/>
      <c r="P407" s="47"/>
      <c r="Q407" s="47"/>
      <c r="R407" s="367"/>
      <c r="S407" s="47"/>
      <c r="T407" s="42"/>
      <c r="U407" s="37"/>
      <c r="V407" s="37"/>
      <c r="W407" s="37"/>
      <c r="X407" s="42"/>
      <c r="Y407" s="42"/>
      <c r="Z407" s="51"/>
      <c r="AA407" s="63"/>
      <c r="AB407" s="599"/>
      <c r="AC407" s="37"/>
      <c r="AD407" s="37"/>
      <c r="AE407" s="42"/>
      <c r="AF407" s="37"/>
      <c r="AG407" s="37"/>
      <c r="AH407" s="47"/>
      <c r="AI407" s="37"/>
      <c r="AJ407" s="42"/>
      <c r="AK407" s="56"/>
      <c r="AL407" s="28"/>
      <c r="AM407" s="55"/>
      <c r="AN407" s="55"/>
      <c r="AO407" s="55"/>
      <c r="AP407" s="42"/>
      <c r="AQ407" s="57"/>
      <c r="AR407" s="57"/>
      <c r="AS407" s="57"/>
      <c r="AT407" s="57"/>
      <c r="AU407" s="57"/>
      <c r="AV407" s="57"/>
      <c r="AW407" s="57"/>
      <c r="AX407" s="57"/>
      <c r="AY407" s="57"/>
      <c r="AZ407" s="57"/>
      <c r="BA407" s="57"/>
      <c r="BB407" s="57"/>
      <c r="BC407" s="57"/>
      <c r="BD407" s="57"/>
      <c r="BE407" s="57"/>
      <c r="BF407" s="57"/>
      <c r="BG407" s="57"/>
      <c r="BH407" s="57"/>
      <c r="BI407" s="57"/>
      <c r="BJ407" s="57"/>
      <c r="BK407" s="57"/>
      <c r="BL407" s="57"/>
      <c r="BM407" s="57"/>
      <c r="BN407" s="57"/>
      <c r="BO407" s="57"/>
      <c r="BP407" s="57"/>
      <c r="BQ407" s="57"/>
      <c r="BR407" s="57"/>
      <c r="BS407" s="57"/>
      <c r="BT407" s="57"/>
      <c r="BU407" s="57"/>
    </row>
    <row r="408" ht="15.75" customHeight="1">
      <c r="A408" s="64"/>
      <c r="B408" s="110"/>
      <c r="C408" s="36"/>
      <c r="D408" s="31"/>
      <c r="E408" s="31"/>
      <c r="F408" s="28"/>
      <c r="G408" s="106"/>
      <c r="H408" s="286"/>
      <c r="I408" s="55"/>
      <c r="J408" s="55"/>
      <c r="K408" s="55"/>
      <c r="L408" s="64"/>
      <c r="M408" s="64"/>
      <c r="N408" s="69"/>
      <c r="O408" s="69"/>
      <c r="P408" s="47"/>
      <c r="Q408" s="47"/>
      <c r="R408" s="367"/>
      <c r="S408" s="47"/>
      <c r="T408" s="42"/>
      <c r="U408" s="37"/>
      <c r="V408" s="37"/>
      <c r="W408" s="37"/>
      <c r="X408" s="42"/>
      <c r="Y408" s="42"/>
      <c r="Z408" s="51"/>
      <c r="AA408" s="63"/>
      <c r="AB408" s="599"/>
      <c r="AC408" s="37"/>
      <c r="AD408" s="37"/>
      <c r="AE408" s="42"/>
      <c r="AF408" s="37"/>
      <c r="AG408" s="37"/>
      <c r="AH408" s="47"/>
      <c r="AI408" s="37"/>
      <c r="AJ408" s="42"/>
      <c r="AK408" s="56"/>
      <c r="AL408" s="28"/>
      <c r="AM408" s="55"/>
      <c r="AN408" s="55"/>
      <c r="AO408" s="55"/>
      <c r="AP408" s="42"/>
      <c r="AQ408" s="57"/>
      <c r="AR408" s="57"/>
      <c r="AS408" s="57"/>
      <c r="AT408" s="57"/>
      <c r="AU408" s="57"/>
      <c r="AV408" s="57"/>
      <c r="AW408" s="57"/>
      <c r="AX408" s="57"/>
      <c r="AY408" s="57"/>
      <c r="AZ408" s="57"/>
      <c r="BA408" s="57"/>
      <c r="BB408" s="57"/>
      <c r="BC408" s="57"/>
      <c r="BD408" s="57"/>
      <c r="BE408" s="57"/>
      <c r="BF408" s="57"/>
      <c r="BG408" s="57"/>
      <c r="BH408" s="57"/>
      <c r="BI408" s="57"/>
      <c r="BJ408" s="57"/>
      <c r="BK408" s="57"/>
      <c r="BL408" s="57"/>
      <c r="BM408" s="57"/>
      <c r="BN408" s="57"/>
      <c r="BO408" s="57"/>
      <c r="BP408" s="57"/>
      <c r="BQ408" s="57"/>
      <c r="BR408" s="57"/>
      <c r="BS408" s="57"/>
      <c r="BT408" s="57"/>
      <c r="BU408" s="57"/>
    </row>
    <row r="409" ht="15.75" customHeight="1">
      <c r="A409" s="64"/>
      <c r="B409" s="110"/>
      <c r="C409" s="36"/>
      <c r="D409" s="31"/>
      <c r="E409" s="31"/>
      <c r="F409" s="28"/>
      <c r="G409" s="106"/>
      <c r="H409" s="286"/>
      <c r="I409" s="55"/>
      <c r="J409" s="55"/>
      <c r="K409" s="55"/>
      <c r="L409" s="64"/>
      <c r="M409" s="64"/>
      <c r="N409" s="69"/>
      <c r="O409" s="69"/>
      <c r="P409" s="47"/>
      <c r="Q409" s="47"/>
      <c r="R409" s="367"/>
      <c r="S409" s="47"/>
      <c r="T409" s="42"/>
      <c r="U409" s="37"/>
      <c r="V409" s="37"/>
      <c r="W409" s="37"/>
      <c r="X409" s="42"/>
      <c r="Y409" s="42"/>
      <c r="Z409" s="51"/>
      <c r="AA409" s="63"/>
      <c r="AB409" s="599"/>
      <c r="AC409" s="37"/>
      <c r="AD409" s="37"/>
      <c r="AE409" s="42"/>
      <c r="AF409" s="37"/>
      <c r="AG409" s="37"/>
      <c r="AH409" s="47"/>
      <c r="AI409" s="37"/>
      <c r="AJ409" s="42"/>
      <c r="AK409" s="56"/>
      <c r="AL409" s="28"/>
      <c r="AM409" s="55"/>
      <c r="AN409" s="55"/>
      <c r="AO409" s="55"/>
      <c r="AP409" s="42"/>
      <c r="AQ409" s="57"/>
      <c r="AR409" s="57"/>
      <c r="AS409" s="57"/>
      <c r="AT409" s="57"/>
      <c r="AU409" s="57"/>
      <c r="AV409" s="57"/>
      <c r="AW409" s="57"/>
      <c r="AX409" s="57"/>
      <c r="AY409" s="57"/>
      <c r="AZ409" s="57"/>
      <c r="BA409" s="57"/>
      <c r="BB409" s="57"/>
      <c r="BC409" s="57"/>
      <c r="BD409" s="57"/>
      <c r="BE409" s="57"/>
      <c r="BF409" s="57"/>
      <c r="BG409" s="57"/>
      <c r="BH409" s="57"/>
      <c r="BI409" s="57"/>
      <c r="BJ409" s="57"/>
      <c r="BK409" s="57"/>
      <c r="BL409" s="57"/>
      <c r="BM409" s="57"/>
      <c r="BN409" s="57"/>
      <c r="BO409" s="57"/>
      <c r="BP409" s="57"/>
      <c r="BQ409" s="57"/>
      <c r="BR409" s="57"/>
      <c r="BS409" s="57"/>
      <c r="BT409" s="57"/>
      <c r="BU409" s="57"/>
    </row>
    <row r="410" ht="15.75" customHeight="1">
      <c r="A410" s="64"/>
      <c r="B410" s="110"/>
      <c r="C410" s="36"/>
      <c r="D410" s="31"/>
      <c r="E410" s="31"/>
      <c r="F410" s="28"/>
      <c r="G410" s="106"/>
      <c r="H410" s="286"/>
      <c r="I410" s="55"/>
      <c r="J410" s="55"/>
      <c r="K410" s="55"/>
      <c r="L410" s="64"/>
      <c r="M410" s="64"/>
      <c r="N410" s="69"/>
      <c r="O410" s="69"/>
      <c r="P410" s="47"/>
      <c r="Q410" s="47"/>
      <c r="R410" s="367"/>
      <c r="S410" s="47"/>
      <c r="T410" s="42"/>
      <c r="U410" s="37"/>
      <c r="V410" s="37"/>
      <c r="W410" s="37"/>
      <c r="X410" s="42"/>
      <c r="Y410" s="42"/>
      <c r="Z410" s="51"/>
      <c r="AA410" s="63"/>
      <c r="AB410" s="599"/>
      <c r="AC410" s="37"/>
      <c r="AD410" s="37"/>
      <c r="AE410" s="42"/>
      <c r="AF410" s="37"/>
      <c r="AG410" s="37"/>
      <c r="AH410" s="47"/>
      <c r="AI410" s="37"/>
      <c r="AJ410" s="42"/>
      <c r="AK410" s="56"/>
      <c r="AL410" s="28"/>
      <c r="AM410" s="55"/>
      <c r="AN410" s="55"/>
      <c r="AO410" s="55"/>
      <c r="AP410" s="42"/>
      <c r="AQ410" s="57"/>
      <c r="AR410" s="57"/>
      <c r="AS410" s="57"/>
      <c r="AT410" s="57"/>
      <c r="AU410" s="57"/>
      <c r="AV410" s="57"/>
      <c r="AW410" s="57"/>
      <c r="AX410" s="57"/>
      <c r="AY410" s="57"/>
      <c r="AZ410" s="57"/>
      <c r="BA410" s="57"/>
      <c r="BB410" s="57"/>
      <c r="BC410" s="57"/>
      <c r="BD410" s="57"/>
      <c r="BE410" s="57"/>
      <c r="BF410" s="57"/>
      <c r="BG410" s="57"/>
      <c r="BH410" s="57"/>
      <c r="BI410" s="57"/>
      <c r="BJ410" s="57"/>
      <c r="BK410" s="57"/>
      <c r="BL410" s="57"/>
      <c r="BM410" s="57"/>
      <c r="BN410" s="57"/>
      <c r="BO410" s="57"/>
      <c r="BP410" s="57"/>
      <c r="BQ410" s="57"/>
      <c r="BR410" s="57"/>
      <c r="BS410" s="57"/>
      <c r="BT410" s="57"/>
      <c r="BU410" s="57"/>
    </row>
    <row r="411" ht="15.75" customHeight="1">
      <c r="A411" s="64"/>
      <c r="B411" s="110"/>
      <c r="C411" s="36"/>
      <c r="D411" s="31"/>
      <c r="E411" s="31"/>
      <c r="F411" s="28"/>
      <c r="G411" s="106"/>
      <c r="H411" s="286"/>
      <c r="I411" s="55"/>
      <c r="J411" s="55"/>
      <c r="K411" s="55"/>
      <c r="L411" s="64"/>
      <c r="M411" s="64"/>
      <c r="N411" s="69"/>
      <c r="O411" s="69"/>
      <c r="P411" s="47"/>
      <c r="Q411" s="47"/>
      <c r="R411" s="367"/>
      <c r="S411" s="47"/>
      <c r="T411" s="42"/>
      <c r="U411" s="37"/>
      <c r="V411" s="37"/>
      <c r="W411" s="37"/>
      <c r="X411" s="42"/>
      <c r="Y411" s="42"/>
      <c r="Z411" s="51"/>
      <c r="AA411" s="63"/>
      <c r="AB411" s="599"/>
      <c r="AC411" s="37"/>
      <c r="AD411" s="37"/>
      <c r="AE411" s="42"/>
      <c r="AF411" s="37"/>
      <c r="AG411" s="37"/>
      <c r="AH411" s="47"/>
      <c r="AI411" s="37"/>
      <c r="AJ411" s="42"/>
      <c r="AK411" s="56"/>
      <c r="AL411" s="28"/>
      <c r="AM411" s="55"/>
      <c r="AN411" s="55"/>
      <c r="AO411" s="55"/>
      <c r="AP411" s="42"/>
      <c r="AQ411" s="57"/>
      <c r="AR411" s="57"/>
      <c r="AS411" s="57"/>
      <c r="AT411" s="57"/>
      <c r="AU411" s="57"/>
      <c r="AV411" s="57"/>
      <c r="AW411" s="57"/>
      <c r="AX411" s="57"/>
      <c r="AY411" s="57"/>
      <c r="AZ411" s="57"/>
      <c r="BA411" s="57"/>
      <c r="BB411" s="57"/>
      <c r="BC411" s="57"/>
      <c r="BD411" s="57"/>
      <c r="BE411" s="57"/>
      <c r="BF411" s="57"/>
      <c r="BG411" s="57"/>
      <c r="BH411" s="57"/>
      <c r="BI411" s="57"/>
      <c r="BJ411" s="57"/>
      <c r="BK411" s="57"/>
      <c r="BL411" s="57"/>
      <c r="BM411" s="57"/>
      <c r="BN411" s="57"/>
      <c r="BO411" s="57"/>
      <c r="BP411" s="57"/>
      <c r="BQ411" s="57"/>
      <c r="BR411" s="57"/>
      <c r="BS411" s="57"/>
      <c r="BT411" s="57"/>
      <c r="BU411" s="57"/>
    </row>
    <row r="412" ht="15.75" customHeight="1">
      <c r="A412" s="64"/>
      <c r="B412" s="110"/>
      <c r="C412" s="36"/>
      <c r="D412" s="31"/>
      <c r="E412" s="31"/>
      <c r="F412" s="28"/>
      <c r="G412" s="106"/>
      <c r="H412" s="286"/>
      <c r="I412" s="55"/>
      <c r="J412" s="55"/>
      <c r="K412" s="55"/>
      <c r="L412" s="64"/>
      <c r="M412" s="64"/>
      <c r="N412" s="69"/>
      <c r="O412" s="69"/>
      <c r="P412" s="47"/>
      <c r="Q412" s="47"/>
      <c r="R412" s="367"/>
      <c r="S412" s="47"/>
      <c r="T412" s="42"/>
      <c r="U412" s="37"/>
      <c r="V412" s="37"/>
      <c r="W412" s="37"/>
      <c r="X412" s="42"/>
      <c r="Y412" s="42"/>
      <c r="Z412" s="51"/>
      <c r="AA412" s="63"/>
      <c r="AB412" s="599"/>
      <c r="AC412" s="37"/>
      <c r="AD412" s="37"/>
      <c r="AE412" s="42"/>
      <c r="AF412" s="37"/>
      <c r="AG412" s="37"/>
      <c r="AH412" s="47"/>
      <c r="AI412" s="37"/>
      <c r="AJ412" s="42"/>
      <c r="AK412" s="56"/>
      <c r="AL412" s="28"/>
      <c r="AM412" s="55"/>
      <c r="AN412" s="55"/>
      <c r="AO412" s="55"/>
      <c r="AP412" s="42"/>
      <c r="AQ412" s="57"/>
      <c r="AR412" s="57"/>
      <c r="AS412" s="57"/>
      <c r="AT412" s="57"/>
      <c r="AU412" s="57"/>
      <c r="AV412" s="57"/>
      <c r="AW412" s="57"/>
      <c r="AX412" s="57"/>
      <c r="AY412" s="57"/>
      <c r="AZ412" s="57"/>
      <c r="BA412" s="57"/>
      <c r="BB412" s="57"/>
      <c r="BC412" s="57"/>
      <c r="BD412" s="57"/>
      <c r="BE412" s="57"/>
      <c r="BF412" s="57"/>
      <c r="BG412" s="57"/>
      <c r="BH412" s="57"/>
      <c r="BI412" s="57"/>
      <c r="BJ412" s="57"/>
      <c r="BK412" s="57"/>
      <c r="BL412" s="57"/>
      <c r="BM412" s="57"/>
      <c r="BN412" s="57"/>
      <c r="BO412" s="57"/>
      <c r="BP412" s="57"/>
      <c r="BQ412" s="57"/>
      <c r="BR412" s="57"/>
      <c r="BS412" s="57"/>
      <c r="BT412" s="57"/>
      <c r="BU412" s="57"/>
    </row>
    <row r="413" ht="15.75" customHeight="1">
      <c r="A413" s="64"/>
      <c r="B413" s="110"/>
      <c r="C413" s="36"/>
      <c r="D413" s="31"/>
      <c r="E413" s="31"/>
      <c r="F413" s="28"/>
      <c r="G413" s="106"/>
      <c r="H413" s="286"/>
      <c r="I413" s="55"/>
      <c r="J413" s="55"/>
      <c r="K413" s="55"/>
      <c r="L413" s="64"/>
      <c r="M413" s="64"/>
      <c r="N413" s="69"/>
      <c r="O413" s="69"/>
      <c r="P413" s="47"/>
      <c r="Q413" s="47"/>
      <c r="R413" s="367"/>
      <c r="S413" s="47"/>
      <c r="T413" s="42"/>
      <c r="U413" s="37"/>
      <c r="V413" s="37"/>
      <c r="W413" s="37"/>
      <c r="X413" s="42"/>
      <c r="Y413" s="42"/>
      <c r="Z413" s="51"/>
      <c r="AA413" s="63"/>
      <c r="AB413" s="599"/>
      <c r="AC413" s="37"/>
      <c r="AD413" s="37"/>
      <c r="AE413" s="42"/>
      <c r="AF413" s="37"/>
      <c r="AG413" s="37"/>
      <c r="AH413" s="47"/>
      <c r="AI413" s="37"/>
      <c r="AJ413" s="42"/>
      <c r="AK413" s="56"/>
      <c r="AL413" s="28"/>
      <c r="AM413" s="55"/>
      <c r="AN413" s="55"/>
      <c r="AO413" s="55"/>
      <c r="AP413" s="42"/>
      <c r="AQ413" s="57"/>
      <c r="AR413" s="57"/>
      <c r="AS413" s="57"/>
      <c r="AT413" s="57"/>
      <c r="AU413" s="57"/>
      <c r="AV413" s="57"/>
      <c r="AW413" s="57"/>
      <c r="AX413" s="57"/>
      <c r="AY413" s="57"/>
      <c r="AZ413" s="57"/>
      <c r="BA413" s="57"/>
      <c r="BB413" s="57"/>
      <c r="BC413" s="57"/>
      <c r="BD413" s="57"/>
      <c r="BE413" s="57"/>
      <c r="BF413" s="57"/>
      <c r="BG413" s="57"/>
      <c r="BH413" s="57"/>
      <c r="BI413" s="57"/>
      <c r="BJ413" s="57"/>
      <c r="BK413" s="57"/>
      <c r="BL413" s="57"/>
      <c r="BM413" s="57"/>
      <c r="BN413" s="57"/>
      <c r="BO413" s="57"/>
      <c r="BP413" s="57"/>
      <c r="BQ413" s="57"/>
      <c r="BR413" s="57"/>
      <c r="BS413" s="57"/>
      <c r="BT413" s="57"/>
      <c r="BU413" s="57"/>
    </row>
    <row r="414" ht="15.75" customHeight="1">
      <c r="A414" s="64"/>
      <c r="B414" s="110"/>
      <c r="C414" s="36"/>
      <c r="D414" s="31"/>
      <c r="E414" s="31"/>
      <c r="F414" s="28"/>
      <c r="G414" s="106"/>
      <c r="H414" s="286"/>
      <c r="I414" s="55"/>
      <c r="J414" s="55"/>
      <c r="K414" s="55"/>
      <c r="L414" s="64"/>
      <c r="M414" s="64"/>
      <c r="N414" s="69"/>
      <c r="O414" s="69"/>
      <c r="P414" s="47"/>
      <c r="Q414" s="47"/>
      <c r="R414" s="367"/>
      <c r="S414" s="47"/>
      <c r="T414" s="42"/>
      <c r="U414" s="37"/>
      <c r="V414" s="37"/>
      <c r="W414" s="37"/>
      <c r="X414" s="42"/>
      <c r="Y414" s="42"/>
      <c r="Z414" s="51"/>
      <c r="AA414" s="63"/>
      <c r="AB414" s="599"/>
      <c r="AC414" s="37"/>
      <c r="AD414" s="37"/>
      <c r="AE414" s="42"/>
      <c r="AF414" s="37"/>
      <c r="AG414" s="37"/>
      <c r="AH414" s="47"/>
      <c r="AI414" s="37"/>
      <c r="AJ414" s="42"/>
      <c r="AK414" s="56"/>
      <c r="AL414" s="28"/>
      <c r="AM414" s="55"/>
      <c r="AN414" s="55"/>
      <c r="AO414" s="55"/>
      <c r="AP414" s="42"/>
      <c r="AQ414" s="57"/>
      <c r="AR414" s="57"/>
      <c r="AS414" s="57"/>
      <c r="AT414" s="57"/>
      <c r="AU414" s="57"/>
      <c r="AV414" s="57"/>
      <c r="AW414" s="57"/>
      <c r="AX414" s="57"/>
      <c r="AY414" s="57"/>
      <c r="AZ414" s="57"/>
      <c r="BA414" s="57"/>
      <c r="BB414" s="57"/>
      <c r="BC414" s="57"/>
      <c r="BD414" s="57"/>
      <c r="BE414" s="57"/>
      <c r="BF414" s="57"/>
      <c r="BG414" s="57"/>
      <c r="BH414" s="57"/>
      <c r="BI414" s="57"/>
      <c r="BJ414" s="57"/>
      <c r="BK414" s="57"/>
      <c r="BL414" s="57"/>
      <c r="BM414" s="57"/>
      <c r="BN414" s="57"/>
      <c r="BO414" s="57"/>
      <c r="BP414" s="57"/>
      <c r="BQ414" s="57"/>
      <c r="BR414" s="57"/>
      <c r="BS414" s="57"/>
      <c r="BT414" s="57"/>
      <c r="BU414" s="57"/>
    </row>
    <row r="415" ht="15.75" customHeight="1">
      <c r="A415" s="64"/>
      <c r="B415" s="110"/>
      <c r="C415" s="36"/>
      <c r="D415" s="31"/>
      <c r="E415" s="31"/>
      <c r="F415" s="28"/>
      <c r="G415" s="106"/>
      <c r="H415" s="286"/>
      <c r="I415" s="55"/>
      <c r="J415" s="55"/>
      <c r="K415" s="55"/>
      <c r="L415" s="64"/>
      <c r="M415" s="64"/>
      <c r="N415" s="69"/>
      <c r="O415" s="69"/>
      <c r="P415" s="47"/>
      <c r="Q415" s="47"/>
      <c r="R415" s="367"/>
      <c r="S415" s="47"/>
      <c r="T415" s="42"/>
      <c r="U415" s="37"/>
      <c r="V415" s="37"/>
      <c r="W415" s="37"/>
      <c r="X415" s="42"/>
      <c r="Y415" s="42"/>
      <c r="Z415" s="51"/>
      <c r="AA415" s="63"/>
      <c r="AB415" s="599"/>
      <c r="AC415" s="37"/>
      <c r="AD415" s="37"/>
      <c r="AE415" s="42"/>
      <c r="AF415" s="37"/>
      <c r="AG415" s="37"/>
      <c r="AH415" s="47"/>
      <c r="AI415" s="37"/>
      <c r="AJ415" s="42"/>
      <c r="AK415" s="56"/>
      <c r="AL415" s="28"/>
      <c r="AM415" s="55"/>
      <c r="AN415" s="55"/>
      <c r="AO415" s="55"/>
      <c r="AP415" s="42"/>
      <c r="AQ415" s="57"/>
      <c r="AR415" s="57"/>
      <c r="AS415" s="57"/>
      <c r="AT415" s="57"/>
      <c r="AU415" s="57"/>
      <c r="AV415" s="57"/>
      <c r="AW415" s="57"/>
      <c r="AX415" s="57"/>
      <c r="AY415" s="57"/>
      <c r="AZ415" s="57"/>
      <c r="BA415" s="57"/>
      <c r="BB415" s="57"/>
      <c r="BC415" s="57"/>
      <c r="BD415" s="57"/>
      <c r="BE415" s="57"/>
      <c r="BF415" s="57"/>
      <c r="BG415" s="57"/>
      <c r="BH415" s="57"/>
      <c r="BI415" s="57"/>
      <c r="BJ415" s="57"/>
      <c r="BK415" s="57"/>
      <c r="BL415" s="57"/>
      <c r="BM415" s="57"/>
      <c r="BN415" s="57"/>
      <c r="BO415" s="57"/>
      <c r="BP415" s="57"/>
      <c r="BQ415" s="57"/>
      <c r="BR415" s="57"/>
      <c r="BS415" s="57"/>
      <c r="BT415" s="57"/>
      <c r="BU415" s="57"/>
    </row>
    <row r="416" ht="15.75" customHeight="1">
      <c r="A416" s="64"/>
      <c r="B416" s="110"/>
      <c r="C416" s="36"/>
      <c r="D416" s="31"/>
      <c r="E416" s="31"/>
      <c r="F416" s="28"/>
      <c r="G416" s="106"/>
      <c r="H416" s="286"/>
      <c r="I416" s="55"/>
      <c r="J416" s="55"/>
      <c r="K416" s="55"/>
      <c r="L416" s="64"/>
      <c r="M416" s="64"/>
      <c r="N416" s="69"/>
      <c r="O416" s="69"/>
      <c r="P416" s="47"/>
      <c r="Q416" s="47"/>
      <c r="R416" s="367"/>
      <c r="S416" s="47"/>
      <c r="T416" s="42"/>
      <c r="U416" s="37"/>
      <c r="V416" s="37"/>
      <c r="W416" s="37"/>
      <c r="X416" s="42"/>
      <c r="Y416" s="42"/>
      <c r="Z416" s="51"/>
      <c r="AA416" s="63"/>
      <c r="AB416" s="599"/>
      <c r="AC416" s="37"/>
      <c r="AD416" s="37"/>
      <c r="AE416" s="42"/>
      <c r="AF416" s="37"/>
      <c r="AG416" s="37"/>
      <c r="AH416" s="47"/>
      <c r="AI416" s="37"/>
      <c r="AJ416" s="42"/>
      <c r="AK416" s="56"/>
      <c r="AL416" s="28"/>
      <c r="AM416" s="55"/>
      <c r="AN416" s="55"/>
      <c r="AO416" s="55"/>
      <c r="AP416" s="42"/>
      <c r="AQ416" s="57"/>
      <c r="AR416" s="57"/>
      <c r="AS416" s="57"/>
      <c r="AT416" s="57"/>
      <c r="AU416" s="57"/>
      <c r="AV416" s="57"/>
      <c r="AW416" s="57"/>
      <c r="AX416" s="57"/>
      <c r="AY416" s="57"/>
      <c r="AZ416" s="57"/>
      <c r="BA416" s="57"/>
      <c r="BB416" s="57"/>
      <c r="BC416" s="57"/>
      <c r="BD416" s="57"/>
      <c r="BE416" s="57"/>
      <c r="BF416" s="57"/>
      <c r="BG416" s="57"/>
      <c r="BH416" s="57"/>
      <c r="BI416" s="57"/>
      <c r="BJ416" s="57"/>
      <c r="BK416" s="57"/>
      <c r="BL416" s="57"/>
      <c r="BM416" s="57"/>
      <c r="BN416" s="57"/>
      <c r="BO416" s="57"/>
      <c r="BP416" s="57"/>
      <c r="BQ416" s="57"/>
      <c r="BR416" s="57"/>
      <c r="BS416" s="57"/>
      <c r="BT416" s="57"/>
      <c r="BU416" s="57"/>
    </row>
    <row r="417" ht="15.75" customHeight="1">
      <c r="A417" s="64"/>
      <c r="B417" s="110"/>
      <c r="C417" s="36"/>
      <c r="D417" s="31"/>
      <c r="E417" s="31"/>
      <c r="F417" s="28"/>
      <c r="G417" s="106"/>
      <c r="H417" s="286"/>
      <c r="I417" s="55"/>
      <c r="J417" s="55"/>
      <c r="K417" s="55"/>
      <c r="L417" s="64"/>
      <c r="M417" s="64"/>
      <c r="N417" s="69"/>
      <c r="O417" s="69"/>
      <c r="P417" s="47"/>
      <c r="Q417" s="47"/>
      <c r="R417" s="367"/>
      <c r="S417" s="47"/>
      <c r="T417" s="42"/>
      <c r="U417" s="37"/>
      <c r="V417" s="37"/>
      <c r="W417" s="37"/>
      <c r="X417" s="42"/>
      <c r="Y417" s="42"/>
      <c r="Z417" s="51"/>
      <c r="AA417" s="63"/>
      <c r="AB417" s="599"/>
      <c r="AC417" s="37"/>
      <c r="AD417" s="37"/>
      <c r="AE417" s="42"/>
      <c r="AF417" s="37"/>
      <c r="AG417" s="37"/>
      <c r="AH417" s="47"/>
      <c r="AI417" s="37"/>
      <c r="AJ417" s="42"/>
      <c r="AK417" s="56"/>
      <c r="AL417" s="28"/>
      <c r="AM417" s="55"/>
      <c r="AN417" s="55"/>
      <c r="AO417" s="55"/>
      <c r="AP417" s="42"/>
      <c r="AQ417" s="57"/>
      <c r="AR417" s="57"/>
      <c r="AS417" s="57"/>
      <c r="AT417" s="57"/>
      <c r="AU417" s="57"/>
      <c r="AV417" s="57"/>
      <c r="AW417" s="57"/>
      <c r="AX417" s="57"/>
      <c r="AY417" s="57"/>
      <c r="AZ417" s="57"/>
      <c r="BA417" s="57"/>
      <c r="BB417" s="57"/>
      <c r="BC417" s="57"/>
      <c r="BD417" s="57"/>
      <c r="BE417" s="57"/>
      <c r="BF417" s="57"/>
      <c r="BG417" s="57"/>
      <c r="BH417" s="57"/>
      <c r="BI417" s="57"/>
      <c r="BJ417" s="57"/>
      <c r="BK417" s="57"/>
      <c r="BL417" s="57"/>
      <c r="BM417" s="57"/>
      <c r="BN417" s="57"/>
      <c r="BO417" s="57"/>
      <c r="BP417" s="57"/>
      <c r="BQ417" s="57"/>
      <c r="BR417" s="57"/>
      <c r="BS417" s="57"/>
      <c r="BT417" s="57"/>
      <c r="BU417" s="57"/>
    </row>
    <row r="418" ht="15.75" customHeight="1">
      <c r="A418" s="64"/>
      <c r="B418" s="110"/>
      <c r="C418" s="36"/>
      <c r="D418" s="31"/>
      <c r="E418" s="31"/>
      <c r="F418" s="28"/>
      <c r="G418" s="106"/>
      <c r="H418" s="286"/>
      <c r="I418" s="55"/>
      <c r="J418" s="55"/>
      <c r="K418" s="55"/>
      <c r="L418" s="64"/>
      <c r="M418" s="64"/>
      <c r="N418" s="69"/>
      <c r="O418" s="69"/>
      <c r="P418" s="47"/>
      <c r="Q418" s="47"/>
      <c r="R418" s="367"/>
      <c r="S418" s="47"/>
      <c r="T418" s="42"/>
      <c r="U418" s="37"/>
      <c r="V418" s="37"/>
      <c r="W418" s="37"/>
      <c r="X418" s="42"/>
      <c r="Y418" s="42"/>
      <c r="Z418" s="51"/>
      <c r="AA418" s="63"/>
      <c r="AB418" s="599"/>
      <c r="AC418" s="37"/>
      <c r="AD418" s="37"/>
      <c r="AE418" s="42"/>
      <c r="AF418" s="37"/>
      <c r="AG418" s="37"/>
      <c r="AH418" s="47"/>
      <c r="AI418" s="37"/>
      <c r="AJ418" s="42"/>
      <c r="AK418" s="56"/>
      <c r="AL418" s="28"/>
      <c r="AM418" s="55"/>
      <c r="AN418" s="55"/>
      <c r="AO418" s="55"/>
      <c r="AP418" s="42"/>
      <c r="AQ418" s="57"/>
      <c r="AR418" s="57"/>
      <c r="AS418" s="57"/>
      <c r="AT418" s="57"/>
      <c r="AU418" s="57"/>
      <c r="AV418" s="57"/>
      <c r="AW418" s="57"/>
      <c r="AX418" s="57"/>
      <c r="AY418" s="57"/>
      <c r="AZ418" s="57"/>
      <c r="BA418" s="57"/>
      <c r="BB418" s="57"/>
      <c r="BC418" s="57"/>
      <c r="BD418" s="57"/>
      <c r="BE418" s="57"/>
      <c r="BF418" s="57"/>
      <c r="BG418" s="57"/>
      <c r="BH418" s="57"/>
      <c r="BI418" s="57"/>
      <c r="BJ418" s="57"/>
      <c r="BK418" s="57"/>
      <c r="BL418" s="57"/>
      <c r="BM418" s="57"/>
      <c r="BN418" s="57"/>
      <c r="BO418" s="57"/>
      <c r="BP418" s="57"/>
      <c r="BQ418" s="57"/>
      <c r="BR418" s="57"/>
      <c r="BS418" s="57"/>
      <c r="BT418" s="57"/>
      <c r="BU418" s="57"/>
    </row>
    <row r="419" ht="15.75" customHeight="1">
      <c r="A419" s="64"/>
      <c r="B419" s="110"/>
      <c r="C419" s="36"/>
      <c r="D419" s="31"/>
      <c r="E419" s="31"/>
      <c r="F419" s="28"/>
      <c r="G419" s="106"/>
      <c r="H419" s="286"/>
      <c r="I419" s="55"/>
      <c r="J419" s="55"/>
      <c r="K419" s="55"/>
      <c r="L419" s="64"/>
      <c r="M419" s="64"/>
      <c r="N419" s="69"/>
      <c r="O419" s="69"/>
      <c r="P419" s="47"/>
      <c r="Q419" s="47"/>
      <c r="R419" s="367"/>
      <c r="S419" s="47"/>
      <c r="T419" s="42"/>
      <c r="U419" s="37"/>
      <c r="V419" s="37"/>
      <c r="W419" s="37"/>
      <c r="X419" s="42"/>
      <c r="Y419" s="42"/>
      <c r="Z419" s="51"/>
      <c r="AA419" s="63"/>
      <c r="AB419" s="599"/>
      <c r="AC419" s="37"/>
      <c r="AD419" s="37"/>
      <c r="AE419" s="42"/>
      <c r="AF419" s="37"/>
      <c r="AG419" s="37"/>
      <c r="AH419" s="47"/>
      <c r="AI419" s="37"/>
      <c r="AJ419" s="42"/>
      <c r="AK419" s="56"/>
      <c r="AL419" s="28"/>
      <c r="AM419" s="55"/>
      <c r="AN419" s="55"/>
      <c r="AO419" s="55"/>
      <c r="AP419" s="42"/>
      <c r="AQ419" s="57"/>
      <c r="AR419" s="57"/>
      <c r="AS419" s="57"/>
      <c r="AT419" s="57"/>
      <c r="AU419" s="57"/>
      <c r="AV419" s="57"/>
      <c r="AW419" s="57"/>
      <c r="AX419" s="57"/>
      <c r="AY419" s="57"/>
      <c r="AZ419" s="57"/>
      <c r="BA419" s="57"/>
      <c r="BB419" s="57"/>
      <c r="BC419" s="57"/>
      <c r="BD419" s="57"/>
      <c r="BE419" s="57"/>
      <c r="BF419" s="57"/>
      <c r="BG419" s="57"/>
      <c r="BH419" s="57"/>
      <c r="BI419" s="57"/>
      <c r="BJ419" s="57"/>
      <c r="BK419" s="57"/>
      <c r="BL419" s="57"/>
      <c r="BM419" s="57"/>
      <c r="BN419" s="57"/>
      <c r="BO419" s="57"/>
      <c r="BP419" s="57"/>
      <c r="BQ419" s="57"/>
      <c r="BR419" s="57"/>
      <c r="BS419" s="57"/>
      <c r="BT419" s="57"/>
      <c r="BU419" s="57"/>
    </row>
    <row r="420" ht="15.75" customHeight="1">
      <c r="A420" s="64"/>
      <c r="B420" s="110"/>
      <c r="C420" s="36"/>
      <c r="D420" s="31"/>
      <c r="E420" s="31"/>
      <c r="F420" s="28"/>
      <c r="G420" s="106"/>
      <c r="H420" s="286"/>
      <c r="I420" s="55"/>
      <c r="J420" s="55"/>
      <c r="K420" s="55"/>
      <c r="L420" s="64"/>
      <c r="M420" s="64"/>
      <c r="N420" s="69"/>
      <c r="O420" s="69"/>
      <c r="P420" s="47"/>
      <c r="Q420" s="47"/>
      <c r="R420" s="367"/>
      <c r="S420" s="47"/>
      <c r="T420" s="42"/>
      <c r="U420" s="37"/>
      <c r="V420" s="37"/>
      <c r="W420" s="37"/>
      <c r="X420" s="42"/>
      <c r="Y420" s="42"/>
      <c r="Z420" s="51"/>
      <c r="AA420" s="63"/>
      <c r="AB420" s="599"/>
      <c r="AC420" s="37"/>
      <c r="AD420" s="37"/>
      <c r="AE420" s="42"/>
      <c r="AF420" s="37"/>
      <c r="AG420" s="37"/>
      <c r="AH420" s="47"/>
      <c r="AI420" s="37"/>
      <c r="AJ420" s="42"/>
      <c r="AK420" s="56"/>
      <c r="AL420" s="28"/>
      <c r="AM420" s="55"/>
      <c r="AN420" s="55"/>
      <c r="AO420" s="55"/>
      <c r="AP420" s="42"/>
      <c r="AQ420" s="57"/>
      <c r="AR420" s="57"/>
      <c r="AS420" s="57"/>
      <c r="AT420" s="57"/>
      <c r="AU420" s="57"/>
      <c r="AV420" s="57"/>
      <c r="AW420" s="57"/>
      <c r="AX420" s="57"/>
      <c r="AY420" s="57"/>
      <c r="AZ420" s="57"/>
      <c r="BA420" s="57"/>
      <c r="BB420" s="57"/>
      <c r="BC420" s="57"/>
      <c r="BD420" s="57"/>
      <c r="BE420" s="57"/>
      <c r="BF420" s="57"/>
      <c r="BG420" s="57"/>
      <c r="BH420" s="57"/>
      <c r="BI420" s="57"/>
      <c r="BJ420" s="57"/>
      <c r="BK420" s="57"/>
      <c r="BL420" s="57"/>
      <c r="BM420" s="57"/>
      <c r="BN420" s="57"/>
      <c r="BO420" s="57"/>
      <c r="BP420" s="57"/>
      <c r="BQ420" s="57"/>
      <c r="BR420" s="57"/>
      <c r="BS420" s="57"/>
      <c r="BT420" s="57"/>
      <c r="BU420" s="57"/>
    </row>
    <row r="421" ht="15.75" customHeight="1">
      <c r="A421" s="64"/>
      <c r="B421" s="110"/>
      <c r="C421" s="36"/>
      <c r="D421" s="31"/>
      <c r="E421" s="31"/>
      <c r="F421" s="28"/>
      <c r="G421" s="106"/>
      <c r="H421" s="286"/>
      <c r="I421" s="55"/>
      <c r="J421" s="55"/>
      <c r="K421" s="55"/>
      <c r="L421" s="64"/>
      <c r="M421" s="64"/>
      <c r="N421" s="69"/>
      <c r="O421" s="69"/>
      <c r="P421" s="47"/>
      <c r="Q421" s="47"/>
      <c r="R421" s="367"/>
      <c r="S421" s="47"/>
      <c r="T421" s="42"/>
      <c r="U421" s="37"/>
      <c r="V421" s="37"/>
      <c r="W421" s="37"/>
      <c r="X421" s="42"/>
      <c r="Y421" s="42"/>
      <c r="Z421" s="51"/>
      <c r="AA421" s="63"/>
      <c r="AB421" s="599"/>
      <c r="AC421" s="37"/>
      <c r="AD421" s="37"/>
      <c r="AE421" s="42"/>
      <c r="AF421" s="37"/>
      <c r="AG421" s="37"/>
      <c r="AH421" s="47"/>
      <c r="AI421" s="37"/>
      <c r="AJ421" s="42"/>
      <c r="AK421" s="56"/>
      <c r="AL421" s="28"/>
      <c r="AM421" s="55"/>
      <c r="AN421" s="55"/>
      <c r="AO421" s="55"/>
      <c r="AP421" s="42"/>
      <c r="AQ421" s="57"/>
      <c r="AR421" s="57"/>
      <c r="AS421" s="57"/>
      <c r="AT421" s="57"/>
      <c r="AU421" s="57"/>
      <c r="AV421" s="57"/>
      <c r="AW421" s="57"/>
      <c r="AX421" s="57"/>
      <c r="AY421" s="57"/>
      <c r="AZ421" s="57"/>
      <c r="BA421" s="57"/>
      <c r="BB421" s="57"/>
      <c r="BC421" s="57"/>
      <c r="BD421" s="57"/>
      <c r="BE421" s="57"/>
      <c r="BF421" s="57"/>
      <c r="BG421" s="57"/>
      <c r="BH421" s="57"/>
      <c r="BI421" s="57"/>
      <c r="BJ421" s="57"/>
      <c r="BK421" s="57"/>
      <c r="BL421" s="57"/>
      <c r="BM421" s="57"/>
      <c r="BN421" s="57"/>
      <c r="BO421" s="57"/>
      <c r="BP421" s="57"/>
      <c r="BQ421" s="57"/>
      <c r="BR421" s="57"/>
      <c r="BS421" s="57"/>
      <c r="BT421" s="57"/>
      <c r="BU421" s="57"/>
    </row>
    <row r="422" ht="15.75" customHeight="1">
      <c r="A422" s="64"/>
      <c r="B422" s="110"/>
      <c r="C422" s="36"/>
      <c r="D422" s="31"/>
      <c r="E422" s="31"/>
      <c r="F422" s="28"/>
      <c r="G422" s="106"/>
      <c r="H422" s="286"/>
      <c r="I422" s="55"/>
      <c r="J422" s="55"/>
      <c r="K422" s="55"/>
      <c r="L422" s="64"/>
      <c r="M422" s="64"/>
      <c r="N422" s="69"/>
      <c r="O422" s="69"/>
      <c r="P422" s="47"/>
      <c r="Q422" s="47"/>
      <c r="R422" s="367"/>
      <c r="S422" s="47"/>
      <c r="T422" s="42"/>
      <c r="U422" s="37"/>
      <c r="V422" s="37"/>
      <c r="W422" s="37"/>
      <c r="X422" s="42"/>
      <c r="Y422" s="42"/>
      <c r="Z422" s="51"/>
      <c r="AA422" s="63"/>
      <c r="AB422" s="599"/>
      <c r="AC422" s="37"/>
      <c r="AD422" s="37"/>
      <c r="AE422" s="42"/>
      <c r="AF422" s="37"/>
      <c r="AG422" s="37"/>
      <c r="AH422" s="47"/>
      <c r="AI422" s="37"/>
      <c r="AJ422" s="42"/>
      <c r="AK422" s="56"/>
      <c r="AL422" s="28"/>
      <c r="AM422" s="55"/>
      <c r="AN422" s="55"/>
      <c r="AO422" s="55"/>
      <c r="AP422" s="42"/>
      <c r="AQ422" s="57"/>
      <c r="AR422" s="57"/>
      <c r="AS422" s="57"/>
      <c r="AT422" s="57"/>
      <c r="AU422" s="57"/>
      <c r="AV422" s="57"/>
      <c r="AW422" s="57"/>
      <c r="AX422" s="57"/>
      <c r="AY422" s="57"/>
      <c r="AZ422" s="57"/>
      <c r="BA422" s="57"/>
      <c r="BB422" s="57"/>
      <c r="BC422" s="57"/>
      <c r="BD422" s="57"/>
      <c r="BE422" s="57"/>
      <c r="BF422" s="57"/>
      <c r="BG422" s="57"/>
      <c r="BH422" s="57"/>
      <c r="BI422" s="57"/>
      <c r="BJ422" s="57"/>
      <c r="BK422" s="57"/>
      <c r="BL422" s="57"/>
      <c r="BM422" s="57"/>
      <c r="BN422" s="57"/>
      <c r="BO422" s="57"/>
      <c r="BP422" s="57"/>
      <c r="BQ422" s="57"/>
      <c r="BR422" s="57"/>
      <c r="BS422" s="57"/>
      <c r="BT422" s="57"/>
      <c r="BU422" s="57"/>
    </row>
    <row r="423" ht="15.75" customHeight="1">
      <c r="A423" s="64"/>
      <c r="B423" s="110"/>
      <c r="C423" s="36"/>
      <c r="D423" s="31"/>
      <c r="E423" s="31"/>
      <c r="F423" s="28"/>
      <c r="G423" s="106"/>
      <c r="H423" s="286"/>
      <c r="I423" s="55"/>
      <c r="J423" s="55"/>
      <c r="K423" s="55"/>
      <c r="L423" s="64"/>
      <c r="M423" s="64"/>
      <c r="N423" s="69"/>
      <c r="O423" s="69"/>
      <c r="P423" s="47"/>
      <c r="Q423" s="47"/>
      <c r="R423" s="367"/>
      <c r="S423" s="47"/>
      <c r="T423" s="42"/>
      <c r="U423" s="37"/>
      <c r="V423" s="37"/>
      <c r="W423" s="37"/>
      <c r="X423" s="42"/>
      <c r="Y423" s="42"/>
      <c r="Z423" s="51"/>
      <c r="AA423" s="63"/>
      <c r="AB423" s="599"/>
      <c r="AC423" s="37"/>
      <c r="AD423" s="37"/>
      <c r="AE423" s="42"/>
      <c r="AF423" s="37"/>
      <c r="AG423" s="37"/>
      <c r="AH423" s="47"/>
      <c r="AI423" s="37"/>
      <c r="AJ423" s="42"/>
      <c r="AK423" s="56"/>
      <c r="AL423" s="28"/>
      <c r="AM423" s="55"/>
      <c r="AN423" s="55"/>
      <c r="AO423" s="55"/>
      <c r="AP423" s="42"/>
      <c r="AQ423" s="57"/>
      <c r="AR423" s="57"/>
      <c r="AS423" s="57"/>
      <c r="AT423" s="57"/>
      <c r="AU423" s="57"/>
      <c r="AV423" s="57"/>
      <c r="AW423" s="57"/>
      <c r="AX423" s="57"/>
      <c r="AY423" s="57"/>
      <c r="AZ423" s="57"/>
      <c r="BA423" s="57"/>
      <c r="BB423" s="57"/>
      <c r="BC423" s="57"/>
      <c r="BD423" s="57"/>
      <c r="BE423" s="57"/>
      <c r="BF423" s="57"/>
      <c r="BG423" s="57"/>
      <c r="BH423" s="57"/>
      <c r="BI423" s="57"/>
      <c r="BJ423" s="57"/>
      <c r="BK423" s="57"/>
      <c r="BL423" s="57"/>
      <c r="BM423" s="57"/>
      <c r="BN423" s="57"/>
      <c r="BO423" s="57"/>
      <c r="BP423" s="57"/>
      <c r="BQ423" s="57"/>
      <c r="BR423" s="57"/>
      <c r="BS423" s="57"/>
      <c r="BT423" s="57"/>
      <c r="BU423" s="57"/>
    </row>
    <row r="424" ht="15.75" customHeight="1">
      <c r="A424" s="64"/>
      <c r="B424" s="110"/>
      <c r="C424" s="36"/>
      <c r="D424" s="31"/>
      <c r="E424" s="31"/>
      <c r="F424" s="28"/>
      <c r="G424" s="106"/>
      <c r="H424" s="286"/>
      <c r="I424" s="55"/>
      <c r="J424" s="55"/>
      <c r="K424" s="55"/>
      <c r="L424" s="64"/>
      <c r="M424" s="64"/>
      <c r="N424" s="69"/>
      <c r="O424" s="69"/>
      <c r="P424" s="47"/>
      <c r="Q424" s="47"/>
      <c r="R424" s="367"/>
      <c r="S424" s="47"/>
      <c r="T424" s="42"/>
      <c r="U424" s="37"/>
      <c r="V424" s="37"/>
      <c r="W424" s="37"/>
      <c r="X424" s="42"/>
      <c r="Y424" s="42"/>
      <c r="Z424" s="51"/>
      <c r="AA424" s="63"/>
      <c r="AB424" s="599"/>
      <c r="AC424" s="37"/>
      <c r="AD424" s="37"/>
      <c r="AE424" s="42"/>
      <c r="AF424" s="37"/>
      <c r="AG424" s="37"/>
      <c r="AH424" s="47"/>
      <c r="AI424" s="37"/>
      <c r="AJ424" s="42"/>
      <c r="AK424" s="56"/>
      <c r="AL424" s="28"/>
      <c r="AM424" s="55"/>
      <c r="AN424" s="55"/>
      <c r="AO424" s="55"/>
      <c r="AP424" s="42"/>
      <c r="AQ424" s="57"/>
      <c r="AR424" s="57"/>
      <c r="AS424" s="57"/>
      <c r="AT424" s="57"/>
      <c r="AU424" s="57"/>
      <c r="AV424" s="57"/>
      <c r="AW424" s="57"/>
      <c r="AX424" s="57"/>
      <c r="AY424" s="57"/>
      <c r="AZ424" s="57"/>
      <c r="BA424" s="57"/>
      <c r="BB424" s="57"/>
      <c r="BC424" s="57"/>
      <c r="BD424" s="57"/>
      <c r="BE424" s="57"/>
      <c r="BF424" s="57"/>
      <c r="BG424" s="57"/>
      <c r="BH424" s="57"/>
      <c r="BI424" s="57"/>
      <c r="BJ424" s="57"/>
      <c r="BK424" s="57"/>
      <c r="BL424" s="57"/>
      <c r="BM424" s="57"/>
      <c r="BN424" s="57"/>
      <c r="BO424" s="57"/>
      <c r="BP424" s="57"/>
      <c r="BQ424" s="57"/>
      <c r="BR424" s="57"/>
      <c r="BS424" s="57"/>
      <c r="BT424" s="57"/>
      <c r="BU424" s="57"/>
    </row>
    <row r="425" ht="15.75" customHeight="1">
      <c r="A425" s="64"/>
      <c r="B425" s="110"/>
      <c r="C425" s="36"/>
      <c r="D425" s="31"/>
      <c r="E425" s="31"/>
      <c r="F425" s="28"/>
      <c r="G425" s="106"/>
      <c r="H425" s="286"/>
      <c r="I425" s="55"/>
      <c r="J425" s="55"/>
      <c r="K425" s="55"/>
      <c r="L425" s="64"/>
      <c r="M425" s="64"/>
      <c r="N425" s="69"/>
      <c r="O425" s="69"/>
      <c r="P425" s="47"/>
      <c r="Q425" s="47"/>
      <c r="R425" s="367"/>
      <c r="S425" s="47"/>
      <c r="T425" s="42"/>
      <c r="U425" s="37"/>
      <c r="V425" s="37"/>
      <c r="W425" s="37"/>
      <c r="X425" s="42"/>
      <c r="Y425" s="42"/>
      <c r="Z425" s="51"/>
      <c r="AA425" s="63"/>
      <c r="AB425" s="599"/>
      <c r="AC425" s="37"/>
      <c r="AD425" s="37"/>
      <c r="AE425" s="42"/>
      <c r="AF425" s="37"/>
      <c r="AG425" s="37"/>
      <c r="AH425" s="47"/>
      <c r="AI425" s="37"/>
      <c r="AJ425" s="42"/>
      <c r="AK425" s="56"/>
      <c r="AL425" s="28"/>
      <c r="AM425" s="55"/>
      <c r="AN425" s="55"/>
      <c r="AO425" s="55"/>
      <c r="AP425" s="42"/>
      <c r="AQ425" s="57"/>
      <c r="AR425" s="57"/>
      <c r="AS425" s="57"/>
      <c r="AT425" s="57"/>
      <c r="AU425" s="57"/>
      <c r="AV425" s="57"/>
      <c r="AW425" s="57"/>
      <c r="AX425" s="57"/>
      <c r="AY425" s="57"/>
      <c r="AZ425" s="57"/>
      <c r="BA425" s="57"/>
      <c r="BB425" s="57"/>
      <c r="BC425" s="57"/>
      <c r="BD425" s="57"/>
      <c r="BE425" s="57"/>
      <c r="BF425" s="57"/>
      <c r="BG425" s="57"/>
      <c r="BH425" s="57"/>
      <c r="BI425" s="57"/>
      <c r="BJ425" s="57"/>
      <c r="BK425" s="57"/>
      <c r="BL425" s="57"/>
      <c r="BM425" s="57"/>
      <c r="BN425" s="57"/>
      <c r="BO425" s="57"/>
      <c r="BP425" s="57"/>
      <c r="BQ425" s="57"/>
      <c r="BR425" s="57"/>
      <c r="BS425" s="57"/>
      <c r="BT425" s="57"/>
      <c r="BU425" s="57"/>
    </row>
    <row r="426" ht="15.75" customHeight="1">
      <c r="A426" s="64"/>
      <c r="B426" s="110"/>
      <c r="C426" s="36"/>
      <c r="D426" s="31"/>
      <c r="E426" s="31"/>
      <c r="F426" s="28"/>
      <c r="G426" s="106"/>
      <c r="H426" s="286"/>
      <c r="I426" s="55"/>
      <c r="J426" s="55"/>
      <c r="K426" s="55"/>
      <c r="L426" s="64"/>
      <c r="M426" s="64"/>
      <c r="N426" s="69"/>
      <c r="O426" s="69"/>
      <c r="P426" s="47"/>
      <c r="Q426" s="47"/>
      <c r="R426" s="367"/>
      <c r="S426" s="47"/>
      <c r="T426" s="42"/>
      <c r="U426" s="37"/>
      <c r="V426" s="37"/>
      <c r="W426" s="37"/>
      <c r="X426" s="42"/>
      <c r="Y426" s="42"/>
      <c r="Z426" s="51"/>
      <c r="AA426" s="63"/>
      <c r="AB426" s="599"/>
      <c r="AC426" s="37"/>
      <c r="AD426" s="37"/>
      <c r="AE426" s="42"/>
      <c r="AF426" s="37"/>
      <c r="AG426" s="37"/>
      <c r="AH426" s="47"/>
      <c r="AI426" s="37"/>
      <c r="AJ426" s="42"/>
      <c r="AK426" s="56"/>
      <c r="AL426" s="28"/>
      <c r="AM426" s="55"/>
      <c r="AN426" s="55"/>
      <c r="AO426" s="55"/>
      <c r="AP426" s="42"/>
      <c r="AQ426" s="57"/>
      <c r="AR426" s="57"/>
      <c r="AS426" s="57"/>
      <c r="AT426" s="57"/>
      <c r="AU426" s="57"/>
      <c r="AV426" s="57"/>
      <c r="AW426" s="57"/>
      <c r="AX426" s="57"/>
      <c r="AY426" s="57"/>
      <c r="AZ426" s="57"/>
      <c r="BA426" s="57"/>
      <c r="BB426" s="57"/>
      <c r="BC426" s="57"/>
      <c r="BD426" s="57"/>
      <c r="BE426" s="57"/>
      <c r="BF426" s="57"/>
      <c r="BG426" s="57"/>
      <c r="BH426" s="57"/>
      <c r="BI426" s="57"/>
      <c r="BJ426" s="57"/>
      <c r="BK426" s="57"/>
      <c r="BL426" s="57"/>
      <c r="BM426" s="57"/>
      <c r="BN426" s="57"/>
      <c r="BO426" s="57"/>
      <c r="BP426" s="57"/>
      <c r="BQ426" s="57"/>
      <c r="BR426" s="57"/>
      <c r="BS426" s="57"/>
      <c r="BT426" s="57"/>
      <c r="BU426" s="57"/>
    </row>
    <row r="427" ht="15.75" customHeight="1">
      <c r="A427" s="64"/>
      <c r="B427" s="110"/>
      <c r="C427" s="36"/>
      <c r="D427" s="31"/>
      <c r="E427" s="31"/>
      <c r="F427" s="28"/>
      <c r="G427" s="106"/>
      <c r="H427" s="286"/>
      <c r="I427" s="55"/>
      <c r="J427" s="55"/>
      <c r="K427" s="55"/>
      <c r="L427" s="64"/>
      <c r="M427" s="64"/>
      <c r="N427" s="69"/>
      <c r="O427" s="69"/>
      <c r="P427" s="47"/>
      <c r="Q427" s="47"/>
      <c r="R427" s="367"/>
      <c r="S427" s="47"/>
      <c r="T427" s="42"/>
      <c r="U427" s="37"/>
      <c r="V427" s="37"/>
      <c r="W427" s="37"/>
      <c r="X427" s="42"/>
      <c r="Y427" s="42"/>
      <c r="Z427" s="51"/>
      <c r="AA427" s="63"/>
      <c r="AB427" s="599"/>
      <c r="AC427" s="37"/>
      <c r="AD427" s="37"/>
      <c r="AE427" s="42"/>
      <c r="AF427" s="37"/>
      <c r="AG427" s="37"/>
      <c r="AH427" s="47"/>
      <c r="AI427" s="37"/>
      <c r="AJ427" s="42"/>
      <c r="AK427" s="56"/>
      <c r="AL427" s="28"/>
      <c r="AM427" s="55"/>
      <c r="AN427" s="55"/>
      <c r="AO427" s="55"/>
      <c r="AP427" s="42"/>
      <c r="AQ427" s="57"/>
      <c r="AR427" s="57"/>
      <c r="AS427" s="57"/>
      <c r="AT427" s="57"/>
      <c r="AU427" s="57"/>
      <c r="AV427" s="57"/>
      <c r="AW427" s="57"/>
      <c r="AX427" s="57"/>
      <c r="AY427" s="57"/>
      <c r="AZ427" s="57"/>
      <c r="BA427" s="57"/>
      <c r="BB427" s="57"/>
      <c r="BC427" s="57"/>
      <c r="BD427" s="57"/>
      <c r="BE427" s="57"/>
      <c r="BF427" s="57"/>
      <c r="BG427" s="57"/>
      <c r="BH427" s="57"/>
      <c r="BI427" s="57"/>
      <c r="BJ427" s="57"/>
      <c r="BK427" s="57"/>
      <c r="BL427" s="57"/>
      <c r="BM427" s="57"/>
      <c r="BN427" s="57"/>
      <c r="BO427" s="57"/>
      <c r="BP427" s="57"/>
      <c r="BQ427" s="57"/>
      <c r="BR427" s="57"/>
      <c r="BS427" s="57"/>
      <c r="BT427" s="57"/>
      <c r="BU427" s="57"/>
    </row>
    <row r="428" ht="15.75" customHeight="1">
      <c r="A428" s="64"/>
      <c r="B428" s="110"/>
      <c r="C428" s="36"/>
      <c r="D428" s="31"/>
      <c r="E428" s="31"/>
      <c r="F428" s="28"/>
      <c r="G428" s="106"/>
      <c r="H428" s="286"/>
      <c r="I428" s="55"/>
      <c r="J428" s="55"/>
      <c r="K428" s="55"/>
      <c r="L428" s="64"/>
      <c r="M428" s="64"/>
      <c r="N428" s="69"/>
      <c r="O428" s="69"/>
      <c r="P428" s="47"/>
      <c r="Q428" s="47"/>
      <c r="R428" s="367"/>
      <c r="S428" s="47"/>
      <c r="T428" s="42"/>
      <c r="U428" s="37"/>
      <c r="V428" s="37"/>
      <c r="W428" s="37"/>
      <c r="X428" s="42"/>
      <c r="Y428" s="42"/>
      <c r="Z428" s="51"/>
      <c r="AA428" s="63"/>
      <c r="AB428" s="599"/>
      <c r="AC428" s="37"/>
      <c r="AD428" s="37"/>
      <c r="AE428" s="42"/>
      <c r="AF428" s="37"/>
      <c r="AG428" s="37"/>
      <c r="AH428" s="47"/>
      <c r="AI428" s="37"/>
      <c r="AJ428" s="42"/>
      <c r="AK428" s="56"/>
      <c r="AL428" s="28"/>
      <c r="AM428" s="55"/>
      <c r="AN428" s="55"/>
      <c r="AO428" s="55"/>
      <c r="AP428" s="42"/>
      <c r="AQ428" s="57"/>
      <c r="AR428" s="57"/>
      <c r="AS428" s="57"/>
      <c r="AT428" s="57"/>
      <c r="AU428" s="57"/>
      <c r="AV428" s="57"/>
      <c r="AW428" s="57"/>
      <c r="AX428" s="57"/>
      <c r="AY428" s="57"/>
      <c r="AZ428" s="57"/>
      <c r="BA428" s="57"/>
      <c r="BB428" s="57"/>
      <c r="BC428" s="57"/>
      <c r="BD428" s="57"/>
      <c r="BE428" s="57"/>
      <c r="BF428" s="57"/>
      <c r="BG428" s="57"/>
      <c r="BH428" s="57"/>
      <c r="BI428" s="57"/>
      <c r="BJ428" s="57"/>
      <c r="BK428" s="57"/>
      <c r="BL428" s="57"/>
      <c r="BM428" s="57"/>
      <c r="BN428" s="57"/>
      <c r="BO428" s="57"/>
      <c r="BP428" s="57"/>
      <c r="BQ428" s="57"/>
      <c r="BR428" s="57"/>
      <c r="BS428" s="57"/>
      <c r="BT428" s="57"/>
      <c r="BU428" s="57"/>
    </row>
    <row r="429" ht="15.75" customHeight="1">
      <c r="A429" s="64"/>
      <c r="B429" s="110"/>
      <c r="C429" s="36"/>
      <c r="D429" s="31"/>
      <c r="E429" s="31"/>
      <c r="F429" s="28"/>
      <c r="G429" s="106"/>
      <c r="H429" s="286"/>
      <c r="I429" s="55"/>
      <c r="J429" s="55"/>
      <c r="K429" s="55"/>
      <c r="L429" s="64"/>
      <c r="M429" s="64"/>
      <c r="N429" s="69"/>
      <c r="O429" s="69"/>
      <c r="P429" s="47"/>
      <c r="Q429" s="47"/>
      <c r="R429" s="367"/>
      <c r="S429" s="47"/>
      <c r="T429" s="42"/>
      <c r="U429" s="37"/>
      <c r="V429" s="37"/>
      <c r="W429" s="37"/>
      <c r="X429" s="42"/>
      <c r="Y429" s="42"/>
      <c r="Z429" s="51"/>
      <c r="AA429" s="63"/>
      <c r="AB429" s="599"/>
      <c r="AC429" s="37"/>
      <c r="AD429" s="37"/>
      <c r="AE429" s="42"/>
      <c r="AF429" s="37"/>
      <c r="AG429" s="37"/>
      <c r="AH429" s="47"/>
      <c r="AI429" s="37"/>
      <c r="AJ429" s="42"/>
      <c r="AK429" s="56"/>
      <c r="AL429" s="28"/>
      <c r="AM429" s="55"/>
      <c r="AN429" s="55"/>
      <c r="AO429" s="55"/>
      <c r="AP429" s="42"/>
      <c r="AQ429" s="57"/>
      <c r="AR429" s="57"/>
      <c r="AS429" s="57"/>
      <c r="AT429" s="57"/>
      <c r="AU429" s="57"/>
      <c r="AV429" s="57"/>
      <c r="AW429" s="57"/>
      <c r="AX429" s="57"/>
      <c r="AY429" s="57"/>
      <c r="AZ429" s="57"/>
      <c r="BA429" s="57"/>
      <c r="BB429" s="57"/>
      <c r="BC429" s="57"/>
      <c r="BD429" s="57"/>
      <c r="BE429" s="57"/>
      <c r="BF429" s="57"/>
      <c r="BG429" s="57"/>
      <c r="BH429" s="57"/>
      <c r="BI429" s="57"/>
      <c r="BJ429" s="57"/>
      <c r="BK429" s="57"/>
      <c r="BL429" s="57"/>
      <c r="BM429" s="57"/>
      <c r="BN429" s="57"/>
      <c r="BO429" s="57"/>
      <c r="BP429" s="57"/>
      <c r="BQ429" s="57"/>
      <c r="BR429" s="57"/>
      <c r="BS429" s="57"/>
      <c r="BT429" s="57"/>
      <c r="BU429" s="57"/>
    </row>
    <row r="430" ht="15.75" customHeight="1">
      <c r="A430" s="64"/>
      <c r="B430" s="110"/>
      <c r="C430" s="36"/>
      <c r="D430" s="31"/>
      <c r="E430" s="31"/>
      <c r="F430" s="28"/>
      <c r="G430" s="106"/>
      <c r="H430" s="286"/>
      <c r="I430" s="55"/>
      <c r="J430" s="55"/>
      <c r="K430" s="55"/>
      <c r="L430" s="64"/>
      <c r="M430" s="64"/>
      <c r="N430" s="69"/>
      <c r="O430" s="69"/>
      <c r="P430" s="47"/>
      <c r="Q430" s="47"/>
      <c r="R430" s="367"/>
      <c r="S430" s="47"/>
      <c r="T430" s="42"/>
      <c r="U430" s="37"/>
      <c r="V430" s="37"/>
      <c r="W430" s="37"/>
      <c r="X430" s="42"/>
      <c r="Y430" s="42"/>
      <c r="Z430" s="51"/>
      <c r="AA430" s="63"/>
      <c r="AB430" s="599"/>
      <c r="AC430" s="37"/>
      <c r="AD430" s="37"/>
      <c r="AE430" s="42"/>
      <c r="AF430" s="37"/>
      <c r="AG430" s="37"/>
      <c r="AH430" s="47"/>
      <c r="AI430" s="37"/>
      <c r="AJ430" s="42"/>
      <c r="AK430" s="56"/>
      <c r="AL430" s="28"/>
      <c r="AM430" s="55"/>
      <c r="AN430" s="55"/>
      <c r="AO430" s="55"/>
      <c r="AP430" s="42"/>
      <c r="AQ430" s="57"/>
      <c r="AR430" s="57"/>
      <c r="AS430" s="57"/>
      <c r="AT430" s="57"/>
      <c r="AU430" s="57"/>
      <c r="AV430" s="57"/>
      <c r="AW430" s="57"/>
      <c r="AX430" s="57"/>
      <c r="AY430" s="57"/>
      <c r="AZ430" s="57"/>
      <c r="BA430" s="57"/>
      <c r="BB430" s="57"/>
      <c r="BC430" s="57"/>
      <c r="BD430" s="57"/>
      <c r="BE430" s="57"/>
      <c r="BF430" s="57"/>
      <c r="BG430" s="57"/>
      <c r="BH430" s="57"/>
      <c r="BI430" s="57"/>
      <c r="BJ430" s="57"/>
      <c r="BK430" s="57"/>
      <c r="BL430" s="57"/>
      <c r="BM430" s="57"/>
      <c r="BN430" s="57"/>
      <c r="BO430" s="57"/>
      <c r="BP430" s="57"/>
      <c r="BQ430" s="57"/>
      <c r="BR430" s="57"/>
      <c r="BS430" s="57"/>
      <c r="BT430" s="57"/>
      <c r="BU430" s="57"/>
    </row>
    <row r="431" ht="15.75" customHeight="1">
      <c r="A431" s="64"/>
      <c r="B431" s="110"/>
      <c r="C431" s="36"/>
      <c r="D431" s="31"/>
      <c r="E431" s="31"/>
      <c r="F431" s="28"/>
      <c r="G431" s="106"/>
      <c r="H431" s="286"/>
      <c r="I431" s="55"/>
      <c r="J431" s="55"/>
      <c r="K431" s="55"/>
      <c r="L431" s="64"/>
      <c r="M431" s="64"/>
      <c r="N431" s="69"/>
      <c r="O431" s="69"/>
      <c r="P431" s="47"/>
      <c r="Q431" s="47"/>
      <c r="R431" s="367"/>
      <c r="S431" s="47"/>
      <c r="T431" s="42"/>
      <c r="U431" s="37"/>
      <c r="V431" s="37"/>
      <c r="W431" s="37"/>
      <c r="X431" s="42"/>
      <c r="Y431" s="42"/>
      <c r="Z431" s="51"/>
      <c r="AA431" s="63"/>
      <c r="AB431" s="599"/>
      <c r="AC431" s="37"/>
      <c r="AD431" s="37"/>
      <c r="AE431" s="42"/>
      <c r="AF431" s="37"/>
      <c r="AG431" s="37"/>
      <c r="AH431" s="47"/>
      <c r="AI431" s="37"/>
      <c r="AJ431" s="42"/>
      <c r="AK431" s="56"/>
      <c r="AL431" s="28"/>
      <c r="AM431" s="55"/>
      <c r="AN431" s="55"/>
      <c r="AO431" s="55"/>
      <c r="AP431" s="42"/>
      <c r="AQ431" s="57"/>
      <c r="AR431" s="57"/>
      <c r="AS431" s="57"/>
      <c r="AT431" s="57"/>
      <c r="AU431" s="57"/>
      <c r="AV431" s="57"/>
      <c r="AW431" s="57"/>
      <c r="AX431" s="57"/>
      <c r="AY431" s="57"/>
      <c r="AZ431" s="57"/>
      <c r="BA431" s="57"/>
      <c r="BB431" s="57"/>
      <c r="BC431" s="57"/>
      <c r="BD431" s="57"/>
      <c r="BE431" s="57"/>
      <c r="BF431" s="57"/>
      <c r="BG431" s="57"/>
      <c r="BH431" s="57"/>
      <c r="BI431" s="57"/>
      <c r="BJ431" s="57"/>
      <c r="BK431" s="57"/>
      <c r="BL431" s="57"/>
      <c r="BM431" s="57"/>
      <c r="BN431" s="57"/>
      <c r="BO431" s="57"/>
      <c r="BP431" s="57"/>
      <c r="BQ431" s="57"/>
      <c r="BR431" s="57"/>
      <c r="BS431" s="57"/>
      <c r="BT431" s="57"/>
      <c r="BU431" s="57"/>
    </row>
    <row r="432" ht="15.75" customHeight="1">
      <c r="A432" s="64"/>
      <c r="B432" s="110"/>
      <c r="C432" s="36"/>
      <c r="D432" s="31"/>
      <c r="E432" s="31"/>
      <c r="F432" s="28"/>
      <c r="G432" s="106"/>
      <c r="H432" s="286"/>
      <c r="I432" s="55"/>
      <c r="J432" s="55"/>
      <c r="K432" s="55"/>
      <c r="L432" s="64"/>
      <c r="M432" s="64"/>
      <c r="N432" s="69"/>
      <c r="O432" s="69"/>
      <c r="P432" s="47"/>
      <c r="Q432" s="47"/>
      <c r="R432" s="367"/>
      <c r="S432" s="47"/>
      <c r="T432" s="42"/>
      <c r="U432" s="37"/>
      <c r="V432" s="37"/>
      <c r="W432" s="37"/>
      <c r="X432" s="42"/>
      <c r="Y432" s="42"/>
      <c r="Z432" s="51"/>
      <c r="AA432" s="63"/>
      <c r="AB432" s="599"/>
      <c r="AC432" s="37"/>
      <c r="AD432" s="37"/>
      <c r="AE432" s="42"/>
      <c r="AF432" s="37"/>
      <c r="AG432" s="37"/>
      <c r="AH432" s="47"/>
      <c r="AI432" s="37"/>
      <c r="AJ432" s="42"/>
      <c r="AK432" s="56"/>
      <c r="AL432" s="28"/>
      <c r="AM432" s="55"/>
      <c r="AN432" s="55"/>
      <c r="AO432" s="55"/>
      <c r="AP432" s="42"/>
      <c r="AQ432" s="57"/>
      <c r="AR432" s="57"/>
      <c r="AS432" s="57"/>
      <c r="AT432" s="57"/>
      <c r="AU432" s="57"/>
      <c r="AV432" s="57"/>
      <c r="AW432" s="57"/>
      <c r="AX432" s="57"/>
      <c r="AY432" s="57"/>
      <c r="AZ432" s="57"/>
      <c r="BA432" s="57"/>
      <c r="BB432" s="57"/>
      <c r="BC432" s="57"/>
      <c r="BD432" s="57"/>
      <c r="BE432" s="57"/>
      <c r="BF432" s="57"/>
      <c r="BG432" s="57"/>
      <c r="BH432" s="57"/>
      <c r="BI432" s="57"/>
      <c r="BJ432" s="57"/>
      <c r="BK432" s="57"/>
      <c r="BL432" s="57"/>
      <c r="BM432" s="57"/>
      <c r="BN432" s="57"/>
      <c r="BO432" s="57"/>
      <c r="BP432" s="57"/>
      <c r="BQ432" s="57"/>
      <c r="BR432" s="57"/>
      <c r="BS432" s="57"/>
      <c r="BT432" s="57"/>
      <c r="BU432" s="57"/>
    </row>
    <row r="433" ht="15.75" customHeight="1">
      <c r="A433" s="64"/>
      <c r="B433" s="110"/>
      <c r="C433" s="36"/>
      <c r="D433" s="31"/>
      <c r="E433" s="31"/>
      <c r="F433" s="28"/>
      <c r="G433" s="106"/>
      <c r="H433" s="286"/>
      <c r="I433" s="55"/>
      <c r="J433" s="55"/>
      <c r="K433" s="55"/>
      <c r="L433" s="64"/>
      <c r="M433" s="64"/>
      <c r="N433" s="69"/>
      <c r="O433" s="69"/>
      <c r="P433" s="47"/>
      <c r="Q433" s="47"/>
      <c r="R433" s="367"/>
      <c r="S433" s="47"/>
      <c r="T433" s="42"/>
      <c r="U433" s="37"/>
      <c r="V433" s="37"/>
      <c r="W433" s="37"/>
      <c r="X433" s="42"/>
      <c r="Y433" s="42"/>
      <c r="Z433" s="51"/>
      <c r="AA433" s="63"/>
      <c r="AB433" s="599"/>
      <c r="AC433" s="37"/>
      <c r="AD433" s="37"/>
      <c r="AE433" s="42"/>
      <c r="AF433" s="37"/>
      <c r="AG433" s="37"/>
      <c r="AH433" s="47"/>
      <c r="AI433" s="37"/>
      <c r="AJ433" s="42"/>
      <c r="AK433" s="56"/>
      <c r="AL433" s="28"/>
      <c r="AM433" s="55"/>
      <c r="AN433" s="55"/>
      <c r="AO433" s="55"/>
      <c r="AP433" s="42"/>
      <c r="AQ433" s="57"/>
      <c r="AR433" s="57"/>
      <c r="AS433" s="57"/>
      <c r="AT433" s="57"/>
      <c r="AU433" s="57"/>
      <c r="AV433" s="57"/>
      <c r="AW433" s="57"/>
      <c r="AX433" s="57"/>
      <c r="AY433" s="57"/>
      <c r="AZ433" s="57"/>
      <c r="BA433" s="57"/>
      <c r="BB433" s="57"/>
      <c r="BC433" s="57"/>
      <c r="BD433" s="57"/>
      <c r="BE433" s="57"/>
      <c r="BF433" s="57"/>
      <c r="BG433" s="57"/>
      <c r="BH433" s="57"/>
      <c r="BI433" s="57"/>
      <c r="BJ433" s="57"/>
      <c r="BK433" s="57"/>
      <c r="BL433" s="57"/>
      <c r="BM433" s="57"/>
      <c r="BN433" s="57"/>
      <c r="BO433" s="57"/>
      <c r="BP433" s="57"/>
      <c r="BQ433" s="57"/>
      <c r="BR433" s="57"/>
      <c r="BS433" s="57"/>
      <c r="BT433" s="57"/>
      <c r="BU433" s="57"/>
    </row>
    <row r="434" ht="15.75" customHeight="1">
      <c r="A434" s="64"/>
      <c r="B434" s="110"/>
      <c r="C434" s="36"/>
      <c r="D434" s="31"/>
      <c r="E434" s="31"/>
      <c r="F434" s="28"/>
      <c r="G434" s="106"/>
      <c r="H434" s="286"/>
      <c r="I434" s="55"/>
      <c r="J434" s="55"/>
      <c r="K434" s="55"/>
      <c r="L434" s="64"/>
      <c r="M434" s="64"/>
      <c r="N434" s="69"/>
      <c r="O434" s="69"/>
      <c r="P434" s="47"/>
      <c r="Q434" s="47"/>
      <c r="R434" s="367"/>
      <c r="S434" s="47"/>
      <c r="T434" s="42"/>
      <c r="U434" s="37"/>
      <c r="V434" s="37"/>
      <c r="W434" s="37"/>
      <c r="X434" s="42"/>
      <c r="Y434" s="42"/>
      <c r="Z434" s="51"/>
      <c r="AA434" s="63"/>
      <c r="AB434" s="599"/>
      <c r="AC434" s="37"/>
      <c r="AD434" s="37"/>
      <c r="AE434" s="42"/>
      <c r="AF434" s="37"/>
      <c r="AG434" s="37"/>
      <c r="AH434" s="47"/>
      <c r="AI434" s="37"/>
      <c r="AJ434" s="42"/>
      <c r="AK434" s="56"/>
      <c r="AL434" s="28"/>
      <c r="AM434" s="55"/>
      <c r="AN434" s="55"/>
      <c r="AO434" s="55"/>
      <c r="AP434" s="42"/>
      <c r="AQ434" s="57"/>
      <c r="AR434" s="57"/>
      <c r="AS434" s="57"/>
      <c r="AT434" s="57"/>
      <c r="AU434" s="57"/>
      <c r="AV434" s="57"/>
      <c r="AW434" s="57"/>
      <c r="AX434" s="57"/>
      <c r="AY434" s="57"/>
      <c r="AZ434" s="57"/>
      <c r="BA434" s="57"/>
      <c r="BB434" s="57"/>
      <c r="BC434" s="57"/>
      <c r="BD434" s="57"/>
      <c r="BE434" s="57"/>
      <c r="BF434" s="57"/>
      <c r="BG434" s="57"/>
      <c r="BH434" s="57"/>
      <c r="BI434" s="57"/>
      <c r="BJ434" s="57"/>
      <c r="BK434" s="57"/>
      <c r="BL434" s="57"/>
      <c r="BM434" s="57"/>
      <c r="BN434" s="57"/>
      <c r="BO434" s="57"/>
      <c r="BP434" s="57"/>
      <c r="BQ434" s="57"/>
      <c r="BR434" s="57"/>
      <c r="BS434" s="57"/>
      <c r="BT434" s="57"/>
      <c r="BU434" s="57"/>
    </row>
    <row r="435" ht="15.75" customHeight="1">
      <c r="A435" s="64"/>
      <c r="B435" s="110"/>
      <c r="C435" s="36"/>
      <c r="D435" s="31"/>
      <c r="E435" s="31"/>
      <c r="F435" s="28"/>
      <c r="G435" s="106"/>
      <c r="H435" s="286"/>
      <c r="I435" s="55"/>
      <c r="J435" s="55"/>
      <c r="K435" s="55"/>
      <c r="L435" s="64"/>
      <c r="M435" s="64"/>
      <c r="N435" s="69"/>
      <c r="O435" s="69"/>
      <c r="P435" s="47"/>
      <c r="Q435" s="47"/>
      <c r="R435" s="367"/>
      <c r="S435" s="47"/>
      <c r="T435" s="42"/>
      <c r="U435" s="37"/>
      <c r="V435" s="37"/>
      <c r="W435" s="37"/>
      <c r="X435" s="42"/>
      <c r="Y435" s="42"/>
      <c r="Z435" s="51"/>
      <c r="AA435" s="63"/>
      <c r="AB435" s="599"/>
      <c r="AC435" s="37"/>
      <c r="AD435" s="37"/>
      <c r="AE435" s="42"/>
      <c r="AF435" s="37"/>
      <c r="AG435" s="37"/>
      <c r="AH435" s="47"/>
      <c r="AI435" s="37"/>
      <c r="AJ435" s="42"/>
      <c r="AK435" s="56"/>
      <c r="AL435" s="28"/>
      <c r="AM435" s="55"/>
      <c r="AN435" s="55"/>
      <c r="AO435" s="55"/>
      <c r="AP435" s="42"/>
      <c r="AQ435" s="57"/>
      <c r="AR435" s="57"/>
      <c r="AS435" s="57"/>
      <c r="AT435" s="57"/>
      <c r="AU435" s="57"/>
      <c r="AV435" s="57"/>
      <c r="AW435" s="57"/>
      <c r="AX435" s="57"/>
      <c r="AY435" s="57"/>
      <c r="AZ435" s="57"/>
      <c r="BA435" s="57"/>
      <c r="BB435" s="57"/>
      <c r="BC435" s="57"/>
      <c r="BD435" s="57"/>
      <c r="BE435" s="57"/>
      <c r="BF435" s="57"/>
      <c r="BG435" s="57"/>
      <c r="BH435" s="57"/>
      <c r="BI435" s="57"/>
      <c r="BJ435" s="57"/>
      <c r="BK435" s="57"/>
      <c r="BL435" s="57"/>
      <c r="BM435" s="57"/>
      <c r="BN435" s="57"/>
      <c r="BO435" s="57"/>
      <c r="BP435" s="57"/>
      <c r="BQ435" s="57"/>
      <c r="BR435" s="57"/>
      <c r="BS435" s="57"/>
      <c r="BT435" s="57"/>
      <c r="BU435" s="57"/>
    </row>
    <row r="436" ht="15.75" customHeight="1">
      <c r="A436" s="64"/>
      <c r="B436" s="110"/>
      <c r="C436" s="36"/>
      <c r="D436" s="31"/>
      <c r="E436" s="31"/>
      <c r="F436" s="28"/>
      <c r="G436" s="106"/>
      <c r="H436" s="286"/>
      <c r="I436" s="55"/>
      <c r="J436" s="55"/>
      <c r="K436" s="55"/>
      <c r="L436" s="64"/>
      <c r="M436" s="64"/>
      <c r="N436" s="69"/>
      <c r="O436" s="69"/>
      <c r="P436" s="47"/>
      <c r="Q436" s="47"/>
      <c r="R436" s="367"/>
      <c r="S436" s="47"/>
      <c r="T436" s="42"/>
      <c r="U436" s="37"/>
      <c r="V436" s="37"/>
      <c r="W436" s="37"/>
      <c r="X436" s="42"/>
      <c r="Y436" s="42"/>
      <c r="Z436" s="51"/>
      <c r="AA436" s="63"/>
      <c r="AB436" s="599"/>
      <c r="AC436" s="37"/>
      <c r="AD436" s="37"/>
      <c r="AE436" s="42"/>
      <c r="AF436" s="37"/>
      <c r="AG436" s="37"/>
      <c r="AH436" s="47"/>
      <c r="AI436" s="37"/>
      <c r="AJ436" s="42"/>
      <c r="AK436" s="56"/>
      <c r="AL436" s="28"/>
      <c r="AM436" s="55"/>
      <c r="AN436" s="55"/>
      <c r="AO436" s="55"/>
      <c r="AP436" s="42"/>
      <c r="AQ436" s="57"/>
      <c r="AR436" s="57"/>
      <c r="AS436" s="57"/>
      <c r="AT436" s="57"/>
      <c r="AU436" s="57"/>
      <c r="AV436" s="57"/>
      <c r="AW436" s="57"/>
      <c r="AX436" s="57"/>
      <c r="AY436" s="57"/>
      <c r="AZ436" s="57"/>
      <c r="BA436" s="57"/>
      <c r="BB436" s="57"/>
      <c r="BC436" s="57"/>
      <c r="BD436" s="57"/>
      <c r="BE436" s="57"/>
      <c r="BF436" s="57"/>
      <c r="BG436" s="57"/>
      <c r="BH436" s="57"/>
      <c r="BI436" s="57"/>
      <c r="BJ436" s="57"/>
      <c r="BK436" s="57"/>
      <c r="BL436" s="57"/>
      <c r="BM436" s="57"/>
      <c r="BN436" s="57"/>
      <c r="BO436" s="57"/>
      <c r="BP436" s="57"/>
      <c r="BQ436" s="57"/>
      <c r="BR436" s="57"/>
      <c r="BS436" s="57"/>
      <c r="BT436" s="57"/>
      <c r="BU436" s="57"/>
    </row>
    <row r="437" ht="15.75" customHeight="1">
      <c r="A437" s="64"/>
      <c r="B437" s="110"/>
      <c r="C437" s="36"/>
      <c r="D437" s="31"/>
      <c r="E437" s="31"/>
      <c r="F437" s="28"/>
      <c r="G437" s="106"/>
      <c r="H437" s="286"/>
      <c r="I437" s="55"/>
      <c r="J437" s="55"/>
      <c r="K437" s="55"/>
      <c r="L437" s="64"/>
      <c r="M437" s="64"/>
      <c r="N437" s="69"/>
      <c r="O437" s="69"/>
      <c r="P437" s="47"/>
      <c r="Q437" s="47"/>
      <c r="R437" s="367"/>
      <c r="S437" s="47"/>
      <c r="T437" s="42"/>
      <c r="U437" s="37"/>
      <c r="V437" s="37"/>
      <c r="W437" s="37"/>
      <c r="X437" s="42"/>
      <c r="Y437" s="42"/>
      <c r="Z437" s="51"/>
      <c r="AA437" s="63"/>
      <c r="AB437" s="599"/>
      <c r="AC437" s="37"/>
      <c r="AD437" s="37"/>
      <c r="AE437" s="42"/>
      <c r="AF437" s="37"/>
      <c r="AG437" s="37"/>
      <c r="AH437" s="47"/>
      <c r="AI437" s="37"/>
      <c r="AJ437" s="42"/>
      <c r="AK437" s="56"/>
      <c r="AL437" s="28"/>
      <c r="AM437" s="55"/>
      <c r="AN437" s="55"/>
      <c r="AO437" s="55"/>
      <c r="AP437" s="42"/>
      <c r="AQ437" s="57"/>
      <c r="AR437" s="57"/>
      <c r="AS437" s="57"/>
      <c r="AT437" s="57"/>
      <c r="AU437" s="57"/>
      <c r="AV437" s="57"/>
      <c r="AW437" s="57"/>
      <c r="AX437" s="57"/>
      <c r="AY437" s="57"/>
      <c r="AZ437" s="57"/>
      <c r="BA437" s="57"/>
      <c r="BB437" s="57"/>
      <c r="BC437" s="57"/>
      <c r="BD437" s="57"/>
      <c r="BE437" s="57"/>
      <c r="BF437" s="57"/>
      <c r="BG437" s="57"/>
      <c r="BH437" s="57"/>
      <c r="BI437" s="57"/>
      <c r="BJ437" s="57"/>
      <c r="BK437" s="57"/>
      <c r="BL437" s="57"/>
      <c r="BM437" s="57"/>
      <c r="BN437" s="57"/>
      <c r="BO437" s="57"/>
      <c r="BP437" s="57"/>
      <c r="BQ437" s="57"/>
      <c r="BR437" s="57"/>
      <c r="BS437" s="57"/>
      <c r="BT437" s="57"/>
      <c r="BU437" s="57"/>
    </row>
    <row r="438" ht="15.75" customHeight="1">
      <c r="A438" s="64"/>
      <c r="B438" s="110"/>
      <c r="C438" s="36"/>
      <c r="D438" s="31"/>
      <c r="E438" s="31"/>
      <c r="F438" s="28"/>
      <c r="G438" s="106"/>
      <c r="H438" s="286"/>
      <c r="I438" s="55"/>
      <c r="J438" s="55"/>
      <c r="K438" s="55"/>
      <c r="L438" s="64"/>
      <c r="M438" s="64"/>
      <c r="N438" s="69"/>
      <c r="O438" s="69"/>
      <c r="P438" s="47"/>
      <c r="Q438" s="47"/>
      <c r="R438" s="367"/>
      <c r="S438" s="47"/>
      <c r="T438" s="42"/>
      <c r="U438" s="37"/>
      <c r="V438" s="37"/>
      <c r="W438" s="37"/>
      <c r="X438" s="42"/>
      <c r="Y438" s="42"/>
      <c r="Z438" s="51"/>
      <c r="AA438" s="63"/>
      <c r="AB438" s="599"/>
      <c r="AC438" s="37"/>
      <c r="AD438" s="37"/>
      <c r="AE438" s="42"/>
      <c r="AF438" s="37"/>
      <c r="AG438" s="37"/>
      <c r="AH438" s="47"/>
      <c r="AI438" s="37"/>
      <c r="AJ438" s="42"/>
      <c r="AK438" s="56"/>
      <c r="AL438" s="28"/>
      <c r="AM438" s="55"/>
      <c r="AN438" s="55"/>
      <c r="AO438" s="55"/>
      <c r="AP438" s="42"/>
      <c r="AQ438" s="57"/>
      <c r="AR438" s="57"/>
      <c r="AS438" s="57"/>
      <c r="AT438" s="57"/>
      <c r="AU438" s="57"/>
      <c r="AV438" s="57"/>
      <c r="AW438" s="57"/>
      <c r="AX438" s="57"/>
      <c r="AY438" s="57"/>
      <c r="AZ438" s="57"/>
      <c r="BA438" s="57"/>
      <c r="BB438" s="57"/>
      <c r="BC438" s="57"/>
      <c r="BD438" s="57"/>
      <c r="BE438" s="57"/>
      <c r="BF438" s="57"/>
      <c r="BG438" s="57"/>
      <c r="BH438" s="57"/>
      <c r="BI438" s="57"/>
      <c r="BJ438" s="57"/>
      <c r="BK438" s="57"/>
      <c r="BL438" s="57"/>
      <c r="BM438" s="57"/>
      <c r="BN438" s="57"/>
      <c r="BO438" s="57"/>
      <c r="BP438" s="57"/>
      <c r="BQ438" s="57"/>
      <c r="BR438" s="57"/>
      <c r="BS438" s="57"/>
      <c r="BT438" s="57"/>
      <c r="BU438" s="57"/>
    </row>
    <row r="439" ht="15.75" customHeight="1">
      <c r="A439" s="64"/>
      <c r="B439" s="110"/>
      <c r="C439" s="36"/>
      <c r="D439" s="31"/>
      <c r="E439" s="31"/>
      <c r="F439" s="28"/>
      <c r="G439" s="106"/>
      <c r="H439" s="286"/>
      <c r="I439" s="55"/>
      <c r="J439" s="55"/>
      <c r="K439" s="55"/>
      <c r="L439" s="64"/>
      <c r="M439" s="64"/>
      <c r="N439" s="69"/>
      <c r="O439" s="69"/>
      <c r="P439" s="47"/>
      <c r="Q439" s="47"/>
      <c r="R439" s="367"/>
      <c r="S439" s="47"/>
      <c r="T439" s="42"/>
      <c r="U439" s="37"/>
      <c r="V439" s="37"/>
      <c r="W439" s="37"/>
      <c r="X439" s="42"/>
      <c r="Y439" s="42"/>
      <c r="Z439" s="51"/>
      <c r="AA439" s="63"/>
      <c r="AB439" s="599"/>
      <c r="AC439" s="37"/>
      <c r="AD439" s="37"/>
      <c r="AE439" s="42"/>
      <c r="AF439" s="37"/>
      <c r="AG439" s="37"/>
      <c r="AH439" s="47"/>
      <c r="AI439" s="37"/>
      <c r="AJ439" s="42"/>
      <c r="AK439" s="56"/>
      <c r="AL439" s="28"/>
      <c r="AM439" s="55"/>
      <c r="AN439" s="55"/>
      <c r="AO439" s="55"/>
      <c r="AP439" s="42"/>
      <c r="AQ439" s="57"/>
      <c r="AR439" s="57"/>
      <c r="AS439" s="57"/>
      <c r="AT439" s="57"/>
      <c r="AU439" s="57"/>
      <c r="AV439" s="57"/>
      <c r="AW439" s="57"/>
      <c r="AX439" s="57"/>
      <c r="AY439" s="57"/>
      <c r="AZ439" s="57"/>
      <c r="BA439" s="57"/>
      <c r="BB439" s="57"/>
      <c r="BC439" s="57"/>
      <c r="BD439" s="57"/>
      <c r="BE439" s="57"/>
      <c r="BF439" s="57"/>
      <c r="BG439" s="57"/>
      <c r="BH439" s="57"/>
      <c r="BI439" s="57"/>
      <c r="BJ439" s="57"/>
      <c r="BK439" s="57"/>
      <c r="BL439" s="57"/>
      <c r="BM439" s="57"/>
      <c r="BN439" s="57"/>
      <c r="BO439" s="57"/>
      <c r="BP439" s="57"/>
      <c r="BQ439" s="57"/>
      <c r="BR439" s="57"/>
      <c r="BS439" s="57"/>
      <c r="BT439" s="57"/>
      <c r="BU439" s="57"/>
    </row>
    <row r="440" ht="15.75" customHeight="1">
      <c r="A440" s="64"/>
      <c r="B440" s="110"/>
      <c r="C440" s="36"/>
      <c r="D440" s="31"/>
      <c r="E440" s="31"/>
      <c r="F440" s="28"/>
      <c r="G440" s="106"/>
      <c r="H440" s="286"/>
      <c r="I440" s="55"/>
      <c r="J440" s="55"/>
      <c r="K440" s="55"/>
      <c r="L440" s="64"/>
      <c r="M440" s="64"/>
      <c r="N440" s="69"/>
      <c r="O440" s="69"/>
      <c r="P440" s="47"/>
      <c r="Q440" s="47"/>
      <c r="R440" s="367"/>
      <c r="S440" s="47"/>
      <c r="T440" s="42"/>
      <c r="U440" s="37"/>
      <c r="V440" s="37"/>
      <c r="W440" s="37"/>
      <c r="X440" s="42"/>
      <c r="Y440" s="42"/>
      <c r="Z440" s="51"/>
      <c r="AA440" s="63"/>
      <c r="AB440" s="599"/>
      <c r="AC440" s="37"/>
      <c r="AD440" s="37"/>
      <c r="AE440" s="42"/>
      <c r="AF440" s="37"/>
      <c r="AG440" s="37"/>
      <c r="AH440" s="47"/>
      <c r="AI440" s="37"/>
      <c r="AJ440" s="42"/>
      <c r="AK440" s="56"/>
      <c r="AL440" s="28"/>
      <c r="AM440" s="55"/>
      <c r="AN440" s="55"/>
      <c r="AO440" s="55"/>
      <c r="AP440" s="42"/>
      <c r="AQ440" s="57"/>
      <c r="AR440" s="57"/>
      <c r="AS440" s="57"/>
      <c r="AT440" s="57"/>
      <c r="AU440" s="57"/>
      <c r="AV440" s="57"/>
      <c r="AW440" s="57"/>
      <c r="AX440" s="57"/>
      <c r="AY440" s="57"/>
      <c r="AZ440" s="57"/>
      <c r="BA440" s="57"/>
      <c r="BB440" s="57"/>
      <c r="BC440" s="57"/>
      <c r="BD440" s="57"/>
      <c r="BE440" s="57"/>
      <c r="BF440" s="57"/>
      <c r="BG440" s="57"/>
      <c r="BH440" s="57"/>
      <c r="BI440" s="57"/>
      <c r="BJ440" s="57"/>
      <c r="BK440" s="57"/>
      <c r="BL440" s="57"/>
      <c r="BM440" s="57"/>
      <c r="BN440" s="57"/>
      <c r="BO440" s="57"/>
      <c r="BP440" s="57"/>
      <c r="BQ440" s="57"/>
      <c r="BR440" s="57"/>
      <c r="BS440" s="57"/>
      <c r="BT440" s="57"/>
      <c r="BU440" s="57"/>
    </row>
    <row r="441" ht="15.75" customHeight="1">
      <c r="A441" s="64"/>
      <c r="B441" s="110"/>
      <c r="C441" s="36"/>
      <c r="D441" s="31"/>
      <c r="E441" s="31"/>
      <c r="F441" s="28"/>
      <c r="G441" s="106"/>
      <c r="H441" s="286"/>
      <c r="I441" s="55"/>
      <c r="J441" s="55"/>
      <c r="K441" s="55"/>
      <c r="L441" s="64"/>
      <c r="M441" s="64"/>
      <c r="N441" s="69"/>
      <c r="O441" s="69"/>
      <c r="P441" s="47"/>
      <c r="Q441" s="47"/>
      <c r="R441" s="367"/>
      <c r="S441" s="47"/>
      <c r="T441" s="42"/>
      <c r="U441" s="37"/>
      <c r="V441" s="37"/>
      <c r="W441" s="37"/>
      <c r="X441" s="42"/>
      <c r="Y441" s="42"/>
      <c r="Z441" s="51"/>
      <c r="AA441" s="63"/>
      <c r="AB441" s="599"/>
      <c r="AC441" s="37"/>
      <c r="AD441" s="37"/>
      <c r="AE441" s="42"/>
      <c r="AF441" s="37"/>
      <c r="AG441" s="37"/>
      <c r="AH441" s="47"/>
      <c r="AI441" s="37"/>
      <c r="AJ441" s="42"/>
      <c r="AK441" s="56"/>
      <c r="AL441" s="28"/>
      <c r="AM441" s="55"/>
      <c r="AN441" s="55"/>
      <c r="AO441" s="55"/>
      <c r="AP441" s="42"/>
      <c r="AQ441" s="57"/>
      <c r="AR441" s="57"/>
      <c r="AS441" s="57"/>
      <c r="AT441" s="57"/>
      <c r="AU441" s="57"/>
      <c r="AV441" s="57"/>
      <c r="AW441" s="57"/>
      <c r="AX441" s="57"/>
      <c r="AY441" s="57"/>
      <c r="AZ441" s="57"/>
      <c r="BA441" s="57"/>
      <c r="BB441" s="57"/>
      <c r="BC441" s="57"/>
      <c r="BD441" s="57"/>
      <c r="BE441" s="57"/>
      <c r="BF441" s="57"/>
      <c r="BG441" s="57"/>
      <c r="BH441" s="57"/>
      <c r="BI441" s="57"/>
      <c r="BJ441" s="57"/>
      <c r="BK441" s="57"/>
      <c r="BL441" s="57"/>
      <c r="BM441" s="57"/>
      <c r="BN441" s="57"/>
      <c r="BO441" s="57"/>
      <c r="BP441" s="57"/>
      <c r="BQ441" s="57"/>
      <c r="BR441" s="57"/>
      <c r="BS441" s="57"/>
      <c r="BT441" s="57"/>
      <c r="BU441" s="57"/>
    </row>
    <row r="442" ht="15.75" customHeight="1">
      <c r="A442" s="64"/>
      <c r="B442" s="110"/>
      <c r="C442" s="36"/>
      <c r="D442" s="31"/>
      <c r="E442" s="31"/>
      <c r="F442" s="28"/>
      <c r="G442" s="106"/>
      <c r="H442" s="286"/>
      <c r="I442" s="55"/>
      <c r="J442" s="55"/>
      <c r="K442" s="55"/>
      <c r="L442" s="64"/>
      <c r="M442" s="64"/>
      <c r="N442" s="69"/>
      <c r="O442" s="69"/>
      <c r="P442" s="47"/>
      <c r="Q442" s="47"/>
      <c r="R442" s="367"/>
      <c r="S442" s="47"/>
      <c r="T442" s="42"/>
      <c r="U442" s="37"/>
      <c r="V442" s="37"/>
      <c r="W442" s="37"/>
      <c r="X442" s="42"/>
      <c r="Y442" s="42"/>
      <c r="Z442" s="51"/>
      <c r="AA442" s="63"/>
      <c r="AB442" s="599"/>
      <c r="AC442" s="37"/>
      <c r="AD442" s="37"/>
      <c r="AE442" s="42"/>
      <c r="AF442" s="37"/>
      <c r="AG442" s="37"/>
      <c r="AH442" s="47"/>
      <c r="AI442" s="37"/>
      <c r="AJ442" s="42"/>
      <c r="AK442" s="56"/>
      <c r="AL442" s="28"/>
      <c r="AM442" s="55"/>
      <c r="AN442" s="55"/>
      <c r="AO442" s="55"/>
      <c r="AP442" s="42"/>
      <c r="AQ442" s="57"/>
      <c r="AR442" s="57"/>
      <c r="AS442" s="57"/>
      <c r="AT442" s="57"/>
      <c r="AU442" s="57"/>
      <c r="AV442" s="57"/>
      <c r="AW442" s="57"/>
      <c r="AX442" s="57"/>
      <c r="AY442" s="57"/>
      <c r="AZ442" s="57"/>
      <c r="BA442" s="57"/>
      <c r="BB442" s="57"/>
      <c r="BC442" s="57"/>
      <c r="BD442" s="57"/>
      <c r="BE442" s="57"/>
      <c r="BF442" s="57"/>
      <c r="BG442" s="57"/>
      <c r="BH442" s="57"/>
      <c r="BI442" s="57"/>
      <c r="BJ442" s="57"/>
      <c r="BK442" s="57"/>
      <c r="BL442" s="57"/>
      <c r="BM442" s="57"/>
      <c r="BN442" s="57"/>
      <c r="BO442" s="57"/>
      <c r="BP442" s="57"/>
      <c r="BQ442" s="57"/>
      <c r="BR442" s="57"/>
      <c r="BS442" s="57"/>
      <c r="BT442" s="57"/>
      <c r="BU442" s="57"/>
    </row>
    <row r="443" ht="15.75" customHeight="1">
      <c r="A443" s="64"/>
      <c r="B443" s="110"/>
      <c r="C443" s="36"/>
      <c r="D443" s="31"/>
      <c r="E443" s="31"/>
      <c r="F443" s="28"/>
      <c r="G443" s="106"/>
      <c r="H443" s="286"/>
      <c r="I443" s="55"/>
      <c r="J443" s="55"/>
      <c r="K443" s="55"/>
      <c r="L443" s="64"/>
      <c r="M443" s="64"/>
      <c r="N443" s="69"/>
      <c r="O443" s="69"/>
      <c r="P443" s="47"/>
      <c r="Q443" s="47"/>
      <c r="R443" s="367"/>
      <c r="S443" s="47"/>
      <c r="T443" s="42"/>
      <c r="U443" s="37"/>
      <c r="V443" s="37"/>
      <c r="W443" s="37"/>
      <c r="X443" s="42"/>
      <c r="Y443" s="42"/>
      <c r="Z443" s="51"/>
      <c r="AA443" s="63"/>
      <c r="AB443" s="599"/>
      <c r="AC443" s="37"/>
      <c r="AD443" s="37"/>
      <c r="AE443" s="42"/>
      <c r="AF443" s="37"/>
      <c r="AG443" s="37"/>
      <c r="AH443" s="47"/>
      <c r="AI443" s="37"/>
      <c r="AJ443" s="42"/>
      <c r="AK443" s="56"/>
      <c r="AL443" s="28"/>
      <c r="AM443" s="55"/>
      <c r="AN443" s="55"/>
      <c r="AO443" s="55"/>
      <c r="AP443" s="42"/>
      <c r="AQ443" s="57"/>
      <c r="AR443" s="57"/>
      <c r="AS443" s="57"/>
      <c r="AT443" s="57"/>
      <c r="AU443" s="57"/>
      <c r="AV443" s="57"/>
      <c r="AW443" s="57"/>
      <c r="AX443" s="57"/>
      <c r="AY443" s="57"/>
      <c r="AZ443" s="57"/>
      <c r="BA443" s="57"/>
      <c r="BB443" s="57"/>
      <c r="BC443" s="57"/>
      <c r="BD443" s="57"/>
      <c r="BE443" s="57"/>
      <c r="BF443" s="57"/>
      <c r="BG443" s="57"/>
      <c r="BH443" s="57"/>
      <c r="BI443" s="57"/>
      <c r="BJ443" s="57"/>
      <c r="BK443" s="57"/>
      <c r="BL443" s="57"/>
      <c r="BM443" s="57"/>
      <c r="BN443" s="57"/>
      <c r="BO443" s="57"/>
      <c r="BP443" s="57"/>
      <c r="BQ443" s="57"/>
      <c r="BR443" s="57"/>
      <c r="BS443" s="57"/>
      <c r="BT443" s="57"/>
      <c r="BU443" s="57"/>
    </row>
    <row r="444" ht="15.75" customHeight="1">
      <c r="A444" s="64"/>
      <c r="B444" s="110"/>
      <c r="C444" s="36"/>
      <c r="D444" s="31"/>
      <c r="E444" s="31"/>
      <c r="F444" s="28"/>
      <c r="G444" s="106"/>
      <c r="H444" s="286"/>
      <c r="I444" s="55"/>
      <c r="J444" s="55"/>
      <c r="K444" s="55"/>
      <c r="L444" s="64"/>
      <c r="M444" s="64"/>
      <c r="N444" s="69"/>
      <c r="O444" s="69"/>
      <c r="P444" s="47"/>
      <c r="Q444" s="47"/>
      <c r="R444" s="367"/>
      <c r="S444" s="47"/>
      <c r="T444" s="42"/>
      <c r="U444" s="37"/>
      <c r="V444" s="37"/>
      <c r="W444" s="37"/>
      <c r="X444" s="42"/>
      <c r="Y444" s="42"/>
      <c r="Z444" s="51"/>
      <c r="AA444" s="63"/>
      <c r="AB444" s="599"/>
      <c r="AC444" s="37"/>
      <c r="AD444" s="37"/>
      <c r="AE444" s="42"/>
      <c r="AF444" s="37"/>
      <c r="AG444" s="37"/>
      <c r="AH444" s="47"/>
      <c r="AI444" s="37"/>
      <c r="AJ444" s="42"/>
      <c r="AK444" s="56"/>
      <c r="AL444" s="28"/>
      <c r="AM444" s="55"/>
      <c r="AN444" s="55"/>
      <c r="AO444" s="55"/>
      <c r="AP444" s="42"/>
      <c r="AQ444" s="57"/>
      <c r="AR444" s="57"/>
      <c r="AS444" s="57"/>
      <c r="AT444" s="57"/>
      <c r="AU444" s="57"/>
      <c r="AV444" s="57"/>
      <c r="AW444" s="57"/>
      <c r="AX444" s="57"/>
      <c r="AY444" s="57"/>
      <c r="AZ444" s="57"/>
      <c r="BA444" s="57"/>
      <c r="BB444" s="57"/>
      <c r="BC444" s="57"/>
      <c r="BD444" s="57"/>
      <c r="BE444" s="57"/>
      <c r="BF444" s="57"/>
      <c r="BG444" s="57"/>
      <c r="BH444" s="57"/>
      <c r="BI444" s="57"/>
      <c r="BJ444" s="57"/>
      <c r="BK444" s="57"/>
      <c r="BL444" s="57"/>
      <c r="BM444" s="57"/>
      <c r="BN444" s="57"/>
      <c r="BO444" s="57"/>
      <c r="BP444" s="57"/>
      <c r="BQ444" s="57"/>
      <c r="BR444" s="57"/>
      <c r="BS444" s="57"/>
      <c r="BT444" s="57"/>
      <c r="BU444" s="57"/>
    </row>
    <row r="445" ht="15.75" customHeight="1">
      <c r="A445" s="64"/>
      <c r="B445" s="110"/>
      <c r="C445" s="36"/>
      <c r="D445" s="31"/>
      <c r="E445" s="31"/>
      <c r="F445" s="28"/>
      <c r="G445" s="106"/>
      <c r="H445" s="286"/>
      <c r="I445" s="55"/>
      <c r="J445" s="55"/>
      <c r="K445" s="55"/>
      <c r="L445" s="64"/>
      <c r="M445" s="64"/>
      <c r="N445" s="69"/>
      <c r="O445" s="69"/>
      <c r="P445" s="47"/>
      <c r="Q445" s="47"/>
      <c r="R445" s="367"/>
      <c r="S445" s="47"/>
      <c r="T445" s="42"/>
      <c r="U445" s="37"/>
      <c r="V445" s="37"/>
      <c r="W445" s="37"/>
      <c r="X445" s="42"/>
      <c r="Y445" s="42"/>
      <c r="Z445" s="51"/>
      <c r="AA445" s="63"/>
      <c r="AB445" s="599"/>
      <c r="AC445" s="37"/>
      <c r="AD445" s="37"/>
      <c r="AE445" s="42"/>
      <c r="AF445" s="37"/>
      <c r="AG445" s="37"/>
      <c r="AH445" s="47"/>
      <c r="AI445" s="37"/>
      <c r="AJ445" s="42"/>
      <c r="AK445" s="56"/>
      <c r="AL445" s="28"/>
      <c r="AM445" s="55"/>
      <c r="AN445" s="55"/>
      <c r="AO445" s="55"/>
      <c r="AP445" s="42"/>
      <c r="AQ445" s="57"/>
      <c r="AR445" s="57"/>
      <c r="AS445" s="57"/>
      <c r="AT445" s="57"/>
      <c r="AU445" s="57"/>
      <c r="AV445" s="57"/>
      <c r="AW445" s="57"/>
      <c r="AX445" s="57"/>
      <c r="AY445" s="57"/>
      <c r="AZ445" s="57"/>
      <c r="BA445" s="57"/>
      <c r="BB445" s="57"/>
      <c r="BC445" s="57"/>
      <c r="BD445" s="57"/>
      <c r="BE445" s="57"/>
      <c r="BF445" s="57"/>
      <c r="BG445" s="57"/>
      <c r="BH445" s="57"/>
      <c r="BI445" s="57"/>
      <c r="BJ445" s="57"/>
      <c r="BK445" s="57"/>
      <c r="BL445" s="57"/>
      <c r="BM445" s="57"/>
      <c r="BN445" s="57"/>
      <c r="BO445" s="57"/>
      <c r="BP445" s="57"/>
      <c r="BQ445" s="57"/>
      <c r="BR445" s="57"/>
      <c r="BS445" s="57"/>
      <c r="BT445" s="57"/>
      <c r="BU445" s="57"/>
    </row>
    <row r="446" ht="15.75" customHeight="1">
      <c r="A446" s="64"/>
      <c r="B446" s="110"/>
      <c r="C446" s="36"/>
      <c r="D446" s="31"/>
      <c r="E446" s="31"/>
      <c r="F446" s="28"/>
      <c r="G446" s="106"/>
      <c r="H446" s="286"/>
      <c r="I446" s="55"/>
      <c r="J446" s="55"/>
      <c r="K446" s="55"/>
      <c r="L446" s="64"/>
      <c r="M446" s="64"/>
      <c r="N446" s="69"/>
      <c r="O446" s="69"/>
      <c r="P446" s="47"/>
      <c r="Q446" s="47"/>
      <c r="R446" s="367"/>
      <c r="S446" s="47"/>
      <c r="T446" s="42"/>
      <c r="U446" s="37"/>
      <c r="V446" s="37"/>
      <c r="W446" s="37"/>
      <c r="X446" s="42"/>
      <c r="Y446" s="42"/>
      <c r="Z446" s="51"/>
      <c r="AA446" s="63"/>
      <c r="AB446" s="599"/>
      <c r="AC446" s="37"/>
      <c r="AD446" s="37"/>
      <c r="AE446" s="42"/>
      <c r="AF446" s="37"/>
      <c r="AG446" s="37"/>
      <c r="AH446" s="47"/>
      <c r="AI446" s="37"/>
      <c r="AJ446" s="42"/>
      <c r="AK446" s="56"/>
      <c r="AL446" s="28"/>
      <c r="AM446" s="55"/>
      <c r="AN446" s="55"/>
      <c r="AO446" s="55"/>
      <c r="AP446" s="42"/>
      <c r="AQ446" s="57"/>
      <c r="AR446" s="57"/>
      <c r="AS446" s="57"/>
      <c r="AT446" s="57"/>
      <c r="AU446" s="57"/>
      <c r="AV446" s="57"/>
      <c r="AW446" s="57"/>
      <c r="AX446" s="57"/>
      <c r="AY446" s="57"/>
      <c r="AZ446" s="57"/>
      <c r="BA446" s="57"/>
      <c r="BB446" s="57"/>
      <c r="BC446" s="57"/>
      <c r="BD446" s="57"/>
      <c r="BE446" s="57"/>
      <c r="BF446" s="57"/>
      <c r="BG446" s="57"/>
      <c r="BH446" s="57"/>
      <c r="BI446" s="57"/>
      <c r="BJ446" s="57"/>
      <c r="BK446" s="57"/>
      <c r="BL446" s="57"/>
      <c r="BM446" s="57"/>
      <c r="BN446" s="57"/>
      <c r="BO446" s="57"/>
      <c r="BP446" s="57"/>
      <c r="BQ446" s="57"/>
      <c r="BR446" s="57"/>
      <c r="BS446" s="57"/>
      <c r="BT446" s="57"/>
      <c r="BU446" s="57"/>
    </row>
    <row r="447" ht="15.75" customHeight="1">
      <c r="A447" s="64"/>
      <c r="B447" s="110"/>
      <c r="C447" s="36"/>
      <c r="D447" s="31"/>
      <c r="E447" s="31"/>
      <c r="F447" s="28"/>
      <c r="G447" s="106"/>
      <c r="H447" s="286"/>
      <c r="I447" s="55"/>
      <c r="J447" s="55"/>
      <c r="K447" s="55"/>
      <c r="L447" s="64"/>
      <c r="M447" s="64"/>
      <c r="N447" s="69"/>
      <c r="O447" s="69"/>
      <c r="P447" s="47"/>
      <c r="Q447" s="47"/>
      <c r="R447" s="367"/>
      <c r="S447" s="47"/>
      <c r="T447" s="42"/>
      <c r="U447" s="37"/>
      <c r="V447" s="37"/>
      <c r="W447" s="37"/>
      <c r="X447" s="42"/>
      <c r="Y447" s="42"/>
      <c r="Z447" s="51"/>
      <c r="AA447" s="63"/>
      <c r="AB447" s="599"/>
      <c r="AC447" s="37"/>
      <c r="AD447" s="37"/>
      <c r="AE447" s="42"/>
      <c r="AF447" s="37"/>
      <c r="AG447" s="37"/>
      <c r="AH447" s="47"/>
      <c r="AI447" s="37"/>
      <c r="AJ447" s="42"/>
      <c r="AK447" s="56"/>
      <c r="AL447" s="28"/>
      <c r="AM447" s="55"/>
      <c r="AN447" s="55"/>
      <c r="AO447" s="55"/>
      <c r="AP447" s="42"/>
      <c r="AQ447" s="57"/>
      <c r="AR447" s="57"/>
      <c r="AS447" s="57"/>
      <c r="AT447" s="57"/>
      <c r="AU447" s="57"/>
      <c r="AV447" s="57"/>
      <c r="AW447" s="57"/>
      <c r="AX447" s="57"/>
      <c r="AY447" s="57"/>
      <c r="AZ447" s="57"/>
      <c r="BA447" s="57"/>
      <c r="BB447" s="57"/>
      <c r="BC447" s="57"/>
      <c r="BD447" s="57"/>
      <c r="BE447" s="57"/>
      <c r="BF447" s="57"/>
      <c r="BG447" s="57"/>
      <c r="BH447" s="57"/>
      <c r="BI447" s="57"/>
      <c r="BJ447" s="57"/>
      <c r="BK447" s="57"/>
      <c r="BL447" s="57"/>
      <c r="BM447" s="57"/>
      <c r="BN447" s="57"/>
      <c r="BO447" s="57"/>
      <c r="BP447" s="57"/>
      <c r="BQ447" s="57"/>
      <c r="BR447" s="57"/>
      <c r="BS447" s="57"/>
      <c r="BT447" s="57"/>
      <c r="BU447" s="57"/>
    </row>
    <row r="448" ht="15.75" customHeight="1">
      <c r="A448" s="64"/>
      <c r="B448" s="110"/>
      <c r="C448" s="36"/>
      <c r="D448" s="31"/>
      <c r="E448" s="31"/>
      <c r="F448" s="28"/>
      <c r="G448" s="106"/>
      <c r="H448" s="286"/>
      <c r="I448" s="55"/>
      <c r="J448" s="55"/>
      <c r="K448" s="55"/>
      <c r="L448" s="64"/>
      <c r="M448" s="64"/>
      <c r="N448" s="69"/>
      <c r="O448" s="69"/>
      <c r="P448" s="47"/>
      <c r="Q448" s="47"/>
      <c r="R448" s="367"/>
      <c r="S448" s="47"/>
      <c r="T448" s="42"/>
      <c r="U448" s="37"/>
      <c r="V448" s="37"/>
      <c r="W448" s="37"/>
      <c r="X448" s="42"/>
      <c r="Y448" s="42"/>
      <c r="Z448" s="51"/>
      <c r="AA448" s="63"/>
      <c r="AB448" s="599"/>
      <c r="AC448" s="37"/>
      <c r="AD448" s="37"/>
      <c r="AE448" s="42"/>
      <c r="AF448" s="37"/>
      <c r="AG448" s="37"/>
      <c r="AH448" s="47"/>
      <c r="AI448" s="37"/>
      <c r="AJ448" s="42"/>
      <c r="AK448" s="56"/>
      <c r="AL448" s="28"/>
      <c r="AM448" s="55"/>
      <c r="AN448" s="55"/>
      <c r="AO448" s="55"/>
      <c r="AP448" s="42"/>
      <c r="AQ448" s="57"/>
      <c r="AR448" s="57"/>
      <c r="AS448" s="57"/>
      <c r="AT448" s="57"/>
      <c r="AU448" s="57"/>
      <c r="AV448" s="57"/>
      <c r="AW448" s="57"/>
      <c r="AX448" s="57"/>
      <c r="AY448" s="57"/>
      <c r="AZ448" s="57"/>
      <c r="BA448" s="57"/>
      <c r="BB448" s="57"/>
      <c r="BC448" s="57"/>
      <c r="BD448" s="57"/>
      <c r="BE448" s="57"/>
      <c r="BF448" s="57"/>
      <c r="BG448" s="57"/>
      <c r="BH448" s="57"/>
      <c r="BI448" s="57"/>
      <c r="BJ448" s="57"/>
      <c r="BK448" s="57"/>
      <c r="BL448" s="57"/>
      <c r="BM448" s="57"/>
      <c r="BN448" s="57"/>
      <c r="BO448" s="57"/>
      <c r="BP448" s="57"/>
      <c r="BQ448" s="57"/>
      <c r="BR448" s="57"/>
      <c r="BS448" s="57"/>
      <c r="BT448" s="57"/>
      <c r="BU448" s="57"/>
    </row>
    <row r="449" ht="15.75" customHeight="1">
      <c r="A449" s="64"/>
      <c r="B449" s="110"/>
      <c r="C449" s="36"/>
      <c r="D449" s="31"/>
      <c r="E449" s="31"/>
      <c r="F449" s="28"/>
      <c r="G449" s="106"/>
      <c r="H449" s="286"/>
      <c r="I449" s="55"/>
      <c r="J449" s="55"/>
      <c r="K449" s="55"/>
      <c r="L449" s="64"/>
      <c r="M449" s="64"/>
      <c r="N449" s="69"/>
      <c r="O449" s="69"/>
      <c r="P449" s="47"/>
      <c r="Q449" s="47"/>
      <c r="R449" s="367"/>
      <c r="S449" s="47"/>
      <c r="T449" s="42"/>
      <c r="U449" s="37"/>
      <c r="V449" s="37"/>
      <c r="W449" s="37"/>
      <c r="X449" s="42"/>
      <c r="Y449" s="42"/>
      <c r="Z449" s="51"/>
      <c r="AA449" s="63"/>
      <c r="AB449" s="599"/>
      <c r="AC449" s="37"/>
      <c r="AD449" s="37"/>
      <c r="AE449" s="42"/>
      <c r="AF449" s="37"/>
      <c r="AG449" s="37"/>
      <c r="AH449" s="47"/>
      <c r="AI449" s="37"/>
      <c r="AJ449" s="42"/>
      <c r="AK449" s="56"/>
      <c r="AL449" s="28"/>
      <c r="AM449" s="55"/>
      <c r="AN449" s="55"/>
      <c r="AO449" s="55"/>
      <c r="AP449" s="42"/>
      <c r="AQ449" s="57"/>
      <c r="AR449" s="57"/>
      <c r="AS449" s="57"/>
      <c r="AT449" s="57"/>
      <c r="AU449" s="57"/>
      <c r="AV449" s="57"/>
      <c r="AW449" s="57"/>
      <c r="AX449" s="57"/>
      <c r="AY449" s="57"/>
      <c r="AZ449" s="57"/>
      <c r="BA449" s="57"/>
      <c r="BB449" s="57"/>
      <c r="BC449" s="57"/>
      <c r="BD449" s="57"/>
      <c r="BE449" s="57"/>
      <c r="BF449" s="57"/>
      <c r="BG449" s="57"/>
      <c r="BH449" s="57"/>
      <c r="BI449" s="57"/>
      <c r="BJ449" s="57"/>
      <c r="BK449" s="57"/>
      <c r="BL449" s="57"/>
      <c r="BM449" s="57"/>
      <c r="BN449" s="57"/>
      <c r="BO449" s="57"/>
      <c r="BP449" s="57"/>
      <c r="BQ449" s="57"/>
      <c r="BR449" s="57"/>
      <c r="BS449" s="57"/>
      <c r="BT449" s="57"/>
      <c r="BU449" s="57"/>
    </row>
    <row r="450" ht="15.75" customHeight="1">
      <c r="A450" s="64"/>
      <c r="B450" s="110"/>
      <c r="C450" s="36"/>
      <c r="D450" s="31"/>
      <c r="E450" s="31"/>
      <c r="F450" s="28"/>
      <c r="G450" s="106"/>
      <c r="H450" s="286"/>
      <c r="I450" s="55"/>
      <c r="J450" s="55"/>
      <c r="K450" s="55"/>
      <c r="L450" s="64"/>
      <c r="M450" s="64"/>
      <c r="N450" s="69"/>
      <c r="O450" s="69"/>
      <c r="P450" s="47"/>
      <c r="Q450" s="47"/>
      <c r="R450" s="367"/>
      <c r="S450" s="47"/>
      <c r="T450" s="42"/>
      <c r="U450" s="37"/>
      <c r="V450" s="37"/>
      <c r="W450" s="37"/>
      <c r="X450" s="42"/>
      <c r="Y450" s="42"/>
      <c r="Z450" s="51"/>
      <c r="AA450" s="63"/>
      <c r="AB450" s="599"/>
      <c r="AC450" s="37"/>
      <c r="AD450" s="37"/>
      <c r="AE450" s="42"/>
      <c r="AF450" s="37"/>
      <c r="AG450" s="37"/>
      <c r="AH450" s="47"/>
      <c r="AI450" s="37"/>
      <c r="AJ450" s="42"/>
      <c r="AK450" s="56"/>
      <c r="AL450" s="28"/>
      <c r="AM450" s="55"/>
      <c r="AN450" s="55"/>
      <c r="AO450" s="55"/>
      <c r="AP450" s="42"/>
      <c r="AQ450" s="57"/>
      <c r="AR450" s="57"/>
      <c r="AS450" s="57"/>
      <c r="AT450" s="57"/>
      <c r="AU450" s="57"/>
      <c r="AV450" s="57"/>
      <c r="AW450" s="57"/>
      <c r="AX450" s="57"/>
      <c r="AY450" s="57"/>
      <c r="AZ450" s="57"/>
      <c r="BA450" s="57"/>
      <c r="BB450" s="57"/>
      <c r="BC450" s="57"/>
      <c r="BD450" s="57"/>
      <c r="BE450" s="57"/>
      <c r="BF450" s="57"/>
      <c r="BG450" s="57"/>
      <c r="BH450" s="57"/>
      <c r="BI450" s="57"/>
      <c r="BJ450" s="57"/>
      <c r="BK450" s="57"/>
      <c r="BL450" s="57"/>
      <c r="BM450" s="57"/>
      <c r="BN450" s="57"/>
      <c r="BO450" s="57"/>
      <c r="BP450" s="57"/>
      <c r="BQ450" s="57"/>
      <c r="BR450" s="57"/>
      <c r="BS450" s="57"/>
      <c r="BT450" s="57"/>
      <c r="BU450" s="57"/>
    </row>
    <row r="451" ht="15.75" customHeight="1">
      <c r="A451" s="64"/>
      <c r="B451" s="110"/>
      <c r="C451" s="36"/>
      <c r="D451" s="31"/>
      <c r="E451" s="31"/>
      <c r="F451" s="28"/>
      <c r="G451" s="106"/>
      <c r="H451" s="286"/>
      <c r="I451" s="55"/>
      <c r="J451" s="55"/>
      <c r="K451" s="55"/>
      <c r="L451" s="64"/>
      <c r="M451" s="64"/>
      <c r="N451" s="69"/>
      <c r="O451" s="69"/>
      <c r="P451" s="47"/>
      <c r="Q451" s="47"/>
      <c r="R451" s="367"/>
      <c r="S451" s="47"/>
      <c r="T451" s="42"/>
      <c r="U451" s="37"/>
      <c r="V451" s="37"/>
      <c r="W451" s="37"/>
      <c r="X451" s="42"/>
      <c r="Y451" s="42"/>
      <c r="Z451" s="51"/>
      <c r="AA451" s="63"/>
      <c r="AB451" s="599"/>
      <c r="AC451" s="37"/>
      <c r="AD451" s="37"/>
      <c r="AE451" s="42"/>
      <c r="AF451" s="37"/>
      <c r="AG451" s="37"/>
      <c r="AH451" s="47"/>
      <c r="AI451" s="37"/>
      <c r="AJ451" s="42"/>
      <c r="AK451" s="56"/>
      <c r="AL451" s="28"/>
      <c r="AM451" s="55"/>
      <c r="AN451" s="55"/>
      <c r="AO451" s="55"/>
      <c r="AP451" s="42"/>
      <c r="AQ451" s="57"/>
      <c r="AR451" s="57"/>
      <c r="AS451" s="57"/>
      <c r="AT451" s="57"/>
      <c r="AU451" s="57"/>
      <c r="AV451" s="57"/>
      <c r="AW451" s="57"/>
      <c r="AX451" s="57"/>
      <c r="AY451" s="57"/>
      <c r="AZ451" s="57"/>
      <c r="BA451" s="57"/>
      <c r="BB451" s="57"/>
      <c r="BC451" s="57"/>
      <c r="BD451" s="57"/>
      <c r="BE451" s="57"/>
      <c r="BF451" s="57"/>
      <c r="BG451" s="57"/>
      <c r="BH451" s="57"/>
      <c r="BI451" s="57"/>
      <c r="BJ451" s="57"/>
      <c r="BK451" s="57"/>
      <c r="BL451" s="57"/>
      <c r="BM451" s="57"/>
      <c r="BN451" s="57"/>
      <c r="BO451" s="57"/>
      <c r="BP451" s="57"/>
      <c r="BQ451" s="57"/>
      <c r="BR451" s="57"/>
      <c r="BS451" s="57"/>
      <c r="BT451" s="57"/>
      <c r="BU451" s="57"/>
    </row>
    <row r="452" ht="15.75" customHeight="1">
      <c r="A452" s="64"/>
      <c r="B452" s="110"/>
      <c r="C452" s="36"/>
      <c r="D452" s="31"/>
      <c r="E452" s="31"/>
      <c r="F452" s="28"/>
      <c r="G452" s="106"/>
      <c r="H452" s="286"/>
      <c r="I452" s="55"/>
      <c r="J452" s="55"/>
      <c r="K452" s="55"/>
      <c r="L452" s="64"/>
      <c r="M452" s="64"/>
      <c r="N452" s="69"/>
      <c r="O452" s="69"/>
      <c r="P452" s="47"/>
      <c r="Q452" s="47"/>
      <c r="R452" s="367"/>
      <c r="S452" s="47"/>
      <c r="T452" s="42"/>
      <c r="U452" s="37"/>
      <c r="V452" s="37"/>
      <c r="W452" s="37"/>
      <c r="X452" s="42"/>
      <c r="Y452" s="42"/>
      <c r="Z452" s="51"/>
      <c r="AA452" s="63"/>
      <c r="AB452" s="599"/>
      <c r="AC452" s="37"/>
      <c r="AD452" s="37"/>
      <c r="AE452" s="42"/>
      <c r="AF452" s="37"/>
      <c r="AG452" s="37"/>
      <c r="AH452" s="47"/>
      <c r="AI452" s="37"/>
      <c r="AJ452" s="42"/>
      <c r="AK452" s="56"/>
      <c r="AL452" s="28"/>
      <c r="AM452" s="55"/>
      <c r="AN452" s="55"/>
      <c r="AO452" s="55"/>
      <c r="AP452" s="42"/>
      <c r="AQ452" s="57"/>
      <c r="AR452" s="57"/>
      <c r="AS452" s="57"/>
      <c r="AT452" s="57"/>
      <c r="AU452" s="57"/>
      <c r="AV452" s="57"/>
      <c r="AW452" s="57"/>
      <c r="AX452" s="57"/>
      <c r="AY452" s="57"/>
      <c r="AZ452" s="57"/>
      <c r="BA452" s="57"/>
      <c r="BB452" s="57"/>
      <c r="BC452" s="57"/>
      <c r="BD452" s="57"/>
      <c r="BE452" s="57"/>
      <c r="BF452" s="57"/>
      <c r="BG452" s="57"/>
      <c r="BH452" s="57"/>
      <c r="BI452" s="57"/>
      <c r="BJ452" s="57"/>
      <c r="BK452" s="57"/>
      <c r="BL452" s="57"/>
      <c r="BM452" s="57"/>
      <c r="BN452" s="57"/>
      <c r="BO452" s="57"/>
      <c r="BP452" s="57"/>
      <c r="BQ452" s="57"/>
      <c r="BR452" s="57"/>
      <c r="BS452" s="57"/>
      <c r="BT452" s="57"/>
      <c r="BU452" s="57"/>
    </row>
    <row r="453" ht="15.75" customHeight="1">
      <c r="A453" s="64"/>
      <c r="B453" s="110"/>
      <c r="C453" s="36"/>
      <c r="D453" s="31"/>
      <c r="E453" s="31"/>
      <c r="F453" s="28"/>
      <c r="G453" s="106"/>
      <c r="H453" s="286"/>
      <c r="I453" s="55"/>
      <c r="J453" s="55"/>
      <c r="K453" s="55"/>
      <c r="L453" s="64"/>
      <c r="M453" s="64"/>
      <c r="N453" s="69"/>
      <c r="O453" s="69"/>
      <c r="P453" s="47"/>
      <c r="Q453" s="47"/>
      <c r="R453" s="367"/>
      <c r="S453" s="47"/>
      <c r="T453" s="42"/>
      <c r="U453" s="37"/>
      <c r="V453" s="37"/>
      <c r="W453" s="37"/>
      <c r="X453" s="42"/>
      <c r="Y453" s="42"/>
      <c r="Z453" s="51"/>
      <c r="AA453" s="63"/>
      <c r="AB453" s="599"/>
      <c r="AC453" s="37"/>
      <c r="AD453" s="37"/>
      <c r="AE453" s="42"/>
      <c r="AF453" s="37"/>
      <c r="AG453" s="37"/>
      <c r="AH453" s="47"/>
      <c r="AI453" s="37"/>
      <c r="AJ453" s="42"/>
      <c r="AK453" s="56"/>
      <c r="AL453" s="28"/>
      <c r="AM453" s="55"/>
      <c r="AN453" s="55"/>
      <c r="AO453" s="55"/>
      <c r="AP453" s="42"/>
      <c r="AQ453" s="57"/>
      <c r="AR453" s="57"/>
      <c r="AS453" s="57"/>
      <c r="AT453" s="57"/>
      <c r="AU453" s="57"/>
      <c r="AV453" s="57"/>
      <c r="AW453" s="57"/>
      <c r="AX453" s="57"/>
      <c r="AY453" s="57"/>
      <c r="AZ453" s="57"/>
      <c r="BA453" s="57"/>
      <c r="BB453" s="57"/>
      <c r="BC453" s="57"/>
      <c r="BD453" s="57"/>
      <c r="BE453" s="57"/>
      <c r="BF453" s="57"/>
      <c r="BG453" s="57"/>
      <c r="BH453" s="57"/>
      <c r="BI453" s="57"/>
      <c r="BJ453" s="57"/>
      <c r="BK453" s="57"/>
      <c r="BL453" s="57"/>
      <c r="BM453" s="57"/>
      <c r="BN453" s="57"/>
      <c r="BO453" s="57"/>
      <c r="BP453" s="57"/>
      <c r="BQ453" s="57"/>
      <c r="BR453" s="57"/>
      <c r="BS453" s="57"/>
      <c r="BT453" s="57"/>
      <c r="BU453" s="57"/>
    </row>
    <row r="454" ht="15.75" customHeight="1">
      <c r="A454" s="64"/>
      <c r="B454" s="110"/>
      <c r="C454" s="36"/>
      <c r="D454" s="31"/>
      <c r="E454" s="31"/>
      <c r="F454" s="28"/>
      <c r="G454" s="106"/>
      <c r="H454" s="286"/>
      <c r="I454" s="55"/>
      <c r="J454" s="55"/>
      <c r="K454" s="55"/>
      <c r="L454" s="64"/>
      <c r="M454" s="64"/>
      <c r="N454" s="69"/>
      <c r="O454" s="69"/>
      <c r="P454" s="47"/>
      <c r="Q454" s="47"/>
      <c r="R454" s="367"/>
      <c r="S454" s="47"/>
      <c r="T454" s="42"/>
      <c r="U454" s="37"/>
      <c r="V454" s="37"/>
      <c r="W454" s="37"/>
      <c r="X454" s="42"/>
      <c r="Y454" s="42"/>
      <c r="Z454" s="51"/>
      <c r="AA454" s="63"/>
      <c r="AB454" s="599"/>
      <c r="AC454" s="37"/>
      <c r="AD454" s="37"/>
      <c r="AE454" s="42"/>
      <c r="AF454" s="37"/>
      <c r="AG454" s="37"/>
      <c r="AH454" s="47"/>
      <c r="AI454" s="37"/>
      <c r="AJ454" s="42"/>
      <c r="AK454" s="56"/>
      <c r="AL454" s="28"/>
      <c r="AM454" s="55"/>
      <c r="AN454" s="55"/>
      <c r="AO454" s="55"/>
      <c r="AP454" s="42"/>
      <c r="AQ454" s="57"/>
      <c r="AR454" s="57"/>
      <c r="AS454" s="57"/>
      <c r="AT454" s="57"/>
      <c r="AU454" s="57"/>
      <c r="AV454" s="57"/>
      <c r="AW454" s="57"/>
      <c r="AX454" s="57"/>
      <c r="AY454" s="57"/>
      <c r="AZ454" s="57"/>
      <c r="BA454" s="57"/>
      <c r="BB454" s="57"/>
      <c r="BC454" s="57"/>
      <c r="BD454" s="57"/>
      <c r="BE454" s="57"/>
      <c r="BF454" s="57"/>
      <c r="BG454" s="57"/>
      <c r="BH454" s="57"/>
      <c r="BI454" s="57"/>
      <c r="BJ454" s="57"/>
      <c r="BK454" s="57"/>
      <c r="BL454" s="57"/>
      <c r="BM454" s="57"/>
      <c r="BN454" s="57"/>
      <c r="BO454" s="57"/>
      <c r="BP454" s="57"/>
      <c r="BQ454" s="57"/>
      <c r="BR454" s="57"/>
      <c r="BS454" s="57"/>
      <c r="BT454" s="57"/>
      <c r="BU454" s="57"/>
    </row>
    <row r="455" ht="15.75" customHeight="1">
      <c r="A455" s="64"/>
      <c r="B455" s="110"/>
      <c r="C455" s="36"/>
      <c r="D455" s="31"/>
      <c r="E455" s="31"/>
      <c r="F455" s="28"/>
      <c r="G455" s="106"/>
      <c r="H455" s="286"/>
      <c r="I455" s="55"/>
      <c r="J455" s="55"/>
      <c r="K455" s="55"/>
      <c r="L455" s="64"/>
      <c r="M455" s="64"/>
      <c r="N455" s="69"/>
      <c r="O455" s="69"/>
      <c r="P455" s="47"/>
      <c r="Q455" s="47"/>
      <c r="R455" s="367"/>
      <c r="S455" s="47"/>
      <c r="T455" s="42"/>
      <c r="U455" s="37"/>
      <c r="V455" s="37"/>
      <c r="W455" s="37"/>
      <c r="X455" s="42"/>
      <c r="Y455" s="42"/>
      <c r="Z455" s="51"/>
      <c r="AA455" s="63"/>
      <c r="AB455" s="599"/>
      <c r="AC455" s="37"/>
      <c r="AD455" s="37"/>
      <c r="AE455" s="42"/>
      <c r="AF455" s="37"/>
      <c r="AG455" s="37"/>
      <c r="AH455" s="47"/>
      <c r="AI455" s="37"/>
      <c r="AJ455" s="42"/>
      <c r="AK455" s="56"/>
      <c r="AL455" s="28"/>
      <c r="AM455" s="55"/>
      <c r="AN455" s="55"/>
      <c r="AO455" s="55"/>
      <c r="AP455" s="42"/>
      <c r="AQ455" s="57"/>
      <c r="AR455" s="57"/>
      <c r="AS455" s="57"/>
      <c r="AT455" s="57"/>
      <c r="AU455" s="57"/>
      <c r="AV455" s="57"/>
      <c r="AW455" s="57"/>
      <c r="AX455" s="57"/>
      <c r="AY455" s="57"/>
      <c r="AZ455" s="57"/>
      <c r="BA455" s="57"/>
      <c r="BB455" s="57"/>
      <c r="BC455" s="57"/>
      <c r="BD455" s="57"/>
      <c r="BE455" s="57"/>
      <c r="BF455" s="57"/>
      <c r="BG455" s="57"/>
      <c r="BH455" s="57"/>
      <c r="BI455" s="57"/>
      <c r="BJ455" s="57"/>
      <c r="BK455" s="57"/>
      <c r="BL455" s="57"/>
      <c r="BM455" s="57"/>
      <c r="BN455" s="57"/>
      <c r="BO455" s="57"/>
      <c r="BP455" s="57"/>
      <c r="BQ455" s="57"/>
      <c r="BR455" s="57"/>
      <c r="BS455" s="57"/>
      <c r="BT455" s="57"/>
      <c r="BU455" s="57"/>
    </row>
    <row r="456" ht="15.75" customHeight="1">
      <c r="A456" s="64"/>
      <c r="B456" s="110"/>
      <c r="C456" s="36"/>
      <c r="D456" s="31"/>
      <c r="E456" s="31"/>
      <c r="F456" s="28"/>
      <c r="G456" s="106"/>
      <c r="H456" s="286"/>
      <c r="I456" s="55"/>
      <c r="J456" s="55"/>
      <c r="K456" s="55"/>
      <c r="L456" s="64"/>
      <c r="M456" s="64"/>
      <c r="N456" s="69"/>
      <c r="O456" s="69"/>
      <c r="P456" s="47"/>
      <c r="Q456" s="47"/>
      <c r="R456" s="367"/>
      <c r="S456" s="47"/>
      <c r="T456" s="42"/>
      <c r="U456" s="37"/>
      <c r="V456" s="37"/>
      <c r="W456" s="37"/>
      <c r="X456" s="42"/>
      <c r="Y456" s="42"/>
      <c r="Z456" s="51"/>
      <c r="AA456" s="63"/>
      <c r="AB456" s="599"/>
      <c r="AC456" s="37"/>
      <c r="AD456" s="37"/>
      <c r="AE456" s="42"/>
      <c r="AF456" s="37"/>
      <c r="AG456" s="37"/>
      <c r="AH456" s="47"/>
      <c r="AI456" s="37"/>
      <c r="AJ456" s="42"/>
      <c r="AK456" s="56"/>
      <c r="AL456" s="28"/>
      <c r="AM456" s="55"/>
      <c r="AN456" s="55"/>
      <c r="AO456" s="55"/>
      <c r="AP456" s="42"/>
      <c r="AQ456" s="57"/>
      <c r="AR456" s="57"/>
      <c r="AS456" s="57"/>
      <c r="AT456" s="57"/>
      <c r="AU456" s="57"/>
      <c r="AV456" s="57"/>
      <c r="AW456" s="57"/>
      <c r="AX456" s="57"/>
      <c r="AY456" s="57"/>
      <c r="AZ456" s="57"/>
      <c r="BA456" s="57"/>
      <c r="BB456" s="57"/>
      <c r="BC456" s="57"/>
      <c r="BD456" s="57"/>
      <c r="BE456" s="57"/>
      <c r="BF456" s="57"/>
      <c r="BG456" s="57"/>
      <c r="BH456" s="57"/>
      <c r="BI456" s="57"/>
      <c r="BJ456" s="57"/>
      <c r="BK456" s="57"/>
      <c r="BL456" s="57"/>
      <c r="BM456" s="57"/>
      <c r="BN456" s="57"/>
      <c r="BO456" s="57"/>
      <c r="BP456" s="57"/>
      <c r="BQ456" s="57"/>
      <c r="BR456" s="57"/>
      <c r="BS456" s="57"/>
      <c r="BT456" s="57"/>
      <c r="BU456" s="57"/>
    </row>
    <row r="457" ht="15.75" customHeight="1">
      <c r="A457" s="64"/>
      <c r="B457" s="110"/>
      <c r="C457" s="36"/>
      <c r="D457" s="31"/>
      <c r="E457" s="31"/>
      <c r="F457" s="28"/>
      <c r="G457" s="106"/>
      <c r="H457" s="286"/>
      <c r="I457" s="55"/>
      <c r="J457" s="55"/>
      <c r="K457" s="55"/>
      <c r="L457" s="64"/>
      <c r="M457" s="64"/>
      <c r="N457" s="69"/>
      <c r="O457" s="69"/>
      <c r="P457" s="47"/>
      <c r="Q457" s="47"/>
      <c r="R457" s="367"/>
      <c r="S457" s="47"/>
      <c r="T457" s="42"/>
      <c r="U457" s="37"/>
      <c r="V457" s="37"/>
      <c r="W457" s="37"/>
      <c r="X457" s="42"/>
      <c r="Y457" s="42"/>
      <c r="Z457" s="51"/>
      <c r="AA457" s="63"/>
      <c r="AB457" s="599"/>
      <c r="AC457" s="37"/>
      <c r="AD457" s="37"/>
      <c r="AE457" s="42"/>
      <c r="AF457" s="37"/>
      <c r="AG457" s="37"/>
      <c r="AH457" s="47"/>
      <c r="AI457" s="37"/>
      <c r="AJ457" s="42"/>
      <c r="AK457" s="56"/>
      <c r="AL457" s="28"/>
      <c r="AM457" s="55"/>
      <c r="AN457" s="55"/>
      <c r="AO457" s="55"/>
      <c r="AP457" s="42"/>
      <c r="AQ457" s="57"/>
      <c r="AR457" s="57"/>
      <c r="AS457" s="57"/>
      <c r="AT457" s="57"/>
      <c r="AU457" s="57"/>
      <c r="AV457" s="57"/>
      <c r="AW457" s="57"/>
      <c r="AX457" s="57"/>
      <c r="AY457" s="57"/>
      <c r="AZ457" s="57"/>
      <c r="BA457" s="57"/>
      <c r="BB457" s="57"/>
      <c r="BC457" s="57"/>
      <c r="BD457" s="57"/>
      <c r="BE457" s="57"/>
      <c r="BF457" s="57"/>
      <c r="BG457" s="57"/>
      <c r="BH457" s="57"/>
      <c r="BI457" s="57"/>
      <c r="BJ457" s="57"/>
      <c r="BK457" s="57"/>
      <c r="BL457" s="57"/>
      <c r="BM457" s="57"/>
      <c r="BN457" s="57"/>
      <c r="BO457" s="57"/>
      <c r="BP457" s="57"/>
      <c r="BQ457" s="57"/>
      <c r="BR457" s="57"/>
      <c r="BS457" s="57"/>
      <c r="BT457" s="57"/>
      <c r="BU457" s="57"/>
    </row>
    <row r="458" ht="15.75" customHeight="1">
      <c r="A458" s="64"/>
      <c r="B458" s="110"/>
      <c r="C458" s="36"/>
      <c r="D458" s="31"/>
      <c r="E458" s="31"/>
      <c r="F458" s="28"/>
      <c r="G458" s="106"/>
      <c r="H458" s="286"/>
      <c r="I458" s="55"/>
      <c r="J458" s="55"/>
      <c r="K458" s="55"/>
      <c r="L458" s="64"/>
      <c r="M458" s="64"/>
      <c r="N458" s="69"/>
      <c r="O458" s="69"/>
      <c r="P458" s="47"/>
      <c r="Q458" s="47"/>
      <c r="R458" s="367"/>
      <c r="S458" s="47"/>
      <c r="T458" s="42"/>
      <c r="U458" s="37"/>
      <c r="V458" s="37"/>
      <c r="W458" s="37"/>
      <c r="X458" s="42"/>
      <c r="Y458" s="42"/>
      <c r="Z458" s="51"/>
      <c r="AA458" s="63"/>
      <c r="AB458" s="599"/>
      <c r="AC458" s="37"/>
      <c r="AD458" s="37"/>
      <c r="AE458" s="42"/>
      <c r="AF458" s="37"/>
      <c r="AG458" s="37"/>
      <c r="AH458" s="47"/>
      <c r="AI458" s="37"/>
      <c r="AJ458" s="42"/>
      <c r="AK458" s="56"/>
      <c r="AL458" s="28"/>
      <c r="AM458" s="55"/>
      <c r="AN458" s="55"/>
      <c r="AO458" s="55"/>
      <c r="AP458" s="42"/>
      <c r="AQ458" s="57"/>
      <c r="AR458" s="57"/>
      <c r="AS458" s="57"/>
      <c r="AT458" s="57"/>
      <c r="AU458" s="57"/>
      <c r="AV458" s="57"/>
      <c r="AW458" s="57"/>
      <c r="AX458" s="57"/>
      <c r="AY458" s="57"/>
      <c r="AZ458" s="57"/>
      <c r="BA458" s="57"/>
      <c r="BB458" s="57"/>
      <c r="BC458" s="57"/>
      <c r="BD458" s="57"/>
      <c r="BE458" s="57"/>
      <c r="BF458" s="57"/>
      <c r="BG458" s="57"/>
      <c r="BH458" s="57"/>
      <c r="BI458" s="57"/>
      <c r="BJ458" s="57"/>
      <c r="BK458" s="57"/>
      <c r="BL458" s="57"/>
      <c r="BM458" s="57"/>
      <c r="BN458" s="57"/>
      <c r="BO458" s="57"/>
      <c r="BP458" s="57"/>
      <c r="BQ458" s="57"/>
      <c r="BR458" s="57"/>
      <c r="BS458" s="57"/>
      <c r="BT458" s="57"/>
      <c r="BU458" s="57"/>
    </row>
    <row r="459" ht="15.75" customHeight="1">
      <c r="A459" s="64"/>
      <c r="B459" s="110"/>
      <c r="C459" s="36"/>
      <c r="D459" s="31"/>
      <c r="E459" s="31"/>
      <c r="F459" s="28"/>
      <c r="G459" s="106"/>
      <c r="H459" s="286"/>
      <c r="I459" s="55"/>
      <c r="J459" s="55"/>
      <c r="K459" s="55"/>
      <c r="L459" s="64"/>
      <c r="M459" s="64"/>
      <c r="N459" s="69"/>
      <c r="O459" s="69"/>
      <c r="P459" s="47"/>
      <c r="Q459" s="47"/>
      <c r="R459" s="367"/>
      <c r="S459" s="47"/>
      <c r="T459" s="42"/>
      <c r="U459" s="37"/>
      <c r="V459" s="37"/>
      <c r="W459" s="37"/>
      <c r="X459" s="42"/>
      <c r="Y459" s="42"/>
      <c r="Z459" s="51"/>
      <c r="AA459" s="63"/>
      <c r="AB459" s="599"/>
      <c r="AC459" s="37"/>
      <c r="AD459" s="37"/>
      <c r="AE459" s="42"/>
      <c r="AF459" s="37"/>
      <c r="AG459" s="37"/>
      <c r="AH459" s="47"/>
      <c r="AI459" s="37"/>
      <c r="AJ459" s="42"/>
      <c r="AK459" s="56"/>
      <c r="AL459" s="28"/>
      <c r="AM459" s="55"/>
      <c r="AN459" s="55"/>
      <c r="AO459" s="55"/>
      <c r="AP459" s="42"/>
      <c r="AQ459" s="57"/>
      <c r="AR459" s="57"/>
      <c r="AS459" s="57"/>
      <c r="AT459" s="57"/>
      <c r="AU459" s="57"/>
      <c r="AV459" s="57"/>
      <c r="AW459" s="57"/>
      <c r="AX459" s="57"/>
      <c r="AY459" s="57"/>
      <c r="AZ459" s="57"/>
      <c r="BA459" s="57"/>
      <c r="BB459" s="57"/>
      <c r="BC459" s="57"/>
      <c r="BD459" s="57"/>
      <c r="BE459" s="57"/>
      <c r="BF459" s="57"/>
      <c r="BG459" s="57"/>
      <c r="BH459" s="57"/>
      <c r="BI459" s="57"/>
      <c r="BJ459" s="57"/>
      <c r="BK459" s="57"/>
      <c r="BL459" s="57"/>
      <c r="BM459" s="57"/>
      <c r="BN459" s="57"/>
      <c r="BO459" s="57"/>
      <c r="BP459" s="57"/>
      <c r="BQ459" s="57"/>
      <c r="BR459" s="57"/>
      <c r="BS459" s="57"/>
      <c r="BT459" s="57"/>
      <c r="BU459" s="57"/>
    </row>
    <row r="460" ht="15.75" customHeight="1">
      <c r="A460" s="64"/>
      <c r="B460" s="110"/>
      <c r="C460" s="36"/>
      <c r="D460" s="31"/>
      <c r="E460" s="31"/>
      <c r="F460" s="28"/>
      <c r="G460" s="106"/>
      <c r="H460" s="286"/>
      <c r="I460" s="55"/>
      <c r="J460" s="55"/>
      <c r="K460" s="55"/>
      <c r="L460" s="64"/>
      <c r="M460" s="64"/>
      <c r="N460" s="69"/>
      <c r="O460" s="69"/>
      <c r="P460" s="47"/>
      <c r="Q460" s="47"/>
      <c r="R460" s="367"/>
      <c r="S460" s="47"/>
      <c r="T460" s="42"/>
      <c r="U460" s="37"/>
      <c r="V460" s="37"/>
      <c r="W460" s="37"/>
      <c r="X460" s="42"/>
      <c r="Y460" s="42"/>
      <c r="Z460" s="51"/>
      <c r="AA460" s="63"/>
      <c r="AB460" s="599"/>
      <c r="AC460" s="37"/>
      <c r="AD460" s="37"/>
      <c r="AE460" s="42"/>
      <c r="AF460" s="37"/>
      <c r="AG460" s="37"/>
      <c r="AH460" s="47"/>
      <c r="AI460" s="37"/>
      <c r="AJ460" s="42"/>
      <c r="AK460" s="56"/>
      <c r="AL460" s="28"/>
      <c r="AM460" s="55"/>
      <c r="AN460" s="55"/>
      <c r="AO460" s="55"/>
      <c r="AP460" s="42"/>
      <c r="AQ460" s="57"/>
      <c r="AR460" s="57"/>
      <c r="AS460" s="57"/>
      <c r="AT460" s="57"/>
      <c r="AU460" s="57"/>
      <c r="AV460" s="57"/>
      <c r="AW460" s="57"/>
      <c r="AX460" s="57"/>
      <c r="AY460" s="57"/>
      <c r="AZ460" s="57"/>
      <c r="BA460" s="57"/>
      <c r="BB460" s="57"/>
      <c r="BC460" s="57"/>
      <c r="BD460" s="57"/>
      <c r="BE460" s="57"/>
      <c r="BF460" s="57"/>
      <c r="BG460" s="57"/>
      <c r="BH460" s="57"/>
      <c r="BI460" s="57"/>
      <c r="BJ460" s="57"/>
      <c r="BK460" s="57"/>
      <c r="BL460" s="57"/>
      <c r="BM460" s="57"/>
      <c r="BN460" s="57"/>
      <c r="BO460" s="57"/>
      <c r="BP460" s="57"/>
      <c r="BQ460" s="57"/>
      <c r="BR460" s="57"/>
      <c r="BS460" s="57"/>
      <c r="BT460" s="57"/>
      <c r="BU460" s="57"/>
    </row>
    <row r="461" ht="15.75" customHeight="1">
      <c r="A461" s="64"/>
      <c r="B461" s="110"/>
      <c r="C461" s="36"/>
      <c r="D461" s="31"/>
      <c r="E461" s="31"/>
      <c r="F461" s="28"/>
      <c r="G461" s="106"/>
      <c r="H461" s="286"/>
      <c r="I461" s="55"/>
      <c r="J461" s="55"/>
      <c r="K461" s="55"/>
      <c r="L461" s="64"/>
      <c r="M461" s="64"/>
      <c r="N461" s="69"/>
      <c r="O461" s="69"/>
      <c r="P461" s="47"/>
      <c r="Q461" s="47"/>
      <c r="R461" s="367"/>
      <c r="S461" s="47"/>
      <c r="T461" s="42"/>
      <c r="U461" s="37"/>
      <c r="V461" s="37"/>
      <c r="W461" s="37"/>
      <c r="X461" s="42"/>
      <c r="Y461" s="42"/>
      <c r="Z461" s="51"/>
      <c r="AA461" s="63"/>
      <c r="AB461" s="599"/>
      <c r="AC461" s="37"/>
      <c r="AD461" s="37"/>
      <c r="AE461" s="42"/>
      <c r="AF461" s="37"/>
      <c r="AG461" s="37"/>
      <c r="AH461" s="47"/>
      <c r="AI461" s="37"/>
      <c r="AJ461" s="42"/>
      <c r="AK461" s="56"/>
      <c r="AL461" s="28"/>
      <c r="AM461" s="55"/>
      <c r="AN461" s="55"/>
      <c r="AO461" s="55"/>
      <c r="AP461" s="42"/>
      <c r="AQ461" s="57"/>
      <c r="AR461" s="57"/>
      <c r="AS461" s="57"/>
      <c r="AT461" s="57"/>
      <c r="AU461" s="57"/>
      <c r="AV461" s="57"/>
      <c r="AW461" s="57"/>
      <c r="AX461" s="57"/>
      <c r="AY461" s="57"/>
      <c r="AZ461" s="57"/>
      <c r="BA461" s="57"/>
      <c r="BB461" s="57"/>
      <c r="BC461" s="57"/>
      <c r="BD461" s="57"/>
      <c r="BE461" s="57"/>
      <c r="BF461" s="57"/>
      <c r="BG461" s="57"/>
      <c r="BH461" s="57"/>
      <c r="BI461" s="57"/>
      <c r="BJ461" s="57"/>
      <c r="BK461" s="57"/>
      <c r="BL461" s="57"/>
      <c r="BM461" s="57"/>
      <c r="BN461" s="57"/>
      <c r="BO461" s="57"/>
      <c r="BP461" s="57"/>
      <c r="BQ461" s="57"/>
      <c r="BR461" s="57"/>
      <c r="BS461" s="57"/>
      <c r="BT461" s="57"/>
      <c r="BU461" s="57"/>
    </row>
    <row r="462" ht="15.75" customHeight="1">
      <c r="A462" s="64"/>
      <c r="B462" s="110"/>
      <c r="C462" s="36"/>
      <c r="D462" s="31"/>
      <c r="E462" s="31"/>
      <c r="F462" s="28"/>
      <c r="G462" s="106"/>
      <c r="H462" s="286"/>
      <c r="I462" s="55"/>
      <c r="J462" s="55"/>
      <c r="K462" s="55"/>
      <c r="L462" s="64"/>
      <c r="M462" s="64"/>
      <c r="N462" s="69"/>
      <c r="O462" s="69"/>
      <c r="P462" s="47"/>
      <c r="Q462" s="47"/>
      <c r="R462" s="367"/>
      <c r="S462" s="47"/>
      <c r="T462" s="42"/>
      <c r="U462" s="37"/>
      <c r="V462" s="37"/>
      <c r="W462" s="37"/>
      <c r="X462" s="42"/>
      <c r="Y462" s="42"/>
      <c r="Z462" s="51"/>
      <c r="AA462" s="63"/>
      <c r="AB462" s="599"/>
      <c r="AC462" s="37"/>
      <c r="AD462" s="37"/>
      <c r="AE462" s="42"/>
      <c r="AF462" s="37"/>
      <c r="AG462" s="37"/>
      <c r="AH462" s="47"/>
      <c r="AI462" s="37"/>
      <c r="AJ462" s="42"/>
      <c r="AK462" s="56"/>
      <c r="AL462" s="28"/>
      <c r="AM462" s="55"/>
      <c r="AN462" s="55"/>
      <c r="AO462" s="55"/>
      <c r="AP462" s="42"/>
      <c r="AQ462" s="57"/>
      <c r="AR462" s="57"/>
      <c r="AS462" s="57"/>
      <c r="AT462" s="57"/>
      <c r="AU462" s="57"/>
      <c r="AV462" s="57"/>
      <c r="AW462" s="57"/>
      <c r="AX462" s="57"/>
      <c r="AY462" s="57"/>
      <c r="AZ462" s="57"/>
      <c r="BA462" s="57"/>
      <c r="BB462" s="57"/>
      <c r="BC462" s="57"/>
      <c r="BD462" s="57"/>
      <c r="BE462" s="57"/>
      <c r="BF462" s="57"/>
      <c r="BG462" s="57"/>
      <c r="BH462" s="57"/>
      <c r="BI462" s="57"/>
      <c r="BJ462" s="57"/>
      <c r="BK462" s="57"/>
      <c r="BL462" s="57"/>
      <c r="BM462" s="57"/>
      <c r="BN462" s="57"/>
      <c r="BO462" s="57"/>
      <c r="BP462" s="57"/>
      <c r="BQ462" s="57"/>
      <c r="BR462" s="57"/>
      <c r="BS462" s="57"/>
      <c r="BT462" s="57"/>
      <c r="BU462" s="57"/>
    </row>
    <row r="463" ht="15.75" customHeight="1">
      <c r="A463" s="64"/>
      <c r="B463" s="110"/>
      <c r="C463" s="36"/>
      <c r="D463" s="31"/>
      <c r="E463" s="31"/>
      <c r="F463" s="28"/>
      <c r="G463" s="106"/>
      <c r="H463" s="286"/>
      <c r="I463" s="55"/>
      <c r="J463" s="55"/>
      <c r="K463" s="55"/>
      <c r="L463" s="64"/>
      <c r="M463" s="64"/>
      <c r="N463" s="69"/>
      <c r="O463" s="69"/>
      <c r="P463" s="47"/>
      <c r="Q463" s="47"/>
      <c r="R463" s="367"/>
      <c r="S463" s="47"/>
      <c r="T463" s="42"/>
      <c r="U463" s="37"/>
      <c r="V463" s="37"/>
      <c r="W463" s="37"/>
      <c r="X463" s="42"/>
      <c r="Y463" s="42"/>
      <c r="Z463" s="51"/>
      <c r="AA463" s="63"/>
      <c r="AB463" s="599"/>
      <c r="AC463" s="37"/>
      <c r="AD463" s="37"/>
      <c r="AE463" s="42"/>
      <c r="AF463" s="37"/>
      <c r="AG463" s="37"/>
      <c r="AH463" s="47"/>
      <c r="AI463" s="37"/>
      <c r="AJ463" s="42"/>
      <c r="AK463" s="56"/>
      <c r="AL463" s="28"/>
      <c r="AM463" s="55"/>
      <c r="AN463" s="55"/>
      <c r="AO463" s="55"/>
      <c r="AP463" s="42"/>
      <c r="AQ463" s="57"/>
      <c r="AR463" s="57"/>
      <c r="AS463" s="57"/>
      <c r="AT463" s="57"/>
      <c r="AU463" s="57"/>
      <c r="AV463" s="57"/>
      <c r="AW463" s="57"/>
      <c r="AX463" s="57"/>
      <c r="AY463" s="57"/>
      <c r="AZ463" s="57"/>
      <c r="BA463" s="57"/>
      <c r="BB463" s="57"/>
      <c r="BC463" s="57"/>
      <c r="BD463" s="57"/>
      <c r="BE463" s="57"/>
      <c r="BF463" s="57"/>
      <c r="BG463" s="57"/>
      <c r="BH463" s="57"/>
      <c r="BI463" s="57"/>
      <c r="BJ463" s="57"/>
      <c r="BK463" s="57"/>
      <c r="BL463" s="57"/>
      <c r="BM463" s="57"/>
      <c r="BN463" s="57"/>
      <c r="BO463" s="57"/>
      <c r="BP463" s="57"/>
      <c r="BQ463" s="57"/>
      <c r="BR463" s="57"/>
      <c r="BS463" s="57"/>
      <c r="BT463" s="57"/>
      <c r="BU463" s="57"/>
    </row>
    <row r="464" ht="15.75" customHeight="1">
      <c r="A464" s="64"/>
      <c r="B464" s="110"/>
      <c r="C464" s="36"/>
      <c r="D464" s="31"/>
      <c r="E464" s="31"/>
      <c r="F464" s="28"/>
      <c r="G464" s="106"/>
      <c r="H464" s="286"/>
      <c r="I464" s="55"/>
      <c r="J464" s="55"/>
      <c r="K464" s="55"/>
      <c r="L464" s="64"/>
      <c r="M464" s="64"/>
      <c r="N464" s="69"/>
      <c r="O464" s="69"/>
      <c r="P464" s="47"/>
      <c r="Q464" s="47"/>
      <c r="R464" s="367"/>
      <c r="S464" s="47"/>
      <c r="T464" s="42"/>
      <c r="U464" s="37"/>
      <c r="V464" s="37"/>
      <c r="W464" s="37"/>
      <c r="X464" s="42"/>
      <c r="Y464" s="42"/>
      <c r="Z464" s="51"/>
      <c r="AA464" s="63"/>
      <c r="AB464" s="599"/>
      <c r="AC464" s="37"/>
      <c r="AD464" s="37"/>
      <c r="AE464" s="42"/>
      <c r="AF464" s="37"/>
      <c r="AG464" s="37"/>
      <c r="AH464" s="47"/>
      <c r="AI464" s="37"/>
      <c r="AJ464" s="42"/>
      <c r="AK464" s="56"/>
      <c r="AL464" s="28"/>
      <c r="AM464" s="55"/>
      <c r="AN464" s="55"/>
      <c r="AO464" s="55"/>
      <c r="AP464" s="42"/>
      <c r="AQ464" s="57"/>
      <c r="AR464" s="57"/>
      <c r="AS464" s="57"/>
      <c r="AT464" s="57"/>
      <c r="AU464" s="57"/>
      <c r="AV464" s="57"/>
      <c r="AW464" s="57"/>
      <c r="AX464" s="57"/>
      <c r="AY464" s="57"/>
      <c r="AZ464" s="57"/>
      <c r="BA464" s="57"/>
      <c r="BB464" s="57"/>
      <c r="BC464" s="57"/>
      <c r="BD464" s="57"/>
      <c r="BE464" s="57"/>
      <c r="BF464" s="57"/>
      <c r="BG464" s="57"/>
      <c r="BH464" s="57"/>
      <c r="BI464" s="57"/>
      <c r="BJ464" s="57"/>
      <c r="BK464" s="57"/>
      <c r="BL464" s="57"/>
      <c r="BM464" s="57"/>
      <c r="BN464" s="57"/>
      <c r="BO464" s="57"/>
      <c r="BP464" s="57"/>
      <c r="BQ464" s="57"/>
      <c r="BR464" s="57"/>
      <c r="BS464" s="57"/>
      <c r="BT464" s="57"/>
      <c r="BU464" s="57"/>
    </row>
    <row r="465" ht="15.75" customHeight="1">
      <c r="A465" s="64"/>
      <c r="B465" s="110"/>
      <c r="C465" s="36"/>
      <c r="D465" s="31"/>
      <c r="E465" s="31"/>
      <c r="F465" s="28"/>
      <c r="G465" s="106"/>
      <c r="H465" s="286"/>
      <c r="I465" s="55"/>
      <c r="J465" s="55"/>
      <c r="K465" s="55"/>
      <c r="L465" s="64"/>
      <c r="M465" s="64"/>
      <c r="N465" s="69"/>
      <c r="O465" s="69"/>
      <c r="P465" s="47"/>
      <c r="Q465" s="47"/>
      <c r="R465" s="367"/>
      <c r="S465" s="47"/>
      <c r="T465" s="42"/>
      <c r="U465" s="37"/>
      <c r="V465" s="37"/>
      <c r="W465" s="37"/>
      <c r="X465" s="42"/>
      <c r="Y465" s="42"/>
      <c r="Z465" s="51"/>
      <c r="AA465" s="63"/>
      <c r="AB465" s="599"/>
      <c r="AC465" s="37"/>
      <c r="AD465" s="37"/>
      <c r="AE465" s="42"/>
      <c r="AF465" s="37"/>
      <c r="AG465" s="37"/>
      <c r="AH465" s="47"/>
      <c r="AI465" s="37"/>
      <c r="AJ465" s="42"/>
      <c r="AK465" s="56"/>
      <c r="AL465" s="28"/>
      <c r="AM465" s="55"/>
      <c r="AN465" s="55"/>
      <c r="AO465" s="55"/>
      <c r="AP465" s="42"/>
      <c r="AQ465" s="57"/>
      <c r="AR465" s="57"/>
      <c r="AS465" s="57"/>
      <c r="AT465" s="57"/>
      <c r="AU465" s="57"/>
      <c r="AV465" s="57"/>
      <c r="AW465" s="57"/>
      <c r="AX465" s="57"/>
      <c r="AY465" s="57"/>
      <c r="AZ465" s="57"/>
      <c r="BA465" s="57"/>
      <c r="BB465" s="57"/>
      <c r="BC465" s="57"/>
      <c r="BD465" s="57"/>
      <c r="BE465" s="57"/>
      <c r="BF465" s="57"/>
      <c r="BG465" s="57"/>
      <c r="BH465" s="57"/>
      <c r="BI465" s="57"/>
      <c r="BJ465" s="57"/>
      <c r="BK465" s="57"/>
      <c r="BL465" s="57"/>
      <c r="BM465" s="57"/>
      <c r="BN465" s="57"/>
      <c r="BO465" s="57"/>
      <c r="BP465" s="57"/>
      <c r="BQ465" s="57"/>
      <c r="BR465" s="57"/>
      <c r="BS465" s="57"/>
      <c r="BT465" s="57"/>
      <c r="BU465" s="57"/>
    </row>
    <row r="466" ht="15.75" customHeight="1">
      <c r="A466" s="64"/>
      <c r="B466" s="110"/>
      <c r="C466" s="36"/>
      <c r="D466" s="31"/>
      <c r="E466" s="31"/>
      <c r="F466" s="28"/>
      <c r="G466" s="106"/>
      <c r="H466" s="286"/>
      <c r="I466" s="55"/>
      <c r="J466" s="55"/>
      <c r="K466" s="55"/>
      <c r="L466" s="64"/>
      <c r="M466" s="64"/>
      <c r="N466" s="69"/>
      <c r="O466" s="69"/>
      <c r="P466" s="47"/>
      <c r="Q466" s="47"/>
      <c r="R466" s="367"/>
      <c r="S466" s="47"/>
      <c r="T466" s="42"/>
      <c r="U466" s="37"/>
      <c r="V466" s="37"/>
      <c r="W466" s="37"/>
      <c r="X466" s="42"/>
      <c r="Y466" s="42"/>
      <c r="Z466" s="51"/>
      <c r="AA466" s="63"/>
      <c r="AB466" s="599"/>
      <c r="AC466" s="37"/>
      <c r="AD466" s="37"/>
      <c r="AE466" s="42"/>
      <c r="AF466" s="37"/>
      <c r="AG466" s="37"/>
      <c r="AH466" s="47"/>
      <c r="AI466" s="37"/>
      <c r="AJ466" s="42"/>
      <c r="AK466" s="56"/>
      <c r="AL466" s="28"/>
      <c r="AM466" s="55"/>
      <c r="AN466" s="55"/>
      <c r="AO466" s="55"/>
      <c r="AP466" s="42"/>
      <c r="AQ466" s="57"/>
      <c r="AR466" s="57"/>
      <c r="AS466" s="57"/>
      <c r="AT466" s="57"/>
      <c r="AU466" s="57"/>
      <c r="AV466" s="57"/>
      <c r="AW466" s="57"/>
      <c r="AX466" s="57"/>
      <c r="AY466" s="57"/>
      <c r="AZ466" s="57"/>
      <c r="BA466" s="57"/>
      <c r="BB466" s="57"/>
      <c r="BC466" s="57"/>
      <c r="BD466" s="57"/>
      <c r="BE466" s="57"/>
      <c r="BF466" s="57"/>
      <c r="BG466" s="57"/>
      <c r="BH466" s="57"/>
      <c r="BI466" s="57"/>
      <c r="BJ466" s="57"/>
      <c r="BK466" s="57"/>
      <c r="BL466" s="57"/>
      <c r="BM466" s="57"/>
      <c r="BN466" s="57"/>
      <c r="BO466" s="57"/>
      <c r="BP466" s="57"/>
      <c r="BQ466" s="57"/>
      <c r="BR466" s="57"/>
      <c r="BS466" s="57"/>
      <c r="BT466" s="57"/>
      <c r="BU466" s="57"/>
    </row>
    <row r="467" ht="15.75" customHeight="1">
      <c r="A467" s="64"/>
      <c r="B467" s="110"/>
      <c r="C467" s="36"/>
      <c r="D467" s="31"/>
      <c r="E467" s="31"/>
      <c r="F467" s="28"/>
      <c r="G467" s="106"/>
      <c r="H467" s="286"/>
      <c r="I467" s="55"/>
      <c r="J467" s="55"/>
      <c r="K467" s="55"/>
      <c r="L467" s="64"/>
      <c r="M467" s="64"/>
      <c r="N467" s="69"/>
      <c r="O467" s="69"/>
      <c r="P467" s="47"/>
      <c r="Q467" s="47"/>
      <c r="R467" s="367"/>
      <c r="S467" s="47"/>
      <c r="T467" s="42"/>
      <c r="U467" s="37"/>
      <c r="V467" s="37"/>
      <c r="W467" s="37"/>
      <c r="X467" s="42"/>
      <c r="Y467" s="42"/>
      <c r="Z467" s="51"/>
      <c r="AA467" s="63"/>
      <c r="AB467" s="599"/>
      <c r="AC467" s="37"/>
      <c r="AD467" s="37"/>
      <c r="AE467" s="42"/>
      <c r="AF467" s="37"/>
      <c r="AG467" s="37"/>
      <c r="AH467" s="47"/>
      <c r="AI467" s="37"/>
      <c r="AJ467" s="42"/>
      <c r="AK467" s="56"/>
      <c r="AL467" s="28"/>
      <c r="AM467" s="55"/>
      <c r="AN467" s="55"/>
      <c r="AO467" s="55"/>
      <c r="AP467" s="42"/>
      <c r="AQ467" s="57"/>
      <c r="AR467" s="57"/>
      <c r="AS467" s="57"/>
      <c r="AT467" s="57"/>
      <c r="AU467" s="57"/>
      <c r="AV467" s="57"/>
      <c r="AW467" s="57"/>
      <c r="AX467" s="57"/>
      <c r="AY467" s="57"/>
      <c r="AZ467" s="57"/>
      <c r="BA467" s="57"/>
      <c r="BB467" s="57"/>
      <c r="BC467" s="57"/>
      <c r="BD467" s="57"/>
      <c r="BE467" s="57"/>
      <c r="BF467" s="57"/>
      <c r="BG467" s="57"/>
      <c r="BH467" s="57"/>
      <c r="BI467" s="57"/>
      <c r="BJ467" s="57"/>
      <c r="BK467" s="57"/>
      <c r="BL467" s="57"/>
      <c r="BM467" s="57"/>
      <c r="BN467" s="57"/>
      <c r="BO467" s="57"/>
      <c r="BP467" s="57"/>
      <c r="BQ467" s="57"/>
      <c r="BR467" s="57"/>
      <c r="BS467" s="57"/>
      <c r="BT467" s="57"/>
      <c r="BU467" s="57"/>
    </row>
    <row r="468" ht="15.75" customHeight="1">
      <c r="A468" s="64"/>
      <c r="B468" s="110"/>
      <c r="C468" s="36"/>
      <c r="D468" s="31"/>
      <c r="E468" s="31"/>
      <c r="F468" s="28"/>
      <c r="G468" s="106"/>
      <c r="H468" s="286"/>
      <c r="I468" s="55"/>
      <c r="J468" s="55"/>
      <c r="K468" s="55"/>
      <c r="L468" s="64"/>
      <c r="M468" s="64"/>
      <c r="N468" s="69"/>
      <c r="O468" s="69"/>
      <c r="P468" s="47"/>
      <c r="Q468" s="47"/>
      <c r="R468" s="367"/>
      <c r="S468" s="47"/>
      <c r="T468" s="42"/>
      <c r="U468" s="37"/>
      <c r="V468" s="37"/>
      <c r="W468" s="37"/>
      <c r="X468" s="42"/>
      <c r="Y468" s="42"/>
      <c r="Z468" s="51"/>
      <c r="AA468" s="63"/>
      <c r="AB468" s="599"/>
      <c r="AC468" s="37"/>
      <c r="AD468" s="37"/>
      <c r="AE468" s="42"/>
      <c r="AF468" s="37"/>
      <c r="AG468" s="37"/>
      <c r="AH468" s="47"/>
      <c r="AI468" s="37"/>
      <c r="AJ468" s="42"/>
      <c r="AK468" s="56"/>
      <c r="AL468" s="28"/>
      <c r="AM468" s="55"/>
      <c r="AN468" s="55"/>
      <c r="AO468" s="55"/>
      <c r="AP468" s="42"/>
      <c r="AQ468" s="57"/>
      <c r="AR468" s="57"/>
      <c r="AS468" s="57"/>
      <c r="AT468" s="57"/>
      <c r="AU468" s="57"/>
      <c r="AV468" s="57"/>
      <c r="AW468" s="57"/>
      <c r="AX468" s="57"/>
      <c r="AY468" s="57"/>
      <c r="AZ468" s="57"/>
      <c r="BA468" s="57"/>
      <c r="BB468" s="57"/>
      <c r="BC468" s="57"/>
      <c r="BD468" s="57"/>
      <c r="BE468" s="57"/>
      <c r="BF468" s="57"/>
      <c r="BG468" s="57"/>
      <c r="BH468" s="57"/>
      <c r="BI468" s="57"/>
      <c r="BJ468" s="57"/>
      <c r="BK468" s="57"/>
      <c r="BL468" s="57"/>
      <c r="BM468" s="57"/>
      <c r="BN468" s="57"/>
      <c r="BO468" s="57"/>
      <c r="BP468" s="57"/>
      <c r="BQ468" s="57"/>
      <c r="BR468" s="57"/>
      <c r="BS468" s="57"/>
      <c r="BT468" s="57"/>
      <c r="BU468" s="57"/>
    </row>
    <row r="469" ht="15.75" customHeight="1">
      <c r="A469" s="64"/>
      <c r="B469" s="110"/>
      <c r="C469" s="36"/>
      <c r="D469" s="31"/>
      <c r="E469" s="31"/>
      <c r="F469" s="28"/>
      <c r="G469" s="106"/>
      <c r="H469" s="286"/>
      <c r="I469" s="55"/>
      <c r="J469" s="55"/>
      <c r="K469" s="55"/>
      <c r="L469" s="64"/>
      <c r="M469" s="64"/>
      <c r="N469" s="69"/>
      <c r="O469" s="69"/>
      <c r="P469" s="47"/>
      <c r="Q469" s="47"/>
      <c r="R469" s="367"/>
      <c r="S469" s="47"/>
      <c r="T469" s="42"/>
      <c r="U469" s="37"/>
      <c r="V469" s="37"/>
      <c r="W469" s="37"/>
      <c r="X469" s="42"/>
      <c r="Y469" s="42"/>
      <c r="Z469" s="51"/>
      <c r="AA469" s="63"/>
      <c r="AB469" s="599"/>
      <c r="AC469" s="37"/>
      <c r="AD469" s="37"/>
      <c r="AE469" s="42"/>
      <c r="AF469" s="37"/>
      <c r="AG469" s="37"/>
      <c r="AH469" s="47"/>
      <c r="AI469" s="37"/>
      <c r="AJ469" s="42"/>
      <c r="AK469" s="56"/>
      <c r="AL469" s="28"/>
      <c r="AM469" s="55"/>
      <c r="AN469" s="55"/>
      <c r="AO469" s="55"/>
      <c r="AP469" s="42"/>
      <c r="AQ469" s="57"/>
      <c r="AR469" s="57"/>
      <c r="AS469" s="57"/>
      <c r="AT469" s="57"/>
      <c r="AU469" s="57"/>
      <c r="AV469" s="57"/>
      <c r="AW469" s="57"/>
      <c r="AX469" s="57"/>
      <c r="AY469" s="57"/>
      <c r="AZ469" s="57"/>
      <c r="BA469" s="57"/>
      <c r="BB469" s="57"/>
      <c r="BC469" s="57"/>
      <c r="BD469" s="57"/>
      <c r="BE469" s="57"/>
      <c r="BF469" s="57"/>
      <c r="BG469" s="57"/>
      <c r="BH469" s="57"/>
      <c r="BI469" s="57"/>
      <c r="BJ469" s="57"/>
      <c r="BK469" s="57"/>
      <c r="BL469" s="57"/>
      <c r="BM469" s="57"/>
      <c r="BN469" s="57"/>
      <c r="BO469" s="57"/>
      <c r="BP469" s="57"/>
      <c r="BQ469" s="57"/>
      <c r="BR469" s="57"/>
      <c r="BS469" s="57"/>
      <c r="BT469" s="57"/>
      <c r="BU469" s="57"/>
    </row>
    <row r="470" ht="15.75" customHeight="1">
      <c r="A470" s="64"/>
      <c r="B470" s="110"/>
      <c r="C470" s="36"/>
      <c r="D470" s="31"/>
      <c r="E470" s="31"/>
      <c r="F470" s="28"/>
      <c r="G470" s="106"/>
      <c r="H470" s="286"/>
      <c r="I470" s="55"/>
      <c r="J470" s="55"/>
      <c r="K470" s="55"/>
      <c r="L470" s="64"/>
      <c r="M470" s="64"/>
      <c r="N470" s="69"/>
      <c r="O470" s="69"/>
      <c r="P470" s="47"/>
      <c r="Q470" s="47"/>
      <c r="R470" s="367"/>
      <c r="S470" s="47"/>
      <c r="T470" s="42"/>
      <c r="U470" s="37"/>
      <c r="V470" s="37"/>
      <c r="W470" s="37"/>
      <c r="X470" s="42"/>
      <c r="Y470" s="42"/>
      <c r="Z470" s="51"/>
      <c r="AA470" s="63"/>
      <c r="AB470" s="599"/>
      <c r="AC470" s="37"/>
      <c r="AD470" s="37"/>
      <c r="AE470" s="42"/>
      <c r="AF470" s="37"/>
      <c r="AG470" s="37"/>
      <c r="AH470" s="47"/>
      <c r="AI470" s="37"/>
      <c r="AJ470" s="42"/>
      <c r="AK470" s="56"/>
      <c r="AL470" s="28"/>
      <c r="AM470" s="55"/>
      <c r="AN470" s="55"/>
      <c r="AO470" s="55"/>
      <c r="AP470" s="42"/>
      <c r="AQ470" s="57"/>
      <c r="AR470" s="57"/>
      <c r="AS470" s="57"/>
      <c r="AT470" s="57"/>
      <c r="AU470" s="57"/>
      <c r="AV470" s="57"/>
      <c r="AW470" s="57"/>
      <c r="AX470" s="57"/>
      <c r="AY470" s="57"/>
      <c r="AZ470" s="57"/>
      <c r="BA470" s="57"/>
      <c r="BB470" s="57"/>
      <c r="BC470" s="57"/>
      <c r="BD470" s="57"/>
      <c r="BE470" s="57"/>
      <c r="BF470" s="57"/>
      <c r="BG470" s="57"/>
      <c r="BH470" s="57"/>
      <c r="BI470" s="57"/>
      <c r="BJ470" s="57"/>
      <c r="BK470" s="57"/>
      <c r="BL470" s="57"/>
      <c r="BM470" s="57"/>
      <c r="BN470" s="57"/>
      <c r="BO470" s="57"/>
      <c r="BP470" s="57"/>
      <c r="BQ470" s="57"/>
      <c r="BR470" s="57"/>
      <c r="BS470" s="57"/>
      <c r="BT470" s="57"/>
      <c r="BU470" s="57"/>
    </row>
    <row r="471" ht="15.75" customHeight="1">
      <c r="A471" s="64"/>
      <c r="B471" s="110"/>
      <c r="C471" s="36"/>
      <c r="D471" s="31"/>
      <c r="E471" s="31"/>
      <c r="F471" s="28"/>
      <c r="G471" s="106"/>
      <c r="H471" s="286"/>
      <c r="I471" s="55"/>
      <c r="J471" s="55"/>
      <c r="K471" s="55"/>
      <c r="L471" s="64"/>
      <c r="M471" s="64"/>
      <c r="N471" s="69"/>
      <c r="O471" s="69"/>
      <c r="P471" s="47"/>
      <c r="Q471" s="47"/>
      <c r="R471" s="367"/>
      <c r="S471" s="47"/>
      <c r="T471" s="42"/>
      <c r="U471" s="37"/>
      <c r="V471" s="37"/>
      <c r="W471" s="37"/>
      <c r="X471" s="42"/>
      <c r="Y471" s="42"/>
      <c r="Z471" s="51"/>
      <c r="AA471" s="63"/>
      <c r="AB471" s="599"/>
      <c r="AC471" s="37"/>
      <c r="AD471" s="37"/>
      <c r="AE471" s="42"/>
      <c r="AF471" s="37"/>
      <c r="AG471" s="37"/>
      <c r="AH471" s="47"/>
      <c r="AI471" s="37"/>
      <c r="AJ471" s="42"/>
      <c r="AK471" s="56"/>
      <c r="AL471" s="28"/>
      <c r="AM471" s="55"/>
      <c r="AN471" s="55"/>
      <c r="AO471" s="55"/>
      <c r="AP471" s="42"/>
      <c r="AQ471" s="57"/>
      <c r="AR471" s="57"/>
      <c r="AS471" s="57"/>
      <c r="AT471" s="57"/>
      <c r="AU471" s="57"/>
      <c r="AV471" s="57"/>
      <c r="AW471" s="57"/>
      <c r="AX471" s="57"/>
      <c r="AY471" s="57"/>
      <c r="AZ471" s="57"/>
      <c r="BA471" s="57"/>
      <c r="BB471" s="57"/>
      <c r="BC471" s="57"/>
      <c r="BD471" s="57"/>
      <c r="BE471" s="57"/>
      <c r="BF471" s="57"/>
      <c r="BG471" s="57"/>
      <c r="BH471" s="57"/>
      <c r="BI471" s="57"/>
      <c r="BJ471" s="57"/>
      <c r="BK471" s="57"/>
      <c r="BL471" s="57"/>
      <c r="BM471" s="57"/>
      <c r="BN471" s="57"/>
      <c r="BO471" s="57"/>
      <c r="BP471" s="57"/>
      <c r="BQ471" s="57"/>
      <c r="BR471" s="57"/>
      <c r="BS471" s="57"/>
      <c r="BT471" s="57"/>
      <c r="BU471" s="57"/>
    </row>
    <row r="472" ht="15.75" customHeight="1">
      <c r="A472" s="64"/>
      <c r="B472" s="110"/>
      <c r="C472" s="36"/>
      <c r="D472" s="31"/>
      <c r="E472" s="31"/>
      <c r="F472" s="28"/>
      <c r="G472" s="106"/>
      <c r="H472" s="286"/>
      <c r="I472" s="55"/>
      <c r="J472" s="55"/>
      <c r="K472" s="55"/>
      <c r="L472" s="64"/>
      <c r="M472" s="64"/>
      <c r="N472" s="69"/>
      <c r="O472" s="69"/>
      <c r="P472" s="47"/>
      <c r="Q472" s="47"/>
      <c r="R472" s="367"/>
      <c r="S472" s="47"/>
      <c r="T472" s="42"/>
      <c r="U472" s="37"/>
      <c r="V472" s="37"/>
      <c r="W472" s="37"/>
      <c r="X472" s="42"/>
      <c r="Y472" s="42"/>
      <c r="Z472" s="51"/>
      <c r="AA472" s="63"/>
      <c r="AB472" s="599"/>
      <c r="AC472" s="37"/>
      <c r="AD472" s="37"/>
      <c r="AE472" s="42"/>
      <c r="AF472" s="37"/>
      <c r="AG472" s="37"/>
      <c r="AH472" s="47"/>
      <c r="AI472" s="37"/>
      <c r="AJ472" s="42"/>
      <c r="AK472" s="56"/>
      <c r="AL472" s="28"/>
      <c r="AM472" s="55"/>
      <c r="AN472" s="55"/>
      <c r="AO472" s="55"/>
      <c r="AP472" s="42"/>
      <c r="AQ472" s="57"/>
      <c r="AR472" s="57"/>
      <c r="AS472" s="57"/>
      <c r="AT472" s="57"/>
      <c r="AU472" s="57"/>
      <c r="AV472" s="57"/>
      <c r="AW472" s="57"/>
      <c r="AX472" s="57"/>
      <c r="AY472" s="57"/>
      <c r="AZ472" s="57"/>
      <c r="BA472" s="57"/>
      <c r="BB472" s="57"/>
      <c r="BC472" s="57"/>
      <c r="BD472" s="57"/>
      <c r="BE472" s="57"/>
      <c r="BF472" s="57"/>
      <c r="BG472" s="57"/>
      <c r="BH472" s="57"/>
      <c r="BI472" s="57"/>
      <c r="BJ472" s="57"/>
      <c r="BK472" s="57"/>
      <c r="BL472" s="57"/>
      <c r="BM472" s="57"/>
      <c r="BN472" s="57"/>
      <c r="BO472" s="57"/>
      <c r="BP472" s="57"/>
      <c r="BQ472" s="57"/>
      <c r="BR472" s="57"/>
      <c r="BS472" s="57"/>
      <c r="BT472" s="57"/>
      <c r="BU472" s="57"/>
    </row>
    <row r="473" ht="15.75" customHeight="1">
      <c r="A473" s="64"/>
      <c r="B473" s="110"/>
      <c r="C473" s="36"/>
      <c r="D473" s="31"/>
      <c r="E473" s="31"/>
      <c r="F473" s="28"/>
      <c r="G473" s="106"/>
      <c r="H473" s="286"/>
      <c r="I473" s="55"/>
      <c r="J473" s="55"/>
      <c r="K473" s="55"/>
      <c r="L473" s="64"/>
      <c r="M473" s="64"/>
      <c r="N473" s="69"/>
      <c r="O473" s="69"/>
      <c r="P473" s="47"/>
      <c r="Q473" s="47"/>
      <c r="R473" s="367"/>
      <c r="S473" s="47"/>
      <c r="T473" s="42"/>
      <c r="U473" s="37"/>
      <c r="V473" s="37"/>
      <c r="W473" s="37"/>
      <c r="X473" s="42"/>
      <c r="Y473" s="42"/>
      <c r="Z473" s="51"/>
      <c r="AA473" s="63"/>
      <c r="AB473" s="599"/>
      <c r="AC473" s="37"/>
      <c r="AD473" s="37"/>
      <c r="AE473" s="42"/>
      <c r="AF473" s="37"/>
      <c r="AG473" s="37"/>
      <c r="AH473" s="47"/>
      <c r="AI473" s="37"/>
      <c r="AJ473" s="42"/>
      <c r="AK473" s="56"/>
      <c r="AL473" s="28"/>
      <c r="AM473" s="55"/>
      <c r="AN473" s="55"/>
      <c r="AO473" s="55"/>
      <c r="AP473" s="42"/>
      <c r="AQ473" s="57"/>
      <c r="AR473" s="57"/>
      <c r="AS473" s="57"/>
      <c r="AT473" s="57"/>
      <c r="AU473" s="57"/>
      <c r="AV473" s="57"/>
      <c r="AW473" s="57"/>
      <c r="AX473" s="57"/>
      <c r="AY473" s="57"/>
      <c r="AZ473" s="57"/>
      <c r="BA473" s="57"/>
      <c r="BB473" s="57"/>
      <c r="BC473" s="57"/>
      <c r="BD473" s="57"/>
      <c r="BE473" s="57"/>
      <c r="BF473" s="57"/>
      <c r="BG473" s="57"/>
      <c r="BH473" s="57"/>
      <c r="BI473" s="57"/>
      <c r="BJ473" s="57"/>
      <c r="BK473" s="57"/>
      <c r="BL473" s="57"/>
      <c r="BM473" s="57"/>
      <c r="BN473" s="57"/>
      <c r="BO473" s="57"/>
      <c r="BP473" s="57"/>
      <c r="BQ473" s="57"/>
      <c r="BR473" s="57"/>
      <c r="BS473" s="57"/>
      <c r="BT473" s="57"/>
      <c r="BU473" s="57"/>
    </row>
    <row r="474" ht="15.75" customHeight="1">
      <c r="A474" s="64"/>
      <c r="B474" s="110"/>
      <c r="C474" s="36"/>
      <c r="D474" s="31"/>
      <c r="E474" s="31"/>
      <c r="F474" s="28"/>
      <c r="G474" s="106"/>
      <c r="H474" s="286"/>
      <c r="I474" s="55"/>
      <c r="J474" s="55"/>
      <c r="K474" s="55"/>
      <c r="L474" s="64"/>
      <c r="M474" s="64"/>
      <c r="N474" s="69"/>
      <c r="O474" s="69"/>
      <c r="P474" s="47"/>
      <c r="Q474" s="47"/>
      <c r="R474" s="367"/>
      <c r="S474" s="47"/>
      <c r="T474" s="42"/>
      <c r="U474" s="37"/>
      <c r="V474" s="37"/>
      <c r="W474" s="37"/>
      <c r="X474" s="42"/>
      <c r="Y474" s="42"/>
      <c r="Z474" s="51"/>
      <c r="AA474" s="63"/>
      <c r="AB474" s="599"/>
      <c r="AC474" s="37"/>
      <c r="AD474" s="37"/>
      <c r="AE474" s="42"/>
      <c r="AF474" s="37"/>
      <c r="AG474" s="37"/>
      <c r="AH474" s="47"/>
      <c r="AI474" s="37"/>
      <c r="AJ474" s="42"/>
      <c r="AK474" s="56"/>
      <c r="AL474" s="28"/>
      <c r="AM474" s="55"/>
      <c r="AN474" s="55"/>
      <c r="AO474" s="55"/>
      <c r="AP474" s="42"/>
      <c r="AQ474" s="57"/>
      <c r="AR474" s="57"/>
      <c r="AS474" s="57"/>
      <c r="AT474" s="57"/>
      <c r="AU474" s="57"/>
      <c r="AV474" s="57"/>
      <c r="AW474" s="57"/>
      <c r="AX474" s="57"/>
      <c r="AY474" s="57"/>
      <c r="AZ474" s="57"/>
      <c r="BA474" s="57"/>
      <c r="BB474" s="57"/>
      <c r="BC474" s="57"/>
      <c r="BD474" s="57"/>
      <c r="BE474" s="57"/>
      <c r="BF474" s="57"/>
      <c r="BG474" s="57"/>
      <c r="BH474" s="57"/>
      <c r="BI474" s="57"/>
      <c r="BJ474" s="57"/>
      <c r="BK474" s="57"/>
      <c r="BL474" s="57"/>
      <c r="BM474" s="57"/>
      <c r="BN474" s="57"/>
      <c r="BO474" s="57"/>
      <c r="BP474" s="57"/>
      <c r="BQ474" s="57"/>
      <c r="BR474" s="57"/>
      <c r="BS474" s="57"/>
      <c r="BT474" s="57"/>
      <c r="BU474" s="57"/>
    </row>
    <row r="475" ht="15.75" customHeight="1">
      <c r="A475" s="64"/>
      <c r="B475" s="110"/>
      <c r="C475" s="36"/>
      <c r="D475" s="31"/>
      <c r="E475" s="31"/>
      <c r="F475" s="28"/>
      <c r="G475" s="106"/>
      <c r="H475" s="286"/>
      <c r="I475" s="55"/>
      <c r="J475" s="55"/>
      <c r="K475" s="55"/>
      <c r="L475" s="64"/>
      <c r="M475" s="64"/>
      <c r="N475" s="69"/>
      <c r="O475" s="69"/>
      <c r="P475" s="47"/>
      <c r="Q475" s="47"/>
      <c r="R475" s="367"/>
      <c r="S475" s="47"/>
      <c r="T475" s="42"/>
      <c r="U475" s="37"/>
      <c r="V475" s="37"/>
      <c r="W475" s="37"/>
      <c r="X475" s="42"/>
      <c r="Y475" s="42"/>
      <c r="Z475" s="51"/>
      <c r="AA475" s="63"/>
      <c r="AB475" s="599"/>
      <c r="AC475" s="37"/>
      <c r="AD475" s="37"/>
      <c r="AE475" s="42"/>
      <c r="AF475" s="37"/>
      <c r="AG475" s="37"/>
      <c r="AH475" s="47"/>
      <c r="AI475" s="37"/>
      <c r="AJ475" s="42"/>
      <c r="AK475" s="56"/>
      <c r="AL475" s="28"/>
      <c r="AM475" s="55"/>
      <c r="AN475" s="55"/>
      <c r="AO475" s="55"/>
      <c r="AP475" s="42"/>
      <c r="AQ475" s="57"/>
      <c r="AR475" s="57"/>
      <c r="AS475" s="57"/>
      <c r="AT475" s="57"/>
      <c r="AU475" s="57"/>
      <c r="AV475" s="57"/>
      <c r="AW475" s="57"/>
      <c r="AX475" s="57"/>
      <c r="AY475" s="57"/>
      <c r="AZ475" s="57"/>
      <c r="BA475" s="57"/>
      <c r="BB475" s="57"/>
      <c r="BC475" s="57"/>
      <c r="BD475" s="57"/>
      <c r="BE475" s="57"/>
      <c r="BF475" s="57"/>
      <c r="BG475" s="57"/>
      <c r="BH475" s="57"/>
      <c r="BI475" s="57"/>
      <c r="BJ475" s="57"/>
      <c r="BK475" s="57"/>
      <c r="BL475" s="57"/>
      <c r="BM475" s="57"/>
      <c r="BN475" s="57"/>
      <c r="BO475" s="57"/>
      <c r="BP475" s="57"/>
      <c r="BQ475" s="57"/>
      <c r="BR475" s="57"/>
      <c r="BS475" s="57"/>
      <c r="BT475" s="57"/>
      <c r="BU475" s="57"/>
    </row>
    <row r="476" ht="15.75" customHeight="1">
      <c r="A476" s="64"/>
      <c r="B476" s="110"/>
      <c r="C476" s="36"/>
      <c r="D476" s="31"/>
      <c r="E476" s="31"/>
      <c r="F476" s="28"/>
      <c r="G476" s="106"/>
      <c r="H476" s="286"/>
      <c r="I476" s="55"/>
      <c r="J476" s="55"/>
      <c r="K476" s="55"/>
      <c r="L476" s="64"/>
      <c r="M476" s="64"/>
      <c r="N476" s="69"/>
      <c r="O476" s="69"/>
      <c r="P476" s="47"/>
      <c r="Q476" s="47"/>
      <c r="R476" s="367"/>
      <c r="S476" s="47"/>
      <c r="T476" s="42"/>
      <c r="U476" s="37"/>
      <c r="V476" s="37"/>
      <c r="W476" s="37"/>
      <c r="X476" s="42"/>
      <c r="Y476" s="42"/>
      <c r="Z476" s="51"/>
      <c r="AA476" s="63"/>
      <c r="AB476" s="599"/>
      <c r="AC476" s="37"/>
      <c r="AD476" s="37"/>
      <c r="AE476" s="42"/>
      <c r="AF476" s="37"/>
      <c r="AG476" s="37"/>
      <c r="AH476" s="47"/>
      <c r="AI476" s="37"/>
      <c r="AJ476" s="42"/>
      <c r="AK476" s="56"/>
      <c r="AL476" s="28"/>
      <c r="AM476" s="55"/>
      <c r="AN476" s="55"/>
      <c r="AO476" s="55"/>
      <c r="AP476" s="42"/>
      <c r="AQ476" s="57"/>
      <c r="AR476" s="57"/>
      <c r="AS476" s="57"/>
      <c r="AT476" s="57"/>
      <c r="AU476" s="57"/>
      <c r="AV476" s="57"/>
      <c r="AW476" s="57"/>
      <c r="AX476" s="57"/>
      <c r="AY476" s="57"/>
      <c r="AZ476" s="57"/>
      <c r="BA476" s="57"/>
      <c r="BB476" s="57"/>
      <c r="BC476" s="57"/>
      <c r="BD476" s="57"/>
      <c r="BE476" s="57"/>
      <c r="BF476" s="57"/>
      <c r="BG476" s="57"/>
      <c r="BH476" s="57"/>
      <c r="BI476" s="57"/>
      <c r="BJ476" s="57"/>
      <c r="BK476" s="57"/>
      <c r="BL476" s="57"/>
      <c r="BM476" s="57"/>
      <c r="BN476" s="57"/>
      <c r="BO476" s="57"/>
      <c r="BP476" s="57"/>
      <c r="BQ476" s="57"/>
      <c r="BR476" s="57"/>
      <c r="BS476" s="57"/>
      <c r="BT476" s="57"/>
      <c r="BU476" s="57"/>
    </row>
    <row r="477" ht="15.75" customHeight="1">
      <c r="A477" s="64"/>
      <c r="B477" s="110"/>
      <c r="C477" s="36"/>
      <c r="D477" s="31"/>
      <c r="E477" s="31"/>
      <c r="F477" s="28"/>
      <c r="G477" s="106"/>
      <c r="H477" s="286"/>
      <c r="I477" s="55"/>
      <c r="J477" s="55"/>
      <c r="K477" s="55"/>
      <c r="L477" s="64"/>
      <c r="M477" s="64"/>
      <c r="N477" s="69"/>
      <c r="O477" s="69"/>
      <c r="P477" s="47"/>
      <c r="Q477" s="47"/>
      <c r="R477" s="367"/>
      <c r="S477" s="47"/>
      <c r="T477" s="42"/>
      <c r="U477" s="37"/>
      <c r="V477" s="37"/>
      <c r="W477" s="37"/>
      <c r="X477" s="42"/>
      <c r="Y477" s="42"/>
      <c r="Z477" s="51"/>
      <c r="AA477" s="63"/>
      <c r="AB477" s="599"/>
      <c r="AC477" s="37"/>
      <c r="AD477" s="37"/>
      <c r="AE477" s="42"/>
      <c r="AF477" s="37"/>
      <c r="AG477" s="37"/>
      <c r="AH477" s="47"/>
      <c r="AI477" s="37"/>
      <c r="AJ477" s="42"/>
      <c r="AK477" s="56"/>
      <c r="AL477" s="28"/>
      <c r="AM477" s="55"/>
      <c r="AN477" s="55"/>
      <c r="AO477" s="55"/>
      <c r="AP477" s="42"/>
      <c r="AQ477" s="57"/>
      <c r="AR477" s="57"/>
      <c r="AS477" s="57"/>
      <c r="AT477" s="57"/>
      <c r="AU477" s="57"/>
      <c r="AV477" s="57"/>
      <c r="AW477" s="57"/>
      <c r="AX477" s="57"/>
      <c r="AY477" s="57"/>
      <c r="AZ477" s="57"/>
      <c r="BA477" s="57"/>
      <c r="BB477" s="57"/>
      <c r="BC477" s="57"/>
      <c r="BD477" s="57"/>
      <c r="BE477" s="57"/>
      <c r="BF477" s="57"/>
      <c r="BG477" s="57"/>
      <c r="BH477" s="57"/>
      <c r="BI477" s="57"/>
      <c r="BJ477" s="57"/>
      <c r="BK477" s="57"/>
      <c r="BL477" s="57"/>
      <c r="BM477" s="57"/>
      <c r="BN477" s="57"/>
      <c r="BO477" s="57"/>
      <c r="BP477" s="57"/>
      <c r="BQ477" s="57"/>
      <c r="BR477" s="57"/>
      <c r="BS477" s="57"/>
      <c r="BT477" s="57"/>
      <c r="BU477" s="57"/>
    </row>
    <row r="478" ht="15.75" customHeight="1">
      <c r="A478" s="64"/>
      <c r="B478" s="110"/>
      <c r="C478" s="36"/>
      <c r="D478" s="31"/>
      <c r="E478" s="31"/>
      <c r="F478" s="28"/>
      <c r="G478" s="106"/>
      <c r="H478" s="286"/>
      <c r="I478" s="55"/>
      <c r="J478" s="55"/>
      <c r="K478" s="55"/>
      <c r="L478" s="64"/>
      <c r="M478" s="64"/>
      <c r="N478" s="69"/>
      <c r="O478" s="69"/>
      <c r="P478" s="47"/>
      <c r="Q478" s="47"/>
      <c r="R478" s="367"/>
      <c r="S478" s="47"/>
      <c r="T478" s="42"/>
      <c r="U478" s="37"/>
      <c r="V478" s="37"/>
      <c r="W478" s="37"/>
      <c r="X478" s="42"/>
      <c r="Y478" s="42"/>
      <c r="Z478" s="51"/>
      <c r="AA478" s="63"/>
      <c r="AB478" s="599"/>
      <c r="AC478" s="37"/>
      <c r="AD478" s="37"/>
      <c r="AE478" s="42"/>
      <c r="AF478" s="37"/>
      <c r="AG478" s="37"/>
      <c r="AH478" s="47"/>
      <c r="AI478" s="37"/>
      <c r="AJ478" s="42"/>
      <c r="AK478" s="56"/>
      <c r="AL478" s="28"/>
      <c r="AM478" s="55"/>
      <c r="AN478" s="55"/>
      <c r="AO478" s="55"/>
      <c r="AP478" s="42"/>
      <c r="AQ478" s="57"/>
      <c r="AR478" s="57"/>
      <c r="AS478" s="57"/>
      <c r="AT478" s="57"/>
      <c r="AU478" s="57"/>
      <c r="AV478" s="57"/>
      <c r="AW478" s="57"/>
      <c r="AX478" s="57"/>
      <c r="AY478" s="57"/>
      <c r="AZ478" s="57"/>
      <c r="BA478" s="57"/>
      <c r="BB478" s="57"/>
      <c r="BC478" s="57"/>
      <c r="BD478" s="57"/>
      <c r="BE478" s="57"/>
      <c r="BF478" s="57"/>
      <c r="BG478" s="57"/>
      <c r="BH478" s="57"/>
      <c r="BI478" s="57"/>
      <c r="BJ478" s="57"/>
      <c r="BK478" s="57"/>
      <c r="BL478" s="57"/>
      <c r="BM478" s="57"/>
      <c r="BN478" s="57"/>
      <c r="BO478" s="57"/>
      <c r="BP478" s="57"/>
      <c r="BQ478" s="57"/>
      <c r="BR478" s="57"/>
      <c r="BS478" s="57"/>
      <c r="BT478" s="57"/>
      <c r="BU478" s="57"/>
    </row>
    <row r="479" ht="15.75" customHeight="1">
      <c r="A479" s="64"/>
      <c r="B479" s="110"/>
      <c r="C479" s="36"/>
      <c r="D479" s="31"/>
      <c r="E479" s="31"/>
      <c r="F479" s="28"/>
      <c r="G479" s="106"/>
      <c r="H479" s="286"/>
      <c r="I479" s="55"/>
      <c r="J479" s="55"/>
      <c r="K479" s="55"/>
      <c r="L479" s="64"/>
      <c r="M479" s="64"/>
      <c r="N479" s="69"/>
      <c r="O479" s="69"/>
      <c r="P479" s="47"/>
      <c r="Q479" s="47"/>
      <c r="R479" s="367"/>
      <c r="S479" s="47"/>
      <c r="T479" s="42"/>
      <c r="U479" s="37"/>
      <c r="V479" s="37"/>
      <c r="W479" s="37"/>
      <c r="X479" s="42"/>
      <c r="Y479" s="42"/>
      <c r="Z479" s="51"/>
      <c r="AA479" s="63"/>
      <c r="AB479" s="599"/>
      <c r="AC479" s="37"/>
      <c r="AD479" s="37"/>
      <c r="AE479" s="42"/>
      <c r="AF479" s="37"/>
      <c r="AG479" s="37"/>
      <c r="AH479" s="47"/>
      <c r="AI479" s="37"/>
      <c r="AJ479" s="42"/>
      <c r="AK479" s="56"/>
      <c r="AL479" s="28"/>
      <c r="AM479" s="55"/>
      <c r="AN479" s="55"/>
      <c r="AO479" s="55"/>
      <c r="AP479" s="42"/>
      <c r="AQ479" s="57"/>
      <c r="AR479" s="57"/>
      <c r="AS479" s="57"/>
      <c r="AT479" s="57"/>
      <c r="AU479" s="57"/>
      <c r="AV479" s="57"/>
      <c r="AW479" s="57"/>
      <c r="AX479" s="57"/>
      <c r="AY479" s="57"/>
      <c r="AZ479" s="57"/>
      <c r="BA479" s="57"/>
      <c r="BB479" s="57"/>
      <c r="BC479" s="57"/>
      <c r="BD479" s="57"/>
      <c r="BE479" s="57"/>
      <c r="BF479" s="57"/>
      <c r="BG479" s="57"/>
      <c r="BH479" s="57"/>
      <c r="BI479" s="57"/>
      <c r="BJ479" s="57"/>
      <c r="BK479" s="57"/>
      <c r="BL479" s="57"/>
      <c r="BM479" s="57"/>
      <c r="BN479" s="57"/>
      <c r="BO479" s="57"/>
      <c r="BP479" s="57"/>
      <c r="BQ479" s="57"/>
      <c r="BR479" s="57"/>
      <c r="BS479" s="57"/>
      <c r="BT479" s="57"/>
      <c r="BU479" s="57"/>
    </row>
    <row r="480" ht="15.75" customHeight="1">
      <c r="A480" s="64"/>
      <c r="B480" s="110"/>
      <c r="C480" s="36"/>
      <c r="D480" s="31"/>
      <c r="E480" s="31"/>
      <c r="F480" s="28"/>
      <c r="G480" s="106"/>
      <c r="H480" s="286"/>
      <c r="I480" s="55"/>
      <c r="J480" s="55"/>
      <c r="K480" s="55"/>
      <c r="L480" s="64"/>
      <c r="M480" s="64"/>
      <c r="N480" s="69"/>
      <c r="O480" s="69"/>
      <c r="P480" s="47"/>
      <c r="Q480" s="47"/>
      <c r="R480" s="367"/>
      <c r="S480" s="47"/>
      <c r="T480" s="42"/>
      <c r="U480" s="37"/>
      <c r="V480" s="37"/>
      <c r="W480" s="37"/>
      <c r="X480" s="42"/>
      <c r="Y480" s="42"/>
      <c r="Z480" s="51"/>
      <c r="AA480" s="63"/>
      <c r="AB480" s="599"/>
      <c r="AC480" s="37"/>
      <c r="AD480" s="37"/>
      <c r="AE480" s="42"/>
      <c r="AF480" s="37"/>
      <c r="AG480" s="37"/>
      <c r="AH480" s="47"/>
      <c r="AI480" s="37"/>
      <c r="AJ480" s="42"/>
      <c r="AK480" s="56"/>
      <c r="AL480" s="28"/>
      <c r="AM480" s="55"/>
      <c r="AN480" s="55"/>
      <c r="AO480" s="55"/>
      <c r="AP480" s="42"/>
      <c r="AQ480" s="57"/>
      <c r="AR480" s="57"/>
      <c r="AS480" s="57"/>
      <c r="AT480" s="57"/>
      <c r="AU480" s="57"/>
      <c r="AV480" s="57"/>
      <c r="AW480" s="57"/>
      <c r="AX480" s="57"/>
      <c r="AY480" s="57"/>
      <c r="AZ480" s="57"/>
      <c r="BA480" s="57"/>
      <c r="BB480" s="57"/>
      <c r="BC480" s="57"/>
      <c r="BD480" s="57"/>
      <c r="BE480" s="57"/>
      <c r="BF480" s="57"/>
      <c r="BG480" s="57"/>
      <c r="BH480" s="57"/>
      <c r="BI480" s="57"/>
      <c r="BJ480" s="57"/>
      <c r="BK480" s="57"/>
      <c r="BL480" s="57"/>
      <c r="BM480" s="57"/>
      <c r="BN480" s="57"/>
      <c r="BO480" s="57"/>
      <c r="BP480" s="57"/>
      <c r="BQ480" s="57"/>
      <c r="BR480" s="57"/>
      <c r="BS480" s="57"/>
      <c r="BT480" s="57"/>
      <c r="BU480" s="57"/>
    </row>
    <row r="481" ht="15.75" customHeight="1">
      <c r="A481" s="64"/>
      <c r="B481" s="110"/>
      <c r="C481" s="36"/>
      <c r="D481" s="31"/>
      <c r="E481" s="31"/>
      <c r="F481" s="28"/>
      <c r="G481" s="106"/>
      <c r="H481" s="286"/>
      <c r="I481" s="55"/>
      <c r="J481" s="55"/>
      <c r="K481" s="55"/>
      <c r="L481" s="64"/>
      <c r="M481" s="64"/>
      <c r="N481" s="69"/>
      <c r="O481" s="69"/>
      <c r="P481" s="47"/>
      <c r="Q481" s="47"/>
      <c r="R481" s="367"/>
      <c r="S481" s="47"/>
      <c r="T481" s="42"/>
      <c r="U481" s="37"/>
      <c r="V481" s="37"/>
      <c r="W481" s="37"/>
      <c r="X481" s="42"/>
      <c r="Y481" s="42"/>
      <c r="Z481" s="51"/>
      <c r="AA481" s="63"/>
      <c r="AB481" s="599"/>
      <c r="AC481" s="37"/>
      <c r="AD481" s="37"/>
      <c r="AE481" s="42"/>
      <c r="AF481" s="37"/>
      <c r="AG481" s="37"/>
      <c r="AH481" s="47"/>
      <c r="AI481" s="37"/>
      <c r="AJ481" s="42"/>
      <c r="AK481" s="56"/>
      <c r="AL481" s="28"/>
      <c r="AM481" s="55"/>
      <c r="AN481" s="55"/>
      <c r="AO481" s="55"/>
      <c r="AP481" s="42"/>
      <c r="AQ481" s="57"/>
      <c r="AR481" s="57"/>
      <c r="AS481" s="57"/>
      <c r="AT481" s="57"/>
      <c r="AU481" s="57"/>
      <c r="AV481" s="57"/>
      <c r="AW481" s="57"/>
      <c r="AX481" s="57"/>
      <c r="AY481" s="57"/>
      <c r="AZ481" s="57"/>
      <c r="BA481" s="57"/>
      <c r="BB481" s="57"/>
      <c r="BC481" s="57"/>
      <c r="BD481" s="57"/>
      <c r="BE481" s="57"/>
      <c r="BF481" s="57"/>
      <c r="BG481" s="57"/>
      <c r="BH481" s="57"/>
      <c r="BI481" s="57"/>
      <c r="BJ481" s="57"/>
      <c r="BK481" s="57"/>
      <c r="BL481" s="57"/>
      <c r="BM481" s="57"/>
      <c r="BN481" s="57"/>
      <c r="BO481" s="57"/>
      <c r="BP481" s="57"/>
      <c r="BQ481" s="57"/>
      <c r="BR481" s="57"/>
      <c r="BS481" s="57"/>
      <c r="BT481" s="57"/>
      <c r="BU481" s="57"/>
    </row>
    <row r="482" ht="15.75" customHeight="1">
      <c r="A482" s="64"/>
      <c r="B482" s="110"/>
      <c r="C482" s="36"/>
      <c r="D482" s="31"/>
      <c r="E482" s="31"/>
      <c r="F482" s="28"/>
      <c r="G482" s="106"/>
      <c r="H482" s="286"/>
      <c r="I482" s="55"/>
      <c r="J482" s="55"/>
      <c r="K482" s="55"/>
      <c r="L482" s="64"/>
      <c r="M482" s="64"/>
      <c r="N482" s="69"/>
      <c r="O482" s="69"/>
      <c r="P482" s="47"/>
      <c r="Q482" s="47"/>
      <c r="R482" s="367"/>
      <c r="S482" s="47"/>
      <c r="T482" s="42"/>
      <c r="U482" s="37"/>
      <c r="V482" s="37"/>
      <c r="W482" s="37"/>
      <c r="X482" s="42"/>
      <c r="Y482" s="42"/>
      <c r="Z482" s="51"/>
      <c r="AA482" s="63"/>
      <c r="AB482" s="599"/>
      <c r="AC482" s="37"/>
      <c r="AD482" s="37"/>
      <c r="AE482" s="42"/>
      <c r="AF482" s="37"/>
      <c r="AG482" s="37"/>
      <c r="AH482" s="47"/>
      <c r="AI482" s="37"/>
      <c r="AJ482" s="42"/>
      <c r="AK482" s="56"/>
      <c r="AL482" s="28"/>
      <c r="AM482" s="55"/>
      <c r="AN482" s="55"/>
      <c r="AO482" s="55"/>
      <c r="AP482" s="42"/>
      <c r="AQ482" s="57"/>
      <c r="AR482" s="57"/>
      <c r="AS482" s="57"/>
      <c r="AT482" s="57"/>
      <c r="AU482" s="57"/>
      <c r="AV482" s="57"/>
      <c r="AW482" s="57"/>
      <c r="AX482" s="57"/>
      <c r="AY482" s="57"/>
      <c r="AZ482" s="57"/>
      <c r="BA482" s="57"/>
      <c r="BB482" s="57"/>
      <c r="BC482" s="57"/>
      <c r="BD482" s="57"/>
      <c r="BE482" s="57"/>
      <c r="BF482" s="57"/>
      <c r="BG482" s="57"/>
      <c r="BH482" s="57"/>
      <c r="BI482" s="57"/>
      <c r="BJ482" s="57"/>
      <c r="BK482" s="57"/>
      <c r="BL482" s="57"/>
      <c r="BM482" s="57"/>
      <c r="BN482" s="57"/>
      <c r="BO482" s="57"/>
      <c r="BP482" s="57"/>
      <c r="BQ482" s="57"/>
      <c r="BR482" s="57"/>
      <c r="BS482" s="57"/>
      <c r="BT482" s="57"/>
      <c r="BU482" s="57"/>
    </row>
    <row r="483" ht="15.75" customHeight="1">
      <c r="A483" s="64"/>
      <c r="B483" s="110"/>
      <c r="C483" s="36"/>
      <c r="D483" s="31"/>
      <c r="E483" s="31"/>
      <c r="F483" s="28"/>
      <c r="G483" s="106"/>
      <c r="H483" s="286"/>
      <c r="I483" s="55"/>
      <c r="J483" s="55"/>
      <c r="K483" s="55"/>
      <c r="L483" s="64"/>
      <c r="M483" s="64"/>
      <c r="N483" s="69"/>
      <c r="O483" s="69"/>
      <c r="P483" s="47"/>
      <c r="Q483" s="47"/>
      <c r="R483" s="367"/>
      <c r="S483" s="47"/>
      <c r="T483" s="42"/>
      <c r="U483" s="37"/>
      <c r="V483" s="37"/>
      <c r="W483" s="37"/>
      <c r="X483" s="42"/>
      <c r="Y483" s="42"/>
      <c r="Z483" s="51"/>
      <c r="AA483" s="63"/>
      <c r="AB483" s="599"/>
      <c r="AC483" s="37"/>
      <c r="AD483" s="37"/>
      <c r="AE483" s="42"/>
      <c r="AF483" s="37"/>
      <c r="AG483" s="37"/>
      <c r="AH483" s="47"/>
      <c r="AI483" s="37"/>
      <c r="AJ483" s="42"/>
      <c r="AK483" s="56"/>
      <c r="AL483" s="28"/>
      <c r="AM483" s="55"/>
      <c r="AN483" s="55"/>
      <c r="AO483" s="55"/>
      <c r="AP483" s="42"/>
      <c r="AQ483" s="57"/>
      <c r="AR483" s="57"/>
      <c r="AS483" s="57"/>
      <c r="AT483" s="57"/>
      <c r="AU483" s="57"/>
      <c r="AV483" s="57"/>
      <c r="AW483" s="57"/>
      <c r="AX483" s="57"/>
      <c r="AY483" s="57"/>
      <c r="AZ483" s="57"/>
      <c r="BA483" s="57"/>
      <c r="BB483" s="57"/>
      <c r="BC483" s="57"/>
      <c r="BD483" s="57"/>
      <c r="BE483" s="57"/>
      <c r="BF483" s="57"/>
      <c r="BG483" s="57"/>
      <c r="BH483" s="57"/>
      <c r="BI483" s="57"/>
      <c r="BJ483" s="57"/>
      <c r="BK483" s="57"/>
      <c r="BL483" s="57"/>
      <c r="BM483" s="57"/>
      <c r="BN483" s="57"/>
      <c r="BO483" s="57"/>
      <c r="BP483" s="57"/>
      <c r="BQ483" s="57"/>
      <c r="BR483" s="57"/>
      <c r="BS483" s="57"/>
      <c r="BT483" s="57"/>
      <c r="BU483" s="57"/>
    </row>
    <row r="484" ht="15.75" customHeight="1">
      <c r="A484" s="64"/>
      <c r="B484" s="110"/>
      <c r="C484" s="36"/>
      <c r="D484" s="31"/>
      <c r="E484" s="31"/>
      <c r="F484" s="28"/>
      <c r="G484" s="106"/>
      <c r="H484" s="286"/>
      <c r="I484" s="55"/>
      <c r="J484" s="55"/>
      <c r="K484" s="55"/>
      <c r="L484" s="64"/>
      <c r="M484" s="64"/>
      <c r="N484" s="69"/>
      <c r="O484" s="69"/>
      <c r="P484" s="47"/>
      <c r="Q484" s="47"/>
      <c r="R484" s="367"/>
      <c r="S484" s="47"/>
      <c r="T484" s="42"/>
      <c r="U484" s="37"/>
      <c r="V484" s="37"/>
      <c r="W484" s="37"/>
      <c r="X484" s="42"/>
      <c r="Y484" s="42"/>
      <c r="Z484" s="51"/>
      <c r="AA484" s="63"/>
      <c r="AB484" s="599"/>
      <c r="AC484" s="37"/>
      <c r="AD484" s="37"/>
      <c r="AE484" s="42"/>
      <c r="AF484" s="37"/>
      <c r="AG484" s="37"/>
      <c r="AH484" s="47"/>
      <c r="AI484" s="37"/>
      <c r="AJ484" s="42"/>
      <c r="AK484" s="56"/>
      <c r="AL484" s="28"/>
      <c r="AM484" s="55"/>
      <c r="AN484" s="55"/>
      <c r="AO484" s="55"/>
      <c r="AP484" s="42"/>
      <c r="AQ484" s="57"/>
      <c r="AR484" s="57"/>
      <c r="AS484" s="57"/>
      <c r="AT484" s="57"/>
      <c r="AU484" s="57"/>
      <c r="AV484" s="57"/>
      <c r="AW484" s="57"/>
      <c r="AX484" s="57"/>
      <c r="AY484" s="57"/>
      <c r="AZ484" s="57"/>
      <c r="BA484" s="57"/>
      <c r="BB484" s="57"/>
      <c r="BC484" s="57"/>
      <c r="BD484" s="57"/>
      <c r="BE484" s="57"/>
      <c r="BF484" s="57"/>
      <c r="BG484" s="57"/>
      <c r="BH484" s="57"/>
      <c r="BI484" s="57"/>
      <c r="BJ484" s="57"/>
      <c r="BK484" s="57"/>
      <c r="BL484" s="57"/>
      <c r="BM484" s="57"/>
      <c r="BN484" s="57"/>
      <c r="BO484" s="57"/>
      <c r="BP484" s="57"/>
      <c r="BQ484" s="57"/>
      <c r="BR484" s="57"/>
      <c r="BS484" s="57"/>
      <c r="BT484" s="57"/>
      <c r="BU484" s="57"/>
    </row>
    <row r="485" ht="15.75" customHeight="1">
      <c r="A485" s="64"/>
      <c r="B485" s="110"/>
      <c r="C485" s="36"/>
      <c r="D485" s="31"/>
      <c r="E485" s="31"/>
      <c r="F485" s="28"/>
      <c r="G485" s="106"/>
      <c r="H485" s="286"/>
      <c r="I485" s="55"/>
      <c r="J485" s="55"/>
      <c r="K485" s="55"/>
      <c r="L485" s="64"/>
      <c r="M485" s="64"/>
      <c r="N485" s="69"/>
      <c r="O485" s="69"/>
      <c r="P485" s="47"/>
      <c r="Q485" s="47"/>
      <c r="R485" s="367"/>
      <c r="S485" s="47"/>
      <c r="T485" s="42"/>
      <c r="U485" s="37"/>
      <c r="V485" s="37"/>
      <c r="W485" s="37"/>
      <c r="X485" s="42"/>
      <c r="Y485" s="42"/>
      <c r="Z485" s="51"/>
      <c r="AA485" s="63"/>
      <c r="AB485" s="599"/>
      <c r="AC485" s="37"/>
      <c r="AD485" s="37"/>
      <c r="AE485" s="42"/>
      <c r="AF485" s="37"/>
      <c r="AG485" s="37"/>
      <c r="AH485" s="47"/>
      <c r="AI485" s="37"/>
      <c r="AJ485" s="42"/>
      <c r="AK485" s="56"/>
      <c r="AL485" s="28"/>
      <c r="AM485" s="55"/>
      <c r="AN485" s="55"/>
      <c r="AO485" s="55"/>
      <c r="AP485" s="42"/>
      <c r="AQ485" s="57"/>
      <c r="AR485" s="57"/>
      <c r="AS485" s="57"/>
      <c r="AT485" s="57"/>
      <c r="AU485" s="57"/>
      <c r="AV485" s="57"/>
      <c r="AW485" s="57"/>
      <c r="AX485" s="57"/>
      <c r="AY485" s="57"/>
      <c r="AZ485" s="57"/>
      <c r="BA485" s="57"/>
      <c r="BB485" s="57"/>
      <c r="BC485" s="57"/>
      <c r="BD485" s="57"/>
      <c r="BE485" s="57"/>
      <c r="BF485" s="57"/>
      <c r="BG485" s="57"/>
      <c r="BH485" s="57"/>
      <c r="BI485" s="57"/>
      <c r="BJ485" s="57"/>
      <c r="BK485" s="57"/>
      <c r="BL485" s="57"/>
      <c r="BM485" s="57"/>
      <c r="BN485" s="57"/>
      <c r="BO485" s="57"/>
      <c r="BP485" s="57"/>
      <c r="BQ485" s="57"/>
      <c r="BR485" s="57"/>
      <c r="BS485" s="57"/>
      <c r="BT485" s="57"/>
      <c r="BU485" s="57"/>
    </row>
    <row r="486" ht="15.75" customHeight="1">
      <c r="A486" s="64"/>
      <c r="B486" s="110"/>
      <c r="C486" s="36"/>
      <c r="D486" s="31"/>
      <c r="E486" s="31"/>
      <c r="F486" s="28"/>
      <c r="G486" s="106"/>
      <c r="H486" s="286"/>
      <c r="I486" s="55"/>
      <c r="J486" s="55"/>
      <c r="K486" s="55"/>
      <c r="L486" s="64"/>
      <c r="M486" s="64"/>
      <c r="N486" s="69"/>
      <c r="O486" s="69"/>
      <c r="P486" s="47"/>
      <c r="Q486" s="47"/>
      <c r="R486" s="367"/>
      <c r="S486" s="47"/>
      <c r="T486" s="42"/>
      <c r="U486" s="37"/>
      <c r="V486" s="37"/>
      <c r="W486" s="37"/>
      <c r="X486" s="42"/>
      <c r="Y486" s="42"/>
      <c r="Z486" s="51"/>
      <c r="AA486" s="63"/>
      <c r="AB486" s="599"/>
      <c r="AC486" s="37"/>
      <c r="AD486" s="37"/>
      <c r="AE486" s="42"/>
      <c r="AF486" s="37"/>
      <c r="AG486" s="37"/>
      <c r="AH486" s="47"/>
      <c r="AI486" s="37"/>
      <c r="AJ486" s="42"/>
      <c r="AK486" s="56"/>
      <c r="AL486" s="28"/>
      <c r="AM486" s="55"/>
      <c r="AN486" s="55"/>
      <c r="AO486" s="55"/>
      <c r="AP486" s="42"/>
      <c r="AQ486" s="57"/>
      <c r="AR486" s="57"/>
      <c r="AS486" s="57"/>
      <c r="AT486" s="57"/>
      <c r="AU486" s="57"/>
      <c r="AV486" s="57"/>
      <c r="AW486" s="57"/>
      <c r="AX486" s="57"/>
      <c r="AY486" s="57"/>
      <c r="AZ486" s="57"/>
      <c r="BA486" s="57"/>
      <c r="BB486" s="57"/>
      <c r="BC486" s="57"/>
      <c r="BD486" s="57"/>
      <c r="BE486" s="57"/>
      <c r="BF486" s="57"/>
      <c r="BG486" s="57"/>
      <c r="BH486" s="57"/>
      <c r="BI486" s="57"/>
      <c r="BJ486" s="57"/>
      <c r="BK486" s="57"/>
      <c r="BL486" s="57"/>
      <c r="BM486" s="57"/>
      <c r="BN486" s="57"/>
      <c r="BO486" s="57"/>
      <c r="BP486" s="57"/>
      <c r="BQ486" s="57"/>
      <c r="BR486" s="57"/>
      <c r="BS486" s="57"/>
      <c r="BT486" s="57"/>
      <c r="BU486" s="57"/>
    </row>
    <row r="487" ht="15.75" customHeight="1">
      <c r="A487" s="64"/>
      <c r="B487" s="110"/>
      <c r="C487" s="36"/>
      <c r="D487" s="31"/>
      <c r="E487" s="31"/>
      <c r="F487" s="28"/>
      <c r="G487" s="106"/>
      <c r="H487" s="286"/>
      <c r="I487" s="55"/>
      <c r="J487" s="55"/>
      <c r="K487" s="55"/>
      <c r="L487" s="64"/>
      <c r="M487" s="64"/>
      <c r="N487" s="69"/>
      <c r="O487" s="69"/>
      <c r="P487" s="47"/>
      <c r="Q487" s="47"/>
      <c r="R487" s="367"/>
      <c r="S487" s="47"/>
      <c r="T487" s="42"/>
      <c r="U487" s="37"/>
      <c r="V487" s="37"/>
      <c r="W487" s="37"/>
      <c r="X487" s="42"/>
      <c r="Y487" s="42"/>
      <c r="Z487" s="51"/>
      <c r="AA487" s="63"/>
      <c r="AB487" s="599"/>
      <c r="AC487" s="37"/>
      <c r="AD487" s="37"/>
      <c r="AE487" s="42"/>
      <c r="AF487" s="37"/>
      <c r="AG487" s="37"/>
      <c r="AH487" s="47"/>
      <c r="AI487" s="37"/>
      <c r="AJ487" s="42"/>
      <c r="AK487" s="56"/>
      <c r="AL487" s="28"/>
      <c r="AM487" s="55"/>
      <c r="AN487" s="55"/>
      <c r="AO487" s="55"/>
      <c r="AP487" s="42"/>
      <c r="AQ487" s="57"/>
      <c r="AR487" s="57"/>
      <c r="AS487" s="57"/>
      <c r="AT487" s="57"/>
      <c r="AU487" s="57"/>
      <c r="AV487" s="57"/>
      <c r="AW487" s="57"/>
      <c r="AX487" s="57"/>
      <c r="AY487" s="57"/>
      <c r="AZ487" s="57"/>
      <c r="BA487" s="57"/>
      <c r="BB487" s="57"/>
      <c r="BC487" s="57"/>
      <c r="BD487" s="57"/>
      <c r="BE487" s="57"/>
      <c r="BF487" s="57"/>
      <c r="BG487" s="57"/>
      <c r="BH487" s="57"/>
      <c r="BI487" s="57"/>
      <c r="BJ487" s="57"/>
      <c r="BK487" s="57"/>
      <c r="BL487" s="57"/>
      <c r="BM487" s="57"/>
      <c r="BN487" s="57"/>
      <c r="BO487" s="57"/>
      <c r="BP487" s="57"/>
      <c r="BQ487" s="57"/>
      <c r="BR487" s="57"/>
      <c r="BS487" s="57"/>
      <c r="BT487" s="57"/>
      <c r="BU487" s="57"/>
    </row>
    <row r="488" ht="15.75" customHeight="1">
      <c r="A488" s="64"/>
      <c r="B488" s="110"/>
      <c r="C488" s="36"/>
      <c r="D488" s="31"/>
      <c r="E488" s="31"/>
      <c r="F488" s="28"/>
      <c r="G488" s="106"/>
      <c r="H488" s="286"/>
      <c r="I488" s="55"/>
      <c r="J488" s="55"/>
      <c r="K488" s="55"/>
      <c r="L488" s="64"/>
      <c r="M488" s="64"/>
      <c r="N488" s="69"/>
      <c r="O488" s="69"/>
      <c r="P488" s="47"/>
      <c r="Q488" s="47"/>
      <c r="R488" s="367"/>
      <c r="S488" s="47"/>
      <c r="T488" s="42"/>
      <c r="U488" s="37"/>
      <c r="V488" s="37"/>
      <c r="W488" s="37"/>
      <c r="X488" s="42"/>
      <c r="Y488" s="42"/>
      <c r="Z488" s="51"/>
      <c r="AA488" s="63"/>
      <c r="AB488" s="599"/>
      <c r="AC488" s="37"/>
      <c r="AD488" s="37"/>
      <c r="AE488" s="42"/>
      <c r="AF488" s="37"/>
      <c r="AG488" s="37"/>
      <c r="AH488" s="47"/>
      <c r="AI488" s="37"/>
      <c r="AJ488" s="42"/>
      <c r="AK488" s="56"/>
      <c r="AL488" s="28"/>
      <c r="AM488" s="55"/>
      <c r="AN488" s="55"/>
      <c r="AO488" s="55"/>
      <c r="AP488" s="42"/>
      <c r="AQ488" s="57"/>
      <c r="AR488" s="57"/>
      <c r="AS488" s="57"/>
      <c r="AT488" s="57"/>
      <c r="AU488" s="57"/>
      <c r="AV488" s="57"/>
      <c r="AW488" s="57"/>
      <c r="AX488" s="57"/>
      <c r="AY488" s="57"/>
      <c r="AZ488" s="57"/>
      <c r="BA488" s="57"/>
      <c r="BB488" s="57"/>
      <c r="BC488" s="57"/>
      <c r="BD488" s="57"/>
      <c r="BE488" s="57"/>
      <c r="BF488" s="57"/>
      <c r="BG488" s="57"/>
      <c r="BH488" s="57"/>
      <c r="BI488" s="57"/>
      <c r="BJ488" s="57"/>
      <c r="BK488" s="57"/>
      <c r="BL488" s="57"/>
      <c r="BM488" s="57"/>
      <c r="BN488" s="57"/>
      <c r="BO488" s="57"/>
      <c r="BP488" s="57"/>
      <c r="BQ488" s="57"/>
      <c r="BR488" s="57"/>
      <c r="BS488" s="57"/>
      <c r="BT488" s="57"/>
      <c r="BU488" s="57"/>
    </row>
    <row r="489" ht="15.75" customHeight="1">
      <c r="A489" s="64"/>
      <c r="B489" s="110"/>
      <c r="C489" s="36"/>
      <c r="D489" s="31"/>
      <c r="E489" s="31"/>
      <c r="F489" s="28"/>
      <c r="G489" s="106"/>
      <c r="H489" s="286"/>
      <c r="I489" s="55"/>
      <c r="J489" s="55"/>
      <c r="K489" s="55"/>
      <c r="L489" s="64"/>
      <c r="M489" s="64"/>
      <c r="N489" s="69"/>
      <c r="O489" s="69"/>
      <c r="P489" s="47"/>
      <c r="Q489" s="47"/>
      <c r="R489" s="367"/>
      <c r="S489" s="47"/>
      <c r="T489" s="42"/>
      <c r="U489" s="37"/>
      <c r="V489" s="37"/>
      <c r="W489" s="37"/>
      <c r="X489" s="42"/>
      <c r="Y489" s="42"/>
      <c r="Z489" s="51"/>
      <c r="AA489" s="63"/>
      <c r="AB489" s="599"/>
      <c r="AC489" s="37"/>
      <c r="AD489" s="37"/>
      <c r="AE489" s="42"/>
      <c r="AF489" s="37"/>
      <c r="AG489" s="37"/>
      <c r="AH489" s="47"/>
      <c r="AI489" s="37"/>
      <c r="AJ489" s="42"/>
      <c r="AK489" s="56"/>
      <c r="AL489" s="28"/>
      <c r="AM489" s="55"/>
      <c r="AN489" s="55"/>
      <c r="AO489" s="55"/>
      <c r="AP489" s="42"/>
      <c r="AQ489" s="57"/>
      <c r="AR489" s="57"/>
      <c r="AS489" s="57"/>
      <c r="AT489" s="57"/>
      <c r="AU489" s="57"/>
      <c r="AV489" s="57"/>
      <c r="AW489" s="57"/>
      <c r="AX489" s="57"/>
      <c r="AY489" s="57"/>
      <c r="AZ489" s="57"/>
      <c r="BA489" s="57"/>
      <c r="BB489" s="57"/>
      <c r="BC489" s="57"/>
      <c r="BD489" s="57"/>
      <c r="BE489" s="57"/>
      <c r="BF489" s="57"/>
      <c r="BG489" s="57"/>
      <c r="BH489" s="57"/>
      <c r="BI489" s="57"/>
      <c r="BJ489" s="57"/>
      <c r="BK489" s="57"/>
      <c r="BL489" s="57"/>
      <c r="BM489" s="57"/>
      <c r="BN489" s="57"/>
      <c r="BO489" s="57"/>
      <c r="BP489" s="57"/>
      <c r="BQ489" s="57"/>
      <c r="BR489" s="57"/>
      <c r="BS489" s="57"/>
      <c r="BT489" s="57"/>
      <c r="BU489" s="57"/>
    </row>
    <row r="490" ht="15.75" customHeight="1">
      <c r="A490" s="64"/>
      <c r="B490" s="110"/>
      <c r="C490" s="36"/>
      <c r="D490" s="31"/>
      <c r="E490" s="31"/>
      <c r="F490" s="28"/>
      <c r="G490" s="106"/>
      <c r="H490" s="286"/>
      <c r="I490" s="55"/>
      <c r="J490" s="55"/>
      <c r="K490" s="55"/>
      <c r="L490" s="64"/>
      <c r="M490" s="64"/>
      <c r="N490" s="69"/>
      <c r="O490" s="69"/>
      <c r="P490" s="47"/>
      <c r="Q490" s="47"/>
      <c r="R490" s="367"/>
      <c r="S490" s="47"/>
      <c r="T490" s="42"/>
      <c r="U490" s="37"/>
      <c r="V490" s="37"/>
      <c r="W490" s="37"/>
      <c r="X490" s="42"/>
      <c r="Y490" s="42"/>
      <c r="Z490" s="51"/>
      <c r="AA490" s="63"/>
      <c r="AB490" s="599"/>
      <c r="AC490" s="37"/>
      <c r="AD490" s="37"/>
      <c r="AE490" s="42"/>
      <c r="AF490" s="37"/>
      <c r="AG490" s="37"/>
      <c r="AH490" s="47"/>
      <c r="AI490" s="37"/>
      <c r="AJ490" s="42"/>
      <c r="AK490" s="56"/>
      <c r="AL490" s="28"/>
      <c r="AM490" s="55"/>
      <c r="AN490" s="55"/>
      <c r="AO490" s="55"/>
      <c r="AP490" s="42"/>
      <c r="AQ490" s="57"/>
      <c r="AR490" s="57"/>
      <c r="AS490" s="57"/>
      <c r="AT490" s="57"/>
      <c r="AU490" s="57"/>
      <c r="AV490" s="57"/>
      <c r="AW490" s="57"/>
      <c r="AX490" s="57"/>
      <c r="AY490" s="57"/>
      <c r="AZ490" s="57"/>
      <c r="BA490" s="57"/>
      <c r="BB490" s="57"/>
      <c r="BC490" s="57"/>
      <c r="BD490" s="57"/>
      <c r="BE490" s="57"/>
      <c r="BF490" s="57"/>
      <c r="BG490" s="57"/>
      <c r="BH490" s="57"/>
      <c r="BI490" s="57"/>
      <c r="BJ490" s="57"/>
      <c r="BK490" s="57"/>
      <c r="BL490" s="57"/>
      <c r="BM490" s="57"/>
      <c r="BN490" s="57"/>
      <c r="BO490" s="57"/>
      <c r="BP490" s="57"/>
      <c r="BQ490" s="57"/>
      <c r="BR490" s="57"/>
      <c r="BS490" s="57"/>
      <c r="BT490" s="57"/>
      <c r="BU490" s="57"/>
    </row>
    <row r="491" ht="15.75" customHeight="1">
      <c r="A491" s="64"/>
      <c r="B491" s="110"/>
      <c r="C491" s="36"/>
      <c r="D491" s="31"/>
      <c r="E491" s="31"/>
      <c r="F491" s="28"/>
      <c r="G491" s="106"/>
      <c r="H491" s="286"/>
      <c r="I491" s="55"/>
      <c r="J491" s="55"/>
      <c r="K491" s="55"/>
      <c r="L491" s="64"/>
      <c r="M491" s="64"/>
      <c r="N491" s="69"/>
      <c r="O491" s="69"/>
      <c r="P491" s="47"/>
      <c r="Q491" s="47"/>
      <c r="R491" s="367"/>
      <c r="S491" s="47"/>
      <c r="T491" s="42"/>
      <c r="U491" s="37"/>
      <c r="V491" s="37"/>
      <c r="W491" s="37"/>
      <c r="X491" s="42"/>
      <c r="Y491" s="42"/>
      <c r="Z491" s="51"/>
      <c r="AA491" s="63"/>
      <c r="AB491" s="599"/>
      <c r="AC491" s="37"/>
      <c r="AD491" s="37"/>
      <c r="AE491" s="42"/>
      <c r="AF491" s="37"/>
      <c r="AG491" s="37"/>
      <c r="AH491" s="47"/>
      <c r="AI491" s="37"/>
      <c r="AJ491" s="42"/>
      <c r="AK491" s="56"/>
      <c r="AL491" s="28"/>
      <c r="AM491" s="55"/>
      <c r="AN491" s="55"/>
      <c r="AO491" s="55"/>
      <c r="AP491" s="42"/>
      <c r="AQ491" s="57"/>
      <c r="AR491" s="57"/>
      <c r="AS491" s="57"/>
      <c r="AT491" s="57"/>
      <c r="AU491" s="57"/>
      <c r="AV491" s="57"/>
      <c r="AW491" s="57"/>
      <c r="AX491" s="57"/>
      <c r="AY491" s="57"/>
      <c r="AZ491" s="57"/>
      <c r="BA491" s="57"/>
      <c r="BB491" s="57"/>
      <c r="BC491" s="57"/>
      <c r="BD491" s="57"/>
      <c r="BE491" s="57"/>
      <c r="BF491" s="57"/>
      <c r="BG491" s="57"/>
      <c r="BH491" s="57"/>
      <c r="BI491" s="57"/>
      <c r="BJ491" s="57"/>
      <c r="BK491" s="57"/>
      <c r="BL491" s="57"/>
      <c r="BM491" s="57"/>
      <c r="BN491" s="57"/>
      <c r="BO491" s="57"/>
      <c r="BP491" s="57"/>
      <c r="BQ491" s="57"/>
      <c r="BR491" s="57"/>
      <c r="BS491" s="57"/>
      <c r="BT491" s="57"/>
      <c r="BU491" s="57"/>
    </row>
    <row r="492" ht="15.75" customHeight="1">
      <c r="A492" s="64"/>
      <c r="B492" s="110"/>
      <c r="C492" s="36"/>
      <c r="D492" s="31"/>
      <c r="E492" s="31"/>
      <c r="F492" s="28"/>
      <c r="G492" s="106"/>
      <c r="H492" s="286"/>
      <c r="I492" s="55"/>
      <c r="J492" s="55"/>
      <c r="K492" s="55"/>
      <c r="L492" s="64"/>
      <c r="M492" s="64"/>
      <c r="N492" s="69"/>
      <c r="O492" s="69"/>
      <c r="P492" s="47"/>
      <c r="Q492" s="47"/>
      <c r="R492" s="367"/>
      <c r="S492" s="47"/>
      <c r="T492" s="42"/>
      <c r="U492" s="37"/>
      <c r="V492" s="37"/>
      <c r="W492" s="37"/>
      <c r="X492" s="42"/>
      <c r="Y492" s="42"/>
      <c r="Z492" s="51"/>
      <c r="AA492" s="63"/>
      <c r="AB492" s="599"/>
      <c r="AC492" s="37"/>
      <c r="AD492" s="37"/>
      <c r="AE492" s="42"/>
      <c r="AF492" s="37"/>
      <c r="AG492" s="37"/>
      <c r="AH492" s="47"/>
      <c r="AI492" s="37"/>
      <c r="AJ492" s="42"/>
      <c r="AK492" s="56"/>
      <c r="AL492" s="28"/>
      <c r="AM492" s="55"/>
      <c r="AN492" s="55"/>
      <c r="AO492" s="55"/>
      <c r="AP492" s="42"/>
      <c r="AQ492" s="57"/>
      <c r="AR492" s="57"/>
      <c r="AS492" s="57"/>
      <c r="AT492" s="57"/>
      <c r="AU492" s="57"/>
      <c r="AV492" s="57"/>
      <c r="AW492" s="57"/>
      <c r="AX492" s="57"/>
      <c r="AY492" s="57"/>
      <c r="AZ492" s="57"/>
      <c r="BA492" s="57"/>
      <c r="BB492" s="57"/>
      <c r="BC492" s="57"/>
      <c r="BD492" s="57"/>
      <c r="BE492" s="57"/>
      <c r="BF492" s="57"/>
      <c r="BG492" s="57"/>
      <c r="BH492" s="57"/>
      <c r="BI492" s="57"/>
      <c r="BJ492" s="57"/>
      <c r="BK492" s="57"/>
      <c r="BL492" s="57"/>
      <c r="BM492" s="57"/>
      <c r="BN492" s="57"/>
      <c r="BO492" s="57"/>
      <c r="BP492" s="57"/>
      <c r="BQ492" s="57"/>
      <c r="BR492" s="57"/>
      <c r="BS492" s="57"/>
      <c r="BT492" s="57"/>
      <c r="BU492" s="57"/>
    </row>
    <row r="493" ht="15.75" customHeight="1">
      <c r="A493" s="64"/>
      <c r="B493" s="110"/>
      <c r="C493" s="36"/>
      <c r="D493" s="31"/>
      <c r="E493" s="31"/>
      <c r="F493" s="28"/>
      <c r="G493" s="106"/>
      <c r="H493" s="286"/>
      <c r="I493" s="55"/>
      <c r="J493" s="55"/>
      <c r="K493" s="55"/>
      <c r="L493" s="64"/>
      <c r="M493" s="64"/>
      <c r="N493" s="69"/>
      <c r="O493" s="69"/>
      <c r="P493" s="47"/>
      <c r="Q493" s="47"/>
      <c r="R493" s="367"/>
      <c r="S493" s="47"/>
      <c r="T493" s="42"/>
      <c r="U493" s="37"/>
      <c r="V493" s="37"/>
      <c r="W493" s="37"/>
      <c r="X493" s="42"/>
      <c r="Y493" s="42"/>
      <c r="Z493" s="51"/>
      <c r="AA493" s="63"/>
      <c r="AB493" s="599"/>
      <c r="AC493" s="37"/>
      <c r="AD493" s="37"/>
      <c r="AE493" s="42"/>
      <c r="AF493" s="37"/>
      <c r="AG493" s="37"/>
      <c r="AH493" s="47"/>
      <c r="AI493" s="37"/>
      <c r="AJ493" s="42"/>
      <c r="AK493" s="56"/>
      <c r="AL493" s="28"/>
      <c r="AM493" s="55"/>
      <c r="AN493" s="55"/>
      <c r="AO493" s="55"/>
      <c r="AP493" s="42"/>
      <c r="AQ493" s="57"/>
      <c r="AR493" s="57"/>
      <c r="AS493" s="57"/>
      <c r="AT493" s="57"/>
      <c r="AU493" s="57"/>
      <c r="AV493" s="57"/>
      <c r="AW493" s="57"/>
      <c r="AX493" s="57"/>
      <c r="AY493" s="57"/>
      <c r="AZ493" s="57"/>
      <c r="BA493" s="57"/>
      <c r="BB493" s="57"/>
      <c r="BC493" s="57"/>
      <c r="BD493" s="57"/>
      <c r="BE493" s="57"/>
      <c r="BF493" s="57"/>
      <c r="BG493" s="57"/>
      <c r="BH493" s="57"/>
      <c r="BI493" s="57"/>
      <c r="BJ493" s="57"/>
      <c r="BK493" s="57"/>
      <c r="BL493" s="57"/>
      <c r="BM493" s="57"/>
      <c r="BN493" s="57"/>
      <c r="BO493" s="57"/>
      <c r="BP493" s="57"/>
      <c r="BQ493" s="57"/>
      <c r="BR493" s="57"/>
      <c r="BS493" s="57"/>
      <c r="BT493" s="57"/>
      <c r="BU493" s="57"/>
    </row>
    <row r="494" ht="15.75" customHeight="1">
      <c r="A494" s="64"/>
      <c r="B494" s="110"/>
      <c r="C494" s="36"/>
      <c r="D494" s="31"/>
      <c r="E494" s="31"/>
      <c r="F494" s="28"/>
      <c r="G494" s="106"/>
      <c r="H494" s="286"/>
      <c r="I494" s="55"/>
      <c r="J494" s="55"/>
      <c r="K494" s="55"/>
      <c r="L494" s="64"/>
      <c r="M494" s="64"/>
      <c r="N494" s="69"/>
      <c r="O494" s="69"/>
      <c r="P494" s="47"/>
      <c r="Q494" s="47"/>
      <c r="R494" s="367"/>
      <c r="S494" s="47"/>
      <c r="T494" s="42"/>
      <c r="U494" s="37"/>
      <c r="V494" s="37"/>
      <c r="W494" s="37"/>
      <c r="X494" s="42"/>
      <c r="Y494" s="42"/>
      <c r="Z494" s="51"/>
      <c r="AA494" s="63"/>
      <c r="AB494" s="599"/>
      <c r="AC494" s="37"/>
      <c r="AD494" s="37"/>
      <c r="AE494" s="42"/>
      <c r="AF494" s="37"/>
      <c r="AG494" s="37"/>
      <c r="AH494" s="47"/>
      <c r="AI494" s="37"/>
      <c r="AJ494" s="42"/>
      <c r="AK494" s="56"/>
      <c r="AL494" s="28"/>
      <c r="AM494" s="55"/>
      <c r="AN494" s="55"/>
      <c r="AO494" s="55"/>
      <c r="AP494" s="42"/>
      <c r="AQ494" s="57"/>
      <c r="AR494" s="57"/>
      <c r="AS494" s="57"/>
      <c r="AT494" s="57"/>
      <c r="AU494" s="57"/>
      <c r="AV494" s="57"/>
      <c r="AW494" s="57"/>
      <c r="AX494" s="57"/>
      <c r="AY494" s="57"/>
      <c r="AZ494" s="57"/>
      <c r="BA494" s="57"/>
      <c r="BB494" s="57"/>
      <c r="BC494" s="57"/>
      <c r="BD494" s="57"/>
      <c r="BE494" s="57"/>
      <c r="BF494" s="57"/>
      <c r="BG494" s="57"/>
      <c r="BH494" s="57"/>
      <c r="BI494" s="57"/>
      <c r="BJ494" s="57"/>
      <c r="BK494" s="57"/>
      <c r="BL494" s="57"/>
      <c r="BM494" s="57"/>
      <c r="BN494" s="57"/>
      <c r="BO494" s="57"/>
      <c r="BP494" s="57"/>
      <c r="BQ494" s="57"/>
      <c r="BR494" s="57"/>
      <c r="BS494" s="57"/>
      <c r="BT494" s="57"/>
      <c r="BU494" s="57"/>
    </row>
    <row r="495" ht="15.75" customHeight="1">
      <c r="A495" s="64"/>
      <c r="B495" s="110"/>
      <c r="C495" s="36"/>
      <c r="D495" s="31"/>
      <c r="E495" s="31"/>
      <c r="F495" s="28"/>
      <c r="G495" s="106"/>
      <c r="H495" s="286"/>
      <c r="I495" s="55"/>
      <c r="J495" s="55"/>
      <c r="K495" s="55"/>
      <c r="L495" s="64"/>
      <c r="M495" s="64"/>
      <c r="N495" s="69"/>
      <c r="O495" s="69"/>
      <c r="P495" s="47"/>
      <c r="Q495" s="47"/>
      <c r="R495" s="367"/>
      <c r="S495" s="47"/>
      <c r="T495" s="42"/>
      <c r="U495" s="37"/>
      <c r="V495" s="37"/>
      <c r="W495" s="37"/>
      <c r="X495" s="42"/>
      <c r="Y495" s="42"/>
      <c r="Z495" s="51"/>
      <c r="AA495" s="63"/>
      <c r="AB495" s="599"/>
      <c r="AC495" s="37"/>
      <c r="AD495" s="37"/>
      <c r="AE495" s="42"/>
      <c r="AF495" s="37"/>
      <c r="AG495" s="37"/>
      <c r="AH495" s="47"/>
      <c r="AI495" s="37"/>
      <c r="AJ495" s="42"/>
      <c r="AK495" s="56"/>
      <c r="AL495" s="28"/>
      <c r="AM495" s="55"/>
      <c r="AN495" s="55"/>
      <c r="AO495" s="55"/>
      <c r="AP495" s="42"/>
      <c r="AQ495" s="57"/>
      <c r="AR495" s="57"/>
      <c r="AS495" s="57"/>
      <c r="AT495" s="57"/>
      <c r="AU495" s="57"/>
      <c r="AV495" s="57"/>
      <c r="AW495" s="57"/>
      <c r="AX495" s="57"/>
      <c r="AY495" s="57"/>
      <c r="AZ495" s="57"/>
      <c r="BA495" s="57"/>
      <c r="BB495" s="57"/>
      <c r="BC495" s="57"/>
      <c r="BD495" s="57"/>
      <c r="BE495" s="57"/>
      <c r="BF495" s="57"/>
      <c r="BG495" s="57"/>
      <c r="BH495" s="57"/>
      <c r="BI495" s="57"/>
      <c r="BJ495" s="57"/>
      <c r="BK495" s="57"/>
      <c r="BL495" s="57"/>
      <c r="BM495" s="57"/>
      <c r="BN495" s="57"/>
      <c r="BO495" s="57"/>
      <c r="BP495" s="57"/>
      <c r="BQ495" s="57"/>
      <c r="BR495" s="57"/>
      <c r="BS495" s="57"/>
      <c r="BT495" s="57"/>
      <c r="BU495" s="57"/>
    </row>
    <row r="496" ht="15.75" customHeight="1">
      <c r="A496" s="64"/>
      <c r="B496" s="110"/>
      <c r="C496" s="36"/>
      <c r="D496" s="31"/>
      <c r="E496" s="31"/>
      <c r="F496" s="28"/>
      <c r="G496" s="106"/>
      <c r="H496" s="286"/>
      <c r="I496" s="55"/>
      <c r="J496" s="55"/>
      <c r="K496" s="55"/>
      <c r="L496" s="64"/>
      <c r="M496" s="64"/>
      <c r="N496" s="69"/>
      <c r="O496" s="69"/>
      <c r="P496" s="47"/>
      <c r="Q496" s="47"/>
      <c r="R496" s="367"/>
      <c r="S496" s="47"/>
      <c r="T496" s="42"/>
      <c r="U496" s="37"/>
      <c r="V496" s="37"/>
      <c r="W496" s="37"/>
      <c r="X496" s="42"/>
      <c r="Y496" s="42"/>
      <c r="Z496" s="51"/>
      <c r="AA496" s="63"/>
      <c r="AB496" s="599"/>
      <c r="AC496" s="37"/>
      <c r="AD496" s="37"/>
      <c r="AE496" s="42"/>
      <c r="AF496" s="37"/>
      <c r="AG496" s="37"/>
      <c r="AH496" s="47"/>
      <c r="AI496" s="37"/>
      <c r="AJ496" s="42"/>
      <c r="AK496" s="56"/>
      <c r="AL496" s="28"/>
      <c r="AM496" s="55"/>
      <c r="AN496" s="55"/>
      <c r="AO496" s="55"/>
      <c r="AP496" s="42"/>
      <c r="AQ496" s="57"/>
      <c r="AR496" s="57"/>
      <c r="AS496" s="57"/>
      <c r="AT496" s="57"/>
      <c r="AU496" s="57"/>
      <c r="AV496" s="57"/>
      <c r="AW496" s="57"/>
      <c r="AX496" s="57"/>
      <c r="AY496" s="57"/>
      <c r="AZ496" s="57"/>
      <c r="BA496" s="57"/>
      <c r="BB496" s="57"/>
      <c r="BC496" s="57"/>
      <c r="BD496" s="57"/>
      <c r="BE496" s="57"/>
      <c r="BF496" s="57"/>
      <c r="BG496" s="57"/>
      <c r="BH496" s="57"/>
      <c r="BI496" s="57"/>
      <c r="BJ496" s="57"/>
      <c r="BK496" s="57"/>
      <c r="BL496" s="57"/>
      <c r="BM496" s="57"/>
      <c r="BN496" s="57"/>
      <c r="BO496" s="57"/>
      <c r="BP496" s="57"/>
      <c r="BQ496" s="57"/>
      <c r="BR496" s="57"/>
      <c r="BS496" s="57"/>
      <c r="BT496" s="57"/>
      <c r="BU496" s="57"/>
    </row>
    <row r="497" ht="15.75" customHeight="1">
      <c r="A497" s="64"/>
      <c r="B497" s="110"/>
      <c r="C497" s="36"/>
      <c r="D497" s="31"/>
      <c r="E497" s="31"/>
      <c r="F497" s="28"/>
      <c r="G497" s="106"/>
      <c r="H497" s="286"/>
      <c r="I497" s="55"/>
      <c r="J497" s="55"/>
      <c r="K497" s="55"/>
      <c r="L497" s="64"/>
      <c r="M497" s="64"/>
      <c r="N497" s="69"/>
      <c r="O497" s="69"/>
      <c r="P497" s="47"/>
      <c r="Q497" s="47"/>
      <c r="R497" s="367"/>
      <c r="S497" s="47"/>
      <c r="T497" s="42"/>
      <c r="U497" s="37"/>
      <c r="V497" s="37"/>
      <c r="W497" s="37"/>
      <c r="X497" s="42"/>
      <c r="Y497" s="42"/>
      <c r="Z497" s="51"/>
      <c r="AA497" s="63"/>
      <c r="AB497" s="599"/>
      <c r="AC497" s="37"/>
      <c r="AD497" s="37"/>
      <c r="AE497" s="42"/>
      <c r="AF497" s="37"/>
      <c r="AG497" s="37"/>
      <c r="AH497" s="47"/>
      <c r="AI497" s="37"/>
      <c r="AJ497" s="42"/>
      <c r="AK497" s="56"/>
      <c r="AL497" s="28"/>
      <c r="AM497" s="55"/>
      <c r="AN497" s="55"/>
      <c r="AO497" s="55"/>
      <c r="AP497" s="42"/>
      <c r="AQ497" s="57"/>
      <c r="AR497" s="57"/>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c r="BP497" s="57"/>
      <c r="BQ497" s="57"/>
      <c r="BR497" s="57"/>
      <c r="BS497" s="57"/>
      <c r="BT497" s="57"/>
      <c r="BU497" s="57"/>
    </row>
    <row r="498" ht="15.75" customHeight="1">
      <c r="A498" s="64"/>
      <c r="B498" s="110"/>
      <c r="C498" s="36"/>
      <c r="D498" s="31"/>
      <c r="E498" s="31"/>
      <c r="F498" s="28"/>
      <c r="G498" s="106"/>
      <c r="H498" s="286"/>
      <c r="I498" s="55"/>
      <c r="J498" s="55"/>
      <c r="K498" s="55"/>
      <c r="L498" s="64"/>
      <c r="M498" s="64"/>
      <c r="N498" s="69"/>
      <c r="O498" s="69"/>
      <c r="P498" s="47"/>
      <c r="Q498" s="47"/>
      <c r="R498" s="367"/>
      <c r="S498" s="47"/>
      <c r="T498" s="42"/>
      <c r="U498" s="37"/>
      <c r="V498" s="37"/>
      <c r="W498" s="37"/>
      <c r="X498" s="42"/>
      <c r="Y498" s="42"/>
      <c r="Z498" s="51"/>
      <c r="AA498" s="63"/>
      <c r="AB498" s="599"/>
      <c r="AC498" s="37"/>
      <c r="AD498" s="37"/>
      <c r="AE498" s="42"/>
      <c r="AF498" s="37"/>
      <c r="AG498" s="37"/>
      <c r="AH498" s="47"/>
      <c r="AI498" s="37"/>
      <c r="AJ498" s="42"/>
      <c r="AK498" s="56"/>
      <c r="AL498" s="28"/>
      <c r="AM498" s="55"/>
      <c r="AN498" s="55"/>
      <c r="AO498" s="55"/>
      <c r="AP498" s="42"/>
      <c r="AQ498" s="57"/>
      <c r="AR498" s="57"/>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c r="BP498" s="57"/>
      <c r="BQ498" s="57"/>
      <c r="BR498" s="57"/>
      <c r="BS498" s="57"/>
      <c r="BT498" s="57"/>
      <c r="BU498" s="57"/>
    </row>
    <row r="499" ht="15.75" customHeight="1">
      <c r="A499" s="64"/>
      <c r="B499" s="110"/>
      <c r="C499" s="36"/>
      <c r="D499" s="31"/>
      <c r="E499" s="31"/>
      <c r="F499" s="28"/>
      <c r="G499" s="106"/>
      <c r="H499" s="286"/>
      <c r="I499" s="55"/>
      <c r="J499" s="55"/>
      <c r="K499" s="55"/>
      <c r="L499" s="64"/>
      <c r="M499" s="64"/>
      <c r="N499" s="69"/>
      <c r="O499" s="69"/>
      <c r="P499" s="47"/>
      <c r="Q499" s="47"/>
      <c r="R499" s="367"/>
      <c r="S499" s="47"/>
      <c r="T499" s="42"/>
      <c r="U499" s="37"/>
      <c r="V499" s="37"/>
      <c r="W499" s="37"/>
      <c r="X499" s="42"/>
      <c r="Y499" s="42"/>
      <c r="Z499" s="51"/>
      <c r="AA499" s="63"/>
      <c r="AB499" s="599"/>
      <c r="AC499" s="37"/>
      <c r="AD499" s="37"/>
      <c r="AE499" s="42"/>
      <c r="AF499" s="37"/>
      <c r="AG499" s="37"/>
      <c r="AH499" s="47"/>
      <c r="AI499" s="37"/>
      <c r="AJ499" s="42"/>
      <c r="AK499" s="56"/>
      <c r="AL499" s="28"/>
      <c r="AM499" s="55"/>
      <c r="AN499" s="55"/>
      <c r="AO499" s="55"/>
      <c r="AP499" s="42"/>
      <c r="AQ499" s="57"/>
      <c r="AR499" s="57"/>
      <c r="AS499" s="57"/>
      <c r="AT499" s="57"/>
      <c r="AU499" s="57"/>
      <c r="AV499" s="57"/>
      <c r="AW499" s="57"/>
      <c r="AX499" s="57"/>
      <c r="AY499" s="57"/>
      <c r="AZ499" s="57"/>
      <c r="BA499" s="57"/>
      <c r="BB499" s="57"/>
      <c r="BC499" s="57"/>
      <c r="BD499" s="57"/>
      <c r="BE499" s="57"/>
      <c r="BF499" s="57"/>
      <c r="BG499" s="57"/>
      <c r="BH499" s="57"/>
      <c r="BI499" s="57"/>
      <c r="BJ499" s="57"/>
      <c r="BK499" s="57"/>
      <c r="BL499" s="57"/>
      <c r="BM499" s="57"/>
      <c r="BN499" s="57"/>
      <c r="BO499" s="57"/>
      <c r="BP499" s="57"/>
      <c r="BQ499" s="57"/>
      <c r="BR499" s="57"/>
      <c r="BS499" s="57"/>
      <c r="BT499" s="57"/>
      <c r="BU499" s="57"/>
    </row>
    <row r="500" ht="15.75" customHeight="1">
      <c r="A500" s="64"/>
      <c r="B500" s="110"/>
      <c r="C500" s="36"/>
      <c r="D500" s="31"/>
      <c r="E500" s="31"/>
      <c r="F500" s="28"/>
      <c r="G500" s="106"/>
      <c r="H500" s="286"/>
      <c r="I500" s="55"/>
      <c r="J500" s="55"/>
      <c r="K500" s="55"/>
      <c r="L500" s="64"/>
      <c r="M500" s="64"/>
      <c r="N500" s="69"/>
      <c r="O500" s="69"/>
      <c r="P500" s="47"/>
      <c r="Q500" s="47"/>
      <c r="R500" s="367"/>
      <c r="S500" s="47"/>
      <c r="T500" s="42"/>
      <c r="U500" s="37"/>
      <c r="V500" s="37"/>
      <c r="W500" s="37"/>
      <c r="X500" s="42"/>
      <c r="Y500" s="42"/>
      <c r="Z500" s="51"/>
      <c r="AA500" s="63"/>
      <c r="AB500" s="599"/>
      <c r="AC500" s="37"/>
      <c r="AD500" s="37"/>
      <c r="AE500" s="42"/>
      <c r="AF500" s="37"/>
      <c r="AG500" s="37"/>
      <c r="AH500" s="47"/>
      <c r="AI500" s="37"/>
      <c r="AJ500" s="42"/>
      <c r="AK500" s="56"/>
      <c r="AL500" s="28"/>
      <c r="AM500" s="55"/>
      <c r="AN500" s="55"/>
      <c r="AO500" s="55"/>
      <c r="AP500" s="42"/>
      <c r="AQ500" s="57"/>
      <c r="AR500" s="57"/>
      <c r="AS500" s="57"/>
      <c r="AT500" s="57"/>
      <c r="AU500" s="57"/>
      <c r="AV500" s="57"/>
      <c r="AW500" s="57"/>
      <c r="AX500" s="57"/>
      <c r="AY500" s="57"/>
      <c r="AZ500" s="57"/>
      <c r="BA500" s="57"/>
      <c r="BB500" s="57"/>
      <c r="BC500" s="57"/>
      <c r="BD500" s="57"/>
      <c r="BE500" s="57"/>
      <c r="BF500" s="57"/>
      <c r="BG500" s="57"/>
      <c r="BH500" s="57"/>
      <c r="BI500" s="57"/>
      <c r="BJ500" s="57"/>
      <c r="BK500" s="57"/>
      <c r="BL500" s="57"/>
      <c r="BM500" s="57"/>
      <c r="BN500" s="57"/>
      <c r="BO500" s="57"/>
      <c r="BP500" s="57"/>
      <c r="BQ500" s="57"/>
      <c r="BR500" s="57"/>
      <c r="BS500" s="57"/>
      <c r="BT500" s="57"/>
      <c r="BU500" s="57"/>
    </row>
    <row r="501" ht="15.75" customHeight="1">
      <c r="A501" s="64"/>
      <c r="B501" s="110"/>
      <c r="C501" s="36"/>
      <c r="D501" s="31"/>
      <c r="E501" s="31"/>
      <c r="F501" s="28"/>
      <c r="G501" s="106"/>
      <c r="H501" s="286"/>
      <c r="I501" s="55"/>
      <c r="J501" s="55"/>
      <c r="K501" s="55"/>
      <c r="L501" s="64"/>
      <c r="M501" s="64"/>
      <c r="N501" s="69"/>
      <c r="O501" s="69"/>
      <c r="P501" s="47"/>
      <c r="Q501" s="47"/>
      <c r="R501" s="367"/>
      <c r="S501" s="47"/>
      <c r="T501" s="42"/>
      <c r="U501" s="37"/>
      <c r="V501" s="37"/>
      <c r="W501" s="37"/>
      <c r="X501" s="42"/>
      <c r="Y501" s="42"/>
      <c r="Z501" s="51"/>
      <c r="AA501" s="63"/>
      <c r="AB501" s="599"/>
      <c r="AC501" s="37"/>
      <c r="AD501" s="37"/>
      <c r="AE501" s="42"/>
      <c r="AF501" s="37"/>
      <c r="AG501" s="37"/>
      <c r="AH501" s="47"/>
      <c r="AI501" s="37"/>
      <c r="AJ501" s="42"/>
      <c r="AK501" s="56"/>
      <c r="AL501" s="28"/>
      <c r="AM501" s="55"/>
      <c r="AN501" s="55"/>
      <c r="AO501" s="55"/>
      <c r="AP501" s="42"/>
      <c r="AQ501" s="57"/>
      <c r="AR501" s="57"/>
      <c r="AS501" s="57"/>
      <c r="AT501" s="57"/>
      <c r="AU501" s="57"/>
      <c r="AV501" s="57"/>
      <c r="AW501" s="57"/>
      <c r="AX501" s="57"/>
      <c r="AY501" s="57"/>
      <c r="AZ501" s="57"/>
      <c r="BA501" s="57"/>
      <c r="BB501" s="57"/>
      <c r="BC501" s="57"/>
      <c r="BD501" s="57"/>
      <c r="BE501" s="57"/>
      <c r="BF501" s="57"/>
      <c r="BG501" s="57"/>
      <c r="BH501" s="57"/>
      <c r="BI501" s="57"/>
      <c r="BJ501" s="57"/>
      <c r="BK501" s="57"/>
      <c r="BL501" s="57"/>
      <c r="BM501" s="57"/>
      <c r="BN501" s="57"/>
      <c r="BO501" s="57"/>
      <c r="BP501" s="57"/>
      <c r="BQ501" s="57"/>
      <c r="BR501" s="57"/>
      <c r="BS501" s="57"/>
      <c r="BT501" s="57"/>
      <c r="BU501" s="57"/>
    </row>
    <row r="502" ht="15.75" customHeight="1">
      <c r="A502" s="64"/>
      <c r="B502" s="110"/>
      <c r="C502" s="36"/>
      <c r="D502" s="31"/>
      <c r="E502" s="31"/>
      <c r="F502" s="28"/>
      <c r="G502" s="106"/>
      <c r="H502" s="286"/>
      <c r="I502" s="55"/>
      <c r="J502" s="55"/>
      <c r="K502" s="55"/>
      <c r="L502" s="64"/>
      <c r="M502" s="64"/>
      <c r="N502" s="69"/>
      <c r="O502" s="69"/>
      <c r="P502" s="47"/>
      <c r="Q502" s="47"/>
      <c r="R502" s="367"/>
      <c r="S502" s="47"/>
      <c r="T502" s="42"/>
      <c r="U502" s="37"/>
      <c r="V502" s="37"/>
      <c r="W502" s="37"/>
      <c r="X502" s="42"/>
      <c r="Y502" s="42"/>
      <c r="Z502" s="51"/>
      <c r="AA502" s="63"/>
      <c r="AB502" s="599"/>
      <c r="AC502" s="37"/>
      <c r="AD502" s="37"/>
      <c r="AE502" s="42"/>
      <c r="AF502" s="37"/>
      <c r="AG502" s="37"/>
      <c r="AH502" s="47"/>
      <c r="AI502" s="37"/>
      <c r="AJ502" s="42"/>
      <c r="AK502" s="56"/>
      <c r="AL502" s="28"/>
      <c r="AM502" s="55"/>
      <c r="AN502" s="55"/>
      <c r="AO502" s="55"/>
      <c r="AP502" s="42"/>
      <c r="AQ502" s="57"/>
      <c r="AR502" s="57"/>
      <c r="AS502" s="57"/>
      <c r="AT502" s="57"/>
      <c r="AU502" s="57"/>
      <c r="AV502" s="57"/>
      <c r="AW502" s="57"/>
      <c r="AX502" s="57"/>
      <c r="AY502" s="57"/>
      <c r="AZ502" s="57"/>
      <c r="BA502" s="57"/>
      <c r="BB502" s="57"/>
      <c r="BC502" s="57"/>
      <c r="BD502" s="57"/>
      <c r="BE502" s="57"/>
      <c r="BF502" s="57"/>
      <c r="BG502" s="57"/>
      <c r="BH502" s="57"/>
      <c r="BI502" s="57"/>
      <c r="BJ502" s="57"/>
      <c r="BK502" s="57"/>
      <c r="BL502" s="57"/>
      <c r="BM502" s="57"/>
      <c r="BN502" s="57"/>
      <c r="BO502" s="57"/>
      <c r="BP502" s="57"/>
      <c r="BQ502" s="57"/>
      <c r="BR502" s="57"/>
      <c r="BS502" s="57"/>
      <c r="BT502" s="57"/>
      <c r="BU502" s="57"/>
    </row>
    <row r="503" ht="15.75" customHeight="1">
      <c r="A503" s="64"/>
      <c r="B503" s="110"/>
      <c r="C503" s="36"/>
      <c r="D503" s="31"/>
      <c r="E503" s="31"/>
      <c r="F503" s="28"/>
      <c r="G503" s="106"/>
      <c r="H503" s="286"/>
      <c r="I503" s="55"/>
      <c r="J503" s="55"/>
      <c r="K503" s="55"/>
      <c r="L503" s="64"/>
      <c r="M503" s="64"/>
      <c r="N503" s="69"/>
      <c r="O503" s="69"/>
      <c r="P503" s="47"/>
      <c r="Q503" s="47"/>
      <c r="R503" s="367"/>
      <c r="S503" s="47"/>
      <c r="T503" s="42"/>
      <c r="U503" s="37"/>
      <c r="V503" s="37"/>
      <c r="W503" s="37"/>
      <c r="X503" s="42"/>
      <c r="Y503" s="42"/>
      <c r="Z503" s="51"/>
      <c r="AA503" s="63"/>
      <c r="AB503" s="599"/>
      <c r="AC503" s="37"/>
      <c r="AD503" s="37"/>
      <c r="AE503" s="42"/>
      <c r="AF503" s="37"/>
      <c r="AG503" s="37"/>
      <c r="AH503" s="47"/>
      <c r="AI503" s="37"/>
      <c r="AJ503" s="42"/>
      <c r="AK503" s="56"/>
      <c r="AL503" s="28"/>
      <c r="AM503" s="55"/>
      <c r="AN503" s="55"/>
      <c r="AO503" s="55"/>
      <c r="AP503" s="42"/>
      <c r="AQ503" s="57"/>
      <c r="AR503" s="57"/>
      <c r="AS503" s="57"/>
      <c r="AT503" s="57"/>
      <c r="AU503" s="57"/>
      <c r="AV503" s="57"/>
      <c r="AW503" s="57"/>
      <c r="AX503" s="57"/>
      <c r="AY503" s="57"/>
      <c r="AZ503" s="57"/>
      <c r="BA503" s="57"/>
      <c r="BB503" s="57"/>
      <c r="BC503" s="57"/>
      <c r="BD503" s="57"/>
      <c r="BE503" s="57"/>
      <c r="BF503" s="57"/>
      <c r="BG503" s="57"/>
      <c r="BH503" s="57"/>
      <c r="BI503" s="57"/>
      <c r="BJ503" s="57"/>
      <c r="BK503" s="57"/>
      <c r="BL503" s="57"/>
      <c r="BM503" s="57"/>
      <c r="BN503" s="57"/>
      <c r="BO503" s="57"/>
      <c r="BP503" s="57"/>
      <c r="BQ503" s="57"/>
      <c r="BR503" s="57"/>
      <c r="BS503" s="57"/>
      <c r="BT503" s="57"/>
      <c r="BU503" s="57"/>
    </row>
    <row r="504" ht="15.75" customHeight="1">
      <c r="A504" s="64"/>
      <c r="B504" s="110"/>
      <c r="C504" s="36"/>
      <c r="D504" s="31"/>
      <c r="E504" s="31"/>
      <c r="F504" s="28"/>
      <c r="G504" s="106"/>
      <c r="H504" s="286"/>
      <c r="I504" s="55"/>
      <c r="J504" s="55"/>
      <c r="K504" s="55"/>
      <c r="L504" s="64"/>
      <c r="M504" s="64"/>
      <c r="N504" s="69"/>
      <c r="O504" s="69"/>
      <c r="P504" s="47"/>
      <c r="Q504" s="47"/>
      <c r="R504" s="367"/>
      <c r="S504" s="47"/>
      <c r="T504" s="42"/>
      <c r="U504" s="37"/>
      <c r="V504" s="37"/>
      <c r="W504" s="37"/>
      <c r="X504" s="42"/>
      <c r="Y504" s="42"/>
      <c r="Z504" s="51"/>
      <c r="AA504" s="63"/>
      <c r="AB504" s="599"/>
      <c r="AC504" s="37"/>
      <c r="AD504" s="37"/>
      <c r="AE504" s="42"/>
      <c r="AF504" s="37"/>
      <c r="AG504" s="37"/>
      <c r="AH504" s="47"/>
      <c r="AI504" s="37"/>
      <c r="AJ504" s="42"/>
      <c r="AK504" s="56"/>
      <c r="AL504" s="28"/>
      <c r="AM504" s="55"/>
      <c r="AN504" s="55"/>
      <c r="AO504" s="55"/>
      <c r="AP504" s="42"/>
      <c r="AQ504" s="57"/>
      <c r="AR504" s="57"/>
      <c r="AS504" s="57"/>
      <c r="AT504" s="57"/>
      <c r="AU504" s="57"/>
      <c r="AV504" s="57"/>
      <c r="AW504" s="57"/>
      <c r="AX504" s="57"/>
      <c r="AY504" s="57"/>
      <c r="AZ504" s="57"/>
      <c r="BA504" s="57"/>
      <c r="BB504" s="57"/>
      <c r="BC504" s="57"/>
      <c r="BD504" s="57"/>
      <c r="BE504" s="57"/>
      <c r="BF504" s="57"/>
      <c r="BG504" s="57"/>
      <c r="BH504" s="57"/>
      <c r="BI504" s="57"/>
      <c r="BJ504" s="57"/>
      <c r="BK504" s="57"/>
      <c r="BL504" s="57"/>
      <c r="BM504" s="57"/>
      <c r="BN504" s="57"/>
      <c r="BO504" s="57"/>
      <c r="BP504" s="57"/>
      <c r="BQ504" s="57"/>
      <c r="BR504" s="57"/>
      <c r="BS504" s="57"/>
      <c r="BT504" s="57"/>
      <c r="BU504" s="57"/>
    </row>
    <row r="505" ht="15.75" customHeight="1">
      <c r="A505" s="64"/>
      <c r="B505" s="110"/>
      <c r="C505" s="36"/>
      <c r="D505" s="31"/>
      <c r="E505" s="31"/>
      <c r="F505" s="28"/>
      <c r="G505" s="106"/>
      <c r="H505" s="286"/>
      <c r="I505" s="55"/>
      <c r="J505" s="55"/>
      <c r="K505" s="55"/>
      <c r="L505" s="64"/>
      <c r="M505" s="64"/>
      <c r="N505" s="69"/>
      <c r="O505" s="69"/>
      <c r="P505" s="47"/>
      <c r="Q505" s="47"/>
      <c r="R505" s="367"/>
      <c r="S505" s="47"/>
      <c r="T505" s="42"/>
      <c r="U505" s="37"/>
      <c r="V505" s="37"/>
      <c r="W505" s="37"/>
      <c r="X505" s="42"/>
      <c r="Y505" s="42"/>
      <c r="Z505" s="51"/>
      <c r="AA505" s="63"/>
      <c r="AB505" s="599"/>
      <c r="AC505" s="37"/>
      <c r="AD505" s="37"/>
      <c r="AE505" s="42"/>
      <c r="AF505" s="37"/>
      <c r="AG505" s="37"/>
      <c r="AH505" s="47"/>
      <c r="AI505" s="37"/>
      <c r="AJ505" s="42"/>
      <c r="AK505" s="56"/>
      <c r="AL505" s="28"/>
      <c r="AM505" s="55"/>
      <c r="AN505" s="55"/>
      <c r="AO505" s="55"/>
      <c r="AP505" s="42"/>
      <c r="AQ505" s="57"/>
      <c r="AR505" s="57"/>
      <c r="AS505" s="57"/>
      <c r="AT505" s="57"/>
      <c r="AU505" s="57"/>
      <c r="AV505" s="57"/>
      <c r="AW505" s="57"/>
      <c r="AX505" s="57"/>
      <c r="AY505" s="57"/>
      <c r="AZ505" s="57"/>
      <c r="BA505" s="57"/>
      <c r="BB505" s="57"/>
      <c r="BC505" s="57"/>
      <c r="BD505" s="57"/>
      <c r="BE505" s="57"/>
      <c r="BF505" s="57"/>
      <c r="BG505" s="57"/>
      <c r="BH505" s="57"/>
      <c r="BI505" s="57"/>
      <c r="BJ505" s="57"/>
      <c r="BK505" s="57"/>
      <c r="BL505" s="57"/>
      <c r="BM505" s="57"/>
      <c r="BN505" s="57"/>
      <c r="BO505" s="57"/>
      <c r="BP505" s="57"/>
      <c r="BQ505" s="57"/>
      <c r="BR505" s="57"/>
      <c r="BS505" s="57"/>
      <c r="BT505" s="57"/>
      <c r="BU505" s="57"/>
    </row>
    <row r="506" ht="15.75" customHeight="1">
      <c r="A506" s="64"/>
      <c r="B506" s="110"/>
      <c r="C506" s="36"/>
      <c r="D506" s="31"/>
      <c r="E506" s="31"/>
      <c r="F506" s="28"/>
      <c r="G506" s="106"/>
      <c r="H506" s="286"/>
      <c r="I506" s="55"/>
      <c r="J506" s="55"/>
      <c r="K506" s="55"/>
      <c r="L506" s="64"/>
      <c r="M506" s="64"/>
      <c r="N506" s="69"/>
      <c r="O506" s="69"/>
      <c r="P506" s="47"/>
      <c r="Q506" s="47"/>
      <c r="R506" s="367"/>
      <c r="S506" s="47"/>
      <c r="T506" s="42"/>
      <c r="U506" s="37"/>
      <c r="V506" s="37"/>
      <c r="W506" s="37"/>
      <c r="X506" s="42"/>
      <c r="Y506" s="42"/>
      <c r="Z506" s="51"/>
      <c r="AA506" s="63"/>
      <c r="AB506" s="599"/>
      <c r="AC506" s="37"/>
      <c r="AD506" s="37"/>
      <c r="AE506" s="42"/>
      <c r="AF506" s="37"/>
      <c r="AG506" s="37"/>
      <c r="AH506" s="47"/>
      <c r="AI506" s="37"/>
      <c r="AJ506" s="42"/>
      <c r="AK506" s="56"/>
      <c r="AL506" s="28"/>
      <c r="AM506" s="55"/>
      <c r="AN506" s="55"/>
      <c r="AO506" s="55"/>
      <c r="AP506" s="42"/>
      <c r="AQ506" s="57"/>
      <c r="AR506" s="57"/>
      <c r="AS506" s="57"/>
      <c r="AT506" s="57"/>
      <c r="AU506" s="57"/>
      <c r="AV506" s="57"/>
      <c r="AW506" s="57"/>
      <c r="AX506" s="57"/>
      <c r="AY506" s="57"/>
      <c r="AZ506" s="57"/>
      <c r="BA506" s="57"/>
      <c r="BB506" s="57"/>
      <c r="BC506" s="57"/>
      <c r="BD506" s="57"/>
      <c r="BE506" s="57"/>
      <c r="BF506" s="57"/>
      <c r="BG506" s="57"/>
      <c r="BH506" s="57"/>
      <c r="BI506" s="57"/>
      <c r="BJ506" s="57"/>
      <c r="BK506" s="57"/>
      <c r="BL506" s="57"/>
      <c r="BM506" s="57"/>
      <c r="BN506" s="57"/>
      <c r="BO506" s="57"/>
      <c r="BP506" s="57"/>
      <c r="BQ506" s="57"/>
      <c r="BR506" s="57"/>
      <c r="BS506" s="57"/>
      <c r="BT506" s="57"/>
      <c r="BU506" s="57"/>
    </row>
    <row r="507" ht="15.75" customHeight="1">
      <c r="A507" s="64"/>
      <c r="B507" s="110"/>
      <c r="C507" s="36"/>
      <c r="D507" s="31"/>
      <c r="E507" s="31"/>
      <c r="F507" s="28"/>
      <c r="G507" s="106"/>
      <c r="H507" s="286"/>
      <c r="I507" s="55"/>
      <c r="J507" s="55"/>
      <c r="K507" s="55"/>
      <c r="L507" s="64"/>
      <c r="M507" s="64"/>
      <c r="N507" s="69"/>
      <c r="O507" s="69"/>
      <c r="P507" s="47"/>
      <c r="Q507" s="47"/>
      <c r="R507" s="367"/>
      <c r="S507" s="47"/>
      <c r="T507" s="42"/>
      <c r="U507" s="37"/>
      <c r="V507" s="37"/>
      <c r="W507" s="37"/>
      <c r="X507" s="42"/>
      <c r="Y507" s="42"/>
      <c r="Z507" s="51"/>
      <c r="AA507" s="63"/>
      <c r="AB507" s="599"/>
      <c r="AC507" s="37"/>
      <c r="AD507" s="37"/>
      <c r="AE507" s="42"/>
      <c r="AF507" s="37"/>
      <c r="AG507" s="37"/>
      <c r="AH507" s="47"/>
      <c r="AI507" s="37"/>
      <c r="AJ507" s="42"/>
      <c r="AK507" s="56"/>
      <c r="AL507" s="28"/>
      <c r="AM507" s="55"/>
      <c r="AN507" s="55"/>
      <c r="AO507" s="55"/>
      <c r="AP507" s="42"/>
      <c r="AQ507" s="57"/>
      <c r="AR507" s="57"/>
      <c r="AS507" s="57"/>
      <c r="AT507" s="57"/>
      <c r="AU507" s="57"/>
      <c r="AV507" s="57"/>
      <c r="AW507" s="57"/>
      <c r="AX507" s="57"/>
      <c r="AY507" s="57"/>
      <c r="AZ507" s="57"/>
      <c r="BA507" s="57"/>
      <c r="BB507" s="57"/>
      <c r="BC507" s="57"/>
      <c r="BD507" s="57"/>
      <c r="BE507" s="57"/>
      <c r="BF507" s="57"/>
      <c r="BG507" s="57"/>
      <c r="BH507" s="57"/>
      <c r="BI507" s="57"/>
      <c r="BJ507" s="57"/>
      <c r="BK507" s="57"/>
      <c r="BL507" s="57"/>
      <c r="BM507" s="57"/>
      <c r="BN507" s="57"/>
      <c r="BO507" s="57"/>
      <c r="BP507" s="57"/>
      <c r="BQ507" s="57"/>
      <c r="BR507" s="57"/>
      <c r="BS507" s="57"/>
      <c r="BT507" s="57"/>
      <c r="BU507" s="57"/>
    </row>
    <row r="508" ht="15.75" customHeight="1">
      <c r="A508" s="64"/>
      <c r="B508" s="110"/>
      <c r="C508" s="36"/>
      <c r="D508" s="31"/>
      <c r="E508" s="31"/>
      <c r="F508" s="28"/>
      <c r="G508" s="106"/>
      <c r="H508" s="286"/>
      <c r="I508" s="55"/>
      <c r="J508" s="55"/>
      <c r="K508" s="55"/>
      <c r="L508" s="64"/>
      <c r="M508" s="64"/>
      <c r="N508" s="69"/>
      <c r="O508" s="69"/>
      <c r="P508" s="47"/>
      <c r="Q508" s="47"/>
      <c r="R508" s="367"/>
      <c r="S508" s="47"/>
      <c r="T508" s="42"/>
      <c r="U508" s="37"/>
      <c r="V508" s="37"/>
      <c r="W508" s="37"/>
      <c r="X508" s="42"/>
      <c r="Y508" s="42"/>
      <c r="Z508" s="51"/>
      <c r="AA508" s="63"/>
      <c r="AB508" s="599"/>
      <c r="AC508" s="37"/>
      <c r="AD508" s="37"/>
      <c r="AE508" s="42"/>
      <c r="AF508" s="37"/>
      <c r="AG508" s="37"/>
      <c r="AH508" s="47"/>
      <c r="AI508" s="37"/>
      <c r="AJ508" s="42"/>
      <c r="AK508" s="56"/>
      <c r="AL508" s="28"/>
      <c r="AM508" s="55"/>
      <c r="AN508" s="55"/>
      <c r="AO508" s="55"/>
      <c r="AP508" s="42"/>
      <c r="AQ508" s="57"/>
      <c r="AR508" s="57"/>
      <c r="AS508" s="57"/>
      <c r="AT508" s="57"/>
      <c r="AU508" s="57"/>
      <c r="AV508" s="57"/>
      <c r="AW508" s="57"/>
      <c r="AX508" s="57"/>
      <c r="AY508" s="57"/>
      <c r="AZ508" s="57"/>
      <c r="BA508" s="57"/>
      <c r="BB508" s="57"/>
      <c r="BC508" s="57"/>
      <c r="BD508" s="57"/>
      <c r="BE508" s="57"/>
      <c r="BF508" s="57"/>
      <c r="BG508" s="57"/>
      <c r="BH508" s="57"/>
      <c r="BI508" s="57"/>
      <c r="BJ508" s="57"/>
      <c r="BK508" s="57"/>
      <c r="BL508" s="57"/>
      <c r="BM508" s="57"/>
      <c r="BN508" s="57"/>
      <c r="BO508" s="57"/>
      <c r="BP508" s="57"/>
      <c r="BQ508" s="57"/>
      <c r="BR508" s="57"/>
      <c r="BS508" s="57"/>
      <c r="BT508" s="57"/>
      <c r="BU508" s="57"/>
    </row>
    <row r="509" ht="15.75" customHeight="1">
      <c r="A509" s="64"/>
      <c r="B509" s="110"/>
      <c r="C509" s="36"/>
      <c r="D509" s="31"/>
      <c r="E509" s="31"/>
      <c r="F509" s="28"/>
      <c r="G509" s="106"/>
      <c r="H509" s="286"/>
      <c r="I509" s="55"/>
      <c r="J509" s="55"/>
      <c r="K509" s="55"/>
      <c r="L509" s="64"/>
      <c r="M509" s="64"/>
      <c r="N509" s="69"/>
      <c r="O509" s="69"/>
      <c r="P509" s="47"/>
      <c r="Q509" s="47"/>
      <c r="R509" s="367"/>
      <c r="S509" s="47"/>
      <c r="T509" s="42"/>
      <c r="U509" s="37"/>
      <c r="V509" s="37"/>
      <c r="W509" s="37"/>
      <c r="X509" s="42"/>
      <c r="Y509" s="42"/>
      <c r="Z509" s="51"/>
      <c r="AA509" s="63"/>
      <c r="AB509" s="599"/>
      <c r="AC509" s="37"/>
      <c r="AD509" s="37"/>
      <c r="AE509" s="42"/>
      <c r="AF509" s="37"/>
      <c r="AG509" s="37"/>
      <c r="AH509" s="47"/>
      <c r="AI509" s="37"/>
      <c r="AJ509" s="42"/>
      <c r="AK509" s="56"/>
      <c r="AL509" s="28"/>
      <c r="AM509" s="55"/>
      <c r="AN509" s="55"/>
      <c r="AO509" s="55"/>
      <c r="AP509" s="42"/>
      <c r="AQ509" s="57"/>
      <c r="AR509" s="57"/>
      <c r="AS509" s="57"/>
      <c r="AT509" s="57"/>
      <c r="AU509" s="57"/>
      <c r="AV509" s="57"/>
      <c r="AW509" s="57"/>
      <c r="AX509" s="57"/>
      <c r="AY509" s="57"/>
      <c r="AZ509" s="57"/>
      <c r="BA509" s="57"/>
      <c r="BB509" s="57"/>
      <c r="BC509" s="57"/>
      <c r="BD509" s="57"/>
      <c r="BE509" s="57"/>
      <c r="BF509" s="57"/>
      <c r="BG509" s="57"/>
      <c r="BH509" s="57"/>
      <c r="BI509" s="57"/>
      <c r="BJ509" s="57"/>
      <c r="BK509" s="57"/>
      <c r="BL509" s="57"/>
      <c r="BM509" s="57"/>
      <c r="BN509" s="57"/>
      <c r="BO509" s="57"/>
      <c r="BP509" s="57"/>
      <c r="BQ509" s="57"/>
      <c r="BR509" s="57"/>
      <c r="BS509" s="57"/>
      <c r="BT509" s="57"/>
      <c r="BU509" s="57"/>
    </row>
    <row r="510" ht="15.75" customHeight="1">
      <c r="A510" s="64"/>
      <c r="B510" s="110"/>
      <c r="C510" s="36"/>
      <c r="D510" s="31"/>
      <c r="E510" s="31"/>
      <c r="F510" s="28"/>
      <c r="G510" s="106"/>
      <c r="H510" s="286"/>
      <c r="I510" s="55"/>
      <c r="J510" s="55"/>
      <c r="K510" s="55"/>
      <c r="L510" s="64"/>
      <c r="M510" s="64"/>
      <c r="N510" s="69"/>
      <c r="O510" s="69"/>
      <c r="P510" s="47"/>
      <c r="Q510" s="47"/>
      <c r="R510" s="367"/>
      <c r="S510" s="47"/>
      <c r="T510" s="42"/>
      <c r="U510" s="37"/>
      <c r="V510" s="37"/>
      <c r="W510" s="37"/>
      <c r="X510" s="42"/>
      <c r="Y510" s="42"/>
      <c r="Z510" s="51"/>
      <c r="AA510" s="63"/>
      <c r="AB510" s="599"/>
      <c r="AC510" s="37"/>
      <c r="AD510" s="37"/>
      <c r="AE510" s="42"/>
      <c r="AF510" s="37"/>
      <c r="AG510" s="37"/>
      <c r="AH510" s="47"/>
      <c r="AI510" s="37"/>
      <c r="AJ510" s="42"/>
      <c r="AK510" s="56"/>
      <c r="AL510" s="28"/>
      <c r="AM510" s="55"/>
      <c r="AN510" s="55"/>
      <c r="AO510" s="55"/>
      <c r="AP510" s="42"/>
      <c r="AQ510" s="57"/>
      <c r="AR510" s="57"/>
      <c r="AS510" s="57"/>
      <c r="AT510" s="57"/>
      <c r="AU510" s="57"/>
      <c r="AV510" s="57"/>
      <c r="AW510" s="57"/>
      <c r="AX510" s="57"/>
      <c r="AY510" s="57"/>
      <c r="AZ510" s="57"/>
      <c r="BA510" s="57"/>
      <c r="BB510" s="57"/>
      <c r="BC510" s="57"/>
      <c r="BD510" s="57"/>
      <c r="BE510" s="57"/>
      <c r="BF510" s="57"/>
      <c r="BG510" s="57"/>
      <c r="BH510" s="57"/>
      <c r="BI510" s="57"/>
      <c r="BJ510" s="57"/>
      <c r="BK510" s="57"/>
      <c r="BL510" s="57"/>
      <c r="BM510" s="57"/>
      <c r="BN510" s="57"/>
      <c r="BO510" s="57"/>
      <c r="BP510" s="57"/>
      <c r="BQ510" s="57"/>
      <c r="BR510" s="57"/>
      <c r="BS510" s="57"/>
      <c r="BT510" s="57"/>
      <c r="BU510" s="57"/>
    </row>
    <row r="511" ht="15.75" customHeight="1">
      <c r="A511" s="64"/>
      <c r="B511" s="110"/>
      <c r="C511" s="36"/>
      <c r="D511" s="31"/>
      <c r="E511" s="31"/>
      <c r="F511" s="28"/>
      <c r="G511" s="106"/>
      <c r="H511" s="286"/>
      <c r="I511" s="55"/>
      <c r="J511" s="55"/>
      <c r="K511" s="55"/>
      <c r="L511" s="64"/>
      <c r="M511" s="64"/>
      <c r="N511" s="69"/>
      <c r="O511" s="69"/>
      <c r="P511" s="47"/>
      <c r="Q511" s="47"/>
      <c r="R511" s="367"/>
      <c r="S511" s="47"/>
      <c r="T511" s="42"/>
      <c r="U511" s="37"/>
      <c r="V511" s="37"/>
      <c r="W511" s="37"/>
      <c r="X511" s="42"/>
      <c r="Y511" s="42"/>
      <c r="Z511" s="51"/>
      <c r="AA511" s="63"/>
      <c r="AB511" s="599"/>
      <c r="AC511" s="37"/>
      <c r="AD511" s="37"/>
      <c r="AE511" s="42"/>
      <c r="AF511" s="37"/>
      <c r="AG511" s="37"/>
      <c r="AH511" s="47"/>
      <c r="AI511" s="37"/>
      <c r="AJ511" s="42"/>
      <c r="AK511" s="56"/>
      <c r="AL511" s="28"/>
      <c r="AM511" s="55"/>
      <c r="AN511" s="55"/>
      <c r="AO511" s="55"/>
      <c r="AP511" s="42"/>
      <c r="AQ511" s="57"/>
      <c r="AR511" s="57"/>
      <c r="AS511" s="57"/>
      <c r="AT511" s="57"/>
      <c r="AU511" s="57"/>
      <c r="AV511" s="57"/>
      <c r="AW511" s="57"/>
      <c r="AX511" s="57"/>
      <c r="AY511" s="57"/>
      <c r="AZ511" s="57"/>
      <c r="BA511" s="57"/>
      <c r="BB511" s="57"/>
      <c r="BC511" s="57"/>
      <c r="BD511" s="57"/>
      <c r="BE511" s="57"/>
      <c r="BF511" s="57"/>
      <c r="BG511" s="57"/>
      <c r="BH511" s="57"/>
      <c r="BI511" s="57"/>
      <c r="BJ511" s="57"/>
      <c r="BK511" s="57"/>
      <c r="BL511" s="57"/>
      <c r="BM511" s="57"/>
      <c r="BN511" s="57"/>
      <c r="BO511" s="57"/>
      <c r="BP511" s="57"/>
      <c r="BQ511" s="57"/>
      <c r="BR511" s="57"/>
      <c r="BS511" s="57"/>
      <c r="BT511" s="57"/>
      <c r="BU511" s="57"/>
    </row>
    <row r="512" ht="15.75" customHeight="1">
      <c r="A512" s="64"/>
      <c r="B512" s="110"/>
      <c r="C512" s="36"/>
      <c r="D512" s="31"/>
      <c r="E512" s="31"/>
      <c r="F512" s="28"/>
      <c r="G512" s="106"/>
      <c r="H512" s="286"/>
      <c r="I512" s="55"/>
      <c r="J512" s="55"/>
      <c r="K512" s="55"/>
      <c r="L512" s="64"/>
      <c r="M512" s="64"/>
      <c r="N512" s="69"/>
      <c r="O512" s="69"/>
      <c r="P512" s="47"/>
      <c r="Q512" s="47"/>
      <c r="R512" s="367"/>
      <c r="S512" s="47"/>
      <c r="T512" s="42"/>
      <c r="U512" s="37"/>
      <c r="V512" s="37"/>
      <c r="W512" s="37"/>
      <c r="X512" s="42"/>
      <c r="Y512" s="42"/>
      <c r="Z512" s="51"/>
      <c r="AA512" s="63"/>
      <c r="AB512" s="599"/>
      <c r="AC512" s="37"/>
      <c r="AD512" s="37"/>
      <c r="AE512" s="42"/>
      <c r="AF512" s="37"/>
      <c r="AG512" s="37"/>
      <c r="AH512" s="47"/>
      <c r="AI512" s="37"/>
      <c r="AJ512" s="42"/>
      <c r="AK512" s="56"/>
      <c r="AL512" s="28"/>
      <c r="AM512" s="55"/>
      <c r="AN512" s="55"/>
      <c r="AO512" s="55"/>
      <c r="AP512" s="42"/>
      <c r="AQ512" s="57"/>
      <c r="AR512" s="57"/>
      <c r="AS512" s="57"/>
      <c r="AT512" s="57"/>
      <c r="AU512" s="57"/>
      <c r="AV512" s="57"/>
      <c r="AW512" s="57"/>
      <c r="AX512" s="57"/>
      <c r="AY512" s="57"/>
      <c r="AZ512" s="57"/>
      <c r="BA512" s="57"/>
      <c r="BB512" s="57"/>
      <c r="BC512" s="57"/>
      <c r="BD512" s="57"/>
      <c r="BE512" s="57"/>
      <c r="BF512" s="57"/>
      <c r="BG512" s="57"/>
      <c r="BH512" s="57"/>
      <c r="BI512" s="57"/>
      <c r="BJ512" s="57"/>
      <c r="BK512" s="57"/>
      <c r="BL512" s="57"/>
      <c r="BM512" s="57"/>
      <c r="BN512" s="57"/>
      <c r="BO512" s="57"/>
      <c r="BP512" s="57"/>
      <c r="BQ512" s="57"/>
      <c r="BR512" s="57"/>
      <c r="BS512" s="57"/>
      <c r="BT512" s="57"/>
      <c r="BU512" s="57"/>
    </row>
    <row r="513" ht="15.75" customHeight="1">
      <c r="A513" s="64"/>
      <c r="B513" s="110"/>
      <c r="C513" s="36"/>
      <c r="D513" s="31"/>
      <c r="E513" s="31"/>
      <c r="F513" s="28"/>
      <c r="G513" s="106"/>
      <c r="H513" s="286"/>
      <c r="I513" s="55"/>
      <c r="J513" s="55"/>
      <c r="K513" s="55"/>
      <c r="L513" s="64"/>
      <c r="M513" s="64"/>
      <c r="N513" s="69"/>
      <c r="O513" s="69"/>
      <c r="P513" s="47"/>
      <c r="Q513" s="47"/>
      <c r="R513" s="367"/>
      <c r="S513" s="47"/>
      <c r="T513" s="42"/>
      <c r="U513" s="37"/>
      <c r="V513" s="37"/>
      <c r="W513" s="37"/>
      <c r="X513" s="42"/>
      <c r="Y513" s="42"/>
      <c r="Z513" s="51"/>
      <c r="AA513" s="63"/>
      <c r="AB513" s="599"/>
      <c r="AC513" s="37"/>
      <c r="AD513" s="37"/>
      <c r="AE513" s="42"/>
      <c r="AF513" s="37"/>
      <c r="AG513" s="37"/>
      <c r="AH513" s="47"/>
      <c r="AI513" s="37"/>
      <c r="AJ513" s="42"/>
      <c r="AK513" s="56"/>
      <c r="AL513" s="28"/>
      <c r="AM513" s="55"/>
      <c r="AN513" s="55"/>
      <c r="AO513" s="55"/>
      <c r="AP513" s="42"/>
      <c r="AQ513" s="57"/>
      <c r="AR513" s="57"/>
      <c r="AS513" s="57"/>
      <c r="AT513" s="57"/>
      <c r="AU513" s="57"/>
      <c r="AV513" s="57"/>
      <c r="AW513" s="57"/>
      <c r="AX513" s="57"/>
      <c r="AY513" s="57"/>
      <c r="AZ513" s="57"/>
      <c r="BA513" s="57"/>
      <c r="BB513" s="57"/>
      <c r="BC513" s="57"/>
      <c r="BD513" s="57"/>
      <c r="BE513" s="57"/>
      <c r="BF513" s="57"/>
      <c r="BG513" s="57"/>
      <c r="BH513" s="57"/>
      <c r="BI513" s="57"/>
      <c r="BJ513" s="57"/>
      <c r="BK513" s="57"/>
      <c r="BL513" s="57"/>
      <c r="BM513" s="57"/>
      <c r="BN513" s="57"/>
      <c r="BO513" s="57"/>
      <c r="BP513" s="57"/>
      <c r="BQ513" s="57"/>
      <c r="BR513" s="57"/>
      <c r="BS513" s="57"/>
      <c r="BT513" s="57"/>
      <c r="BU513" s="57"/>
    </row>
    <row r="514" ht="15.75" customHeight="1">
      <c r="A514" s="64"/>
      <c r="B514" s="110"/>
      <c r="C514" s="36"/>
      <c r="D514" s="31"/>
      <c r="E514" s="31"/>
      <c r="F514" s="28"/>
      <c r="G514" s="106"/>
      <c r="H514" s="286"/>
      <c r="I514" s="55"/>
      <c r="J514" s="55"/>
      <c r="K514" s="55"/>
      <c r="L514" s="64"/>
      <c r="M514" s="64"/>
      <c r="N514" s="69"/>
      <c r="O514" s="69"/>
      <c r="P514" s="47"/>
      <c r="Q514" s="47"/>
      <c r="R514" s="367"/>
      <c r="S514" s="47"/>
      <c r="T514" s="42"/>
      <c r="U514" s="37"/>
      <c r="V514" s="37"/>
      <c r="W514" s="37"/>
      <c r="X514" s="42"/>
      <c r="Y514" s="42"/>
      <c r="Z514" s="51"/>
      <c r="AA514" s="63"/>
      <c r="AB514" s="599"/>
      <c r="AC514" s="37"/>
      <c r="AD514" s="37"/>
      <c r="AE514" s="42"/>
      <c r="AF514" s="37"/>
      <c r="AG514" s="37"/>
      <c r="AH514" s="47"/>
      <c r="AI514" s="37"/>
      <c r="AJ514" s="42"/>
      <c r="AK514" s="56"/>
      <c r="AL514" s="28"/>
      <c r="AM514" s="55"/>
      <c r="AN514" s="55"/>
      <c r="AO514" s="55"/>
      <c r="AP514" s="42"/>
      <c r="AQ514" s="57"/>
      <c r="AR514" s="57"/>
      <c r="AS514" s="57"/>
      <c r="AT514" s="57"/>
      <c r="AU514" s="57"/>
      <c r="AV514" s="57"/>
      <c r="AW514" s="57"/>
      <c r="AX514" s="57"/>
      <c r="AY514" s="57"/>
      <c r="AZ514" s="57"/>
      <c r="BA514" s="57"/>
      <c r="BB514" s="57"/>
      <c r="BC514" s="57"/>
      <c r="BD514" s="57"/>
      <c r="BE514" s="57"/>
      <c r="BF514" s="57"/>
      <c r="BG514" s="57"/>
      <c r="BH514" s="57"/>
      <c r="BI514" s="57"/>
      <c r="BJ514" s="57"/>
      <c r="BK514" s="57"/>
      <c r="BL514" s="57"/>
      <c r="BM514" s="57"/>
      <c r="BN514" s="57"/>
      <c r="BO514" s="57"/>
      <c r="BP514" s="57"/>
      <c r="BQ514" s="57"/>
      <c r="BR514" s="57"/>
      <c r="BS514" s="57"/>
      <c r="BT514" s="57"/>
      <c r="BU514" s="57"/>
    </row>
    <row r="515" ht="15.75" customHeight="1">
      <c r="A515" s="64"/>
      <c r="B515" s="110"/>
      <c r="C515" s="36"/>
      <c r="D515" s="31"/>
      <c r="E515" s="31"/>
      <c r="F515" s="28"/>
      <c r="G515" s="106"/>
      <c r="H515" s="286"/>
      <c r="I515" s="55"/>
      <c r="J515" s="55"/>
      <c r="K515" s="55"/>
      <c r="L515" s="64"/>
      <c r="M515" s="64"/>
      <c r="N515" s="69"/>
      <c r="O515" s="69"/>
      <c r="P515" s="47"/>
      <c r="Q515" s="47"/>
      <c r="R515" s="367"/>
      <c r="S515" s="47"/>
      <c r="T515" s="42"/>
      <c r="U515" s="37"/>
      <c r="V515" s="37"/>
      <c r="W515" s="37"/>
      <c r="X515" s="42"/>
      <c r="Y515" s="42"/>
      <c r="Z515" s="51"/>
      <c r="AA515" s="63"/>
      <c r="AB515" s="599"/>
      <c r="AC515" s="37"/>
      <c r="AD515" s="37"/>
      <c r="AE515" s="42"/>
      <c r="AF515" s="37"/>
      <c r="AG515" s="37"/>
      <c r="AH515" s="47"/>
      <c r="AI515" s="37"/>
      <c r="AJ515" s="42"/>
      <c r="AK515" s="56"/>
      <c r="AL515" s="28"/>
      <c r="AM515" s="55"/>
      <c r="AN515" s="55"/>
      <c r="AO515" s="55"/>
      <c r="AP515" s="42"/>
      <c r="AQ515" s="57"/>
      <c r="AR515" s="57"/>
      <c r="AS515" s="57"/>
      <c r="AT515" s="57"/>
      <c r="AU515" s="57"/>
      <c r="AV515" s="57"/>
      <c r="AW515" s="57"/>
      <c r="AX515" s="57"/>
      <c r="AY515" s="57"/>
      <c r="AZ515" s="57"/>
      <c r="BA515" s="57"/>
      <c r="BB515" s="57"/>
      <c r="BC515" s="57"/>
      <c r="BD515" s="57"/>
      <c r="BE515" s="57"/>
      <c r="BF515" s="57"/>
      <c r="BG515" s="57"/>
      <c r="BH515" s="57"/>
      <c r="BI515" s="57"/>
      <c r="BJ515" s="57"/>
      <c r="BK515" s="57"/>
      <c r="BL515" s="57"/>
      <c r="BM515" s="57"/>
      <c r="BN515" s="57"/>
      <c r="BO515" s="57"/>
      <c r="BP515" s="57"/>
      <c r="BQ515" s="57"/>
      <c r="BR515" s="57"/>
      <c r="BS515" s="57"/>
      <c r="BT515" s="57"/>
      <c r="BU515" s="57"/>
    </row>
    <row r="516" ht="15.75" customHeight="1">
      <c r="A516" s="64"/>
      <c r="B516" s="110"/>
      <c r="C516" s="36"/>
      <c r="D516" s="31"/>
      <c r="E516" s="31"/>
      <c r="F516" s="28"/>
      <c r="G516" s="106"/>
      <c r="H516" s="286"/>
      <c r="I516" s="55"/>
      <c r="J516" s="55"/>
      <c r="K516" s="55"/>
      <c r="L516" s="64"/>
      <c r="M516" s="64"/>
      <c r="N516" s="69"/>
      <c r="O516" s="69"/>
      <c r="P516" s="47"/>
      <c r="Q516" s="47"/>
      <c r="R516" s="367"/>
      <c r="S516" s="47"/>
      <c r="T516" s="42"/>
      <c r="U516" s="37"/>
      <c r="V516" s="37"/>
      <c r="W516" s="37"/>
      <c r="X516" s="42"/>
      <c r="Y516" s="42"/>
      <c r="Z516" s="51"/>
      <c r="AA516" s="63"/>
      <c r="AB516" s="599"/>
      <c r="AC516" s="37"/>
      <c r="AD516" s="37"/>
      <c r="AE516" s="42"/>
      <c r="AF516" s="37"/>
      <c r="AG516" s="37"/>
      <c r="AH516" s="47"/>
      <c r="AI516" s="37"/>
      <c r="AJ516" s="42"/>
      <c r="AK516" s="56"/>
      <c r="AL516" s="28"/>
      <c r="AM516" s="55"/>
      <c r="AN516" s="55"/>
      <c r="AO516" s="55"/>
      <c r="AP516" s="42"/>
      <c r="AQ516" s="57"/>
      <c r="AR516" s="57"/>
      <c r="AS516" s="57"/>
      <c r="AT516" s="57"/>
      <c r="AU516" s="57"/>
      <c r="AV516" s="57"/>
      <c r="AW516" s="57"/>
      <c r="AX516" s="57"/>
      <c r="AY516" s="57"/>
      <c r="AZ516" s="57"/>
      <c r="BA516" s="57"/>
      <c r="BB516" s="57"/>
      <c r="BC516" s="57"/>
      <c r="BD516" s="57"/>
      <c r="BE516" s="57"/>
      <c r="BF516" s="57"/>
      <c r="BG516" s="57"/>
      <c r="BH516" s="57"/>
      <c r="BI516" s="57"/>
      <c r="BJ516" s="57"/>
      <c r="BK516" s="57"/>
      <c r="BL516" s="57"/>
      <c r="BM516" s="57"/>
      <c r="BN516" s="57"/>
      <c r="BO516" s="57"/>
      <c r="BP516" s="57"/>
      <c r="BQ516" s="57"/>
      <c r="BR516" s="57"/>
      <c r="BS516" s="57"/>
      <c r="BT516" s="57"/>
      <c r="BU516" s="57"/>
    </row>
    <row r="517" ht="15.75" customHeight="1">
      <c r="A517" s="64"/>
      <c r="B517" s="110"/>
      <c r="C517" s="36"/>
      <c r="D517" s="31"/>
      <c r="E517" s="31"/>
      <c r="F517" s="28"/>
      <c r="G517" s="106"/>
      <c r="H517" s="286"/>
      <c r="I517" s="55"/>
      <c r="J517" s="55"/>
      <c r="K517" s="55"/>
      <c r="L517" s="64"/>
      <c r="M517" s="64"/>
      <c r="N517" s="69"/>
      <c r="O517" s="69"/>
      <c r="P517" s="47"/>
      <c r="Q517" s="47"/>
      <c r="R517" s="367"/>
      <c r="S517" s="47"/>
      <c r="T517" s="42"/>
      <c r="U517" s="37"/>
      <c r="V517" s="37"/>
      <c r="W517" s="37"/>
      <c r="X517" s="42"/>
      <c r="Y517" s="42"/>
      <c r="Z517" s="51"/>
      <c r="AA517" s="63"/>
      <c r="AB517" s="599"/>
      <c r="AC517" s="37"/>
      <c r="AD517" s="37"/>
      <c r="AE517" s="42"/>
      <c r="AF517" s="37"/>
      <c r="AG517" s="37"/>
      <c r="AH517" s="47"/>
      <c r="AI517" s="37"/>
      <c r="AJ517" s="42"/>
      <c r="AK517" s="56"/>
      <c r="AL517" s="28"/>
      <c r="AM517" s="55"/>
      <c r="AN517" s="55"/>
      <c r="AO517" s="55"/>
      <c r="AP517" s="42"/>
      <c r="AQ517" s="57"/>
      <c r="AR517" s="57"/>
      <c r="AS517" s="57"/>
      <c r="AT517" s="57"/>
      <c r="AU517" s="57"/>
      <c r="AV517" s="57"/>
      <c r="AW517" s="57"/>
      <c r="AX517" s="57"/>
      <c r="AY517" s="57"/>
      <c r="AZ517" s="57"/>
      <c r="BA517" s="57"/>
      <c r="BB517" s="57"/>
      <c r="BC517" s="57"/>
      <c r="BD517" s="57"/>
      <c r="BE517" s="57"/>
      <c r="BF517" s="57"/>
      <c r="BG517" s="57"/>
      <c r="BH517" s="57"/>
      <c r="BI517" s="57"/>
      <c r="BJ517" s="57"/>
      <c r="BK517" s="57"/>
      <c r="BL517" s="57"/>
      <c r="BM517" s="57"/>
      <c r="BN517" s="57"/>
      <c r="BO517" s="57"/>
      <c r="BP517" s="57"/>
      <c r="BQ517" s="57"/>
      <c r="BR517" s="57"/>
      <c r="BS517" s="57"/>
      <c r="BT517" s="57"/>
      <c r="BU517" s="57"/>
    </row>
    <row r="518" ht="15.75" customHeight="1">
      <c r="A518" s="64"/>
      <c r="B518" s="110"/>
      <c r="C518" s="36"/>
      <c r="D518" s="31"/>
      <c r="E518" s="31"/>
      <c r="F518" s="28"/>
      <c r="G518" s="106"/>
      <c r="H518" s="286"/>
      <c r="I518" s="55"/>
      <c r="J518" s="55"/>
      <c r="K518" s="55"/>
      <c r="L518" s="64"/>
      <c r="M518" s="64"/>
      <c r="N518" s="69"/>
      <c r="O518" s="69"/>
      <c r="P518" s="47"/>
      <c r="Q518" s="47"/>
      <c r="R518" s="367"/>
      <c r="S518" s="47"/>
      <c r="T518" s="42"/>
      <c r="U518" s="37"/>
      <c r="V518" s="37"/>
      <c r="W518" s="37"/>
      <c r="X518" s="42"/>
      <c r="Y518" s="42"/>
      <c r="Z518" s="51"/>
      <c r="AA518" s="63"/>
      <c r="AB518" s="599"/>
      <c r="AC518" s="37"/>
      <c r="AD518" s="37"/>
      <c r="AE518" s="42"/>
      <c r="AF518" s="37"/>
      <c r="AG518" s="37"/>
      <c r="AH518" s="47"/>
      <c r="AI518" s="37"/>
      <c r="AJ518" s="42"/>
      <c r="AK518" s="56"/>
      <c r="AL518" s="28"/>
      <c r="AM518" s="55"/>
      <c r="AN518" s="55"/>
      <c r="AO518" s="55"/>
      <c r="AP518" s="42"/>
      <c r="AQ518" s="57"/>
      <c r="AR518" s="57"/>
      <c r="AS518" s="57"/>
      <c r="AT518" s="57"/>
      <c r="AU518" s="57"/>
      <c r="AV518" s="57"/>
      <c r="AW518" s="57"/>
      <c r="AX518" s="57"/>
      <c r="AY518" s="57"/>
      <c r="AZ518" s="57"/>
      <c r="BA518" s="57"/>
      <c r="BB518" s="57"/>
      <c r="BC518" s="57"/>
      <c r="BD518" s="57"/>
      <c r="BE518" s="57"/>
      <c r="BF518" s="57"/>
      <c r="BG518" s="57"/>
      <c r="BH518" s="57"/>
      <c r="BI518" s="57"/>
      <c r="BJ518" s="57"/>
      <c r="BK518" s="57"/>
      <c r="BL518" s="57"/>
      <c r="BM518" s="57"/>
      <c r="BN518" s="57"/>
      <c r="BO518" s="57"/>
      <c r="BP518" s="57"/>
      <c r="BQ518" s="57"/>
      <c r="BR518" s="57"/>
      <c r="BS518" s="57"/>
      <c r="BT518" s="57"/>
      <c r="BU518" s="57"/>
    </row>
    <row r="519" ht="15.75" customHeight="1">
      <c r="A519" s="64"/>
      <c r="B519" s="110"/>
      <c r="C519" s="36"/>
      <c r="D519" s="31"/>
      <c r="E519" s="31"/>
      <c r="F519" s="28"/>
      <c r="G519" s="106"/>
      <c r="H519" s="286"/>
      <c r="I519" s="55"/>
      <c r="J519" s="55"/>
      <c r="K519" s="55"/>
      <c r="L519" s="64"/>
      <c r="M519" s="64"/>
      <c r="N519" s="69"/>
      <c r="O519" s="69"/>
      <c r="P519" s="47"/>
      <c r="Q519" s="47"/>
      <c r="R519" s="367"/>
      <c r="S519" s="47"/>
      <c r="T519" s="42"/>
      <c r="U519" s="37"/>
      <c r="V519" s="37"/>
      <c r="W519" s="37"/>
      <c r="X519" s="42"/>
      <c r="Y519" s="42"/>
      <c r="Z519" s="51"/>
      <c r="AA519" s="63"/>
      <c r="AB519" s="599"/>
      <c r="AC519" s="37"/>
      <c r="AD519" s="37"/>
      <c r="AE519" s="42"/>
      <c r="AF519" s="37"/>
      <c r="AG519" s="37"/>
      <c r="AH519" s="47"/>
      <c r="AI519" s="37"/>
      <c r="AJ519" s="42"/>
      <c r="AK519" s="56"/>
      <c r="AL519" s="28"/>
      <c r="AM519" s="55"/>
      <c r="AN519" s="55"/>
      <c r="AO519" s="55"/>
      <c r="AP519" s="42"/>
      <c r="AQ519" s="57"/>
      <c r="AR519" s="57"/>
      <c r="AS519" s="57"/>
      <c r="AT519" s="57"/>
      <c r="AU519" s="57"/>
      <c r="AV519" s="57"/>
      <c r="AW519" s="57"/>
      <c r="AX519" s="57"/>
      <c r="AY519" s="57"/>
      <c r="AZ519" s="57"/>
      <c r="BA519" s="57"/>
      <c r="BB519" s="57"/>
      <c r="BC519" s="57"/>
      <c r="BD519" s="57"/>
      <c r="BE519" s="57"/>
      <c r="BF519" s="57"/>
      <c r="BG519" s="57"/>
      <c r="BH519" s="57"/>
      <c r="BI519" s="57"/>
      <c r="BJ519" s="57"/>
      <c r="BK519" s="57"/>
      <c r="BL519" s="57"/>
      <c r="BM519" s="57"/>
      <c r="BN519" s="57"/>
      <c r="BO519" s="57"/>
      <c r="BP519" s="57"/>
      <c r="BQ519" s="57"/>
      <c r="BR519" s="57"/>
      <c r="BS519" s="57"/>
      <c r="BT519" s="57"/>
      <c r="BU519" s="57"/>
    </row>
    <row r="520" ht="15.75" customHeight="1">
      <c r="A520" s="64"/>
      <c r="B520" s="110"/>
      <c r="C520" s="36"/>
      <c r="D520" s="31"/>
      <c r="E520" s="31"/>
      <c r="F520" s="28"/>
      <c r="G520" s="106"/>
      <c r="H520" s="286"/>
      <c r="I520" s="55"/>
      <c r="J520" s="55"/>
      <c r="K520" s="55"/>
      <c r="L520" s="64"/>
      <c r="M520" s="64"/>
      <c r="N520" s="69"/>
      <c r="O520" s="69"/>
      <c r="P520" s="47"/>
      <c r="Q520" s="47"/>
      <c r="R520" s="367"/>
      <c r="S520" s="47"/>
      <c r="T520" s="42"/>
      <c r="U520" s="37"/>
      <c r="V520" s="37"/>
      <c r="W520" s="37"/>
      <c r="X520" s="42"/>
      <c r="Y520" s="42"/>
      <c r="Z520" s="51"/>
      <c r="AA520" s="63"/>
      <c r="AB520" s="599"/>
      <c r="AC520" s="37"/>
      <c r="AD520" s="37"/>
      <c r="AE520" s="42"/>
      <c r="AF520" s="37"/>
      <c r="AG520" s="37"/>
      <c r="AH520" s="47"/>
      <c r="AI520" s="37"/>
      <c r="AJ520" s="42"/>
      <c r="AK520" s="56"/>
      <c r="AL520" s="28"/>
      <c r="AM520" s="55"/>
      <c r="AN520" s="55"/>
      <c r="AO520" s="55"/>
      <c r="AP520" s="42"/>
      <c r="AQ520" s="57"/>
      <c r="AR520" s="57"/>
      <c r="AS520" s="57"/>
      <c r="AT520" s="57"/>
      <c r="AU520" s="57"/>
      <c r="AV520" s="57"/>
      <c r="AW520" s="57"/>
      <c r="AX520" s="57"/>
      <c r="AY520" s="57"/>
      <c r="AZ520" s="57"/>
      <c r="BA520" s="57"/>
      <c r="BB520" s="57"/>
      <c r="BC520" s="57"/>
      <c r="BD520" s="57"/>
      <c r="BE520" s="57"/>
      <c r="BF520" s="57"/>
      <c r="BG520" s="57"/>
      <c r="BH520" s="57"/>
      <c r="BI520" s="57"/>
      <c r="BJ520" s="57"/>
      <c r="BK520" s="57"/>
      <c r="BL520" s="57"/>
      <c r="BM520" s="57"/>
      <c r="BN520" s="57"/>
      <c r="BO520" s="57"/>
      <c r="BP520" s="57"/>
      <c r="BQ520" s="57"/>
      <c r="BR520" s="57"/>
      <c r="BS520" s="57"/>
      <c r="BT520" s="57"/>
      <c r="BU520" s="57"/>
    </row>
    <row r="521" ht="15.75" customHeight="1">
      <c r="A521" s="64"/>
      <c r="B521" s="110"/>
      <c r="C521" s="36"/>
      <c r="D521" s="31"/>
      <c r="E521" s="31"/>
      <c r="F521" s="28"/>
      <c r="G521" s="106"/>
      <c r="H521" s="286"/>
      <c r="I521" s="55"/>
      <c r="J521" s="55"/>
      <c r="K521" s="55"/>
      <c r="L521" s="64"/>
      <c r="M521" s="64"/>
      <c r="N521" s="69"/>
      <c r="O521" s="69"/>
      <c r="P521" s="47"/>
      <c r="Q521" s="47"/>
      <c r="R521" s="367"/>
      <c r="S521" s="47"/>
      <c r="T521" s="42"/>
      <c r="U521" s="37"/>
      <c r="V521" s="37"/>
      <c r="W521" s="37"/>
      <c r="X521" s="42"/>
      <c r="Y521" s="42"/>
      <c r="Z521" s="51"/>
      <c r="AA521" s="63"/>
      <c r="AB521" s="599"/>
      <c r="AC521" s="37"/>
      <c r="AD521" s="37"/>
      <c r="AE521" s="42"/>
      <c r="AF521" s="37"/>
      <c r="AG521" s="37"/>
      <c r="AH521" s="47"/>
      <c r="AI521" s="37"/>
      <c r="AJ521" s="42"/>
      <c r="AK521" s="56"/>
      <c r="AL521" s="28"/>
      <c r="AM521" s="55"/>
      <c r="AN521" s="55"/>
      <c r="AO521" s="55"/>
      <c r="AP521" s="42"/>
      <c r="AQ521" s="57"/>
      <c r="AR521" s="57"/>
      <c r="AS521" s="57"/>
      <c r="AT521" s="57"/>
      <c r="AU521" s="57"/>
      <c r="AV521" s="57"/>
      <c r="AW521" s="57"/>
      <c r="AX521" s="57"/>
      <c r="AY521" s="57"/>
      <c r="AZ521" s="57"/>
      <c r="BA521" s="57"/>
      <c r="BB521" s="57"/>
      <c r="BC521" s="57"/>
      <c r="BD521" s="57"/>
      <c r="BE521" s="57"/>
      <c r="BF521" s="57"/>
      <c r="BG521" s="57"/>
      <c r="BH521" s="57"/>
      <c r="BI521" s="57"/>
      <c r="BJ521" s="57"/>
      <c r="BK521" s="57"/>
      <c r="BL521" s="57"/>
      <c r="BM521" s="57"/>
      <c r="BN521" s="57"/>
      <c r="BO521" s="57"/>
      <c r="BP521" s="57"/>
      <c r="BQ521" s="57"/>
      <c r="BR521" s="57"/>
      <c r="BS521" s="57"/>
      <c r="BT521" s="57"/>
      <c r="BU521" s="57"/>
    </row>
    <row r="522" ht="15.75" customHeight="1">
      <c r="A522" s="64"/>
      <c r="B522" s="110"/>
      <c r="C522" s="36"/>
      <c r="D522" s="31"/>
      <c r="E522" s="31"/>
      <c r="F522" s="28"/>
      <c r="G522" s="106"/>
      <c r="H522" s="286"/>
      <c r="I522" s="55"/>
      <c r="J522" s="55"/>
      <c r="K522" s="55"/>
      <c r="L522" s="64"/>
      <c r="M522" s="64"/>
      <c r="N522" s="69"/>
      <c r="O522" s="69"/>
      <c r="P522" s="47"/>
      <c r="Q522" s="47"/>
      <c r="R522" s="367"/>
      <c r="S522" s="47"/>
      <c r="T522" s="42"/>
      <c r="U522" s="37"/>
      <c r="V522" s="37"/>
      <c r="W522" s="37"/>
      <c r="X522" s="42"/>
      <c r="Y522" s="42"/>
      <c r="Z522" s="51"/>
      <c r="AA522" s="63"/>
      <c r="AB522" s="599"/>
      <c r="AC522" s="37"/>
      <c r="AD522" s="37"/>
      <c r="AE522" s="42"/>
      <c r="AF522" s="37"/>
      <c r="AG522" s="37"/>
      <c r="AH522" s="47"/>
      <c r="AI522" s="37"/>
      <c r="AJ522" s="42"/>
      <c r="AK522" s="56"/>
      <c r="AL522" s="28"/>
      <c r="AM522" s="55"/>
      <c r="AN522" s="55"/>
      <c r="AO522" s="55"/>
      <c r="AP522" s="42"/>
      <c r="AQ522" s="57"/>
      <c r="AR522" s="57"/>
      <c r="AS522" s="57"/>
      <c r="AT522" s="57"/>
      <c r="AU522" s="57"/>
      <c r="AV522" s="57"/>
      <c r="AW522" s="57"/>
      <c r="AX522" s="57"/>
      <c r="AY522" s="57"/>
      <c r="AZ522" s="57"/>
      <c r="BA522" s="57"/>
      <c r="BB522" s="57"/>
      <c r="BC522" s="57"/>
      <c r="BD522" s="57"/>
      <c r="BE522" s="57"/>
      <c r="BF522" s="57"/>
      <c r="BG522" s="57"/>
      <c r="BH522" s="57"/>
      <c r="BI522" s="57"/>
      <c r="BJ522" s="57"/>
      <c r="BK522" s="57"/>
      <c r="BL522" s="57"/>
      <c r="BM522" s="57"/>
      <c r="BN522" s="57"/>
      <c r="BO522" s="57"/>
      <c r="BP522" s="57"/>
      <c r="BQ522" s="57"/>
      <c r="BR522" s="57"/>
      <c r="BS522" s="57"/>
      <c r="BT522" s="57"/>
      <c r="BU522" s="57"/>
    </row>
    <row r="523" ht="15.75" customHeight="1">
      <c r="A523" s="64"/>
      <c r="B523" s="110"/>
      <c r="C523" s="36"/>
      <c r="D523" s="31"/>
      <c r="E523" s="31"/>
      <c r="F523" s="28"/>
      <c r="G523" s="106"/>
      <c r="H523" s="286"/>
      <c r="I523" s="55"/>
      <c r="J523" s="55"/>
      <c r="K523" s="55"/>
      <c r="L523" s="64"/>
      <c r="M523" s="64"/>
      <c r="N523" s="69"/>
      <c r="O523" s="69"/>
      <c r="P523" s="47"/>
      <c r="Q523" s="47"/>
      <c r="R523" s="367"/>
      <c r="S523" s="47"/>
      <c r="T523" s="42"/>
      <c r="U523" s="37"/>
      <c r="V523" s="37"/>
      <c r="W523" s="37"/>
      <c r="X523" s="42"/>
      <c r="Y523" s="42"/>
      <c r="Z523" s="51"/>
      <c r="AA523" s="63"/>
      <c r="AB523" s="599"/>
      <c r="AC523" s="37"/>
      <c r="AD523" s="37"/>
      <c r="AE523" s="42"/>
      <c r="AF523" s="37"/>
      <c r="AG523" s="37"/>
      <c r="AH523" s="47"/>
      <c r="AI523" s="37"/>
      <c r="AJ523" s="42"/>
      <c r="AK523" s="56"/>
      <c r="AL523" s="28"/>
      <c r="AM523" s="55"/>
      <c r="AN523" s="55"/>
      <c r="AO523" s="55"/>
      <c r="AP523" s="42"/>
      <c r="AQ523" s="57"/>
      <c r="AR523" s="57"/>
      <c r="AS523" s="57"/>
      <c r="AT523" s="57"/>
      <c r="AU523" s="57"/>
      <c r="AV523" s="57"/>
      <c r="AW523" s="57"/>
      <c r="AX523" s="57"/>
      <c r="AY523" s="57"/>
      <c r="AZ523" s="57"/>
      <c r="BA523" s="57"/>
      <c r="BB523" s="57"/>
      <c r="BC523" s="57"/>
      <c r="BD523" s="57"/>
      <c r="BE523" s="57"/>
      <c r="BF523" s="57"/>
      <c r="BG523" s="57"/>
      <c r="BH523" s="57"/>
      <c r="BI523" s="57"/>
      <c r="BJ523" s="57"/>
      <c r="BK523" s="57"/>
      <c r="BL523" s="57"/>
      <c r="BM523" s="57"/>
      <c r="BN523" s="57"/>
      <c r="BO523" s="57"/>
      <c r="BP523" s="57"/>
      <c r="BQ523" s="57"/>
      <c r="BR523" s="57"/>
      <c r="BS523" s="57"/>
      <c r="BT523" s="57"/>
      <c r="BU523" s="57"/>
    </row>
    <row r="524" ht="15.75" customHeight="1">
      <c r="A524" s="64"/>
      <c r="B524" s="110"/>
      <c r="C524" s="36"/>
      <c r="D524" s="31"/>
      <c r="E524" s="31"/>
      <c r="F524" s="28"/>
      <c r="G524" s="106"/>
      <c r="H524" s="286"/>
      <c r="I524" s="55"/>
      <c r="J524" s="55"/>
      <c r="K524" s="55"/>
      <c r="L524" s="64"/>
      <c r="M524" s="64"/>
      <c r="N524" s="69"/>
      <c r="O524" s="69"/>
      <c r="P524" s="47"/>
      <c r="Q524" s="47"/>
      <c r="R524" s="367"/>
      <c r="S524" s="47"/>
      <c r="T524" s="42"/>
      <c r="U524" s="37"/>
      <c r="V524" s="37"/>
      <c r="W524" s="37"/>
      <c r="X524" s="42"/>
      <c r="Y524" s="42"/>
      <c r="Z524" s="51"/>
      <c r="AA524" s="63"/>
      <c r="AB524" s="599"/>
      <c r="AC524" s="37"/>
      <c r="AD524" s="37"/>
      <c r="AE524" s="42"/>
      <c r="AF524" s="37"/>
      <c r="AG524" s="37"/>
      <c r="AH524" s="47"/>
      <c r="AI524" s="37"/>
      <c r="AJ524" s="42"/>
      <c r="AK524" s="56"/>
      <c r="AL524" s="28"/>
      <c r="AM524" s="55"/>
      <c r="AN524" s="55"/>
      <c r="AO524" s="55"/>
      <c r="AP524" s="42"/>
      <c r="AQ524" s="57"/>
      <c r="AR524" s="57"/>
      <c r="AS524" s="57"/>
      <c r="AT524" s="57"/>
      <c r="AU524" s="57"/>
      <c r="AV524" s="57"/>
      <c r="AW524" s="57"/>
      <c r="AX524" s="57"/>
      <c r="AY524" s="57"/>
      <c r="AZ524" s="57"/>
      <c r="BA524" s="57"/>
      <c r="BB524" s="57"/>
      <c r="BC524" s="57"/>
      <c r="BD524" s="57"/>
      <c r="BE524" s="57"/>
      <c r="BF524" s="57"/>
      <c r="BG524" s="57"/>
      <c r="BH524" s="57"/>
      <c r="BI524" s="57"/>
      <c r="BJ524" s="57"/>
      <c r="BK524" s="57"/>
      <c r="BL524" s="57"/>
      <c r="BM524" s="57"/>
      <c r="BN524" s="57"/>
      <c r="BO524" s="57"/>
      <c r="BP524" s="57"/>
      <c r="BQ524" s="57"/>
      <c r="BR524" s="57"/>
      <c r="BS524" s="57"/>
      <c r="BT524" s="57"/>
      <c r="BU524" s="57"/>
    </row>
    <row r="525" ht="15.75" customHeight="1">
      <c r="A525" s="64"/>
      <c r="B525" s="110"/>
      <c r="C525" s="36"/>
      <c r="D525" s="31"/>
      <c r="E525" s="31"/>
      <c r="F525" s="28"/>
      <c r="G525" s="106"/>
      <c r="H525" s="286"/>
      <c r="I525" s="55"/>
      <c r="J525" s="55"/>
      <c r="K525" s="55"/>
      <c r="L525" s="64"/>
      <c r="M525" s="64"/>
      <c r="N525" s="69"/>
      <c r="O525" s="69"/>
      <c r="P525" s="47"/>
      <c r="Q525" s="47"/>
      <c r="R525" s="367"/>
      <c r="S525" s="47"/>
      <c r="T525" s="42"/>
      <c r="U525" s="37"/>
      <c r="V525" s="37"/>
      <c r="W525" s="37"/>
      <c r="X525" s="42"/>
      <c r="Y525" s="42"/>
      <c r="Z525" s="51"/>
      <c r="AA525" s="63"/>
      <c r="AB525" s="599"/>
      <c r="AC525" s="37"/>
      <c r="AD525" s="37"/>
      <c r="AE525" s="42"/>
      <c r="AF525" s="37"/>
      <c r="AG525" s="37"/>
      <c r="AH525" s="47"/>
      <c r="AI525" s="37"/>
      <c r="AJ525" s="42"/>
      <c r="AK525" s="56"/>
      <c r="AL525" s="28"/>
      <c r="AM525" s="55"/>
      <c r="AN525" s="55"/>
      <c r="AO525" s="55"/>
      <c r="AP525" s="42"/>
      <c r="AQ525" s="57"/>
      <c r="AR525" s="57"/>
      <c r="AS525" s="57"/>
      <c r="AT525" s="57"/>
      <c r="AU525" s="57"/>
      <c r="AV525" s="57"/>
      <c r="AW525" s="57"/>
      <c r="AX525" s="57"/>
      <c r="AY525" s="57"/>
      <c r="AZ525" s="57"/>
      <c r="BA525" s="57"/>
      <c r="BB525" s="57"/>
      <c r="BC525" s="57"/>
      <c r="BD525" s="57"/>
      <c r="BE525" s="57"/>
      <c r="BF525" s="57"/>
      <c r="BG525" s="57"/>
      <c r="BH525" s="57"/>
      <c r="BI525" s="57"/>
      <c r="BJ525" s="57"/>
      <c r="BK525" s="57"/>
      <c r="BL525" s="57"/>
      <c r="BM525" s="57"/>
      <c r="BN525" s="57"/>
      <c r="BO525" s="57"/>
      <c r="BP525" s="57"/>
      <c r="BQ525" s="57"/>
      <c r="BR525" s="57"/>
      <c r="BS525" s="57"/>
      <c r="BT525" s="57"/>
      <c r="BU525" s="57"/>
    </row>
    <row r="526" ht="15.75" customHeight="1">
      <c r="A526" s="64"/>
      <c r="B526" s="110"/>
      <c r="C526" s="36"/>
      <c r="D526" s="31"/>
      <c r="E526" s="31"/>
      <c r="F526" s="28"/>
      <c r="G526" s="106"/>
      <c r="H526" s="286"/>
      <c r="I526" s="55"/>
      <c r="J526" s="55"/>
      <c r="K526" s="55"/>
      <c r="L526" s="64"/>
      <c r="M526" s="64"/>
      <c r="N526" s="69"/>
      <c r="O526" s="69"/>
      <c r="P526" s="47"/>
      <c r="Q526" s="47"/>
      <c r="R526" s="367"/>
      <c r="S526" s="47"/>
      <c r="T526" s="42"/>
      <c r="U526" s="37"/>
      <c r="V526" s="37"/>
      <c r="W526" s="37"/>
      <c r="X526" s="42"/>
      <c r="Y526" s="42"/>
      <c r="Z526" s="51"/>
      <c r="AA526" s="63"/>
      <c r="AB526" s="599"/>
      <c r="AC526" s="37"/>
      <c r="AD526" s="37"/>
      <c r="AE526" s="42"/>
      <c r="AF526" s="37"/>
      <c r="AG526" s="37"/>
      <c r="AH526" s="47"/>
      <c r="AI526" s="37"/>
      <c r="AJ526" s="42"/>
      <c r="AK526" s="56"/>
      <c r="AL526" s="28"/>
      <c r="AM526" s="55"/>
      <c r="AN526" s="55"/>
      <c r="AO526" s="55"/>
      <c r="AP526" s="42"/>
      <c r="AQ526" s="57"/>
      <c r="AR526" s="57"/>
      <c r="AS526" s="57"/>
      <c r="AT526" s="57"/>
      <c r="AU526" s="57"/>
      <c r="AV526" s="57"/>
      <c r="AW526" s="57"/>
      <c r="AX526" s="57"/>
      <c r="AY526" s="57"/>
      <c r="AZ526" s="57"/>
      <c r="BA526" s="57"/>
      <c r="BB526" s="57"/>
      <c r="BC526" s="57"/>
      <c r="BD526" s="57"/>
      <c r="BE526" s="57"/>
      <c r="BF526" s="57"/>
      <c r="BG526" s="57"/>
      <c r="BH526" s="57"/>
      <c r="BI526" s="57"/>
      <c r="BJ526" s="57"/>
      <c r="BK526" s="57"/>
      <c r="BL526" s="57"/>
      <c r="BM526" s="57"/>
      <c r="BN526" s="57"/>
      <c r="BO526" s="57"/>
      <c r="BP526" s="57"/>
      <c r="BQ526" s="57"/>
      <c r="BR526" s="57"/>
      <c r="BS526" s="57"/>
      <c r="BT526" s="57"/>
      <c r="BU526" s="57"/>
    </row>
    <row r="527" ht="15.75" customHeight="1">
      <c r="A527" s="64"/>
      <c r="B527" s="110"/>
      <c r="C527" s="36"/>
      <c r="D527" s="31"/>
      <c r="E527" s="31"/>
      <c r="F527" s="28"/>
      <c r="G527" s="106"/>
      <c r="H527" s="286"/>
      <c r="I527" s="55"/>
      <c r="J527" s="55"/>
      <c r="K527" s="55"/>
      <c r="L527" s="64"/>
      <c r="M527" s="64"/>
      <c r="N527" s="69"/>
      <c r="O527" s="69"/>
      <c r="P527" s="47"/>
      <c r="Q527" s="47"/>
      <c r="R527" s="367"/>
      <c r="S527" s="47"/>
      <c r="T527" s="42"/>
      <c r="U527" s="37"/>
      <c r="V527" s="37"/>
      <c r="W527" s="37"/>
      <c r="X527" s="42"/>
      <c r="Y527" s="42"/>
      <c r="Z527" s="51"/>
      <c r="AA527" s="63"/>
      <c r="AB527" s="599"/>
      <c r="AC527" s="37"/>
      <c r="AD527" s="37"/>
      <c r="AE527" s="42"/>
      <c r="AF527" s="37"/>
      <c r="AG527" s="37"/>
      <c r="AH527" s="47"/>
      <c r="AI527" s="37"/>
      <c r="AJ527" s="42"/>
      <c r="AK527" s="56"/>
      <c r="AL527" s="28"/>
      <c r="AM527" s="55"/>
      <c r="AN527" s="55"/>
      <c r="AO527" s="55"/>
      <c r="AP527" s="42"/>
      <c r="AQ527" s="57"/>
      <c r="AR527" s="57"/>
      <c r="AS527" s="57"/>
      <c r="AT527" s="57"/>
      <c r="AU527" s="57"/>
      <c r="AV527" s="57"/>
      <c r="AW527" s="57"/>
      <c r="AX527" s="57"/>
      <c r="AY527" s="57"/>
      <c r="AZ527" s="57"/>
      <c r="BA527" s="57"/>
      <c r="BB527" s="57"/>
      <c r="BC527" s="57"/>
      <c r="BD527" s="57"/>
      <c r="BE527" s="57"/>
      <c r="BF527" s="57"/>
      <c r="BG527" s="57"/>
      <c r="BH527" s="57"/>
      <c r="BI527" s="57"/>
      <c r="BJ527" s="57"/>
      <c r="BK527" s="57"/>
      <c r="BL527" s="57"/>
      <c r="BM527" s="57"/>
      <c r="BN527" s="57"/>
      <c r="BO527" s="57"/>
      <c r="BP527" s="57"/>
      <c r="BQ527" s="57"/>
      <c r="BR527" s="57"/>
      <c r="BS527" s="57"/>
      <c r="BT527" s="57"/>
      <c r="BU527" s="57"/>
    </row>
    <row r="528" ht="15.75" customHeight="1">
      <c r="A528" s="64"/>
      <c r="B528" s="110"/>
      <c r="C528" s="36"/>
      <c r="D528" s="31"/>
      <c r="E528" s="31"/>
      <c r="F528" s="28"/>
      <c r="G528" s="106"/>
      <c r="H528" s="286"/>
      <c r="I528" s="55"/>
      <c r="J528" s="55"/>
      <c r="K528" s="55"/>
      <c r="L528" s="64"/>
      <c r="M528" s="64"/>
      <c r="N528" s="69"/>
      <c r="O528" s="69"/>
      <c r="P528" s="47"/>
      <c r="Q528" s="47"/>
      <c r="R528" s="367"/>
      <c r="S528" s="47"/>
      <c r="T528" s="42"/>
      <c r="U528" s="37"/>
      <c r="V528" s="37"/>
      <c r="W528" s="37"/>
      <c r="X528" s="42"/>
      <c r="Y528" s="42"/>
      <c r="Z528" s="51"/>
      <c r="AA528" s="63"/>
      <c r="AB528" s="599"/>
      <c r="AC528" s="37"/>
      <c r="AD528" s="37"/>
      <c r="AE528" s="42"/>
      <c r="AF528" s="37"/>
      <c r="AG528" s="37"/>
      <c r="AH528" s="47"/>
      <c r="AI528" s="37"/>
      <c r="AJ528" s="42"/>
      <c r="AK528" s="56"/>
      <c r="AL528" s="28"/>
      <c r="AM528" s="55"/>
      <c r="AN528" s="55"/>
      <c r="AO528" s="55"/>
      <c r="AP528" s="42"/>
      <c r="AQ528" s="57"/>
      <c r="AR528" s="57"/>
      <c r="AS528" s="57"/>
      <c r="AT528" s="57"/>
      <c r="AU528" s="57"/>
      <c r="AV528" s="57"/>
      <c r="AW528" s="57"/>
      <c r="AX528" s="57"/>
      <c r="AY528" s="57"/>
      <c r="AZ528" s="57"/>
      <c r="BA528" s="57"/>
      <c r="BB528" s="57"/>
      <c r="BC528" s="57"/>
      <c r="BD528" s="57"/>
      <c r="BE528" s="57"/>
      <c r="BF528" s="57"/>
      <c r="BG528" s="57"/>
      <c r="BH528" s="57"/>
      <c r="BI528" s="57"/>
      <c r="BJ528" s="57"/>
      <c r="BK528" s="57"/>
      <c r="BL528" s="57"/>
      <c r="BM528" s="57"/>
      <c r="BN528" s="57"/>
      <c r="BO528" s="57"/>
      <c r="BP528" s="57"/>
      <c r="BQ528" s="57"/>
      <c r="BR528" s="57"/>
      <c r="BS528" s="57"/>
      <c r="BT528" s="57"/>
      <c r="BU528" s="57"/>
    </row>
    <row r="529" ht="15.75" customHeight="1">
      <c r="A529" s="64"/>
      <c r="B529" s="110"/>
      <c r="C529" s="36"/>
      <c r="D529" s="31"/>
      <c r="E529" s="31"/>
      <c r="F529" s="28"/>
      <c r="G529" s="106"/>
      <c r="H529" s="286"/>
      <c r="I529" s="55"/>
      <c r="J529" s="55"/>
      <c r="K529" s="55"/>
      <c r="L529" s="64"/>
      <c r="M529" s="64"/>
      <c r="N529" s="69"/>
      <c r="O529" s="69"/>
      <c r="P529" s="47"/>
      <c r="Q529" s="47"/>
      <c r="R529" s="367"/>
      <c r="S529" s="47"/>
      <c r="T529" s="42"/>
      <c r="U529" s="37"/>
      <c r="V529" s="37"/>
      <c r="W529" s="37"/>
      <c r="X529" s="42"/>
      <c r="Y529" s="42"/>
      <c r="Z529" s="51"/>
      <c r="AA529" s="63"/>
      <c r="AB529" s="599"/>
      <c r="AC529" s="37"/>
      <c r="AD529" s="37"/>
      <c r="AE529" s="42"/>
      <c r="AF529" s="37"/>
      <c r="AG529" s="37"/>
      <c r="AH529" s="47"/>
      <c r="AI529" s="37"/>
      <c r="AJ529" s="42"/>
      <c r="AK529" s="56"/>
      <c r="AL529" s="28"/>
      <c r="AM529" s="55"/>
      <c r="AN529" s="55"/>
      <c r="AO529" s="55"/>
      <c r="AP529" s="42"/>
      <c r="AQ529" s="57"/>
      <c r="AR529" s="57"/>
      <c r="AS529" s="57"/>
      <c r="AT529" s="57"/>
      <c r="AU529" s="57"/>
      <c r="AV529" s="57"/>
      <c r="AW529" s="57"/>
      <c r="AX529" s="57"/>
      <c r="AY529" s="57"/>
      <c r="AZ529" s="57"/>
      <c r="BA529" s="57"/>
      <c r="BB529" s="57"/>
      <c r="BC529" s="57"/>
      <c r="BD529" s="57"/>
      <c r="BE529" s="57"/>
      <c r="BF529" s="57"/>
      <c r="BG529" s="57"/>
      <c r="BH529" s="57"/>
      <c r="BI529" s="57"/>
      <c r="BJ529" s="57"/>
      <c r="BK529" s="57"/>
      <c r="BL529" s="57"/>
      <c r="BM529" s="57"/>
      <c r="BN529" s="57"/>
      <c r="BO529" s="57"/>
      <c r="BP529" s="57"/>
      <c r="BQ529" s="57"/>
      <c r="BR529" s="57"/>
      <c r="BS529" s="57"/>
      <c r="BT529" s="57"/>
      <c r="BU529" s="57"/>
    </row>
    <row r="530" ht="15.75" customHeight="1">
      <c r="A530" s="64"/>
      <c r="B530" s="110"/>
      <c r="C530" s="36"/>
      <c r="D530" s="31"/>
      <c r="E530" s="31"/>
      <c r="F530" s="28"/>
      <c r="G530" s="106"/>
      <c r="H530" s="286"/>
      <c r="I530" s="55"/>
      <c r="J530" s="55"/>
      <c r="K530" s="55"/>
      <c r="L530" s="64"/>
      <c r="M530" s="64"/>
      <c r="N530" s="69"/>
      <c r="O530" s="69"/>
      <c r="P530" s="47"/>
      <c r="Q530" s="47"/>
      <c r="R530" s="367"/>
      <c r="S530" s="47"/>
      <c r="T530" s="42"/>
      <c r="U530" s="37"/>
      <c r="V530" s="37"/>
      <c r="W530" s="37"/>
      <c r="X530" s="42"/>
      <c r="Y530" s="42"/>
      <c r="Z530" s="51"/>
      <c r="AA530" s="63"/>
      <c r="AB530" s="599"/>
      <c r="AC530" s="37"/>
      <c r="AD530" s="37"/>
      <c r="AE530" s="42"/>
      <c r="AF530" s="37"/>
      <c r="AG530" s="37"/>
      <c r="AH530" s="47"/>
      <c r="AI530" s="37"/>
      <c r="AJ530" s="42"/>
      <c r="AK530" s="56"/>
      <c r="AL530" s="28"/>
      <c r="AM530" s="55"/>
      <c r="AN530" s="55"/>
      <c r="AO530" s="55"/>
      <c r="AP530" s="42"/>
      <c r="AQ530" s="57"/>
      <c r="AR530" s="57"/>
      <c r="AS530" s="57"/>
      <c r="AT530" s="57"/>
      <c r="AU530" s="57"/>
      <c r="AV530" s="57"/>
      <c r="AW530" s="57"/>
      <c r="AX530" s="57"/>
      <c r="AY530" s="57"/>
      <c r="AZ530" s="57"/>
      <c r="BA530" s="57"/>
      <c r="BB530" s="57"/>
      <c r="BC530" s="57"/>
      <c r="BD530" s="57"/>
      <c r="BE530" s="57"/>
      <c r="BF530" s="57"/>
      <c r="BG530" s="57"/>
      <c r="BH530" s="57"/>
      <c r="BI530" s="57"/>
      <c r="BJ530" s="57"/>
      <c r="BK530" s="57"/>
      <c r="BL530" s="57"/>
      <c r="BM530" s="57"/>
      <c r="BN530" s="57"/>
      <c r="BO530" s="57"/>
      <c r="BP530" s="57"/>
      <c r="BQ530" s="57"/>
      <c r="BR530" s="57"/>
      <c r="BS530" s="57"/>
      <c r="BT530" s="57"/>
      <c r="BU530" s="57"/>
    </row>
    <row r="531" ht="15.75" customHeight="1">
      <c r="A531" s="64"/>
      <c r="B531" s="110"/>
      <c r="C531" s="36"/>
      <c r="D531" s="31"/>
      <c r="E531" s="31"/>
      <c r="F531" s="28"/>
      <c r="G531" s="106"/>
      <c r="H531" s="286"/>
      <c r="I531" s="55"/>
      <c r="J531" s="55"/>
      <c r="K531" s="55"/>
      <c r="L531" s="64"/>
      <c r="M531" s="64"/>
      <c r="N531" s="69"/>
      <c r="O531" s="69"/>
      <c r="P531" s="47"/>
      <c r="Q531" s="47"/>
      <c r="R531" s="367"/>
      <c r="S531" s="47"/>
      <c r="T531" s="42"/>
      <c r="U531" s="37"/>
      <c r="V531" s="37"/>
      <c r="W531" s="37"/>
      <c r="X531" s="42"/>
      <c r="Y531" s="42"/>
      <c r="Z531" s="51"/>
      <c r="AA531" s="63"/>
      <c r="AB531" s="599"/>
      <c r="AC531" s="37"/>
      <c r="AD531" s="37"/>
      <c r="AE531" s="42"/>
      <c r="AF531" s="37"/>
      <c r="AG531" s="37"/>
      <c r="AH531" s="47"/>
      <c r="AI531" s="37"/>
      <c r="AJ531" s="42"/>
      <c r="AK531" s="56"/>
      <c r="AL531" s="28"/>
      <c r="AM531" s="55"/>
      <c r="AN531" s="55"/>
      <c r="AO531" s="55"/>
      <c r="AP531" s="42"/>
      <c r="AQ531" s="57"/>
      <c r="AR531" s="57"/>
      <c r="AS531" s="57"/>
      <c r="AT531" s="57"/>
      <c r="AU531" s="57"/>
      <c r="AV531" s="57"/>
      <c r="AW531" s="57"/>
      <c r="AX531" s="57"/>
      <c r="AY531" s="57"/>
      <c r="AZ531" s="57"/>
      <c r="BA531" s="57"/>
      <c r="BB531" s="57"/>
      <c r="BC531" s="57"/>
      <c r="BD531" s="57"/>
      <c r="BE531" s="57"/>
      <c r="BF531" s="57"/>
      <c r="BG531" s="57"/>
      <c r="BH531" s="57"/>
      <c r="BI531" s="57"/>
      <c r="BJ531" s="57"/>
      <c r="BK531" s="57"/>
      <c r="BL531" s="57"/>
      <c r="BM531" s="57"/>
      <c r="BN531" s="57"/>
      <c r="BO531" s="57"/>
      <c r="BP531" s="57"/>
      <c r="BQ531" s="57"/>
      <c r="BR531" s="57"/>
      <c r="BS531" s="57"/>
      <c r="BT531" s="57"/>
      <c r="BU531" s="57"/>
    </row>
    <row r="532" ht="15.75" customHeight="1">
      <c r="A532" s="64"/>
      <c r="B532" s="110"/>
      <c r="C532" s="36"/>
      <c r="D532" s="31"/>
      <c r="E532" s="31"/>
      <c r="F532" s="28"/>
      <c r="G532" s="106"/>
      <c r="H532" s="286"/>
      <c r="I532" s="55"/>
      <c r="J532" s="55"/>
      <c r="K532" s="55"/>
      <c r="L532" s="64"/>
      <c r="M532" s="64"/>
      <c r="N532" s="69"/>
      <c r="O532" s="69"/>
      <c r="P532" s="47"/>
      <c r="Q532" s="47"/>
      <c r="R532" s="367"/>
      <c r="S532" s="47"/>
      <c r="T532" s="42"/>
      <c r="U532" s="37"/>
      <c r="V532" s="37"/>
      <c r="W532" s="37"/>
      <c r="X532" s="42"/>
      <c r="Y532" s="42"/>
      <c r="Z532" s="51"/>
      <c r="AA532" s="63"/>
      <c r="AB532" s="599"/>
      <c r="AC532" s="37"/>
      <c r="AD532" s="37"/>
      <c r="AE532" s="42"/>
      <c r="AF532" s="37"/>
      <c r="AG532" s="37"/>
      <c r="AH532" s="47"/>
      <c r="AI532" s="37"/>
      <c r="AJ532" s="42"/>
      <c r="AK532" s="56"/>
      <c r="AL532" s="28"/>
      <c r="AM532" s="55"/>
      <c r="AN532" s="55"/>
      <c r="AO532" s="55"/>
      <c r="AP532" s="42"/>
      <c r="AQ532" s="57"/>
      <c r="AR532" s="57"/>
      <c r="AS532" s="57"/>
      <c r="AT532" s="57"/>
      <c r="AU532" s="57"/>
      <c r="AV532" s="57"/>
      <c r="AW532" s="57"/>
      <c r="AX532" s="57"/>
      <c r="AY532" s="57"/>
      <c r="AZ532" s="57"/>
      <c r="BA532" s="57"/>
      <c r="BB532" s="57"/>
      <c r="BC532" s="57"/>
      <c r="BD532" s="57"/>
      <c r="BE532" s="57"/>
      <c r="BF532" s="57"/>
      <c r="BG532" s="57"/>
      <c r="BH532" s="57"/>
      <c r="BI532" s="57"/>
      <c r="BJ532" s="57"/>
      <c r="BK532" s="57"/>
      <c r="BL532" s="57"/>
      <c r="BM532" s="57"/>
      <c r="BN532" s="57"/>
      <c r="BO532" s="57"/>
      <c r="BP532" s="57"/>
      <c r="BQ532" s="57"/>
      <c r="BR532" s="57"/>
      <c r="BS532" s="57"/>
      <c r="BT532" s="57"/>
      <c r="BU532" s="57"/>
    </row>
    <row r="533" ht="15.75" customHeight="1">
      <c r="A533" s="64"/>
      <c r="B533" s="110"/>
      <c r="C533" s="36"/>
      <c r="D533" s="31"/>
      <c r="E533" s="31"/>
      <c r="F533" s="28"/>
      <c r="G533" s="106"/>
      <c r="H533" s="286"/>
      <c r="I533" s="55"/>
      <c r="J533" s="55"/>
      <c r="K533" s="55"/>
      <c r="L533" s="64"/>
      <c r="M533" s="64"/>
      <c r="N533" s="69"/>
      <c r="O533" s="69"/>
      <c r="P533" s="47"/>
      <c r="Q533" s="47"/>
      <c r="R533" s="367"/>
      <c r="S533" s="47"/>
      <c r="T533" s="42"/>
      <c r="U533" s="37"/>
      <c r="V533" s="37"/>
      <c r="W533" s="37"/>
      <c r="X533" s="42"/>
      <c r="Y533" s="42"/>
      <c r="Z533" s="51"/>
      <c r="AA533" s="63"/>
      <c r="AB533" s="599"/>
      <c r="AC533" s="37"/>
      <c r="AD533" s="37"/>
      <c r="AE533" s="42"/>
      <c r="AF533" s="37"/>
      <c r="AG533" s="37"/>
      <c r="AH533" s="47"/>
      <c r="AI533" s="37"/>
      <c r="AJ533" s="42"/>
      <c r="AK533" s="56"/>
      <c r="AL533" s="28"/>
      <c r="AM533" s="55"/>
      <c r="AN533" s="55"/>
      <c r="AO533" s="55"/>
      <c r="AP533" s="42"/>
      <c r="AQ533" s="57"/>
      <c r="AR533" s="57"/>
      <c r="AS533" s="57"/>
      <c r="AT533" s="57"/>
      <c r="AU533" s="57"/>
      <c r="AV533" s="57"/>
      <c r="AW533" s="57"/>
      <c r="AX533" s="57"/>
      <c r="AY533" s="57"/>
      <c r="AZ533" s="57"/>
      <c r="BA533" s="57"/>
      <c r="BB533" s="57"/>
      <c r="BC533" s="57"/>
      <c r="BD533" s="57"/>
      <c r="BE533" s="57"/>
      <c r="BF533" s="57"/>
      <c r="BG533" s="57"/>
      <c r="BH533" s="57"/>
      <c r="BI533" s="57"/>
      <c r="BJ533" s="57"/>
      <c r="BK533" s="57"/>
      <c r="BL533" s="57"/>
      <c r="BM533" s="57"/>
      <c r="BN533" s="57"/>
      <c r="BO533" s="57"/>
      <c r="BP533" s="57"/>
      <c r="BQ533" s="57"/>
      <c r="BR533" s="57"/>
      <c r="BS533" s="57"/>
      <c r="BT533" s="57"/>
      <c r="BU533" s="57"/>
    </row>
    <row r="534" ht="15.75" customHeight="1">
      <c r="A534" s="64"/>
      <c r="B534" s="110"/>
      <c r="C534" s="36"/>
      <c r="D534" s="31"/>
      <c r="E534" s="31"/>
      <c r="F534" s="28"/>
      <c r="G534" s="106"/>
      <c r="H534" s="286"/>
      <c r="I534" s="55"/>
      <c r="J534" s="55"/>
      <c r="K534" s="55"/>
      <c r="L534" s="64"/>
      <c r="M534" s="64"/>
      <c r="N534" s="69"/>
      <c r="O534" s="69"/>
      <c r="P534" s="47"/>
      <c r="Q534" s="47"/>
      <c r="R534" s="367"/>
      <c r="S534" s="47"/>
      <c r="T534" s="42"/>
      <c r="U534" s="37"/>
      <c r="V534" s="37"/>
      <c r="W534" s="37"/>
      <c r="X534" s="42"/>
      <c r="Y534" s="42"/>
      <c r="Z534" s="51"/>
      <c r="AA534" s="63"/>
      <c r="AB534" s="599"/>
      <c r="AC534" s="37"/>
      <c r="AD534" s="37"/>
      <c r="AE534" s="42"/>
      <c r="AF534" s="37"/>
      <c r="AG534" s="37"/>
      <c r="AH534" s="47"/>
      <c r="AI534" s="37"/>
      <c r="AJ534" s="42"/>
      <c r="AK534" s="56"/>
      <c r="AL534" s="28"/>
      <c r="AM534" s="55"/>
      <c r="AN534" s="55"/>
      <c r="AO534" s="55"/>
      <c r="AP534" s="42"/>
      <c r="AQ534" s="57"/>
      <c r="AR534" s="57"/>
      <c r="AS534" s="57"/>
      <c r="AT534" s="57"/>
      <c r="AU534" s="57"/>
      <c r="AV534" s="57"/>
      <c r="AW534" s="57"/>
      <c r="AX534" s="57"/>
      <c r="AY534" s="57"/>
      <c r="AZ534" s="57"/>
      <c r="BA534" s="57"/>
      <c r="BB534" s="57"/>
      <c r="BC534" s="57"/>
      <c r="BD534" s="57"/>
      <c r="BE534" s="57"/>
      <c r="BF534" s="57"/>
      <c r="BG534" s="57"/>
      <c r="BH534" s="57"/>
      <c r="BI534" s="57"/>
      <c r="BJ534" s="57"/>
      <c r="BK534" s="57"/>
      <c r="BL534" s="57"/>
      <c r="BM534" s="57"/>
      <c r="BN534" s="57"/>
      <c r="BO534" s="57"/>
      <c r="BP534" s="57"/>
      <c r="BQ534" s="57"/>
      <c r="BR534" s="57"/>
      <c r="BS534" s="57"/>
      <c r="BT534" s="57"/>
      <c r="BU534" s="57"/>
    </row>
    <row r="535" ht="15.75" customHeight="1">
      <c r="A535" s="64"/>
      <c r="B535" s="110"/>
      <c r="C535" s="36"/>
      <c r="D535" s="31"/>
      <c r="E535" s="31"/>
      <c r="F535" s="28"/>
      <c r="G535" s="106"/>
      <c r="H535" s="286"/>
      <c r="I535" s="55"/>
      <c r="J535" s="55"/>
      <c r="K535" s="55"/>
      <c r="L535" s="64"/>
      <c r="M535" s="64"/>
      <c r="N535" s="69"/>
      <c r="O535" s="69"/>
      <c r="P535" s="47"/>
      <c r="Q535" s="47"/>
      <c r="R535" s="367"/>
      <c r="S535" s="47"/>
      <c r="T535" s="42"/>
      <c r="U535" s="37"/>
      <c r="V535" s="37"/>
      <c r="W535" s="37"/>
      <c r="X535" s="42"/>
      <c r="Y535" s="42"/>
      <c r="Z535" s="51"/>
      <c r="AA535" s="63"/>
      <c r="AB535" s="599"/>
      <c r="AC535" s="37"/>
      <c r="AD535" s="37"/>
      <c r="AE535" s="42"/>
      <c r="AF535" s="37"/>
      <c r="AG535" s="37"/>
      <c r="AH535" s="47"/>
      <c r="AI535" s="37"/>
      <c r="AJ535" s="42"/>
      <c r="AK535" s="56"/>
      <c r="AL535" s="28"/>
      <c r="AM535" s="55"/>
      <c r="AN535" s="55"/>
      <c r="AO535" s="55"/>
      <c r="AP535" s="42"/>
      <c r="AQ535" s="57"/>
      <c r="AR535" s="57"/>
      <c r="AS535" s="57"/>
      <c r="AT535" s="57"/>
      <c r="AU535" s="57"/>
      <c r="AV535" s="57"/>
      <c r="AW535" s="57"/>
      <c r="AX535" s="57"/>
      <c r="AY535" s="57"/>
      <c r="AZ535" s="57"/>
      <c r="BA535" s="57"/>
      <c r="BB535" s="57"/>
      <c r="BC535" s="57"/>
      <c r="BD535" s="57"/>
      <c r="BE535" s="57"/>
      <c r="BF535" s="57"/>
      <c r="BG535" s="57"/>
      <c r="BH535" s="57"/>
      <c r="BI535" s="57"/>
      <c r="BJ535" s="57"/>
      <c r="BK535" s="57"/>
      <c r="BL535" s="57"/>
      <c r="BM535" s="57"/>
      <c r="BN535" s="57"/>
      <c r="BO535" s="57"/>
      <c r="BP535" s="57"/>
      <c r="BQ535" s="57"/>
      <c r="BR535" s="57"/>
      <c r="BS535" s="57"/>
      <c r="BT535" s="57"/>
      <c r="BU535" s="57"/>
    </row>
    <row r="536" ht="15.75" customHeight="1">
      <c r="A536" s="64"/>
      <c r="B536" s="110"/>
      <c r="C536" s="36"/>
      <c r="D536" s="31"/>
      <c r="E536" s="31"/>
      <c r="F536" s="28"/>
      <c r="G536" s="106"/>
      <c r="H536" s="286"/>
      <c r="I536" s="55"/>
      <c r="J536" s="55"/>
      <c r="K536" s="55"/>
      <c r="L536" s="64"/>
      <c r="M536" s="64"/>
      <c r="N536" s="69"/>
      <c r="O536" s="69"/>
      <c r="P536" s="47"/>
      <c r="Q536" s="47"/>
      <c r="R536" s="367"/>
      <c r="S536" s="47"/>
      <c r="T536" s="42"/>
      <c r="U536" s="37"/>
      <c r="V536" s="37"/>
      <c r="W536" s="37"/>
      <c r="X536" s="42"/>
      <c r="Y536" s="42"/>
      <c r="Z536" s="51"/>
      <c r="AA536" s="63"/>
      <c r="AB536" s="599"/>
      <c r="AC536" s="37"/>
      <c r="AD536" s="37"/>
      <c r="AE536" s="42"/>
      <c r="AF536" s="37"/>
      <c r="AG536" s="37"/>
      <c r="AH536" s="47"/>
      <c r="AI536" s="37"/>
      <c r="AJ536" s="42"/>
      <c r="AK536" s="56"/>
      <c r="AL536" s="28"/>
      <c r="AM536" s="55"/>
      <c r="AN536" s="55"/>
      <c r="AO536" s="55"/>
      <c r="AP536" s="42"/>
      <c r="AQ536" s="57"/>
      <c r="AR536" s="57"/>
      <c r="AS536" s="57"/>
      <c r="AT536" s="57"/>
      <c r="AU536" s="57"/>
      <c r="AV536" s="57"/>
      <c r="AW536" s="57"/>
      <c r="AX536" s="57"/>
      <c r="AY536" s="57"/>
      <c r="AZ536" s="57"/>
      <c r="BA536" s="57"/>
      <c r="BB536" s="57"/>
      <c r="BC536" s="57"/>
      <c r="BD536" s="57"/>
      <c r="BE536" s="57"/>
      <c r="BF536" s="57"/>
      <c r="BG536" s="57"/>
      <c r="BH536" s="57"/>
      <c r="BI536" s="57"/>
      <c r="BJ536" s="57"/>
      <c r="BK536" s="57"/>
      <c r="BL536" s="57"/>
      <c r="BM536" s="57"/>
      <c r="BN536" s="57"/>
      <c r="BO536" s="57"/>
      <c r="BP536" s="57"/>
      <c r="BQ536" s="57"/>
      <c r="BR536" s="57"/>
      <c r="BS536" s="57"/>
      <c r="BT536" s="57"/>
      <c r="BU536" s="57"/>
    </row>
    <row r="537" ht="15.75" customHeight="1">
      <c r="A537" s="64"/>
      <c r="B537" s="110"/>
      <c r="C537" s="36"/>
      <c r="D537" s="31"/>
      <c r="E537" s="31"/>
      <c r="F537" s="28"/>
      <c r="G537" s="106"/>
      <c r="H537" s="286"/>
      <c r="I537" s="55"/>
      <c r="J537" s="55"/>
      <c r="K537" s="55"/>
      <c r="L537" s="64"/>
      <c r="M537" s="64"/>
      <c r="N537" s="69"/>
      <c r="O537" s="69"/>
      <c r="P537" s="47"/>
      <c r="Q537" s="47"/>
      <c r="R537" s="367"/>
      <c r="S537" s="47"/>
      <c r="T537" s="42"/>
      <c r="U537" s="37"/>
      <c r="V537" s="37"/>
      <c r="W537" s="37"/>
      <c r="X537" s="42"/>
      <c r="Y537" s="42"/>
      <c r="Z537" s="51"/>
      <c r="AA537" s="63"/>
      <c r="AB537" s="599"/>
      <c r="AC537" s="37"/>
      <c r="AD537" s="37"/>
      <c r="AE537" s="42"/>
      <c r="AF537" s="37"/>
      <c r="AG537" s="37"/>
      <c r="AH537" s="47"/>
      <c r="AI537" s="37"/>
      <c r="AJ537" s="42"/>
      <c r="AK537" s="56"/>
      <c r="AL537" s="28"/>
      <c r="AM537" s="55"/>
      <c r="AN537" s="55"/>
      <c r="AO537" s="55"/>
      <c r="AP537" s="42"/>
      <c r="AQ537" s="57"/>
      <c r="AR537" s="57"/>
      <c r="AS537" s="57"/>
      <c r="AT537" s="57"/>
      <c r="AU537" s="57"/>
      <c r="AV537" s="57"/>
      <c r="AW537" s="57"/>
      <c r="AX537" s="57"/>
      <c r="AY537" s="57"/>
      <c r="AZ537" s="57"/>
      <c r="BA537" s="57"/>
      <c r="BB537" s="57"/>
      <c r="BC537" s="57"/>
      <c r="BD537" s="57"/>
      <c r="BE537" s="57"/>
      <c r="BF537" s="57"/>
      <c r="BG537" s="57"/>
      <c r="BH537" s="57"/>
      <c r="BI537" s="57"/>
      <c r="BJ537" s="57"/>
      <c r="BK537" s="57"/>
      <c r="BL537" s="57"/>
      <c r="BM537" s="57"/>
      <c r="BN537" s="57"/>
      <c r="BO537" s="57"/>
      <c r="BP537" s="57"/>
      <c r="BQ537" s="57"/>
      <c r="BR537" s="57"/>
      <c r="BS537" s="57"/>
      <c r="BT537" s="57"/>
      <c r="BU537" s="57"/>
    </row>
    <row r="538" ht="15.75" customHeight="1">
      <c r="A538" s="64"/>
      <c r="B538" s="110"/>
      <c r="C538" s="36"/>
      <c r="D538" s="31"/>
      <c r="E538" s="31"/>
      <c r="F538" s="28"/>
      <c r="G538" s="106"/>
      <c r="H538" s="286"/>
      <c r="I538" s="55"/>
      <c r="J538" s="55"/>
      <c r="K538" s="55"/>
      <c r="L538" s="64"/>
      <c r="M538" s="64"/>
      <c r="N538" s="69"/>
      <c r="O538" s="69"/>
      <c r="P538" s="47"/>
      <c r="Q538" s="47"/>
      <c r="R538" s="367"/>
      <c r="S538" s="47"/>
      <c r="T538" s="42"/>
      <c r="U538" s="37"/>
      <c r="V538" s="37"/>
      <c r="W538" s="37"/>
      <c r="X538" s="42"/>
      <c r="Y538" s="42"/>
      <c r="Z538" s="51"/>
      <c r="AA538" s="63"/>
      <c r="AB538" s="599"/>
      <c r="AC538" s="37"/>
      <c r="AD538" s="37"/>
      <c r="AE538" s="42"/>
      <c r="AF538" s="37"/>
      <c r="AG538" s="37"/>
      <c r="AH538" s="47"/>
      <c r="AI538" s="37"/>
      <c r="AJ538" s="42"/>
      <c r="AK538" s="56"/>
      <c r="AL538" s="28"/>
      <c r="AM538" s="55"/>
      <c r="AN538" s="55"/>
      <c r="AO538" s="55"/>
      <c r="AP538" s="42"/>
      <c r="AQ538" s="57"/>
      <c r="AR538" s="57"/>
      <c r="AS538" s="57"/>
      <c r="AT538" s="57"/>
      <c r="AU538" s="57"/>
      <c r="AV538" s="57"/>
      <c r="AW538" s="57"/>
      <c r="AX538" s="57"/>
      <c r="AY538" s="57"/>
      <c r="AZ538" s="57"/>
      <c r="BA538" s="57"/>
      <c r="BB538" s="57"/>
      <c r="BC538" s="57"/>
      <c r="BD538" s="57"/>
      <c r="BE538" s="57"/>
      <c r="BF538" s="57"/>
      <c r="BG538" s="57"/>
      <c r="BH538" s="57"/>
      <c r="BI538" s="57"/>
      <c r="BJ538" s="57"/>
      <c r="BK538" s="57"/>
      <c r="BL538" s="57"/>
      <c r="BM538" s="57"/>
      <c r="BN538" s="57"/>
      <c r="BO538" s="57"/>
      <c r="BP538" s="57"/>
      <c r="BQ538" s="57"/>
      <c r="BR538" s="57"/>
      <c r="BS538" s="57"/>
      <c r="BT538" s="57"/>
      <c r="BU538" s="57"/>
    </row>
    <row r="539" ht="15.75" customHeight="1">
      <c r="A539" s="64"/>
      <c r="B539" s="110"/>
      <c r="C539" s="36"/>
      <c r="D539" s="31"/>
      <c r="E539" s="31"/>
      <c r="F539" s="28"/>
      <c r="G539" s="106"/>
      <c r="H539" s="286"/>
      <c r="I539" s="55"/>
      <c r="J539" s="55"/>
      <c r="K539" s="55"/>
      <c r="L539" s="64"/>
      <c r="M539" s="64"/>
      <c r="N539" s="69"/>
      <c r="O539" s="69"/>
      <c r="P539" s="47"/>
      <c r="Q539" s="47"/>
      <c r="R539" s="367"/>
      <c r="S539" s="47"/>
      <c r="T539" s="42"/>
      <c r="U539" s="37"/>
      <c r="V539" s="37"/>
      <c r="W539" s="37"/>
      <c r="X539" s="42"/>
      <c r="Y539" s="42"/>
      <c r="Z539" s="51"/>
      <c r="AA539" s="63"/>
      <c r="AB539" s="599"/>
      <c r="AC539" s="37"/>
      <c r="AD539" s="37"/>
      <c r="AE539" s="42"/>
      <c r="AF539" s="37"/>
      <c r="AG539" s="37"/>
      <c r="AH539" s="47"/>
      <c r="AI539" s="37"/>
      <c r="AJ539" s="42"/>
      <c r="AK539" s="56"/>
      <c r="AL539" s="28"/>
      <c r="AM539" s="55"/>
      <c r="AN539" s="55"/>
      <c r="AO539" s="55"/>
      <c r="AP539" s="42"/>
      <c r="AQ539" s="57"/>
      <c r="AR539" s="57"/>
      <c r="AS539" s="57"/>
      <c r="AT539" s="57"/>
      <c r="AU539" s="57"/>
      <c r="AV539" s="57"/>
      <c r="AW539" s="57"/>
      <c r="AX539" s="57"/>
      <c r="AY539" s="57"/>
      <c r="AZ539" s="57"/>
      <c r="BA539" s="57"/>
      <c r="BB539" s="57"/>
      <c r="BC539" s="57"/>
      <c r="BD539" s="57"/>
      <c r="BE539" s="57"/>
      <c r="BF539" s="57"/>
      <c r="BG539" s="57"/>
      <c r="BH539" s="57"/>
      <c r="BI539" s="57"/>
      <c r="BJ539" s="57"/>
      <c r="BK539" s="57"/>
      <c r="BL539" s="57"/>
      <c r="BM539" s="57"/>
      <c r="BN539" s="57"/>
      <c r="BO539" s="57"/>
      <c r="BP539" s="57"/>
      <c r="BQ539" s="57"/>
      <c r="BR539" s="57"/>
      <c r="BS539" s="57"/>
      <c r="BT539" s="57"/>
      <c r="BU539" s="57"/>
    </row>
    <row r="540" ht="15.75" customHeight="1">
      <c r="A540" s="64"/>
      <c r="B540" s="110"/>
      <c r="C540" s="36"/>
      <c r="D540" s="31"/>
      <c r="E540" s="31"/>
      <c r="F540" s="28"/>
      <c r="G540" s="106"/>
      <c r="H540" s="286"/>
      <c r="I540" s="55"/>
      <c r="J540" s="55"/>
      <c r="K540" s="55"/>
      <c r="L540" s="64"/>
      <c r="M540" s="64"/>
      <c r="N540" s="69"/>
      <c r="O540" s="69"/>
      <c r="P540" s="47"/>
      <c r="Q540" s="47"/>
      <c r="R540" s="367"/>
      <c r="S540" s="47"/>
      <c r="T540" s="42"/>
      <c r="U540" s="37"/>
      <c r="V540" s="37"/>
      <c r="W540" s="37"/>
      <c r="X540" s="42"/>
      <c r="Y540" s="42"/>
      <c r="Z540" s="51"/>
      <c r="AA540" s="63"/>
      <c r="AB540" s="599"/>
      <c r="AC540" s="37"/>
      <c r="AD540" s="37"/>
      <c r="AE540" s="42"/>
      <c r="AF540" s="37"/>
      <c r="AG540" s="37"/>
      <c r="AH540" s="47"/>
      <c r="AI540" s="37"/>
      <c r="AJ540" s="42"/>
      <c r="AK540" s="56"/>
      <c r="AL540" s="28"/>
      <c r="AM540" s="55"/>
      <c r="AN540" s="55"/>
      <c r="AO540" s="55"/>
      <c r="AP540" s="42"/>
      <c r="AQ540" s="57"/>
      <c r="AR540" s="57"/>
      <c r="AS540" s="57"/>
      <c r="AT540" s="57"/>
      <c r="AU540" s="57"/>
      <c r="AV540" s="57"/>
      <c r="AW540" s="57"/>
      <c r="AX540" s="57"/>
      <c r="AY540" s="57"/>
      <c r="AZ540" s="57"/>
      <c r="BA540" s="57"/>
      <c r="BB540" s="57"/>
      <c r="BC540" s="57"/>
      <c r="BD540" s="57"/>
      <c r="BE540" s="57"/>
      <c r="BF540" s="57"/>
      <c r="BG540" s="57"/>
      <c r="BH540" s="57"/>
      <c r="BI540" s="57"/>
      <c r="BJ540" s="57"/>
      <c r="BK540" s="57"/>
      <c r="BL540" s="57"/>
      <c r="BM540" s="57"/>
      <c r="BN540" s="57"/>
      <c r="BO540" s="57"/>
      <c r="BP540" s="57"/>
      <c r="BQ540" s="57"/>
      <c r="BR540" s="57"/>
      <c r="BS540" s="57"/>
      <c r="BT540" s="57"/>
      <c r="BU540" s="57"/>
    </row>
    <row r="541" ht="15.75" customHeight="1">
      <c r="A541" s="64"/>
      <c r="B541" s="110"/>
      <c r="C541" s="36"/>
      <c r="D541" s="31"/>
      <c r="E541" s="31"/>
      <c r="F541" s="28"/>
      <c r="G541" s="106"/>
      <c r="H541" s="286"/>
      <c r="I541" s="55"/>
      <c r="J541" s="55"/>
      <c r="K541" s="55"/>
      <c r="L541" s="64"/>
      <c r="M541" s="64"/>
      <c r="N541" s="69"/>
      <c r="O541" s="69"/>
      <c r="P541" s="47"/>
      <c r="Q541" s="47"/>
      <c r="R541" s="367"/>
      <c r="S541" s="47"/>
      <c r="T541" s="42"/>
      <c r="U541" s="37"/>
      <c r="V541" s="37"/>
      <c r="W541" s="37"/>
      <c r="X541" s="42"/>
      <c r="Y541" s="42"/>
      <c r="Z541" s="51"/>
      <c r="AA541" s="63"/>
      <c r="AB541" s="599"/>
      <c r="AC541" s="37"/>
      <c r="AD541" s="37"/>
      <c r="AE541" s="42"/>
      <c r="AF541" s="37"/>
      <c r="AG541" s="37"/>
      <c r="AH541" s="47"/>
      <c r="AI541" s="37"/>
      <c r="AJ541" s="42"/>
      <c r="AK541" s="56"/>
      <c r="AL541" s="28"/>
      <c r="AM541" s="55"/>
      <c r="AN541" s="55"/>
      <c r="AO541" s="55"/>
      <c r="AP541" s="42"/>
      <c r="AQ541" s="57"/>
      <c r="AR541" s="57"/>
      <c r="AS541" s="57"/>
      <c r="AT541" s="57"/>
      <c r="AU541" s="57"/>
      <c r="AV541" s="57"/>
      <c r="AW541" s="57"/>
      <c r="AX541" s="57"/>
      <c r="AY541" s="57"/>
      <c r="AZ541" s="57"/>
      <c r="BA541" s="57"/>
      <c r="BB541" s="57"/>
      <c r="BC541" s="57"/>
      <c r="BD541" s="57"/>
      <c r="BE541" s="57"/>
      <c r="BF541" s="57"/>
      <c r="BG541" s="57"/>
      <c r="BH541" s="57"/>
      <c r="BI541" s="57"/>
      <c r="BJ541" s="57"/>
      <c r="BK541" s="57"/>
      <c r="BL541" s="57"/>
      <c r="BM541" s="57"/>
      <c r="BN541" s="57"/>
      <c r="BO541" s="57"/>
      <c r="BP541" s="57"/>
      <c r="BQ541" s="57"/>
      <c r="BR541" s="57"/>
      <c r="BS541" s="57"/>
      <c r="BT541" s="57"/>
      <c r="BU541" s="57"/>
    </row>
    <row r="542" ht="15.75" customHeight="1">
      <c r="A542" s="64"/>
      <c r="B542" s="110"/>
      <c r="C542" s="36"/>
      <c r="D542" s="31"/>
      <c r="E542" s="31"/>
      <c r="F542" s="28"/>
      <c r="G542" s="106"/>
      <c r="H542" s="286"/>
      <c r="I542" s="55"/>
      <c r="J542" s="55"/>
      <c r="K542" s="55"/>
      <c r="L542" s="64"/>
      <c r="M542" s="64"/>
      <c r="N542" s="69"/>
      <c r="O542" s="69"/>
      <c r="P542" s="47"/>
      <c r="Q542" s="47"/>
      <c r="R542" s="367"/>
      <c r="S542" s="47"/>
      <c r="T542" s="42"/>
      <c r="U542" s="37"/>
      <c r="V542" s="37"/>
      <c r="W542" s="37"/>
      <c r="X542" s="42"/>
      <c r="Y542" s="42"/>
      <c r="Z542" s="51"/>
      <c r="AA542" s="63"/>
      <c r="AB542" s="599"/>
      <c r="AC542" s="37"/>
      <c r="AD542" s="37"/>
      <c r="AE542" s="42"/>
      <c r="AF542" s="37"/>
      <c r="AG542" s="37"/>
      <c r="AH542" s="47"/>
      <c r="AI542" s="37"/>
      <c r="AJ542" s="42"/>
      <c r="AK542" s="56"/>
      <c r="AL542" s="28"/>
      <c r="AM542" s="55"/>
      <c r="AN542" s="55"/>
      <c r="AO542" s="55"/>
      <c r="AP542" s="42"/>
      <c r="AQ542" s="57"/>
      <c r="AR542" s="57"/>
      <c r="AS542" s="57"/>
      <c r="AT542" s="57"/>
      <c r="AU542" s="57"/>
      <c r="AV542" s="57"/>
      <c r="AW542" s="57"/>
      <c r="AX542" s="57"/>
      <c r="AY542" s="57"/>
      <c r="AZ542" s="57"/>
      <c r="BA542" s="57"/>
      <c r="BB542" s="57"/>
      <c r="BC542" s="57"/>
      <c r="BD542" s="57"/>
      <c r="BE542" s="57"/>
      <c r="BF542" s="57"/>
      <c r="BG542" s="57"/>
      <c r="BH542" s="57"/>
      <c r="BI542" s="57"/>
      <c r="BJ542" s="57"/>
      <c r="BK542" s="57"/>
      <c r="BL542" s="57"/>
      <c r="BM542" s="57"/>
      <c r="BN542" s="57"/>
      <c r="BO542" s="57"/>
      <c r="BP542" s="57"/>
      <c r="BQ542" s="57"/>
      <c r="BR542" s="57"/>
      <c r="BS542" s="57"/>
      <c r="BT542" s="57"/>
      <c r="BU542" s="57"/>
    </row>
    <row r="543" ht="15.75" customHeight="1">
      <c r="A543" s="64"/>
      <c r="B543" s="110"/>
      <c r="C543" s="36"/>
      <c r="D543" s="31"/>
      <c r="E543" s="31"/>
      <c r="F543" s="28"/>
      <c r="G543" s="106"/>
      <c r="H543" s="286"/>
      <c r="I543" s="55"/>
      <c r="J543" s="55"/>
      <c r="K543" s="55"/>
      <c r="L543" s="64"/>
      <c r="M543" s="64"/>
      <c r="N543" s="69"/>
      <c r="O543" s="69"/>
      <c r="P543" s="47"/>
      <c r="Q543" s="47"/>
      <c r="R543" s="367"/>
      <c r="S543" s="47"/>
      <c r="T543" s="42"/>
      <c r="U543" s="37"/>
      <c r="V543" s="37"/>
      <c r="W543" s="37"/>
      <c r="X543" s="42"/>
      <c r="Y543" s="42"/>
      <c r="Z543" s="51"/>
      <c r="AA543" s="63"/>
      <c r="AB543" s="599"/>
      <c r="AC543" s="37"/>
      <c r="AD543" s="37"/>
      <c r="AE543" s="42"/>
      <c r="AF543" s="37"/>
      <c r="AG543" s="37"/>
      <c r="AH543" s="47"/>
      <c r="AI543" s="37"/>
      <c r="AJ543" s="42"/>
      <c r="AK543" s="56"/>
      <c r="AL543" s="28"/>
      <c r="AM543" s="55"/>
      <c r="AN543" s="55"/>
      <c r="AO543" s="55"/>
      <c r="AP543" s="42"/>
      <c r="AQ543" s="57"/>
      <c r="AR543" s="57"/>
      <c r="AS543" s="57"/>
      <c r="AT543" s="57"/>
      <c r="AU543" s="57"/>
      <c r="AV543" s="57"/>
      <c r="AW543" s="57"/>
      <c r="AX543" s="57"/>
      <c r="AY543" s="57"/>
      <c r="AZ543" s="57"/>
      <c r="BA543" s="57"/>
      <c r="BB543" s="57"/>
      <c r="BC543" s="57"/>
      <c r="BD543" s="57"/>
      <c r="BE543" s="57"/>
      <c r="BF543" s="57"/>
      <c r="BG543" s="57"/>
      <c r="BH543" s="57"/>
      <c r="BI543" s="57"/>
      <c r="BJ543" s="57"/>
      <c r="BK543" s="57"/>
      <c r="BL543" s="57"/>
      <c r="BM543" s="57"/>
      <c r="BN543" s="57"/>
      <c r="BO543" s="57"/>
      <c r="BP543" s="57"/>
      <c r="BQ543" s="57"/>
      <c r="BR543" s="57"/>
      <c r="BS543" s="57"/>
      <c r="BT543" s="57"/>
      <c r="BU543" s="57"/>
    </row>
    <row r="544" ht="15.75" customHeight="1">
      <c r="A544" s="64"/>
      <c r="B544" s="110"/>
      <c r="C544" s="36"/>
      <c r="D544" s="31"/>
      <c r="E544" s="31"/>
      <c r="F544" s="28"/>
      <c r="G544" s="106"/>
      <c r="H544" s="286"/>
      <c r="I544" s="55"/>
      <c r="J544" s="55"/>
      <c r="K544" s="55"/>
      <c r="L544" s="64"/>
      <c r="M544" s="64"/>
      <c r="N544" s="69"/>
      <c r="O544" s="69"/>
      <c r="P544" s="47"/>
      <c r="Q544" s="47"/>
      <c r="R544" s="367"/>
      <c r="S544" s="47"/>
      <c r="T544" s="42"/>
      <c r="U544" s="37"/>
      <c r="V544" s="37"/>
      <c r="W544" s="37"/>
      <c r="X544" s="42"/>
      <c r="Y544" s="42"/>
      <c r="Z544" s="51"/>
      <c r="AA544" s="63"/>
      <c r="AB544" s="599"/>
      <c r="AC544" s="37"/>
      <c r="AD544" s="37"/>
      <c r="AE544" s="42"/>
      <c r="AF544" s="37"/>
      <c r="AG544" s="37"/>
      <c r="AH544" s="47"/>
      <c r="AI544" s="37"/>
      <c r="AJ544" s="42"/>
      <c r="AK544" s="56"/>
      <c r="AL544" s="28"/>
      <c r="AM544" s="55"/>
      <c r="AN544" s="55"/>
      <c r="AO544" s="55"/>
      <c r="AP544" s="42"/>
      <c r="AQ544" s="57"/>
      <c r="AR544" s="57"/>
      <c r="AS544" s="57"/>
      <c r="AT544" s="57"/>
      <c r="AU544" s="57"/>
      <c r="AV544" s="57"/>
      <c r="AW544" s="57"/>
      <c r="AX544" s="57"/>
      <c r="AY544" s="57"/>
      <c r="AZ544" s="57"/>
      <c r="BA544" s="57"/>
      <c r="BB544" s="57"/>
      <c r="BC544" s="57"/>
      <c r="BD544" s="57"/>
      <c r="BE544" s="57"/>
      <c r="BF544" s="57"/>
      <c r="BG544" s="57"/>
      <c r="BH544" s="57"/>
      <c r="BI544" s="57"/>
      <c r="BJ544" s="57"/>
      <c r="BK544" s="57"/>
      <c r="BL544" s="57"/>
      <c r="BM544" s="57"/>
      <c r="BN544" s="57"/>
      <c r="BO544" s="57"/>
      <c r="BP544" s="57"/>
      <c r="BQ544" s="57"/>
      <c r="BR544" s="57"/>
      <c r="BS544" s="57"/>
      <c r="BT544" s="57"/>
      <c r="BU544" s="57"/>
    </row>
    <row r="545" ht="15.75" customHeight="1">
      <c r="A545" s="64"/>
      <c r="B545" s="110"/>
      <c r="C545" s="36"/>
      <c r="D545" s="31"/>
      <c r="E545" s="31"/>
      <c r="F545" s="28"/>
      <c r="G545" s="106"/>
      <c r="H545" s="286"/>
      <c r="I545" s="55"/>
      <c r="J545" s="55"/>
      <c r="K545" s="55"/>
      <c r="L545" s="64"/>
      <c r="M545" s="64"/>
      <c r="N545" s="69"/>
      <c r="O545" s="69"/>
      <c r="P545" s="47"/>
      <c r="Q545" s="47"/>
      <c r="R545" s="367"/>
      <c r="S545" s="47"/>
      <c r="T545" s="42"/>
      <c r="U545" s="37"/>
      <c r="V545" s="37"/>
      <c r="W545" s="37"/>
      <c r="X545" s="42"/>
      <c r="Y545" s="42"/>
      <c r="Z545" s="51"/>
      <c r="AA545" s="63"/>
      <c r="AB545" s="599"/>
      <c r="AC545" s="37"/>
      <c r="AD545" s="37"/>
      <c r="AE545" s="42"/>
      <c r="AF545" s="37"/>
      <c r="AG545" s="37"/>
      <c r="AH545" s="47"/>
      <c r="AI545" s="37"/>
      <c r="AJ545" s="42"/>
      <c r="AK545" s="56"/>
      <c r="AL545" s="28"/>
      <c r="AM545" s="55"/>
      <c r="AN545" s="55"/>
      <c r="AO545" s="55"/>
      <c r="AP545" s="42"/>
      <c r="AQ545" s="57"/>
      <c r="AR545" s="57"/>
      <c r="AS545" s="57"/>
      <c r="AT545" s="57"/>
      <c r="AU545" s="57"/>
      <c r="AV545" s="57"/>
      <c r="AW545" s="57"/>
      <c r="AX545" s="57"/>
      <c r="AY545" s="57"/>
      <c r="AZ545" s="57"/>
      <c r="BA545" s="57"/>
      <c r="BB545" s="57"/>
      <c r="BC545" s="57"/>
      <c r="BD545" s="57"/>
      <c r="BE545" s="57"/>
      <c r="BF545" s="57"/>
      <c r="BG545" s="57"/>
      <c r="BH545" s="57"/>
      <c r="BI545" s="57"/>
      <c r="BJ545" s="57"/>
      <c r="BK545" s="57"/>
      <c r="BL545" s="57"/>
      <c r="BM545" s="57"/>
      <c r="BN545" s="57"/>
      <c r="BO545" s="57"/>
      <c r="BP545" s="57"/>
      <c r="BQ545" s="57"/>
      <c r="BR545" s="57"/>
      <c r="BS545" s="57"/>
      <c r="BT545" s="57"/>
      <c r="BU545" s="57"/>
    </row>
    <row r="546" ht="15.75" customHeight="1">
      <c r="A546" s="64"/>
      <c r="B546" s="110"/>
      <c r="C546" s="36"/>
      <c r="D546" s="31"/>
      <c r="E546" s="31"/>
      <c r="F546" s="28"/>
      <c r="G546" s="106"/>
      <c r="H546" s="286"/>
      <c r="I546" s="55"/>
      <c r="J546" s="55"/>
      <c r="K546" s="55"/>
      <c r="L546" s="64"/>
      <c r="M546" s="64"/>
      <c r="N546" s="69"/>
      <c r="O546" s="69"/>
      <c r="P546" s="47"/>
      <c r="Q546" s="47"/>
      <c r="R546" s="367"/>
      <c r="S546" s="47"/>
      <c r="T546" s="42"/>
      <c r="U546" s="37"/>
      <c r="V546" s="37"/>
      <c r="W546" s="37"/>
      <c r="X546" s="42"/>
      <c r="Y546" s="42"/>
      <c r="Z546" s="51"/>
      <c r="AA546" s="63"/>
      <c r="AB546" s="599"/>
      <c r="AC546" s="37"/>
      <c r="AD546" s="37"/>
      <c r="AE546" s="42"/>
      <c r="AF546" s="37"/>
      <c r="AG546" s="37"/>
      <c r="AH546" s="47"/>
      <c r="AI546" s="37"/>
      <c r="AJ546" s="42"/>
      <c r="AK546" s="56"/>
      <c r="AL546" s="28"/>
      <c r="AM546" s="55"/>
      <c r="AN546" s="55"/>
      <c r="AO546" s="55"/>
      <c r="AP546" s="42"/>
      <c r="AQ546" s="57"/>
      <c r="AR546" s="57"/>
      <c r="AS546" s="57"/>
      <c r="AT546" s="57"/>
      <c r="AU546" s="57"/>
      <c r="AV546" s="57"/>
      <c r="AW546" s="57"/>
      <c r="AX546" s="57"/>
      <c r="AY546" s="57"/>
      <c r="AZ546" s="57"/>
      <c r="BA546" s="57"/>
      <c r="BB546" s="57"/>
      <c r="BC546" s="57"/>
      <c r="BD546" s="57"/>
      <c r="BE546" s="57"/>
      <c r="BF546" s="57"/>
      <c r="BG546" s="57"/>
      <c r="BH546" s="57"/>
      <c r="BI546" s="57"/>
      <c r="BJ546" s="57"/>
      <c r="BK546" s="57"/>
      <c r="BL546" s="57"/>
      <c r="BM546" s="57"/>
      <c r="BN546" s="57"/>
      <c r="BO546" s="57"/>
      <c r="BP546" s="57"/>
      <c r="BQ546" s="57"/>
      <c r="BR546" s="57"/>
      <c r="BS546" s="57"/>
      <c r="BT546" s="57"/>
      <c r="BU546" s="57"/>
    </row>
    <row r="547" ht="15.75" customHeight="1">
      <c r="A547" s="64"/>
      <c r="B547" s="110"/>
      <c r="C547" s="36"/>
      <c r="D547" s="31"/>
      <c r="E547" s="31"/>
      <c r="F547" s="28"/>
      <c r="G547" s="106"/>
      <c r="H547" s="286"/>
      <c r="I547" s="55"/>
      <c r="J547" s="55"/>
      <c r="K547" s="55"/>
      <c r="L547" s="64"/>
      <c r="M547" s="64"/>
      <c r="N547" s="69"/>
      <c r="O547" s="69"/>
      <c r="P547" s="47"/>
      <c r="Q547" s="47"/>
      <c r="R547" s="367"/>
      <c r="S547" s="47"/>
      <c r="T547" s="42"/>
      <c r="U547" s="37"/>
      <c r="V547" s="37"/>
      <c r="W547" s="37"/>
      <c r="X547" s="42"/>
      <c r="Y547" s="42"/>
      <c r="Z547" s="51"/>
      <c r="AA547" s="63"/>
      <c r="AB547" s="599"/>
      <c r="AC547" s="37"/>
      <c r="AD547" s="37"/>
      <c r="AE547" s="42"/>
      <c r="AF547" s="37"/>
      <c r="AG547" s="37"/>
      <c r="AH547" s="47"/>
      <c r="AI547" s="37"/>
      <c r="AJ547" s="42"/>
      <c r="AK547" s="56"/>
      <c r="AL547" s="28"/>
      <c r="AM547" s="55"/>
      <c r="AN547" s="55"/>
      <c r="AO547" s="55"/>
      <c r="AP547" s="42"/>
      <c r="AQ547" s="57"/>
      <c r="AR547" s="57"/>
      <c r="AS547" s="57"/>
      <c r="AT547" s="57"/>
      <c r="AU547" s="57"/>
      <c r="AV547" s="57"/>
      <c r="AW547" s="57"/>
      <c r="AX547" s="57"/>
      <c r="AY547" s="57"/>
      <c r="AZ547" s="57"/>
      <c r="BA547" s="57"/>
      <c r="BB547" s="57"/>
      <c r="BC547" s="57"/>
      <c r="BD547" s="57"/>
      <c r="BE547" s="57"/>
      <c r="BF547" s="57"/>
      <c r="BG547" s="57"/>
      <c r="BH547" s="57"/>
      <c r="BI547" s="57"/>
      <c r="BJ547" s="57"/>
      <c r="BK547" s="57"/>
      <c r="BL547" s="57"/>
      <c r="BM547" s="57"/>
      <c r="BN547" s="57"/>
      <c r="BO547" s="57"/>
      <c r="BP547" s="57"/>
      <c r="BQ547" s="57"/>
      <c r="BR547" s="57"/>
      <c r="BS547" s="57"/>
      <c r="BT547" s="57"/>
      <c r="BU547" s="57"/>
    </row>
    <row r="548" ht="15.75" customHeight="1">
      <c r="A548" s="64"/>
      <c r="B548" s="110"/>
      <c r="C548" s="36"/>
      <c r="D548" s="31"/>
      <c r="E548" s="31"/>
      <c r="F548" s="28"/>
      <c r="G548" s="106"/>
      <c r="H548" s="286"/>
      <c r="I548" s="55"/>
      <c r="J548" s="55"/>
      <c r="K548" s="55"/>
      <c r="L548" s="64"/>
      <c r="M548" s="64"/>
      <c r="N548" s="69"/>
      <c r="O548" s="69"/>
      <c r="P548" s="47"/>
      <c r="Q548" s="47"/>
      <c r="R548" s="367"/>
      <c r="S548" s="47"/>
      <c r="T548" s="42"/>
      <c r="U548" s="37"/>
      <c r="V548" s="37"/>
      <c r="W548" s="37"/>
      <c r="X548" s="42"/>
      <c r="Y548" s="42"/>
      <c r="Z548" s="51"/>
      <c r="AA548" s="63"/>
      <c r="AB548" s="599"/>
      <c r="AC548" s="37"/>
      <c r="AD548" s="37"/>
      <c r="AE548" s="42"/>
      <c r="AF548" s="37"/>
      <c r="AG548" s="37"/>
      <c r="AH548" s="47"/>
      <c r="AI548" s="37"/>
      <c r="AJ548" s="42"/>
      <c r="AK548" s="56"/>
      <c r="AL548" s="28"/>
      <c r="AM548" s="55"/>
      <c r="AN548" s="55"/>
      <c r="AO548" s="55"/>
      <c r="AP548" s="42"/>
      <c r="AQ548" s="57"/>
      <c r="AR548" s="57"/>
      <c r="AS548" s="57"/>
      <c r="AT548" s="57"/>
      <c r="AU548" s="57"/>
      <c r="AV548" s="57"/>
      <c r="AW548" s="57"/>
      <c r="AX548" s="57"/>
      <c r="AY548" s="57"/>
      <c r="AZ548" s="57"/>
      <c r="BA548" s="57"/>
      <c r="BB548" s="57"/>
      <c r="BC548" s="57"/>
      <c r="BD548" s="57"/>
      <c r="BE548" s="57"/>
      <c r="BF548" s="57"/>
      <c r="BG548" s="57"/>
      <c r="BH548" s="57"/>
      <c r="BI548" s="57"/>
      <c r="BJ548" s="57"/>
      <c r="BK548" s="57"/>
      <c r="BL548" s="57"/>
      <c r="BM548" s="57"/>
      <c r="BN548" s="57"/>
      <c r="BO548" s="57"/>
      <c r="BP548" s="57"/>
      <c r="BQ548" s="57"/>
      <c r="BR548" s="57"/>
      <c r="BS548" s="57"/>
      <c r="BT548" s="57"/>
      <c r="BU548" s="57"/>
    </row>
    <row r="549" ht="15.75" customHeight="1">
      <c r="A549" s="64"/>
      <c r="B549" s="110"/>
      <c r="C549" s="36"/>
      <c r="D549" s="31"/>
      <c r="E549" s="31"/>
      <c r="F549" s="28"/>
      <c r="G549" s="106"/>
      <c r="H549" s="286"/>
      <c r="I549" s="55"/>
      <c r="J549" s="55"/>
      <c r="K549" s="55"/>
      <c r="L549" s="64"/>
      <c r="M549" s="64"/>
      <c r="N549" s="69"/>
      <c r="O549" s="69"/>
      <c r="P549" s="47"/>
      <c r="Q549" s="47"/>
      <c r="R549" s="367"/>
      <c r="S549" s="47"/>
      <c r="T549" s="42"/>
      <c r="U549" s="37"/>
      <c r="V549" s="37"/>
      <c r="W549" s="37"/>
      <c r="X549" s="42"/>
      <c r="Y549" s="42"/>
      <c r="Z549" s="51"/>
      <c r="AA549" s="63"/>
      <c r="AB549" s="599"/>
      <c r="AC549" s="37"/>
      <c r="AD549" s="37"/>
      <c r="AE549" s="42"/>
      <c r="AF549" s="37"/>
      <c r="AG549" s="37"/>
      <c r="AH549" s="47"/>
      <c r="AI549" s="37"/>
      <c r="AJ549" s="42"/>
      <c r="AK549" s="56"/>
      <c r="AL549" s="28"/>
      <c r="AM549" s="55"/>
      <c r="AN549" s="55"/>
      <c r="AO549" s="55"/>
      <c r="AP549" s="42"/>
      <c r="AQ549" s="57"/>
      <c r="AR549" s="57"/>
      <c r="AS549" s="57"/>
      <c r="AT549" s="57"/>
      <c r="AU549" s="57"/>
      <c r="AV549" s="57"/>
      <c r="AW549" s="57"/>
      <c r="AX549" s="57"/>
      <c r="AY549" s="57"/>
      <c r="AZ549" s="57"/>
      <c r="BA549" s="57"/>
      <c r="BB549" s="57"/>
      <c r="BC549" s="57"/>
      <c r="BD549" s="57"/>
      <c r="BE549" s="57"/>
      <c r="BF549" s="57"/>
      <c r="BG549" s="57"/>
      <c r="BH549" s="57"/>
      <c r="BI549" s="57"/>
      <c r="BJ549" s="57"/>
      <c r="BK549" s="57"/>
      <c r="BL549" s="57"/>
      <c r="BM549" s="57"/>
      <c r="BN549" s="57"/>
      <c r="BO549" s="57"/>
      <c r="BP549" s="57"/>
      <c r="BQ549" s="57"/>
      <c r="BR549" s="57"/>
      <c r="BS549" s="57"/>
      <c r="BT549" s="57"/>
      <c r="BU549" s="57"/>
    </row>
    <row r="550" ht="15.75" customHeight="1">
      <c r="A550" s="64"/>
      <c r="B550" s="110"/>
      <c r="C550" s="36"/>
      <c r="D550" s="31"/>
      <c r="E550" s="31"/>
      <c r="F550" s="28"/>
      <c r="G550" s="106"/>
      <c r="H550" s="286"/>
      <c r="I550" s="55"/>
      <c r="J550" s="55"/>
      <c r="K550" s="55"/>
      <c r="L550" s="64"/>
      <c r="M550" s="64"/>
      <c r="N550" s="69"/>
      <c r="O550" s="69"/>
      <c r="P550" s="47"/>
      <c r="Q550" s="47"/>
      <c r="R550" s="367"/>
      <c r="S550" s="47"/>
      <c r="T550" s="42"/>
      <c r="U550" s="37"/>
      <c r="V550" s="37"/>
      <c r="W550" s="37"/>
      <c r="X550" s="42"/>
      <c r="Y550" s="42"/>
      <c r="Z550" s="51"/>
      <c r="AA550" s="63"/>
      <c r="AB550" s="599"/>
      <c r="AC550" s="37"/>
      <c r="AD550" s="37"/>
      <c r="AE550" s="42"/>
      <c r="AF550" s="37"/>
      <c r="AG550" s="37"/>
      <c r="AH550" s="47"/>
      <c r="AI550" s="37"/>
      <c r="AJ550" s="42"/>
      <c r="AK550" s="56"/>
      <c r="AL550" s="28"/>
      <c r="AM550" s="55"/>
      <c r="AN550" s="55"/>
      <c r="AO550" s="55"/>
      <c r="AP550" s="42"/>
      <c r="AQ550" s="57"/>
      <c r="AR550" s="57"/>
      <c r="AS550" s="57"/>
      <c r="AT550" s="57"/>
      <c r="AU550" s="57"/>
      <c r="AV550" s="57"/>
      <c r="AW550" s="57"/>
      <c r="AX550" s="57"/>
      <c r="AY550" s="57"/>
      <c r="AZ550" s="57"/>
      <c r="BA550" s="57"/>
      <c r="BB550" s="57"/>
      <c r="BC550" s="57"/>
      <c r="BD550" s="57"/>
      <c r="BE550" s="57"/>
      <c r="BF550" s="57"/>
      <c r="BG550" s="57"/>
      <c r="BH550" s="57"/>
      <c r="BI550" s="57"/>
      <c r="BJ550" s="57"/>
      <c r="BK550" s="57"/>
      <c r="BL550" s="57"/>
      <c r="BM550" s="57"/>
      <c r="BN550" s="57"/>
      <c r="BO550" s="57"/>
      <c r="BP550" s="57"/>
      <c r="BQ550" s="57"/>
      <c r="BR550" s="57"/>
      <c r="BS550" s="57"/>
      <c r="BT550" s="57"/>
      <c r="BU550" s="57"/>
    </row>
    <row r="551" ht="15.75" customHeight="1">
      <c r="A551" s="64"/>
      <c r="B551" s="110"/>
      <c r="C551" s="36"/>
      <c r="D551" s="31"/>
      <c r="E551" s="31"/>
      <c r="F551" s="28"/>
      <c r="G551" s="106"/>
      <c r="H551" s="286"/>
      <c r="I551" s="55"/>
      <c r="J551" s="55"/>
      <c r="K551" s="55"/>
      <c r="L551" s="64"/>
      <c r="M551" s="64"/>
      <c r="N551" s="69"/>
      <c r="O551" s="69"/>
      <c r="P551" s="47"/>
      <c r="Q551" s="47"/>
      <c r="R551" s="367"/>
      <c r="S551" s="47"/>
      <c r="T551" s="42"/>
      <c r="U551" s="37"/>
      <c r="V551" s="37"/>
      <c r="W551" s="37"/>
      <c r="X551" s="42"/>
      <c r="Y551" s="42"/>
      <c r="Z551" s="51"/>
      <c r="AA551" s="63"/>
      <c r="AB551" s="599"/>
      <c r="AC551" s="37"/>
      <c r="AD551" s="37"/>
      <c r="AE551" s="42"/>
      <c r="AF551" s="37"/>
      <c r="AG551" s="37"/>
      <c r="AH551" s="47"/>
      <c r="AI551" s="37"/>
      <c r="AJ551" s="42"/>
      <c r="AK551" s="56"/>
      <c r="AL551" s="28"/>
      <c r="AM551" s="55"/>
      <c r="AN551" s="55"/>
      <c r="AO551" s="55"/>
      <c r="AP551" s="42"/>
      <c r="AQ551" s="57"/>
      <c r="AR551" s="57"/>
      <c r="AS551" s="57"/>
      <c r="AT551" s="57"/>
      <c r="AU551" s="57"/>
      <c r="AV551" s="57"/>
      <c r="AW551" s="57"/>
      <c r="AX551" s="57"/>
      <c r="AY551" s="57"/>
      <c r="AZ551" s="57"/>
      <c r="BA551" s="57"/>
      <c r="BB551" s="57"/>
      <c r="BC551" s="57"/>
      <c r="BD551" s="57"/>
      <c r="BE551" s="57"/>
      <c r="BF551" s="57"/>
      <c r="BG551" s="57"/>
      <c r="BH551" s="57"/>
      <c r="BI551" s="57"/>
      <c r="BJ551" s="57"/>
      <c r="BK551" s="57"/>
      <c r="BL551" s="57"/>
      <c r="BM551" s="57"/>
      <c r="BN551" s="57"/>
      <c r="BO551" s="57"/>
      <c r="BP551" s="57"/>
      <c r="BQ551" s="57"/>
      <c r="BR551" s="57"/>
      <c r="BS551" s="57"/>
      <c r="BT551" s="57"/>
      <c r="BU551" s="57"/>
    </row>
    <row r="552" ht="15.75" customHeight="1">
      <c r="A552" s="64"/>
      <c r="B552" s="110"/>
      <c r="C552" s="36"/>
      <c r="D552" s="31"/>
      <c r="E552" s="31"/>
      <c r="F552" s="28"/>
      <c r="G552" s="106"/>
      <c r="H552" s="286"/>
      <c r="I552" s="55"/>
      <c r="J552" s="55"/>
      <c r="K552" s="55"/>
      <c r="L552" s="64"/>
      <c r="M552" s="64"/>
      <c r="N552" s="69"/>
      <c r="O552" s="69"/>
      <c r="P552" s="47"/>
      <c r="Q552" s="47"/>
      <c r="R552" s="367"/>
      <c r="S552" s="47"/>
      <c r="T552" s="42"/>
      <c r="U552" s="37"/>
      <c r="V552" s="37"/>
      <c r="W552" s="37"/>
      <c r="X552" s="42"/>
      <c r="Y552" s="42"/>
      <c r="Z552" s="51"/>
      <c r="AA552" s="63"/>
      <c r="AB552" s="599"/>
      <c r="AC552" s="37"/>
      <c r="AD552" s="37"/>
      <c r="AE552" s="42"/>
      <c r="AF552" s="37"/>
      <c r="AG552" s="37"/>
      <c r="AH552" s="47"/>
      <c r="AI552" s="37"/>
      <c r="AJ552" s="42"/>
      <c r="AK552" s="56"/>
      <c r="AL552" s="28"/>
      <c r="AM552" s="55"/>
      <c r="AN552" s="55"/>
      <c r="AO552" s="55"/>
      <c r="AP552" s="42"/>
      <c r="AQ552" s="57"/>
      <c r="AR552" s="57"/>
      <c r="AS552" s="57"/>
      <c r="AT552" s="57"/>
      <c r="AU552" s="57"/>
      <c r="AV552" s="57"/>
      <c r="AW552" s="57"/>
      <c r="AX552" s="57"/>
      <c r="AY552" s="57"/>
      <c r="AZ552" s="57"/>
      <c r="BA552" s="57"/>
      <c r="BB552" s="57"/>
      <c r="BC552" s="57"/>
      <c r="BD552" s="57"/>
      <c r="BE552" s="57"/>
      <c r="BF552" s="57"/>
      <c r="BG552" s="57"/>
      <c r="BH552" s="57"/>
      <c r="BI552" s="57"/>
      <c r="BJ552" s="57"/>
      <c r="BK552" s="57"/>
      <c r="BL552" s="57"/>
      <c r="BM552" s="57"/>
      <c r="BN552" s="57"/>
      <c r="BO552" s="57"/>
      <c r="BP552" s="57"/>
      <c r="BQ552" s="57"/>
      <c r="BR552" s="57"/>
      <c r="BS552" s="57"/>
      <c r="BT552" s="57"/>
      <c r="BU552" s="57"/>
    </row>
    <row r="553" ht="15.75" customHeight="1">
      <c r="A553" s="64"/>
      <c r="B553" s="110"/>
      <c r="C553" s="36"/>
      <c r="D553" s="31"/>
      <c r="E553" s="31"/>
      <c r="F553" s="28"/>
      <c r="G553" s="106"/>
      <c r="H553" s="286"/>
      <c r="I553" s="55"/>
      <c r="J553" s="55"/>
      <c r="K553" s="55"/>
      <c r="L553" s="64"/>
      <c r="M553" s="64"/>
      <c r="N553" s="69"/>
      <c r="O553" s="69"/>
      <c r="P553" s="47"/>
      <c r="Q553" s="47"/>
      <c r="R553" s="367"/>
      <c r="S553" s="47"/>
      <c r="T553" s="42"/>
      <c r="U553" s="37"/>
      <c r="V553" s="37"/>
      <c r="W553" s="37"/>
      <c r="X553" s="42"/>
      <c r="Y553" s="42"/>
      <c r="Z553" s="51"/>
      <c r="AA553" s="63"/>
      <c r="AB553" s="599"/>
      <c r="AC553" s="37"/>
      <c r="AD553" s="37"/>
      <c r="AE553" s="42"/>
      <c r="AF553" s="37"/>
      <c r="AG553" s="37"/>
      <c r="AH553" s="47"/>
      <c r="AI553" s="37"/>
      <c r="AJ553" s="42"/>
      <c r="AK553" s="56"/>
      <c r="AL553" s="28"/>
      <c r="AM553" s="55"/>
      <c r="AN553" s="55"/>
      <c r="AO553" s="55"/>
      <c r="AP553" s="42"/>
      <c r="AQ553" s="57"/>
      <c r="AR553" s="57"/>
      <c r="AS553" s="57"/>
      <c r="AT553" s="57"/>
      <c r="AU553" s="57"/>
      <c r="AV553" s="57"/>
      <c r="AW553" s="57"/>
      <c r="AX553" s="57"/>
      <c r="AY553" s="57"/>
      <c r="AZ553" s="57"/>
      <c r="BA553" s="57"/>
      <c r="BB553" s="57"/>
      <c r="BC553" s="57"/>
      <c r="BD553" s="57"/>
      <c r="BE553" s="57"/>
      <c r="BF553" s="57"/>
      <c r="BG553" s="57"/>
      <c r="BH553" s="57"/>
      <c r="BI553" s="57"/>
      <c r="BJ553" s="57"/>
      <c r="BK553" s="57"/>
      <c r="BL553" s="57"/>
      <c r="BM553" s="57"/>
      <c r="BN553" s="57"/>
      <c r="BO553" s="57"/>
      <c r="BP553" s="57"/>
      <c r="BQ553" s="57"/>
      <c r="BR553" s="57"/>
      <c r="BS553" s="57"/>
      <c r="BT553" s="57"/>
      <c r="BU553" s="57"/>
    </row>
    <row r="554" ht="15.75" customHeight="1">
      <c r="A554" s="64"/>
      <c r="B554" s="110"/>
      <c r="C554" s="36"/>
      <c r="D554" s="31"/>
      <c r="E554" s="31"/>
      <c r="F554" s="28"/>
      <c r="G554" s="106"/>
      <c r="H554" s="286"/>
      <c r="I554" s="55"/>
      <c r="J554" s="55"/>
      <c r="K554" s="55"/>
      <c r="L554" s="64"/>
      <c r="M554" s="64"/>
      <c r="N554" s="69"/>
      <c r="O554" s="69"/>
      <c r="P554" s="47"/>
      <c r="Q554" s="47"/>
      <c r="R554" s="367"/>
      <c r="S554" s="47"/>
      <c r="T554" s="42"/>
      <c r="U554" s="37"/>
      <c r="V554" s="37"/>
      <c r="W554" s="37"/>
      <c r="X554" s="42"/>
      <c r="Y554" s="42"/>
      <c r="Z554" s="51"/>
      <c r="AA554" s="63"/>
      <c r="AB554" s="599"/>
      <c r="AC554" s="37"/>
      <c r="AD554" s="37"/>
      <c r="AE554" s="42"/>
      <c r="AF554" s="37"/>
      <c r="AG554" s="37"/>
      <c r="AH554" s="47"/>
      <c r="AI554" s="37"/>
      <c r="AJ554" s="42"/>
      <c r="AK554" s="56"/>
      <c r="AL554" s="28"/>
      <c r="AM554" s="55"/>
      <c r="AN554" s="55"/>
      <c r="AO554" s="55"/>
      <c r="AP554" s="42"/>
      <c r="AQ554" s="57"/>
      <c r="AR554" s="57"/>
      <c r="AS554" s="57"/>
      <c r="AT554" s="57"/>
      <c r="AU554" s="57"/>
      <c r="AV554" s="57"/>
      <c r="AW554" s="57"/>
      <c r="AX554" s="57"/>
      <c r="AY554" s="57"/>
      <c r="AZ554" s="57"/>
      <c r="BA554" s="57"/>
      <c r="BB554" s="57"/>
      <c r="BC554" s="57"/>
      <c r="BD554" s="57"/>
      <c r="BE554" s="57"/>
      <c r="BF554" s="57"/>
      <c r="BG554" s="57"/>
      <c r="BH554" s="57"/>
      <c r="BI554" s="57"/>
      <c r="BJ554" s="57"/>
      <c r="BK554" s="57"/>
      <c r="BL554" s="57"/>
      <c r="BM554" s="57"/>
      <c r="BN554" s="57"/>
      <c r="BO554" s="57"/>
      <c r="BP554" s="57"/>
      <c r="BQ554" s="57"/>
      <c r="BR554" s="57"/>
      <c r="BS554" s="57"/>
      <c r="BT554" s="57"/>
      <c r="BU554" s="57"/>
    </row>
    <row r="555" ht="15.75" customHeight="1">
      <c r="A555" s="64"/>
      <c r="B555" s="110"/>
      <c r="C555" s="36"/>
      <c r="D555" s="31"/>
      <c r="E555" s="31"/>
      <c r="F555" s="28"/>
      <c r="G555" s="106"/>
      <c r="H555" s="286"/>
      <c r="I555" s="55"/>
      <c r="J555" s="55"/>
      <c r="K555" s="55"/>
      <c r="L555" s="64"/>
      <c r="M555" s="64"/>
      <c r="N555" s="69"/>
      <c r="O555" s="69"/>
      <c r="P555" s="47"/>
      <c r="Q555" s="47"/>
      <c r="R555" s="367"/>
      <c r="S555" s="47"/>
      <c r="T555" s="42"/>
      <c r="U555" s="37"/>
      <c r="V555" s="37"/>
      <c r="W555" s="37"/>
      <c r="X555" s="42"/>
      <c r="Y555" s="42"/>
      <c r="Z555" s="51"/>
      <c r="AA555" s="63"/>
      <c r="AB555" s="599"/>
      <c r="AC555" s="37"/>
      <c r="AD555" s="37"/>
      <c r="AE555" s="42"/>
      <c r="AF555" s="37"/>
      <c r="AG555" s="37"/>
      <c r="AH555" s="47"/>
      <c r="AI555" s="37"/>
      <c r="AJ555" s="42"/>
      <c r="AK555" s="56"/>
      <c r="AL555" s="28"/>
      <c r="AM555" s="55"/>
      <c r="AN555" s="55"/>
      <c r="AO555" s="55"/>
      <c r="AP555" s="42"/>
      <c r="AQ555" s="57"/>
      <c r="AR555" s="57"/>
      <c r="AS555" s="57"/>
      <c r="AT555" s="57"/>
      <c r="AU555" s="57"/>
      <c r="AV555" s="57"/>
      <c r="AW555" s="57"/>
      <c r="AX555" s="57"/>
      <c r="AY555" s="57"/>
      <c r="AZ555" s="57"/>
      <c r="BA555" s="57"/>
      <c r="BB555" s="57"/>
      <c r="BC555" s="57"/>
      <c r="BD555" s="57"/>
      <c r="BE555" s="57"/>
      <c r="BF555" s="57"/>
      <c r="BG555" s="57"/>
      <c r="BH555" s="57"/>
      <c r="BI555" s="57"/>
      <c r="BJ555" s="57"/>
      <c r="BK555" s="57"/>
      <c r="BL555" s="57"/>
      <c r="BM555" s="57"/>
      <c r="BN555" s="57"/>
      <c r="BO555" s="57"/>
      <c r="BP555" s="57"/>
      <c r="BQ555" s="57"/>
      <c r="BR555" s="57"/>
      <c r="BS555" s="57"/>
      <c r="BT555" s="57"/>
      <c r="BU555" s="57"/>
    </row>
    <row r="556" ht="15.75" customHeight="1">
      <c r="A556" s="64"/>
      <c r="B556" s="110"/>
      <c r="C556" s="36"/>
      <c r="D556" s="31"/>
      <c r="E556" s="31"/>
      <c r="F556" s="28"/>
      <c r="G556" s="106"/>
      <c r="H556" s="286"/>
      <c r="I556" s="55"/>
      <c r="J556" s="55"/>
      <c r="K556" s="55"/>
      <c r="L556" s="64"/>
      <c r="M556" s="64"/>
      <c r="N556" s="69"/>
      <c r="O556" s="69"/>
      <c r="P556" s="47"/>
      <c r="Q556" s="47"/>
      <c r="R556" s="367"/>
      <c r="S556" s="47"/>
      <c r="T556" s="42"/>
      <c r="U556" s="37"/>
      <c r="V556" s="37"/>
      <c r="W556" s="37"/>
      <c r="X556" s="42"/>
      <c r="Y556" s="42"/>
      <c r="Z556" s="51"/>
      <c r="AA556" s="63"/>
      <c r="AB556" s="599"/>
      <c r="AC556" s="37"/>
      <c r="AD556" s="37"/>
      <c r="AE556" s="42"/>
      <c r="AF556" s="37"/>
      <c r="AG556" s="37"/>
      <c r="AH556" s="47"/>
      <c r="AI556" s="37"/>
      <c r="AJ556" s="42"/>
      <c r="AK556" s="56"/>
      <c r="AL556" s="28"/>
      <c r="AM556" s="55"/>
      <c r="AN556" s="55"/>
      <c r="AO556" s="55"/>
      <c r="AP556" s="42"/>
      <c r="AQ556" s="57"/>
      <c r="AR556" s="57"/>
      <c r="AS556" s="57"/>
      <c r="AT556" s="57"/>
      <c r="AU556" s="57"/>
      <c r="AV556" s="57"/>
      <c r="AW556" s="57"/>
      <c r="AX556" s="57"/>
      <c r="AY556" s="57"/>
      <c r="AZ556" s="57"/>
      <c r="BA556" s="57"/>
      <c r="BB556" s="57"/>
      <c r="BC556" s="57"/>
      <c r="BD556" s="57"/>
      <c r="BE556" s="57"/>
      <c r="BF556" s="57"/>
      <c r="BG556" s="57"/>
      <c r="BH556" s="57"/>
      <c r="BI556" s="57"/>
      <c r="BJ556" s="57"/>
      <c r="BK556" s="57"/>
      <c r="BL556" s="57"/>
      <c r="BM556" s="57"/>
      <c r="BN556" s="57"/>
      <c r="BO556" s="57"/>
      <c r="BP556" s="57"/>
      <c r="BQ556" s="57"/>
      <c r="BR556" s="57"/>
      <c r="BS556" s="57"/>
      <c r="BT556" s="57"/>
      <c r="BU556" s="57"/>
    </row>
    <row r="557" ht="15.75" customHeight="1">
      <c r="A557" s="64"/>
      <c r="B557" s="110"/>
      <c r="C557" s="36"/>
      <c r="D557" s="31"/>
      <c r="E557" s="31"/>
      <c r="F557" s="28"/>
      <c r="G557" s="106"/>
      <c r="H557" s="286"/>
      <c r="I557" s="55"/>
      <c r="J557" s="55"/>
      <c r="K557" s="55"/>
      <c r="L557" s="64"/>
      <c r="M557" s="64"/>
      <c r="N557" s="69"/>
      <c r="O557" s="69"/>
      <c r="P557" s="47"/>
      <c r="Q557" s="47"/>
      <c r="R557" s="367"/>
      <c r="S557" s="47"/>
      <c r="T557" s="42"/>
      <c r="U557" s="37"/>
      <c r="V557" s="37"/>
      <c r="W557" s="37"/>
      <c r="X557" s="42"/>
      <c r="Y557" s="42"/>
      <c r="Z557" s="51"/>
      <c r="AA557" s="63"/>
      <c r="AB557" s="599"/>
      <c r="AC557" s="37"/>
      <c r="AD557" s="37"/>
      <c r="AE557" s="42"/>
      <c r="AF557" s="37"/>
      <c r="AG557" s="37"/>
      <c r="AH557" s="47"/>
      <c r="AI557" s="37"/>
      <c r="AJ557" s="42"/>
      <c r="AK557" s="56"/>
      <c r="AL557" s="28"/>
      <c r="AM557" s="55"/>
      <c r="AN557" s="55"/>
      <c r="AO557" s="55"/>
      <c r="AP557" s="42"/>
      <c r="AQ557" s="57"/>
      <c r="AR557" s="57"/>
      <c r="AS557" s="57"/>
      <c r="AT557" s="57"/>
      <c r="AU557" s="57"/>
      <c r="AV557" s="57"/>
      <c r="AW557" s="57"/>
      <c r="AX557" s="57"/>
      <c r="AY557" s="57"/>
      <c r="AZ557" s="57"/>
      <c r="BA557" s="57"/>
      <c r="BB557" s="57"/>
      <c r="BC557" s="57"/>
      <c r="BD557" s="57"/>
      <c r="BE557" s="57"/>
      <c r="BF557" s="57"/>
      <c r="BG557" s="57"/>
      <c r="BH557" s="57"/>
      <c r="BI557" s="57"/>
      <c r="BJ557" s="57"/>
      <c r="BK557" s="57"/>
      <c r="BL557" s="57"/>
      <c r="BM557" s="57"/>
      <c r="BN557" s="57"/>
      <c r="BO557" s="57"/>
      <c r="BP557" s="57"/>
      <c r="BQ557" s="57"/>
      <c r="BR557" s="57"/>
      <c r="BS557" s="57"/>
      <c r="BT557" s="57"/>
      <c r="BU557" s="57"/>
    </row>
    <row r="558" ht="15.75" customHeight="1">
      <c r="A558" s="64"/>
      <c r="B558" s="110"/>
      <c r="C558" s="36"/>
      <c r="D558" s="31"/>
      <c r="E558" s="31"/>
      <c r="F558" s="28"/>
      <c r="G558" s="106"/>
      <c r="H558" s="286"/>
      <c r="I558" s="55"/>
      <c r="J558" s="55"/>
      <c r="K558" s="55"/>
      <c r="L558" s="64"/>
      <c r="M558" s="64"/>
      <c r="N558" s="69"/>
      <c r="O558" s="69"/>
      <c r="P558" s="47"/>
      <c r="Q558" s="47"/>
      <c r="R558" s="367"/>
      <c r="S558" s="47"/>
      <c r="T558" s="42"/>
      <c r="U558" s="37"/>
      <c r="V558" s="37"/>
      <c r="W558" s="37"/>
      <c r="X558" s="42"/>
      <c r="Y558" s="42"/>
      <c r="Z558" s="51"/>
      <c r="AA558" s="63"/>
      <c r="AB558" s="599"/>
      <c r="AC558" s="37"/>
      <c r="AD558" s="37"/>
      <c r="AE558" s="42"/>
      <c r="AF558" s="37"/>
      <c r="AG558" s="37"/>
      <c r="AH558" s="47"/>
      <c r="AI558" s="37"/>
      <c r="AJ558" s="42"/>
      <c r="AK558" s="56"/>
      <c r="AL558" s="28"/>
      <c r="AM558" s="55"/>
      <c r="AN558" s="55"/>
      <c r="AO558" s="55"/>
      <c r="AP558" s="42"/>
      <c r="AQ558" s="57"/>
      <c r="AR558" s="57"/>
      <c r="AS558" s="57"/>
      <c r="AT558" s="57"/>
      <c r="AU558" s="57"/>
      <c r="AV558" s="57"/>
      <c r="AW558" s="57"/>
      <c r="AX558" s="57"/>
      <c r="AY558" s="57"/>
      <c r="AZ558" s="57"/>
      <c r="BA558" s="57"/>
      <c r="BB558" s="57"/>
      <c r="BC558" s="57"/>
      <c r="BD558" s="57"/>
      <c r="BE558" s="57"/>
      <c r="BF558" s="57"/>
      <c r="BG558" s="57"/>
      <c r="BH558" s="57"/>
      <c r="BI558" s="57"/>
      <c r="BJ558" s="57"/>
      <c r="BK558" s="57"/>
      <c r="BL558" s="57"/>
      <c r="BM558" s="57"/>
      <c r="BN558" s="57"/>
      <c r="BO558" s="57"/>
      <c r="BP558" s="57"/>
      <c r="BQ558" s="57"/>
      <c r="BR558" s="57"/>
      <c r="BS558" s="57"/>
      <c r="BT558" s="57"/>
      <c r="BU558" s="57"/>
    </row>
    <row r="559" ht="15.75" customHeight="1">
      <c r="A559" s="64"/>
      <c r="B559" s="110"/>
      <c r="C559" s="36"/>
      <c r="D559" s="31"/>
      <c r="E559" s="31"/>
      <c r="F559" s="28"/>
      <c r="G559" s="106"/>
      <c r="H559" s="286"/>
      <c r="I559" s="55"/>
      <c r="J559" s="55"/>
      <c r="K559" s="55"/>
      <c r="L559" s="64"/>
      <c r="M559" s="64"/>
      <c r="N559" s="69"/>
      <c r="O559" s="69"/>
      <c r="P559" s="47"/>
      <c r="Q559" s="47"/>
      <c r="R559" s="367"/>
      <c r="S559" s="47"/>
      <c r="T559" s="42"/>
      <c r="U559" s="37"/>
      <c r="V559" s="37"/>
      <c r="W559" s="37"/>
      <c r="X559" s="42"/>
      <c r="Y559" s="42"/>
      <c r="Z559" s="51"/>
      <c r="AA559" s="63"/>
      <c r="AB559" s="599"/>
      <c r="AC559" s="37"/>
      <c r="AD559" s="37"/>
      <c r="AE559" s="42"/>
      <c r="AF559" s="37"/>
      <c r="AG559" s="37"/>
      <c r="AH559" s="47"/>
      <c r="AI559" s="37"/>
      <c r="AJ559" s="42"/>
      <c r="AK559" s="56"/>
      <c r="AL559" s="28"/>
      <c r="AM559" s="55"/>
      <c r="AN559" s="55"/>
      <c r="AO559" s="55"/>
      <c r="AP559" s="42"/>
      <c r="AQ559" s="57"/>
      <c r="AR559" s="57"/>
      <c r="AS559" s="57"/>
      <c r="AT559" s="57"/>
      <c r="AU559" s="57"/>
      <c r="AV559" s="57"/>
      <c r="AW559" s="57"/>
      <c r="AX559" s="57"/>
      <c r="AY559" s="57"/>
      <c r="AZ559" s="57"/>
      <c r="BA559" s="57"/>
      <c r="BB559" s="57"/>
      <c r="BC559" s="57"/>
      <c r="BD559" s="57"/>
      <c r="BE559" s="57"/>
      <c r="BF559" s="57"/>
      <c r="BG559" s="57"/>
      <c r="BH559" s="57"/>
      <c r="BI559" s="57"/>
      <c r="BJ559" s="57"/>
      <c r="BK559" s="57"/>
      <c r="BL559" s="57"/>
      <c r="BM559" s="57"/>
      <c r="BN559" s="57"/>
      <c r="BO559" s="57"/>
      <c r="BP559" s="57"/>
      <c r="BQ559" s="57"/>
      <c r="BR559" s="57"/>
      <c r="BS559" s="57"/>
      <c r="BT559" s="57"/>
      <c r="BU559" s="57"/>
    </row>
    <row r="560" ht="15.75" customHeight="1">
      <c r="A560" s="64"/>
      <c r="B560" s="110"/>
      <c r="C560" s="36"/>
      <c r="D560" s="31"/>
      <c r="E560" s="31"/>
      <c r="F560" s="28"/>
      <c r="G560" s="106"/>
      <c r="H560" s="286"/>
      <c r="I560" s="55"/>
      <c r="J560" s="55"/>
      <c r="K560" s="55"/>
      <c r="L560" s="64"/>
      <c r="M560" s="64"/>
      <c r="N560" s="69"/>
      <c r="O560" s="69"/>
      <c r="P560" s="47"/>
      <c r="Q560" s="47"/>
      <c r="R560" s="367"/>
      <c r="S560" s="47"/>
      <c r="T560" s="42"/>
      <c r="U560" s="37"/>
      <c r="V560" s="37"/>
      <c r="W560" s="37"/>
      <c r="X560" s="42"/>
      <c r="Y560" s="42"/>
      <c r="Z560" s="51"/>
      <c r="AA560" s="63"/>
      <c r="AB560" s="599"/>
      <c r="AC560" s="37"/>
      <c r="AD560" s="37"/>
      <c r="AE560" s="42"/>
      <c r="AF560" s="37"/>
      <c r="AG560" s="37"/>
      <c r="AH560" s="47"/>
      <c r="AI560" s="37"/>
      <c r="AJ560" s="42"/>
      <c r="AK560" s="56"/>
      <c r="AL560" s="28"/>
      <c r="AM560" s="55"/>
      <c r="AN560" s="55"/>
      <c r="AO560" s="55"/>
      <c r="AP560" s="42"/>
      <c r="AQ560" s="57"/>
      <c r="AR560" s="57"/>
      <c r="AS560" s="57"/>
      <c r="AT560" s="57"/>
      <c r="AU560" s="57"/>
      <c r="AV560" s="57"/>
      <c r="AW560" s="57"/>
      <c r="AX560" s="57"/>
      <c r="AY560" s="57"/>
      <c r="AZ560" s="57"/>
      <c r="BA560" s="57"/>
      <c r="BB560" s="57"/>
      <c r="BC560" s="57"/>
      <c r="BD560" s="57"/>
      <c r="BE560" s="57"/>
      <c r="BF560" s="57"/>
      <c r="BG560" s="57"/>
      <c r="BH560" s="57"/>
      <c r="BI560" s="57"/>
      <c r="BJ560" s="57"/>
      <c r="BK560" s="57"/>
      <c r="BL560" s="57"/>
      <c r="BM560" s="57"/>
      <c r="BN560" s="57"/>
      <c r="BO560" s="57"/>
      <c r="BP560" s="57"/>
      <c r="BQ560" s="57"/>
      <c r="BR560" s="57"/>
      <c r="BS560" s="57"/>
      <c r="BT560" s="57"/>
      <c r="BU560" s="57"/>
    </row>
    <row r="561" ht="15.75" customHeight="1">
      <c r="A561" s="64"/>
      <c r="B561" s="110"/>
      <c r="C561" s="36"/>
      <c r="D561" s="31"/>
      <c r="E561" s="31"/>
      <c r="F561" s="28"/>
      <c r="G561" s="106"/>
      <c r="H561" s="286"/>
      <c r="I561" s="55"/>
      <c r="J561" s="55"/>
      <c r="K561" s="55"/>
      <c r="L561" s="64"/>
      <c r="M561" s="64"/>
      <c r="N561" s="69"/>
      <c r="O561" s="69"/>
      <c r="P561" s="47"/>
      <c r="Q561" s="47"/>
      <c r="R561" s="367"/>
      <c r="S561" s="47"/>
      <c r="T561" s="42"/>
      <c r="U561" s="37"/>
      <c r="V561" s="37"/>
      <c r="W561" s="37"/>
      <c r="X561" s="42"/>
      <c r="Y561" s="42"/>
      <c r="Z561" s="51"/>
      <c r="AA561" s="63"/>
      <c r="AB561" s="599"/>
      <c r="AC561" s="37"/>
      <c r="AD561" s="37"/>
      <c r="AE561" s="42"/>
      <c r="AF561" s="37"/>
      <c r="AG561" s="37"/>
      <c r="AH561" s="47"/>
      <c r="AI561" s="37"/>
      <c r="AJ561" s="42"/>
      <c r="AK561" s="56"/>
      <c r="AL561" s="28"/>
      <c r="AM561" s="55"/>
      <c r="AN561" s="55"/>
      <c r="AO561" s="55"/>
      <c r="AP561" s="42"/>
      <c r="AQ561" s="57"/>
      <c r="AR561" s="57"/>
      <c r="AS561" s="57"/>
      <c r="AT561" s="57"/>
      <c r="AU561" s="57"/>
      <c r="AV561" s="57"/>
      <c r="AW561" s="57"/>
      <c r="AX561" s="57"/>
      <c r="AY561" s="57"/>
      <c r="AZ561" s="57"/>
      <c r="BA561" s="57"/>
      <c r="BB561" s="57"/>
      <c r="BC561" s="57"/>
      <c r="BD561" s="57"/>
      <c r="BE561" s="57"/>
      <c r="BF561" s="57"/>
      <c r="BG561" s="57"/>
      <c r="BH561" s="57"/>
      <c r="BI561" s="57"/>
      <c r="BJ561" s="57"/>
      <c r="BK561" s="57"/>
      <c r="BL561" s="57"/>
      <c r="BM561" s="57"/>
      <c r="BN561" s="57"/>
      <c r="BO561" s="57"/>
      <c r="BP561" s="57"/>
      <c r="BQ561" s="57"/>
      <c r="BR561" s="57"/>
      <c r="BS561" s="57"/>
      <c r="BT561" s="57"/>
      <c r="BU561" s="57"/>
    </row>
    <row r="562" ht="15.75" customHeight="1">
      <c r="A562" s="64"/>
      <c r="B562" s="110"/>
      <c r="C562" s="36"/>
      <c r="D562" s="31"/>
      <c r="E562" s="31"/>
      <c r="F562" s="28"/>
      <c r="G562" s="106"/>
      <c r="H562" s="286"/>
      <c r="I562" s="55"/>
      <c r="J562" s="55"/>
      <c r="K562" s="55"/>
      <c r="L562" s="64"/>
      <c r="M562" s="64"/>
      <c r="N562" s="69"/>
      <c r="O562" s="69"/>
      <c r="P562" s="47"/>
      <c r="Q562" s="47"/>
      <c r="R562" s="367"/>
      <c r="S562" s="47"/>
      <c r="T562" s="42"/>
      <c r="U562" s="37"/>
      <c r="V562" s="37"/>
      <c r="W562" s="37"/>
      <c r="X562" s="42"/>
      <c r="Y562" s="42"/>
      <c r="Z562" s="51"/>
      <c r="AA562" s="63"/>
      <c r="AB562" s="599"/>
      <c r="AC562" s="37"/>
      <c r="AD562" s="37"/>
      <c r="AE562" s="42"/>
      <c r="AF562" s="37"/>
      <c r="AG562" s="37"/>
      <c r="AH562" s="47"/>
      <c r="AI562" s="37"/>
      <c r="AJ562" s="42"/>
      <c r="AK562" s="56"/>
      <c r="AL562" s="28"/>
      <c r="AM562" s="55"/>
      <c r="AN562" s="55"/>
      <c r="AO562" s="55"/>
      <c r="AP562" s="42"/>
      <c r="AQ562" s="57"/>
      <c r="AR562" s="57"/>
      <c r="AS562" s="57"/>
      <c r="AT562" s="57"/>
      <c r="AU562" s="57"/>
      <c r="AV562" s="57"/>
      <c r="AW562" s="57"/>
      <c r="AX562" s="57"/>
      <c r="AY562" s="57"/>
      <c r="AZ562" s="57"/>
      <c r="BA562" s="57"/>
      <c r="BB562" s="57"/>
      <c r="BC562" s="57"/>
      <c r="BD562" s="57"/>
      <c r="BE562" s="57"/>
      <c r="BF562" s="57"/>
      <c r="BG562" s="57"/>
      <c r="BH562" s="57"/>
      <c r="BI562" s="57"/>
      <c r="BJ562" s="57"/>
      <c r="BK562" s="57"/>
      <c r="BL562" s="57"/>
      <c r="BM562" s="57"/>
      <c r="BN562" s="57"/>
      <c r="BO562" s="57"/>
      <c r="BP562" s="57"/>
      <c r="BQ562" s="57"/>
      <c r="BR562" s="57"/>
      <c r="BS562" s="57"/>
      <c r="BT562" s="57"/>
      <c r="BU562" s="57"/>
    </row>
    <row r="563" ht="15.75" customHeight="1">
      <c r="A563" s="64"/>
      <c r="B563" s="110"/>
      <c r="C563" s="36"/>
      <c r="D563" s="31"/>
      <c r="E563" s="31"/>
      <c r="F563" s="28"/>
      <c r="G563" s="106"/>
      <c r="H563" s="286"/>
      <c r="I563" s="55"/>
      <c r="J563" s="55"/>
      <c r="K563" s="55"/>
      <c r="L563" s="64"/>
      <c r="M563" s="64"/>
      <c r="N563" s="69"/>
      <c r="O563" s="69"/>
      <c r="P563" s="47"/>
      <c r="Q563" s="47"/>
      <c r="R563" s="367"/>
      <c r="S563" s="47"/>
      <c r="T563" s="42"/>
      <c r="U563" s="37"/>
      <c r="V563" s="37"/>
      <c r="W563" s="37"/>
      <c r="X563" s="42"/>
      <c r="Y563" s="42"/>
      <c r="Z563" s="51"/>
      <c r="AA563" s="63"/>
      <c r="AB563" s="599"/>
      <c r="AC563" s="37"/>
      <c r="AD563" s="37"/>
      <c r="AE563" s="42"/>
      <c r="AF563" s="37"/>
      <c r="AG563" s="37"/>
      <c r="AH563" s="47"/>
      <c r="AI563" s="37"/>
      <c r="AJ563" s="42"/>
      <c r="AK563" s="56"/>
      <c r="AL563" s="28"/>
      <c r="AM563" s="55"/>
      <c r="AN563" s="55"/>
      <c r="AO563" s="55"/>
      <c r="AP563" s="42"/>
      <c r="AQ563" s="57"/>
      <c r="AR563" s="57"/>
      <c r="AS563" s="57"/>
      <c r="AT563" s="57"/>
      <c r="AU563" s="57"/>
      <c r="AV563" s="57"/>
      <c r="AW563" s="57"/>
      <c r="AX563" s="57"/>
      <c r="AY563" s="57"/>
      <c r="AZ563" s="57"/>
      <c r="BA563" s="57"/>
      <c r="BB563" s="57"/>
      <c r="BC563" s="57"/>
      <c r="BD563" s="57"/>
      <c r="BE563" s="57"/>
      <c r="BF563" s="57"/>
      <c r="BG563" s="57"/>
      <c r="BH563" s="57"/>
      <c r="BI563" s="57"/>
      <c r="BJ563" s="57"/>
      <c r="BK563" s="57"/>
      <c r="BL563" s="57"/>
      <c r="BM563" s="57"/>
      <c r="BN563" s="57"/>
      <c r="BO563" s="57"/>
      <c r="BP563" s="57"/>
      <c r="BQ563" s="57"/>
      <c r="BR563" s="57"/>
      <c r="BS563" s="57"/>
      <c r="BT563" s="57"/>
      <c r="BU563" s="57"/>
    </row>
    <row r="564" ht="15.75" customHeight="1">
      <c r="A564" s="64"/>
      <c r="B564" s="110"/>
      <c r="C564" s="36"/>
      <c r="D564" s="31"/>
      <c r="E564" s="31"/>
      <c r="F564" s="28"/>
      <c r="G564" s="106"/>
      <c r="H564" s="286"/>
      <c r="I564" s="55"/>
      <c r="J564" s="55"/>
      <c r="K564" s="55"/>
      <c r="L564" s="64"/>
      <c r="M564" s="64"/>
      <c r="N564" s="69"/>
      <c r="O564" s="69"/>
      <c r="P564" s="47"/>
      <c r="Q564" s="47"/>
      <c r="R564" s="367"/>
      <c r="S564" s="47"/>
      <c r="T564" s="42"/>
      <c r="U564" s="37"/>
      <c r="V564" s="37"/>
      <c r="W564" s="37"/>
      <c r="X564" s="42"/>
      <c r="Y564" s="42"/>
      <c r="Z564" s="51"/>
      <c r="AA564" s="63"/>
      <c r="AB564" s="599"/>
      <c r="AC564" s="37"/>
      <c r="AD564" s="37"/>
      <c r="AE564" s="42"/>
      <c r="AF564" s="37"/>
      <c r="AG564" s="37"/>
      <c r="AH564" s="47"/>
      <c r="AI564" s="37"/>
      <c r="AJ564" s="42"/>
      <c r="AK564" s="56"/>
      <c r="AL564" s="28"/>
      <c r="AM564" s="55"/>
      <c r="AN564" s="55"/>
      <c r="AO564" s="55"/>
      <c r="AP564" s="42"/>
      <c r="AQ564" s="57"/>
      <c r="AR564" s="57"/>
      <c r="AS564" s="57"/>
      <c r="AT564" s="57"/>
      <c r="AU564" s="57"/>
      <c r="AV564" s="57"/>
      <c r="AW564" s="57"/>
      <c r="AX564" s="57"/>
      <c r="AY564" s="57"/>
      <c r="AZ564" s="57"/>
      <c r="BA564" s="57"/>
      <c r="BB564" s="57"/>
      <c r="BC564" s="57"/>
      <c r="BD564" s="57"/>
      <c r="BE564" s="57"/>
      <c r="BF564" s="57"/>
      <c r="BG564" s="57"/>
      <c r="BH564" s="57"/>
      <c r="BI564" s="57"/>
      <c r="BJ564" s="57"/>
      <c r="BK564" s="57"/>
      <c r="BL564" s="57"/>
      <c r="BM564" s="57"/>
      <c r="BN564" s="57"/>
      <c r="BO564" s="57"/>
      <c r="BP564" s="57"/>
      <c r="BQ564" s="57"/>
      <c r="BR564" s="57"/>
      <c r="BS564" s="57"/>
      <c r="BT564" s="57"/>
      <c r="BU564" s="57"/>
    </row>
    <row r="565" ht="15.75" customHeight="1">
      <c r="A565" s="64"/>
      <c r="B565" s="110"/>
      <c r="C565" s="36"/>
      <c r="D565" s="31"/>
      <c r="E565" s="31"/>
      <c r="F565" s="28"/>
      <c r="G565" s="106"/>
      <c r="H565" s="286"/>
      <c r="I565" s="55"/>
      <c r="J565" s="55"/>
      <c r="K565" s="55"/>
      <c r="L565" s="64"/>
      <c r="M565" s="64"/>
      <c r="N565" s="69"/>
      <c r="O565" s="69"/>
      <c r="P565" s="47"/>
      <c r="Q565" s="47"/>
      <c r="R565" s="367"/>
      <c r="S565" s="47"/>
      <c r="T565" s="42"/>
      <c r="U565" s="37"/>
      <c r="V565" s="37"/>
      <c r="W565" s="37"/>
      <c r="X565" s="42"/>
      <c r="Y565" s="42"/>
      <c r="Z565" s="51"/>
      <c r="AA565" s="63"/>
      <c r="AB565" s="599"/>
      <c r="AC565" s="37"/>
      <c r="AD565" s="37"/>
      <c r="AE565" s="42"/>
      <c r="AF565" s="37"/>
      <c r="AG565" s="37"/>
      <c r="AH565" s="47"/>
      <c r="AI565" s="37"/>
      <c r="AJ565" s="42"/>
      <c r="AK565" s="56"/>
      <c r="AL565" s="28"/>
      <c r="AM565" s="55"/>
      <c r="AN565" s="55"/>
      <c r="AO565" s="55"/>
      <c r="AP565" s="42"/>
      <c r="AQ565" s="57"/>
      <c r="AR565" s="57"/>
      <c r="AS565" s="57"/>
      <c r="AT565" s="57"/>
      <c r="AU565" s="57"/>
      <c r="AV565" s="57"/>
      <c r="AW565" s="57"/>
      <c r="AX565" s="57"/>
      <c r="AY565" s="57"/>
      <c r="AZ565" s="57"/>
      <c r="BA565" s="57"/>
      <c r="BB565" s="57"/>
      <c r="BC565" s="57"/>
      <c r="BD565" s="57"/>
      <c r="BE565" s="57"/>
      <c r="BF565" s="57"/>
      <c r="BG565" s="57"/>
      <c r="BH565" s="57"/>
      <c r="BI565" s="57"/>
      <c r="BJ565" s="57"/>
      <c r="BK565" s="57"/>
      <c r="BL565" s="57"/>
      <c r="BM565" s="57"/>
      <c r="BN565" s="57"/>
      <c r="BO565" s="57"/>
      <c r="BP565" s="57"/>
      <c r="BQ565" s="57"/>
      <c r="BR565" s="57"/>
      <c r="BS565" s="57"/>
      <c r="BT565" s="57"/>
      <c r="BU565" s="57"/>
    </row>
    <row r="566" ht="15.75" customHeight="1">
      <c r="A566" s="64"/>
      <c r="B566" s="110"/>
      <c r="C566" s="36"/>
      <c r="D566" s="31"/>
      <c r="E566" s="31"/>
      <c r="F566" s="28"/>
      <c r="G566" s="106"/>
      <c r="H566" s="286"/>
      <c r="I566" s="55"/>
      <c r="J566" s="55"/>
      <c r="K566" s="55"/>
      <c r="L566" s="64"/>
      <c r="M566" s="64"/>
      <c r="N566" s="69"/>
      <c r="O566" s="69"/>
      <c r="P566" s="47"/>
      <c r="Q566" s="47"/>
      <c r="R566" s="367"/>
      <c r="S566" s="47"/>
      <c r="T566" s="42"/>
      <c r="U566" s="37"/>
      <c r="V566" s="37"/>
      <c r="W566" s="37"/>
      <c r="X566" s="42"/>
      <c r="Y566" s="42"/>
      <c r="Z566" s="51"/>
      <c r="AA566" s="63"/>
      <c r="AB566" s="599"/>
      <c r="AC566" s="37"/>
      <c r="AD566" s="37"/>
      <c r="AE566" s="42"/>
      <c r="AF566" s="37"/>
      <c r="AG566" s="37"/>
      <c r="AH566" s="47"/>
      <c r="AI566" s="37"/>
      <c r="AJ566" s="42"/>
      <c r="AK566" s="56"/>
      <c r="AL566" s="28"/>
      <c r="AM566" s="55"/>
      <c r="AN566" s="55"/>
      <c r="AO566" s="55"/>
      <c r="AP566" s="42"/>
      <c r="AQ566" s="57"/>
      <c r="AR566" s="57"/>
      <c r="AS566" s="57"/>
      <c r="AT566" s="57"/>
      <c r="AU566" s="57"/>
      <c r="AV566" s="57"/>
      <c r="AW566" s="57"/>
      <c r="AX566" s="57"/>
      <c r="AY566" s="57"/>
      <c r="AZ566" s="57"/>
      <c r="BA566" s="57"/>
      <c r="BB566" s="57"/>
      <c r="BC566" s="57"/>
      <c r="BD566" s="57"/>
      <c r="BE566" s="57"/>
      <c r="BF566" s="57"/>
      <c r="BG566" s="57"/>
      <c r="BH566" s="57"/>
      <c r="BI566" s="57"/>
      <c r="BJ566" s="57"/>
      <c r="BK566" s="57"/>
      <c r="BL566" s="57"/>
      <c r="BM566" s="57"/>
      <c r="BN566" s="57"/>
      <c r="BO566" s="57"/>
      <c r="BP566" s="57"/>
      <c r="BQ566" s="57"/>
      <c r="BR566" s="57"/>
      <c r="BS566" s="57"/>
      <c r="BT566" s="57"/>
      <c r="BU566" s="57"/>
    </row>
    <row r="567" ht="15.75" customHeight="1">
      <c r="A567" s="64"/>
      <c r="B567" s="110"/>
      <c r="C567" s="36"/>
      <c r="D567" s="31"/>
      <c r="E567" s="31"/>
      <c r="F567" s="28"/>
      <c r="G567" s="106"/>
      <c r="H567" s="286"/>
      <c r="I567" s="55"/>
      <c r="J567" s="55"/>
      <c r="K567" s="55"/>
      <c r="L567" s="64"/>
      <c r="M567" s="64"/>
      <c r="N567" s="69"/>
      <c r="O567" s="69"/>
      <c r="P567" s="47"/>
      <c r="Q567" s="47"/>
      <c r="R567" s="367"/>
      <c r="S567" s="47"/>
      <c r="T567" s="42"/>
      <c r="U567" s="37"/>
      <c r="V567" s="37"/>
      <c r="W567" s="37"/>
      <c r="X567" s="42"/>
      <c r="Y567" s="42"/>
      <c r="Z567" s="51"/>
      <c r="AA567" s="63"/>
      <c r="AB567" s="599"/>
      <c r="AC567" s="37"/>
      <c r="AD567" s="37"/>
      <c r="AE567" s="42"/>
      <c r="AF567" s="37"/>
      <c r="AG567" s="37"/>
      <c r="AH567" s="47"/>
      <c r="AI567" s="37"/>
      <c r="AJ567" s="42"/>
      <c r="AK567" s="56"/>
      <c r="AL567" s="28"/>
      <c r="AM567" s="55"/>
      <c r="AN567" s="55"/>
      <c r="AO567" s="55"/>
      <c r="AP567" s="42"/>
      <c r="AQ567" s="57"/>
      <c r="AR567" s="57"/>
      <c r="AS567" s="57"/>
      <c r="AT567" s="57"/>
      <c r="AU567" s="57"/>
      <c r="AV567" s="57"/>
      <c r="AW567" s="57"/>
      <c r="AX567" s="57"/>
      <c r="AY567" s="57"/>
      <c r="AZ567" s="57"/>
      <c r="BA567" s="57"/>
      <c r="BB567" s="57"/>
      <c r="BC567" s="57"/>
      <c r="BD567" s="57"/>
      <c r="BE567" s="57"/>
      <c r="BF567" s="57"/>
      <c r="BG567" s="57"/>
      <c r="BH567" s="57"/>
      <c r="BI567" s="57"/>
      <c r="BJ567" s="57"/>
      <c r="BK567" s="57"/>
      <c r="BL567" s="57"/>
      <c r="BM567" s="57"/>
      <c r="BN567" s="57"/>
      <c r="BO567" s="57"/>
      <c r="BP567" s="57"/>
      <c r="BQ567" s="57"/>
      <c r="BR567" s="57"/>
      <c r="BS567" s="57"/>
      <c r="BT567" s="57"/>
      <c r="BU567" s="57"/>
    </row>
    <row r="568" ht="15.75" customHeight="1">
      <c r="A568" s="64"/>
      <c r="B568" s="110"/>
      <c r="C568" s="36"/>
      <c r="D568" s="31"/>
      <c r="E568" s="31"/>
      <c r="F568" s="28"/>
      <c r="G568" s="106"/>
      <c r="H568" s="286"/>
      <c r="I568" s="55"/>
      <c r="J568" s="55"/>
      <c r="K568" s="55"/>
      <c r="L568" s="64"/>
      <c r="M568" s="64"/>
      <c r="N568" s="69"/>
      <c r="O568" s="69"/>
      <c r="P568" s="47"/>
      <c r="Q568" s="47"/>
      <c r="R568" s="367"/>
      <c r="S568" s="47"/>
      <c r="T568" s="42"/>
      <c r="U568" s="37"/>
      <c r="V568" s="37"/>
      <c r="W568" s="37"/>
      <c r="X568" s="42"/>
      <c r="Y568" s="42"/>
      <c r="Z568" s="51"/>
      <c r="AA568" s="63"/>
      <c r="AB568" s="599"/>
      <c r="AC568" s="37"/>
      <c r="AD568" s="37"/>
      <c r="AE568" s="42"/>
      <c r="AF568" s="37"/>
      <c r="AG568" s="37"/>
      <c r="AH568" s="47"/>
      <c r="AI568" s="37"/>
      <c r="AJ568" s="42"/>
      <c r="AK568" s="56"/>
      <c r="AL568" s="28"/>
      <c r="AM568" s="55"/>
      <c r="AN568" s="55"/>
      <c r="AO568" s="55"/>
      <c r="AP568" s="42"/>
      <c r="AQ568" s="57"/>
      <c r="AR568" s="57"/>
      <c r="AS568" s="57"/>
      <c r="AT568" s="57"/>
      <c r="AU568" s="57"/>
      <c r="AV568" s="57"/>
      <c r="AW568" s="57"/>
      <c r="AX568" s="57"/>
      <c r="AY568" s="57"/>
      <c r="AZ568" s="57"/>
      <c r="BA568" s="57"/>
      <c r="BB568" s="57"/>
      <c r="BC568" s="57"/>
      <c r="BD568" s="57"/>
      <c r="BE568" s="57"/>
      <c r="BF568" s="57"/>
      <c r="BG568" s="57"/>
      <c r="BH568" s="57"/>
      <c r="BI568" s="57"/>
      <c r="BJ568" s="57"/>
      <c r="BK568" s="57"/>
      <c r="BL568" s="57"/>
      <c r="BM568" s="57"/>
      <c r="BN568" s="57"/>
      <c r="BO568" s="57"/>
      <c r="BP568" s="57"/>
      <c r="BQ568" s="57"/>
      <c r="BR568" s="57"/>
      <c r="BS568" s="57"/>
      <c r="BT568" s="57"/>
      <c r="BU568" s="57"/>
    </row>
    <row r="569" ht="15.75" customHeight="1">
      <c r="A569" s="64"/>
      <c r="B569" s="110"/>
      <c r="C569" s="36"/>
      <c r="D569" s="31"/>
      <c r="E569" s="31"/>
      <c r="F569" s="28"/>
      <c r="G569" s="106"/>
      <c r="H569" s="286"/>
      <c r="I569" s="55"/>
      <c r="J569" s="55"/>
      <c r="K569" s="55"/>
      <c r="L569" s="64"/>
      <c r="M569" s="64"/>
      <c r="N569" s="69"/>
      <c r="O569" s="69"/>
      <c r="P569" s="47"/>
      <c r="Q569" s="47"/>
      <c r="R569" s="367"/>
      <c r="S569" s="47"/>
      <c r="T569" s="42"/>
      <c r="U569" s="37"/>
      <c r="V569" s="37"/>
      <c r="W569" s="37"/>
      <c r="X569" s="42"/>
      <c r="Y569" s="42"/>
      <c r="Z569" s="51"/>
      <c r="AA569" s="63"/>
      <c r="AB569" s="599"/>
      <c r="AC569" s="37"/>
      <c r="AD569" s="37"/>
      <c r="AE569" s="42"/>
      <c r="AF569" s="37"/>
      <c r="AG569" s="37"/>
      <c r="AH569" s="47"/>
      <c r="AI569" s="37"/>
      <c r="AJ569" s="42"/>
      <c r="AK569" s="56"/>
      <c r="AL569" s="28"/>
      <c r="AM569" s="55"/>
      <c r="AN569" s="55"/>
      <c r="AO569" s="55"/>
      <c r="AP569" s="42"/>
      <c r="AQ569" s="57"/>
      <c r="AR569" s="57"/>
      <c r="AS569" s="57"/>
      <c r="AT569" s="57"/>
      <c r="AU569" s="57"/>
      <c r="AV569" s="57"/>
      <c r="AW569" s="57"/>
      <c r="AX569" s="57"/>
      <c r="AY569" s="57"/>
      <c r="AZ569" s="57"/>
      <c r="BA569" s="57"/>
      <c r="BB569" s="57"/>
      <c r="BC569" s="57"/>
      <c r="BD569" s="57"/>
      <c r="BE569" s="57"/>
      <c r="BF569" s="57"/>
      <c r="BG569" s="57"/>
      <c r="BH569" s="57"/>
      <c r="BI569" s="57"/>
      <c r="BJ569" s="57"/>
      <c r="BK569" s="57"/>
      <c r="BL569" s="57"/>
      <c r="BM569" s="57"/>
      <c r="BN569" s="57"/>
      <c r="BO569" s="57"/>
      <c r="BP569" s="57"/>
      <c r="BQ569" s="57"/>
      <c r="BR569" s="57"/>
      <c r="BS569" s="57"/>
      <c r="BT569" s="57"/>
      <c r="BU569" s="57"/>
    </row>
    <row r="570" ht="15.75" customHeight="1">
      <c r="A570" s="64"/>
      <c r="B570" s="110"/>
      <c r="C570" s="36"/>
      <c r="D570" s="31"/>
      <c r="E570" s="31"/>
      <c r="F570" s="28"/>
      <c r="G570" s="106"/>
      <c r="H570" s="286"/>
      <c r="I570" s="55"/>
      <c r="J570" s="55"/>
      <c r="K570" s="55"/>
      <c r="L570" s="64"/>
      <c r="M570" s="64"/>
      <c r="N570" s="69"/>
      <c r="O570" s="69"/>
      <c r="P570" s="47"/>
      <c r="Q570" s="47"/>
      <c r="R570" s="367"/>
      <c r="S570" s="47"/>
      <c r="T570" s="42"/>
      <c r="U570" s="37"/>
      <c r="V570" s="37"/>
      <c r="W570" s="37"/>
      <c r="X570" s="42"/>
      <c r="Y570" s="42"/>
      <c r="Z570" s="51"/>
      <c r="AA570" s="63"/>
      <c r="AB570" s="599"/>
      <c r="AC570" s="37"/>
      <c r="AD570" s="37"/>
      <c r="AE570" s="42"/>
      <c r="AF570" s="37"/>
      <c r="AG570" s="37"/>
      <c r="AH570" s="47"/>
      <c r="AI570" s="37"/>
      <c r="AJ570" s="42"/>
      <c r="AK570" s="56"/>
      <c r="AL570" s="28"/>
      <c r="AM570" s="55"/>
      <c r="AN570" s="55"/>
      <c r="AO570" s="55"/>
      <c r="AP570" s="42"/>
      <c r="AQ570" s="57"/>
      <c r="AR570" s="57"/>
      <c r="AS570" s="57"/>
      <c r="AT570" s="57"/>
      <c r="AU570" s="57"/>
      <c r="AV570" s="57"/>
      <c r="AW570" s="57"/>
      <c r="AX570" s="57"/>
      <c r="AY570" s="57"/>
      <c r="AZ570" s="57"/>
      <c r="BA570" s="57"/>
      <c r="BB570" s="57"/>
      <c r="BC570" s="57"/>
      <c r="BD570" s="57"/>
      <c r="BE570" s="57"/>
      <c r="BF570" s="57"/>
      <c r="BG570" s="57"/>
      <c r="BH570" s="57"/>
      <c r="BI570" s="57"/>
      <c r="BJ570" s="57"/>
      <c r="BK570" s="57"/>
      <c r="BL570" s="57"/>
      <c r="BM570" s="57"/>
      <c r="BN570" s="57"/>
      <c r="BO570" s="57"/>
      <c r="BP570" s="57"/>
      <c r="BQ570" s="57"/>
      <c r="BR570" s="57"/>
      <c r="BS570" s="57"/>
      <c r="BT570" s="57"/>
      <c r="BU570" s="57"/>
    </row>
    <row r="571" ht="15.75" customHeight="1">
      <c r="A571" s="64"/>
      <c r="B571" s="110"/>
      <c r="C571" s="36"/>
      <c r="D571" s="31"/>
      <c r="E571" s="31"/>
      <c r="F571" s="28"/>
      <c r="G571" s="106"/>
      <c r="H571" s="286"/>
      <c r="I571" s="55"/>
      <c r="J571" s="55"/>
      <c r="K571" s="55"/>
      <c r="L571" s="64"/>
      <c r="M571" s="64"/>
      <c r="N571" s="69"/>
      <c r="O571" s="69"/>
      <c r="P571" s="47"/>
      <c r="Q571" s="47"/>
      <c r="R571" s="367"/>
      <c r="S571" s="47"/>
      <c r="T571" s="42"/>
      <c r="U571" s="37"/>
      <c r="V571" s="37"/>
      <c r="W571" s="37"/>
      <c r="X571" s="42"/>
      <c r="Y571" s="42"/>
      <c r="Z571" s="51"/>
      <c r="AA571" s="63"/>
      <c r="AB571" s="599"/>
      <c r="AC571" s="37"/>
      <c r="AD571" s="37"/>
      <c r="AE571" s="42"/>
      <c r="AF571" s="37"/>
      <c r="AG571" s="37"/>
      <c r="AH571" s="47"/>
      <c r="AI571" s="37"/>
      <c r="AJ571" s="42"/>
      <c r="AK571" s="56"/>
      <c r="AL571" s="28"/>
      <c r="AM571" s="55"/>
      <c r="AN571" s="55"/>
      <c r="AO571" s="55"/>
      <c r="AP571" s="42"/>
      <c r="AQ571" s="57"/>
      <c r="AR571" s="57"/>
      <c r="AS571" s="57"/>
      <c r="AT571" s="57"/>
      <c r="AU571" s="57"/>
      <c r="AV571" s="57"/>
      <c r="AW571" s="57"/>
      <c r="AX571" s="57"/>
      <c r="AY571" s="57"/>
      <c r="AZ571" s="57"/>
      <c r="BA571" s="57"/>
      <c r="BB571" s="57"/>
      <c r="BC571" s="57"/>
      <c r="BD571" s="57"/>
      <c r="BE571" s="57"/>
      <c r="BF571" s="57"/>
      <c r="BG571" s="57"/>
      <c r="BH571" s="57"/>
      <c r="BI571" s="57"/>
      <c r="BJ571" s="57"/>
      <c r="BK571" s="57"/>
      <c r="BL571" s="57"/>
      <c r="BM571" s="57"/>
      <c r="BN571" s="57"/>
      <c r="BO571" s="57"/>
      <c r="BP571" s="57"/>
      <c r="BQ571" s="57"/>
      <c r="BR571" s="57"/>
      <c r="BS571" s="57"/>
      <c r="BT571" s="57"/>
      <c r="BU571" s="57"/>
    </row>
    <row r="572" ht="15.75" customHeight="1">
      <c r="A572" s="64"/>
      <c r="B572" s="110"/>
      <c r="C572" s="36"/>
      <c r="D572" s="31"/>
      <c r="E572" s="31"/>
      <c r="F572" s="28"/>
      <c r="G572" s="106"/>
      <c r="H572" s="286"/>
      <c r="I572" s="55"/>
      <c r="J572" s="55"/>
      <c r="K572" s="55"/>
      <c r="L572" s="64"/>
      <c r="M572" s="64"/>
      <c r="N572" s="69"/>
      <c r="O572" s="69"/>
      <c r="P572" s="47"/>
      <c r="Q572" s="47"/>
      <c r="R572" s="367"/>
      <c r="S572" s="47"/>
      <c r="T572" s="42"/>
      <c r="U572" s="37"/>
      <c r="V572" s="37"/>
      <c r="W572" s="37"/>
      <c r="X572" s="42"/>
      <c r="Y572" s="42"/>
      <c r="Z572" s="51"/>
      <c r="AA572" s="63"/>
      <c r="AB572" s="599"/>
      <c r="AC572" s="37"/>
      <c r="AD572" s="37"/>
      <c r="AE572" s="42"/>
      <c r="AF572" s="37"/>
      <c r="AG572" s="37"/>
      <c r="AH572" s="47"/>
      <c r="AI572" s="37"/>
      <c r="AJ572" s="42"/>
      <c r="AK572" s="56"/>
      <c r="AL572" s="28"/>
      <c r="AM572" s="55"/>
      <c r="AN572" s="55"/>
      <c r="AO572" s="55"/>
      <c r="AP572" s="42"/>
      <c r="AQ572" s="57"/>
      <c r="AR572" s="57"/>
      <c r="AS572" s="57"/>
      <c r="AT572" s="57"/>
      <c r="AU572" s="57"/>
      <c r="AV572" s="57"/>
      <c r="AW572" s="57"/>
      <c r="AX572" s="57"/>
      <c r="AY572" s="57"/>
      <c r="AZ572" s="57"/>
      <c r="BA572" s="57"/>
      <c r="BB572" s="57"/>
      <c r="BC572" s="57"/>
      <c r="BD572" s="57"/>
      <c r="BE572" s="57"/>
      <c r="BF572" s="57"/>
      <c r="BG572" s="57"/>
      <c r="BH572" s="57"/>
      <c r="BI572" s="57"/>
      <c r="BJ572" s="57"/>
      <c r="BK572" s="57"/>
      <c r="BL572" s="57"/>
      <c r="BM572" s="57"/>
      <c r="BN572" s="57"/>
      <c r="BO572" s="57"/>
      <c r="BP572" s="57"/>
      <c r="BQ572" s="57"/>
      <c r="BR572" s="57"/>
      <c r="BS572" s="57"/>
      <c r="BT572" s="57"/>
      <c r="BU572" s="57"/>
    </row>
    <row r="573" ht="15.75" customHeight="1">
      <c r="A573" s="64"/>
      <c r="B573" s="110"/>
      <c r="C573" s="36"/>
      <c r="D573" s="31"/>
      <c r="E573" s="31"/>
      <c r="F573" s="28"/>
      <c r="G573" s="106"/>
      <c r="H573" s="286"/>
      <c r="I573" s="55"/>
      <c r="J573" s="55"/>
      <c r="K573" s="55"/>
      <c r="L573" s="64"/>
      <c r="M573" s="64"/>
      <c r="N573" s="69"/>
      <c r="O573" s="69"/>
      <c r="P573" s="47"/>
      <c r="Q573" s="47"/>
      <c r="R573" s="367"/>
      <c r="S573" s="47"/>
      <c r="T573" s="42"/>
      <c r="U573" s="37"/>
      <c r="V573" s="37"/>
      <c r="W573" s="37"/>
      <c r="X573" s="42"/>
      <c r="Y573" s="42"/>
      <c r="Z573" s="51"/>
      <c r="AA573" s="63"/>
      <c r="AB573" s="599"/>
      <c r="AC573" s="37"/>
      <c r="AD573" s="37"/>
      <c r="AE573" s="42"/>
      <c r="AF573" s="37"/>
      <c r="AG573" s="37"/>
      <c r="AH573" s="47"/>
      <c r="AI573" s="37"/>
      <c r="AJ573" s="42"/>
      <c r="AK573" s="56"/>
      <c r="AL573" s="28"/>
      <c r="AM573" s="55"/>
      <c r="AN573" s="55"/>
      <c r="AO573" s="55"/>
      <c r="AP573" s="42"/>
      <c r="AQ573" s="57"/>
      <c r="AR573" s="57"/>
      <c r="AS573" s="57"/>
      <c r="AT573" s="57"/>
      <c r="AU573" s="57"/>
      <c r="AV573" s="57"/>
      <c r="AW573" s="57"/>
      <c r="AX573" s="57"/>
      <c r="AY573" s="57"/>
      <c r="AZ573" s="57"/>
      <c r="BA573" s="57"/>
      <c r="BB573" s="57"/>
      <c r="BC573" s="57"/>
      <c r="BD573" s="57"/>
      <c r="BE573" s="57"/>
      <c r="BF573" s="57"/>
      <c r="BG573" s="57"/>
      <c r="BH573" s="57"/>
      <c r="BI573" s="57"/>
      <c r="BJ573" s="57"/>
      <c r="BK573" s="57"/>
      <c r="BL573" s="57"/>
      <c r="BM573" s="57"/>
      <c r="BN573" s="57"/>
      <c r="BO573" s="57"/>
      <c r="BP573" s="57"/>
      <c r="BQ573" s="57"/>
      <c r="BR573" s="57"/>
      <c r="BS573" s="57"/>
      <c r="BT573" s="57"/>
      <c r="BU573" s="57"/>
    </row>
    <row r="574" ht="15.75" customHeight="1">
      <c r="A574" s="64"/>
      <c r="B574" s="110"/>
      <c r="C574" s="36"/>
      <c r="D574" s="31"/>
      <c r="E574" s="31"/>
      <c r="F574" s="28"/>
      <c r="G574" s="106"/>
      <c r="H574" s="286"/>
      <c r="I574" s="55"/>
      <c r="J574" s="55"/>
      <c r="K574" s="55"/>
      <c r="L574" s="64"/>
      <c r="M574" s="64"/>
      <c r="N574" s="69"/>
      <c r="O574" s="69"/>
      <c r="P574" s="47"/>
      <c r="Q574" s="47"/>
      <c r="R574" s="367"/>
      <c r="S574" s="47"/>
      <c r="T574" s="42"/>
      <c r="U574" s="37"/>
      <c r="V574" s="37"/>
      <c r="W574" s="37"/>
      <c r="X574" s="42"/>
      <c r="Y574" s="42"/>
      <c r="Z574" s="51"/>
      <c r="AA574" s="63"/>
      <c r="AB574" s="599"/>
      <c r="AC574" s="37"/>
      <c r="AD574" s="37"/>
      <c r="AE574" s="42"/>
      <c r="AF574" s="37"/>
      <c r="AG574" s="37"/>
      <c r="AH574" s="47"/>
      <c r="AI574" s="37"/>
      <c r="AJ574" s="42"/>
      <c r="AK574" s="56"/>
      <c r="AL574" s="28"/>
      <c r="AM574" s="55"/>
      <c r="AN574" s="55"/>
      <c r="AO574" s="55"/>
      <c r="AP574" s="42"/>
      <c r="AQ574" s="57"/>
      <c r="AR574" s="57"/>
      <c r="AS574" s="57"/>
      <c r="AT574" s="57"/>
      <c r="AU574" s="57"/>
      <c r="AV574" s="57"/>
      <c r="AW574" s="57"/>
      <c r="AX574" s="57"/>
      <c r="AY574" s="57"/>
      <c r="AZ574" s="57"/>
      <c r="BA574" s="57"/>
      <c r="BB574" s="57"/>
      <c r="BC574" s="57"/>
      <c r="BD574" s="57"/>
      <c r="BE574" s="57"/>
      <c r="BF574" s="57"/>
      <c r="BG574" s="57"/>
      <c r="BH574" s="57"/>
      <c r="BI574" s="57"/>
      <c r="BJ574" s="57"/>
      <c r="BK574" s="57"/>
      <c r="BL574" s="57"/>
      <c r="BM574" s="57"/>
      <c r="BN574" s="57"/>
      <c r="BO574" s="57"/>
      <c r="BP574" s="57"/>
      <c r="BQ574" s="57"/>
      <c r="BR574" s="57"/>
      <c r="BS574" s="57"/>
      <c r="BT574" s="57"/>
      <c r="BU574" s="57"/>
    </row>
    <row r="575" ht="15.75" customHeight="1">
      <c r="A575" s="64"/>
      <c r="B575" s="110"/>
      <c r="C575" s="36"/>
      <c r="D575" s="31"/>
      <c r="E575" s="31"/>
      <c r="F575" s="28"/>
      <c r="G575" s="106"/>
      <c r="H575" s="286"/>
      <c r="I575" s="55"/>
      <c r="J575" s="55"/>
      <c r="K575" s="55"/>
      <c r="L575" s="64"/>
      <c r="M575" s="64"/>
      <c r="N575" s="69"/>
      <c r="O575" s="69"/>
      <c r="P575" s="47"/>
      <c r="Q575" s="47"/>
      <c r="R575" s="367"/>
      <c r="S575" s="47"/>
      <c r="T575" s="42"/>
      <c r="U575" s="37"/>
      <c r="V575" s="37"/>
      <c r="W575" s="37"/>
      <c r="X575" s="42"/>
      <c r="Y575" s="42"/>
      <c r="Z575" s="51"/>
      <c r="AA575" s="63"/>
      <c r="AB575" s="599"/>
      <c r="AC575" s="37"/>
      <c r="AD575" s="37"/>
      <c r="AE575" s="42"/>
      <c r="AF575" s="37"/>
      <c r="AG575" s="37"/>
      <c r="AH575" s="47"/>
      <c r="AI575" s="37"/>
      <c r="AJ575" s="42"/>
      <c r="AK575" s="56"/>
      <c r="AL575" s="28"/>
      <c r="AM575" s="55"/>
      <c r="AN575" s="55"/>
      <c r="AO575" s="55"/>
      <c r="AP575" s="42"/>
      <c r="AQ575" s="57"/>
      <c r="AR575" s="57"/>
      <c r="AS575" s="57"/>
      <c r="AT575" s="57"/>
      <c r="AU575" s="57"/>
      <c r="AV575" s="57"/>
      <c r="AW575" s="57"/>
      <c r="AX575" s="57"/>
      <c r="AY575" s="57"/>
      <c r="AZ575" s="57"/>
      <c r="BA575" s="57"/>
      <c r="BB575" s="57"/>
      <c r="BC575" s="57"/>
      <c r="BD575" s="57"/>
      <c r="BE575" s="57"/>
      <c r="BF575" s="57"/>
      <c r="BG575" s="57"/>
      <c r="BH575" s="57"/>
      <c r="BI575" s="57"/>
      <c r="BJ575" s="57"/>
      <c r="BK575" s="57"/>
      <c r="BL575" s="57"/>
      <c r="BM575" s="57"/>
      <c r="BN575" s="57"/>
      <c r="BO575" s="57"/>
      <c r="BP575" s="57"/>
      <c r="BQ575" s="57"/>
      <c r="BR575" s="57"/>
      <c r="BS575" s="57"/>
      <c r="BT575" s="57"/>
      <c r="BU575" s="57"/>
    </row>
    <row r="576" ht="15.75" customHeight="1">
      <c r="A576" s="64"/>
      <c r="B576" s="110"/>
      <c r="C576" s="36"/>
      <c r="D576" s="31"/>
      <c r="E576" s="31"/>
      <c r="F576" s="28"/>
      <c r="G576" s="106"/>
      <c r="H576" s="286"/>
      <c r="I576" s="55"/>
      <c r="J576" s="55"/>
      <c r="K576" s="55"/>
      <c r="L576" s="64"/>
      <c r="M576" s="64"/>
      <c r="N576" s="69"/>
      <c r="O576" s="69"/>
      <c r="P576" s="47"/>
      <c r="Q576" s="47"/>
      <c r="R576" s="367"/>
      <c r="S576" s="47"/>
      <c r="T576" s="42"/>
      <c r="U576" s="37"/>
      <c r="V576" s="37"/>
      <c r="W576" s="37"/>
      <c r="X576" s="42"/>
      <c r="Y576" s="42"/>
      <c r="Z576" s="51"/>
      <c r="AA576" s="63"/>
      <c r="AB576" s="599"/>
      <c r="AC576" s="37"/>
      <c r="AD576" s="37"/>
      <c r="AE576" s="42"/>
      <c r="AF576" s="37"/>
      <c r="AG576" s="37"/>
      <c r="AH576" s="47"/>
      <c r="AI576" s="37"/>
      <c r="AJ576" s="42"/>
      <c r="AK576" s="56"/>
      <c r="AL576" s="28"/>
      <c r="AM576" s="55"/>
      <c r="AN576" s="55"/>
      <c r="AO576" s="55"/>
      <c r="AP576" s="42"/>
      <c r="AQ576" s="57"/>
      <c r="AR576" s="57"/>
      <c r="AS576" s="57"/>
      <c r="AT576" s="57"/>
      <c r="AU576" s="57"/>
      <c r="AV576" s="57"/>
      <c r="AW576" s="57"/>
      <c r="AX576" s="57"/>
      <c r="AY576" s="57"/>
      <c r="AZ576" s="57"/>
      <c r="BA576" s="57"/>
      <c r="BB576" s="57"/>
      <c r="BC576" s="57"/>
      <c r="BD576" s="57"/>
      <c r="BE576" s="57"/>
      <c r="BF576" s="57"/>
      <c r="BG576" s="57"/>
      <c r="BH576" s="57"/>
      <c r="BI576" s="57"/>
      <c r="BJ576" s="57"/>
      <c r="BK576" s="57"/>
      <c r="BL576" s="57"/>
      <c r="BM576" s="57"/>
      <c r="BN576" s="57"/>
      <c r="BO576" s="57"/>
      <c r="BP576" s="57"/>
      <c r="BQ576" s="57"/>
      <c r="BR576" s="57"/>
      <c r="BS576" s="57"/>
      <c r="BT576" s="57"/>
      <c r="BU576" s="57"/>
    </row>
    <row r="577" ht="15.75" customHeight="1">
      <c r="A577" s="64"/>
      <c r="B577" s="110"/>
      <c r="C577" s="36"/>
      <c r="D577" s="31"/>
      <c r="E577" s="31"/>
      <c r="F577" s="28"/>
      <c r="G577" s="106"/>
      <c r="H577" s="286"/>
      <c r="I577" s="55"/>
      <c r="J577" s="55"/>
      <c r="K577" s="55"/>
      <c r="L577" s="64"/>
      <c r="M577" s="64"/>
      <c r="N577" s="69"/>
      <c r="O577" s="69"/>
      <c r="P577" s="47"/>
      <c r="Q577" s="47"/>
      <c r="R577" s="367"/>
      <c r="S577" s="47"/>
      <c r="T577" s="42"/>
      <c r="U577" s="37"/>
      <c r="V577" s="37"/>
      <c r="W577" s="37"/>
      <c r="X577" s="42"/>
      <c r="Y577" s="42"/>
      <c r="Z577" s="51"/>
      <c r="AA577" s="63"/>
      <c r="AB577" s="599"/>
      <c r="AC577" s="37"/>
      <c r="AD577" s="37"/>
      <c r="AE577" s="42"/>
      <c r="AF577" s="37"/>
      <c r="AG577" s="37"/>
      <c r="AH577" s="47"/>
      <c r="AI577" s="37"/>
      <c r="AJ577" s="42"/>
      <c r="AK577" s="56"/>
      <c r="AL577" s="28"/>
      <c r="AM577" s="55"/>
      <c r="AN577" s="55"/>
      <c r="AO577" s="55"/>
      <c r="AP577" s="42"/>
      <c r="AQ577" s="57"/>
      <c r="AR577" s="57"/>
      <c r="AS577" s="57"/>
      <c r="AT577" s="57"/>
      <c r="AU577" s="57"/>
      <c r="AV577" s="57"/>
      <c r="AW577" s="57"/>
      <c r="AX577" s="57"/>
      <c r="AY577" s="57"/>
      <c r="AZ577" s="57"/>
      <c r="BA577" s="57"/>
      <c r="BB577" s="57"/>
      <c r="BC577" s="57"/>
      <c r="BD577" s="57"/>
      <c r="BE577" s="57"/>
      <c r="BF577" s="57"/>
      <c r="BG577" s="57"/>
      <c r="BH577" s="57"/>
      <c r="BI577" s="57"/>
      <c r="BJ577" s="57"/>
      <c r="BK577" s="57"/>
      <c r="BL577" s="57"/>
      <c r="BM577" s="57"/>
      <c r="BN577" s="57"/>
      <c r="BO577" s="57"/>
      <c r="BP577" s="57"/>
      <c r="BQ577" s="57"/>
      <c r="BR577" s="57"/>
      <c r="BS577" s="57"/>
      <c r="BT577" s="57"/>
      <c r="BU577" s="57"/>
    </row>
    <row r="578" ht="15.75" customHeight="1">
      <c r="A578" s="64"/>
      <c r="B578" s="110"/>
      <c r="C578" s="36"/>
      <c r="D578" s="31"/>
      <c r="E578" s="31"/>
      <c r="F578" s="28"/>
      <c r="G578" s="106"/>
      <c r="H578" s="286"/>
      <c r="I578" s="55"/>
      <c r="J578" s="55"/>
      <c r="K578" s="55"/>
      <c r="L578" s="64"/>
      <c r="M578" s="64"/>
      <c r="N578" s="69"/>
      <c r="O578" s="69"/>
      <c r="P578" s="47"/>
      <c r="Q578" s="47"/>
      <c r="R578" s="367"/>
      <c r="S578" s="47"/>
      <c r="T578" s="42"/>
      <c r="U578" s="37"/>
      <c r="V578" s="37"/>
      <c r="W578" s="37"/>
      <c r="X578" s="42"/>
      <c r="Y578" s="42"/>
      <c r="Z578" s="51"/>
      <c r="AA578" s="63"/>
      <c r="AB578" s="599"/>
      <c r="AC578" s="37"/>
      <c r="AD578" s="37"/>
      <c r="AE578" s="42"/>
      <c r="AF578" s="37"/>
      <c r="AG578" s="37"/>
      <c r="AH578" s="47"/>
      <c r="AI578" s="37"/>
      <c r="AJ578" s="42"/>
      <c r="AK578" s="56"/>
      <c r="AL578" s="28"/>
      <c r="AM578" s="55"/>
      <c r="AN578" s="55"/>
      <c r="AO578" s="55"/>
      <c r="AP578" s="42"/>
      <c r="AQ578" s="57"/>
      <c r="AR578" s="57"/>
      <c r="AS578" s="57"/>
      <c r="AT578" s="57"/>
      <c r="AU578" s="57"/>
      <c r="AV578" s="57"/>
      <c r="AW578" s="57"/>
      <c r="AX578" s="57"/>
      <c r="AY578" s="57"/>
      <c r="AZ578" s="57"/>
      <c r="BA578" s="57"/>
      <c r="BB578" s="57"/>
      <c r="BC578" s="57"/>
      <c r="BD578" s="57"/>
      <c r="BE578" s="57"/>
      <c r="BF578" s="57"/>
      <c r="BG578" s="57"/>
      <c r="BH578" s="57"/>
      <c r="BI578" s="57"/>
      <c r="BJ578" s="57"/>
      <c r="BK578" s="57"/>
      <c r="BL578" s="57"/>
      <c r="BM578" s="57"/>
      <c r="BN578" s="57"/>
      <c r="BO578" s="57"/>
      <c r="BP578" s="57"/>
      <c r="BQ578" s="57"/>
      <c r="BR578" s="57"/>
      <c r="BS578" s="57"/>
      <c r="BT578" s="57"/>
      <c r="BU578" s="57"/>
    </row>
    <row r="579" ht="15.75" customHeight="1">
      <c r="A579" s="64"/>
      <c r="B579" s="110"/>
      <c r="C579" s="36"/>
      <c r="D579" s="31"/>
      <c r="E579" s="31"/>
      <c r="F579" s="28"/>
      <c r="G579" s="106"/>
      <c r="H579" s="286"/>
      <c r="I579" s="55"/>
      <c r="J579" s="55"/>
      <c r="K579" s="55"/>
      <c r="L579" s="64"/>
      <c r="M579" s="64"/>
      <c r="N579" s="69"/>
      <c r="O579" s="69"/>
      <c r="P579" s="47"/>
      <c r="Q579" s="47"/>
      <c r="R579" s="367"/>
      <c r="S579" s="47"/>
      <c r="T579" s="42"/>
      <c r="U579" s="37"/>
      <c r="V579" s="37"/>
      <c r="W579" s="37"/>
      <c r="X579" s="42"/>
      <c r="Y579" s="42"/>
      <c r="Z579" s="51"/>
      <c r="AA579" s="63"/>
      <c r="AB579" s="599"/>
      <c r="AC579" s="37"/>
      <c r="AD579" s="37"/>
      <c r="AE579" s="42"/>
      <c r="AF579" s="37"/>
      <c r="AG579" s="37"/>
      <c r="AH579" s="47"/>
      <c r="AI579" s="37"/>
      <c r="AJ579" s="42"/>
      <c r="AK579" s="56"/>
      <c r="AL579" s="28"/>
      <c r="AM579" s="55"/>
      <c r="AN579" s="55"/>
      <c r="AO579" s="55"/>
      <c r="AP579" s="42"/>
      <c r="AQ579" s="57"/>
      <c r="AR579" s="57"/>
      <c r="AS579" s="57"/>
      <c r="AT579" s="57"/>
      <c r="AU579" s="57"/>
      <c r="AV579" s="57"/>
      <c r="AW579" s="57"/>
      <c r="AX579" s="57"/>
      <c r="AY579" s="57"/>
      <c r="AZ579" s="57"/>
      <c r="BA579" s="57"/>
      <c r="BB579" s="57"/>
      <c r="BC579" s="57"/>
      <c r="BD579" s="57"/>
      <c r="BE579" s="57"/>
      <c r="BF579" s="57"/>
      <c r="BG579" s="57"/>
      <c r="BH579" s="57"/>
      <c r="BI579" s="57"/>
      <c r="BJ579" s="57"/>
      <c r="BK579" s="57"/>
      <c r="BL579" s="57"/>
      <c r="BM579" s="57"/>
      <c r="BN579" s="57"/>
      <c r="BO579" s="57"/>
      <c r="BP579" s="57"/>
      <c r="BQ579" s="57"/>
      <c r="BR579" s="57"/>
      <c r="BS579" s="57"/>
      <c r="BT579" s="57"/>
      <c r="BU579" s="57"/>
    </row>
    <row r="580" ht="15.75" customHeight="1">
      <c r="A580" s="64"/>
      <c r="B580" s="110"/>
      <c r="C580" s="36"/>
      <c r="D580" s="31"/>
      <c r="E580" s="31"/>
      <c r="F580" s="28"/>
      <c r="G580" s="106"/>
      <c r="H580" s="286"/>
      <c r="I580" s="55"/>
      <c r="J580" s="55"/>
      <c r="K580" s="55"/>
      <c r="L580" s="64"/>
      <c r="M580" s="64"/>
      <c r="N580" s="69"/>
      <c r="O580" s="69"/>
      <c r="P580" s="47"/>
      <c r="Q580" s="47"/>
      <c r="R580" s="367"/>
      <c r="S580" s="47"/>
      <c r="T580" s="42"/>
      <c r="U580" s="37"/>
      <c r="V580" s="37"/>
      <c r="W580" s="37"/>
      <c r="X580" s="42"/>
      <c r="Y580" s="42"/>
      <c r="Z580" s="51"/>
      <c r="AA580" s="63"/>
      <c r="AB580" s="599"/>
      <c r="AC580" s="37"/>
      <c r="AD580" s="37"/>
      <c r="AE580" s="42"/>
      <c r="AF580" s="37"/>
      <c r="AG580" s="37"/>
      <c r="AH580" s="47"/>
      <c r="AI580" s="37"/>
      <c r="AJ580" s="42"/>
      <c r="AK580" s="56"/>
      <c r="AL580" s="28"/>
      <c r="AM580" s="55"/>
      <c r="AN580" s="55"/>
      <c r="AO580" s="55"/>
      <c r="AP580" s="42"/>
      <c r="AQ580" s="57"/>
      <c r="AR580" s="57"/>
      <c r="AS580" s="57"/>
      <c r="AT580" s="57"/>
      <c r="AU580" s="57"/>
      <c r="AV580" s="57"/>
      <c r="AW580" s="57"/>
      <c r="AX580" s="57"/>
      <c r="AY580" s="57"/>
      <c r="AZ580" s="57"/>
      <c r="BA580" s="57"/>
      <c r="BB580" s="57"/>
      <c r="BC580" s="57"/>
      <c r="BD580" s="57"/>
      <c r="BE580" s="57"/>
      <c r="BF580" s="57"/>
      <c r="BG580" s="57"/>
      <c r="BH580" s="57"/>
      <c r="BI580" s="57"/>
      <c r="BJ580" s="57"/>
      <c r="BK580" s="57"/>
      <c r="BL580" s="57"/>
      <c r="BM580" s="57"/>
      <c r="BN580" s="57"/>
      <c r="BO580" s="57"/>
      <c r="BP580" s="57"/>
      <c r="BQ580" s="57"/>
      <c r="BR580" s="57"/>
      <c r="BS580" s="57"/>
      <c r="BT580" s="57"/>
      <c r="BU580" s="57"/>
    </row>
    <row r="581" ht="15.75" customHeight="1">
      <c r="A581" s="327"/>
      <c r="B581" s="614"/>
      <c r="C581" s="327"/>
      <c r="D581" s="603"/>
      <c r="E581" s="603"/>
      <c r="F581" s="550"/>
      <c r="G581" s="600"/>
      <c r="H581" s="601"/>
      <c r="I581" s="602"/>
      <c r="J581" s="603"/>
      <c r="K581" s="602"/>
      <c r="L581" s="327"/>
      <c r="M581" s="327"/>
      <c r="N581" s="327"/>
      <c r="O581" s="327"/>
      <c r="P581" s="606"/>
      <c r="Q581" s="606"/>
      <c r="R581" s="604"/>
      <c r="S581" s="605"/>
      <c r="T581" s="327"/>
      <c r="U581" s="327"/>
      <c r="V581" s="327"/>
      <c r="W581" s="327"/>
      <c r="X581" s="327"/>
      <c r="Y581" s="327"/>
      <c r="Z581" s="156"/>
      <c r="AA581" s="52"/>
      <c r="AB581" s="533"/>
      <c r="AC581" s="327"/>
      <c r="AD581" s="327"/>
      <c r="AE581" s="327"/>
      <c r="AF581" s="327"/>
      <c r="AG581" s="327"/>
      <c r="AH581" s="606"/>
      <c r="AI581" s="607"/>
      <c r="AJ581" s="327"/>
      <c r="AK581" s="327"/>
      <c r="AL581" s="606"/>
      <c r="AM581" s="327"/>
      <c r="AN581" s="327"/>
      <c r="AO581" s="327"/>
      <c r="AP581" s="327"/>
      <c r="AQ581" s="327"/>
      <c r="AR581" s="327"/>
      <c r="AS581" s="327"/>
      <c r="AT581" s="327"/>
      <c r="AU581" s="327"/>
      <c r="AV581" s="327"/>
      <c r="AW581" s="327"/>
      <c r="AX581" s="327"/>
      <c r="AY581" s="327"/>
      <c r="AZ581" s="327"/>
      <c r="BA581" s="327"/>
      <c r="BB581" s="327"/>
      <c r="BC581" s="327"/>
      <c r="BD581" s="327"/>
      <c r="BE581" s="327"/>
      <c r="BF581" s="327"/>
      <c r="BG581" s="327"/>
      <c r="BH581" s="327"/>
      <c r="BI581" s="327"/>
      <c r="BJ581" s="327"/>
      <c r="BK581" s="327"/>
      <c r="BL581" s="327"/>
      <c r="BM581" s="327"/>
      <c r="BN581" s="327"/>
      <c r="BO581" s="327"/>
      <c r="BP581" s="327"/>
      <c r="BQ581" s="327"/>
      <c r="BR581" s="327"/>
      <c r="BS581" s="327"/>
      <c r="BT581" s="327"/>
      <c r="BU581" s="327"/>
    </row>
    <row r="582" ht="15.75" customHeight="1">
      <c r="A582" s="327"/>
      <c r="B582" s="614"/>
      <c r="C582" s="327"/>
      <c r="D582" s="603"/>
      <c r="E582" s="603"/>
      <c r="F582" s="550"/>
      <c r="G582" s="600"/>
      <c r="H582" s="601"/>
      <c r="I582" s="602"/>
      <c r="J582" s="603"/>
      <c r="K582" s="602"/>
      <c r="L582" s="327"/>
      <c r="M582" s="327"/>
      <c r="N582" s="327"/>
      <c r="O582" s="327"/>
      <c r="P582" s="606"/>
      <c r="Q582" s="606"/>
      <c r="R582" s="604"/>
      <c r="S582" s="605"/>
      <c r="T582" s="327"/>
      <c r="U582" s="327"/>
      <c r="V582" s="327"/>
      <c r="W582" s="327"/>
      <c r="X582" s="327"/>
      <c r="Y582" s="327"/>
      <c r="Z582" s="156"/>
      <c r="AA582" s="52"/>
      <c r="AB582" s="533"/>
      <c r="AC582" s="327"/>
      <c r="AD582" s="327"/>
      <c r="AE582" s="327"/>
      <c r="AF582" s="327"/>
      <c r="AG582" s="327"/>
      <c r="AH582" s="606"/>
      <c r="AI582" s="607"/>
      <c r="AJ582" s="327"/>
      <c r="AK582" s="327"/>
      <c r="AL582" s="606"/>
      <c r="AM582" s="327"/>
      <c r="AN582" s="327"/>
      <c r="AO582" s="327"/>
      <c r="AP582" s="327"/>
      <c r="AQ582" s="327"/>
      <c r="AR582" s="327"/>
      <c r="AS582" s="327"/>
      <c r="AT582" s="327"/>
      <c r="AU582" s="327"/>
      <c r="AV582" s="327"/>
      <c r="AW582" s="327"/>
      <c r="AX582" s="327"/>
      <c r="AY582" s="327"/>
      <c r="AZ582" s="327"/>
      <c r="BA582" s="327"/>
      <c r="BB582" s="327"/>
      <c r="BC582" s="327"/>
      <c r="BD582" s="327"/>
      <c r="BE582" s="327"/>
      <c r="BF582" s="327"/>
      <c r="BG582" s="327"/>
      <c r="BH582" s="327"/>
      <c r="BI582" s="327"/>
      <c r="BJ582" s="327"/>
      <c r="BK582" s="327"/>
      <c r="BL582" s="327"/>
      <c r="BM582" s="327"/>
      <c r="BN582" s="327"/>
      <c r="BO582" s="327"/>
      <c r="BP582" s="327"/>
      <c r="BQ582" s="327"/>
      <c r="BR582" s="327"/>
      <c r="BS582" s="327"/>
      <c r="BT582" s="327"/>
      <c r="BU582" s="327"/>
    </row>
    <row r="583" ht="15.75" customHeight="1">
      <c r="A583" s="327"/>
      <c r="B583" s="614"/>
      <c r="C583" s="327"/>
      <c r="D583" s="603"/>
      <c r="E583" s="603"/>
      <c r="F583" s="550"/>
      <c r="G583" s="600"/>
      <c r="H583" s="601"/>
      <c r="I583" s="602"/>
      <c r="J583" s="603"/>
      <c r="K583" s="602"/>
      <c r="L583" s="327"/>
      <c r="M583" s="327"/>
      <c r="N583" s="327"/>
      <c r="O583" s="327"/>
      <c r="P583" s="606"/>
      <c r="Q583" s="606"/>
      <c r="R583" s="604"/>
      <c r="S583" s="605"/>
      <c r="T583" s="327"/>
      <c r="U583" s="327"/>
      <c r="V583" s="327"/>
      <c r="W583" s="327"/>
      <c r="X583" s="327"/>
      <c r="Y583" s="327"/>
      <c r="Z583" s="156"/>
      <c r="AA583" s="52"/>
      <c r="AB583" s="533"/>
      <c r="AC583" s="327"/>
      <c r="AD583" s="327"/>
      <c r="AE583" s="327"/>
      <c r="AF583" s="327"/>
      <c r="AG583" s="327"/>
      <c r="AH583" s="606"/>
      <c r="AI583" s="607"/>
      <c r="AJ583" s="327"/>
      <c r="AK583" s="327"/>
      <c r="AL583" s="606"/>
      <c r="AM583" s="327"/>
      <c r="AN583" s="327"/>
      <c r="AO583" s="327"/>
      <c r="AP583" s="327"/>
      <c r="AQ583" s="327"/>
      <c r="AR583" s="327"/>
      <c r="AS583" s="327"/>
      <c r="AT583" s="327"/>
      <c r="AU583" s="327"/>
      <c r="AV583" s="327"/>
      <c r="AW583" s="327"/>
      <c r="AX583" s="327"/>
      <c r="AY583" s="327"/>
      <c r="AZ583" s="327"/>
      <c r="BA583" s="327"/>
      <c r="BB583" s="327"/>
      <c r="BC583" s="327"/>
      <c r="BD583" s="327"/>
      <c r="BE583" s="327"/>
      <c r="BF583" s="327"/>
      <c r="BG583" s="327"/>
      <c r="BH583" s="327"/>
      <c r="BI583" s="327"/>
      <c r="BJ583" s="327"/>
      <c r="BK583" s="327"/>
      <c r="BL583" s="327"/>
      <c r="BM583" s="327"/>
      <c r="BN583" s="327"/>
      <c r="BO583" s="327"/>
      <c r="BP583" s="327"/>
      <c r="BQ583" s="327"/>
      <c r="BR583" s="327"/>
      <c r="BS583" s="327"/>
      <c r="BT583" s="327"/>
      <c r="BU583" s="327"/>
    </row>
    <row r="584" ht="15.75" customHeight="1">
      <c r="A584" s="327"/>
      <c r="B584" s="614"/>
      <c r="C584" s="327"/>
      <c r="D584" s="603"/>
      <c r="E584" s="603"/>
      <c r="F584" s="550"/>
      <c r="G584" s="600"/>
      <c r="H584" s="601"/>
      <c r="I584" s="602"/>
      <c r="J584" s="603"/>
      <c r="K584" s="602"/>
      <c r="L584" s="327"/>
      <c r="M584" s="327"/>
      <c r="N584" s="327"/>
      <c r="O584" s="327"/>
      <c r="P584" s="606"/>
      <c r="Q584" s="606"/>
      <c r="R584" s="604"/>
      <c r="S584" s="605"/>
      <c r="T584" s="327"/>
      <c r="U584" s="327"/>
      <c r="V584" s="327"/>
      <c r="W584" s="327"/>
      <c r="X584" s="327"/>
      <c r="Y584" s="327"/>
      <c r="Z584" s="156"/>
      <c r="AA584" s="52"/>
      <c r="AB584" s="533"/>
      <c r="AC584" s="327"/>
      <c r="AD584" s="327"/>
      <c r="AE584" s="327"/>
      <c r="AF584" s="327"/>
      <c r="AG584" s="327"/>
      <c r="AH584" s="606"/>
      <c r="AI584" s="607"/>
      <c r="AJ584" s="327"/>
      <c r="AK584" s="327"/>
      <c r="AL584" s="606"/>
      <c r="AM584" s="327"/>
      <c r="AN584" s="327"/>
      <c r="AO584" s="327"/>
      <c r="AP584" s="327"/>
      <c r="AQ584" s="327"/>
      <c r="AR584" s="327"/>
      <c r="AS584" s="327"/>
      <c r="AT584" s="327"/>
      <c r="AU584" s="327"/>
      <c r="AV584" s="327"/>
      <c r="AW584" s="327"/>
      <c r="AX584" s="327"/>
      <c r="AY584" s="327"/>
      <c r="AZ584" s="327"/>
      <c r="BA584" s="327"/>
      <c r="BB584" s="327"/>
      <c r="BC584" s="327"/>
      <c r="BD584" s="327"/>
      <c r="BE584" s="327"/>
      <c r="BF584" s="327"/>
      <c r="BG584" s="327"/>
      <c r="BH584" s="327"/>
      <c r="BI584" s="327"/>
      <c r="BJ584" s="327"/>
      <c r="BK584" s="327"/>
      <c r="BL584" s="327"/>
      <c r="BM584" s="327"/>
      <c r="BN584" s="327"/>
      <c r="BO584" s="327"/>
      <c r="BP584" s="327"/>
      <c r="BQ584" s="327"/>
      <c r="BR584" s="327"/>
      <c r="BS584" s="327"/>
      <c r="BT584" s="327"/>
      <c r="BU584" s="327"/>
    </row>
    <row r="585" ht="15.75" customHeight="1">
      <c r="A585" s="327"/>
      <c r="B585" s="614"/>
      <c r="C585" s="327"/>
      <c r="D585" s="603"/>
      <c r="E585" s="603"/>
      <c r="F585" s="550"/>
      <c r="G585" s="600"/>
      <c r="H585" s="601"/>
      <c r="I585" s="602"/>
      <c r="J585" s="603"/>
      <c r="K585" s="602"/>
      <c r="L585" s="327"/>
      <c r="M585" s="327"/>
      <c r="N585" s="327"/>
      <c r="O585" s="327"/>
      <c r="P585" s="606"/>
      <c r="Q585" s="606"/>
      <c r="R585" s="604"/>
      <c r="S585" s="605"/>
      <c r="T585" s="327"/>
      <c r="U585" s="327"/>
      <c r="V585" s="327"/>
      <c r="W585" s="327"/>
      <c r="X585" s="327"/>
      <c r="Y585" s="327"/>
      <c r="Z585" s="156"/>
      <c r="AA585" s="52"/>
      <c r="AB585" s="533"/>
      <c r="AC585" s="327"/>
      <c r="AD585" s="327"/>
      <c r="AE585" s="327"/>
      <c r="AF585" s="327"/>
      <c r="AG585" s="327"/>
      <c r="AH585" s="606"/>
      <c r="AI585" s="607"/>
      <c r="AJ585" s="327"/>
      <c r="AK585" s="327"/>
      <c r="AL585" s="606"/>
      <c r="AM585" s="327"/>
      <c r="AN585" s="327"/>
      <c r="AO585" s="327"/>
      <c r="AP585" s="327"/>
      <c r="AQ585" s="327"/>
      <c r="AR585" s="327"/>
      <c r="AS585" s="327"/>
      <c r="AT585" s="327"/>
      <c r="AU585" s="327"/>
      <c r="AV585" s="327"/>
      <c r="AW585" s="327"/>
      <c r="AX585" s="327"/>
      <c r="AY585" s="327"/>
      <c r="AZ585" s="327"/>
      <c r="BA585" s="327"/>
      <c r="BB585" s="327"/>
      <c r="BC585" s="327"/>
      <c r="BD585" s="327"/>
      <c r="BE585" s="327"/>
      <c r="BF585" s="327"/>
      <c r="BG585" s="327"/>
      <c r="BH585" s="327"/>
      <c r="BI585" s="327"/>
      <c r="BJ585" s="327"/>
      <c r="BK585" s="327"/>
      <c r="BL585" s="327"/>
      <c r="BM585" s="327"/>
      <c r="BN585" s="327"/>
      <c r="BO585" s="327"/>
      <c r="BP585" s="327"/>
      <c r="BQ585" s="327"/>
      <c r="BR585" s="327"/>
      <c r="BS585" s="327"/>
      <c r="BT585" s="327"/>
      <c r="BU585" s="327"/>
    </row>
    <row r="586" ht="15.0" customHeight="1">
      <c r="A586" s="327"/>
      <c r="B586" s="614"/>
      <c r="C586" s="327"/>
      <c r="D586" s="603"/>
      <c r="E586" s="150"/>
      <c r="F586" s="550"/>
      <c r="G586" s="600"/>
      <c r="H586" s="601"/>
      <c r="I586" s="602"/>
      <c r="J586" s="603"/>
      <c r="K586" s="602"/>
      <c r="L586" s="327"/>
      <c r="M586" s="327"/>
      <c r="N586" s="327"/>
      <c r="O586" s="327"/>
      <c r="P586" s="175"/>
      <c r="Q586" s="606"/>
      <c r="R586" s="604"/>
      <c r="S586" s="605"/>
      <c r="T586" s="327"/>
      <c r="U586" s="289"/>
      <c r="V586" s="327"/>
      <c r="W586" s="327"/>
      <c r="X586" s="327"/>
      <c r="Y586" s="327"/>
      <c r="Z586" s="156"/>
      <c r="AA586" s="52"/>
      <c r="AB586" s="533"/>
      <c r="AC586" s="327"/>
      <c r="AD586" s="327"/>
      <c r="AE586" s="327"/>
      <c r="AF586" s="327"/>
      <c r="AG586" s="327"/>
      <c r="AH586" s="606"/>
      <c r="AI586" s="607"/>
      <c r="AJ586" s="327"/>
      <c r="AK586" s="327"/>
      <c r="AL586" s="606"/>
      <c r="AM586" s="327"/>
      <c r="AN586" s="327"/>
      <c r="AO586" s="327"/>
      <c r="AP586" s="327"/>
      <c r="AQ586" s="327"/>
      <c r="AR586" s="327"/>
      <c r="AS586" s="327"/>
      <c r="AT586" s="327"/>
      <c r="AU586" s="327"/>
      <c r="AV586" s="327"/>
      <c r="AW586" s="327"/>
      <c r="AX586" s="327"/>
      <c r="AY586" s="327"/>
      <c r="AZ586" s="327"/>
      <c r="BA586" s="327"/>
      <c r="BB586" s="327"/>
      <c r="BC586" s="327"/>
      <c r="BD586" s="327"/>
      <c r="BE586" s="327"/>
      <c r="BF586" s="327"/>
      <c r="BG586" s="327"/>
      <c r="BH586" s="327"/>
      <c r="BI586" s="327"/>
      <c r="BJ586" s="327"/>
      <c r="BK586" s="327"/>
      <c r="BL586" s="327"/>
      <c r="BM586" s="327"/>
      <c r="BN586" s="327"/>
      <c r="BO586" s="327"/>
      <c r="BP586" s="327"/>
      <c r="BQ586" s="327"/>
      <c r="BR586" s="327"/>
      <c r="BS586" s="327"/>
      <c r="BT586" s="327"/>
      <c r="BU586" s="327"/>
    </row>
  </sheetData>
  <autoFilter ref="$E$1:$F$586"/>
  <customSheetViews>
    <customSheetView guid="{5F728126-0241-48A7-A77A-9475526F9E93}" filter="1" showAutoFilter="1">
      <autoFilter ref="$A$1:$N$378">
        <filterColumn colId="4">
          <filters>
            <filter val="maybe"/>
            <filter val="TRUE"/>
          </filters>
        </filterColumn>
      </autoFilter>
      <extLst>
        <ext uri="GoogleSheetsCustomDataVersion1">
          <go:sheetsCustomData xmlns:go="http://customooxmlschemas.google.com/" filterViewId="486430009"/>
        </ext>
      </extLst>
    </customSheetView>
  </customSheetViews>
  <mergeCells count="153">
    <mergeCell ref="AU57:AV57"/>
    <mergeCell ref="AU58:AV58"/>
    <mergeCell ref="AJ59:AK59"/>
    <mergeCell ref="AU59:AV59"/>
    <mergeCell ref="AX59:AZ59"/>
    <mergeCell ref="AU60:AV60"/>
    <mergeCell ref="AU62:AV62"/>
    <mergeCell ref="AJ63:AK63"/>
    <mergeCell ref="AU63:AV63"/>
    <mergeCell ref="AL67:AN67"/>
    <mergeCell ref="AO67:AP67"/>
    <mergeCell ref="AL68:AM68"/>
    <mergeCell ref="AU134:AV134"/>
    <mergeCell ref="AU139:AV139"/>
    <mergeCell ref="AU65:AV65"/>
    <mergeCell ref="AU71:AV71"/>
    <mergeCell ref="AX88:AZ88"/>
    <mergeCell ref="AU94:AV94"/>
    <mergeCell ref="AU109:AV109"/>
    <mergeCell ref="AU128:AV128"/>
    <mergeCell ref="AJ159:AK159"/>
    <mergeCell ref="AL160:AO160"/>
    <mergeCell ref="AL112:AM112"/>
    <mergeCell ref="AN112:AO112"/>
    <mergeCell ref="AJ115:AK115"/>
    <mergeCell ref="AJ134:AK134"/>
    <mergeCell ref="AL144:AM144"/>
    <mergeCell ref="AJ148:AK148"/>
    <mergeCell ref="AJ150:AK150"/>
    <mergeCell ref="AU9:AV9"/>
    <mergeCell ref="AX9:AZ9"/>
    <mergeCell ref="AH24:AI24"/>
    <mergeCell ref="AJ24:AK24"/>
    <mergeCell ref="AL24:AM24"/>
    <mergeCell ref="AO24:AP24"/>
    <mergeCell ref="AU18:AV18"/>
    <mergeCell ref="AU29:AV29"/>
    <mergeCell ref="AX29:AZ29"/>
    <mergeCell ref="AJ32:AK32"/>
    <mergeCell ref="AL32:AM32"/>
    <mergeCell ref="AO32:AP32"/>
    <mergeCell ref="AL33:AM33"/>
    <mergeCell ref="AU36:AV36"/>
    <mergeCell ref="AX36:AZ36"/>
    <mergeCell ref="AU37:AV37"/>
    <mergeCell ref="AX37:AZ37"/>
    <mergeCell ref="AU39:AV39"/>
    <mergeCell ref="AU42:AV42"/>
    <mergeCell ref="AX42:AZ42"/>
    <mergeCell ref="AL43:AM43"/>
    <mergeCell ref="AJ45:AK45"/>
    <mergeCell ref="AU45:AV45"/>
    <mergeCell ref="AX46:AZ46"/>
    <mergeCell ref="AU46:AV46"/>
    <mergeCell ref="AU52:AV52"/>
    <mergeCell ref="AX54:AZ54"/>
    <mergeCell ref="AH55:AI55"/>
    <mergeCell ref="AJ55:AK55"/>
    <mergeCell ref="AL55:AQ55"/>
    <mergeCell ref="AL76:AN76"/>
    <mergeCell ref="AJ79:AK79"/>
    <mergeCell ref="AL90:AN90"/>
    <mergeCell ref="AL98:AM98"/>
    <mergeCell ref="AK107:AL107"/>
    <mergeCell ref="AP107:AQ107"/>
    <mergeCell ref="AU148:AV148"/>
    <mergeCell ref="AU150:AV150"/>
    <mergeCell ref="AU153:AV153"/>
    <mergeCell ref="AU156:AV156"/>
    <mergeCell ref="AU163:AV163"/>
    <mergeCell ref="AX163:AZ163"/>
    <mergeCell ref="AU164:AV164"/>
    <mergeCell ref="AU210:AV210"/>
    <mergeCell ref="AU212:AV212"/>
    <mergeCell ref="AX212:AZ212"/>
    <mergeCell ref="AU214:AW214"/>
    <mergeCell ref="AU220:AV220"/>
    <mergeCell ref="AU228:AV228"/>
    <mergeCell ref="AX228:AZ228"/>
    <mergeCell ref="AX230:AZ230"/>
    <mergeCell ref="AX232:AZ232"/>
    <mergeCell ref="AU233:AV233"/>
    <mergeCell ref="AU234:AV234"/>
    <mergeCell ref="AX240:AZ240"/>
    <mergeCell ref="AU242:AV242"/>
    <mergeCell ref="AX242:AZ242"/>
    <mergeCell ref="AU255:AV255"/>
    <mergeCell ref="AX255:AZ255"/>
    <mergeCell ref="AU263:AV263"/>
    <mergeCell ref="AU264:AV264"/>
    <mergeCell ref="AU265:AV265"/>
    <mergeCell ref="AU267:AV267"/>
    <mergeCell ref="AX275:AZ275"/>
    <mergeCell ref="AX285:AZ285"/>
    <mergeCell ref="AL287:AO287"/>
    <mergeCell ref="AX293:AZ293"/>
    <mergeCell ref="AL296:AN296"/>
    <mergeCell ref="AU297:AV297"/>
    <mergeCell ref="AX297:AZ297"/>
    <mergeCell ref="AU300:AV300"/>
    <mergeCell ref="AJ303:AK303"/>
    <mergeCell ref="AX303:AZ303"/>
    <mergeCell ref="AL319:AN319"/>
    <mergeCell ref="AO319:AQ319"/>
    <mergeCell ref="AU327:AV327"/>
    <mergeCell ref="AU332:AV332"/>
    <mergeCell ref="AX332:AZ332"/>
    <mergeCell ref="AU335:AV335"/>
    <mergeCell ref="AU337:AV337"/>
    <mergeCell ref="AU349:AV349"/>
    <mergeCell ref="AJ362:AK362"/>
    <mergeCell ref="AU370:AV370"/>
    <mergeCell ref="AU372:AV372"/>
    <mergeCell ref="Y363:Z363"/>
    <mergeCell ref="AU363:AV363"/>
    <mergeCell ref="Y366:Z366"/>
    <mergeCell ref="AU366:AV366"/>
    <mergeCell ref="AX367:AZ367"/>
    <mergeCell ref="AU368:AV368"/>
    <mergeCell ref="Y372:Z372"/>
    <mergeCell ref="AL186:AP186"/>
    <mergeCell ref="AU186:AV186"/>
    <mergeCell ref="AU166:AV166"/>
    <mergeCell ref="AX166:AZ166"/>
    <mergeCell ref="AL168:AN168"/>
    <mergeCell ref="AL169:AN169"/>
    <mergeCell ref="AL170:AM170"/>
    <mergeCell ref="AX179:AZ179"/>
    <mergeCell ref="AU173:AV173"/>
    <mergeCell ref="AU184:AV184"/>
    <mergeCell ref="AU185:AV185"/>
    <mergeCell ref="AU188:AV188"/>
    <mergeCell ref="AU191:AV191"/>
    <mergeCell ref="AU192:AV192"/>
    <mergeCell ref="AU198:AV198"/>
    <mergeCell ref="AU200:AV200"/>
    <mergeCell ref="AJ210:AK210"/>
    <mergeCell ref="AJ211:AK211"/>
    <mergeCell ref="Y224:Z224"/>
    <mergeCell ref="AU224:AV224"/>
    <mergeCell ref="Y232:Z232"/>
    <mergeCell ref="Y237:Z237"/>
    <mergeCell ref="AU237:AV237"/>
    <mergeCell ref="Y238:Z238"/>
    <mergeCell ref="AU238:AV238"/>
    <mergeCell ref="Y264:Z264"/>
    <mergeCell ref="Y267:Z267"/>
    <mergeCell ref="AM232:AN232"/>
    <mergeCell ref="AJ242:AK242"/>
    <mergeCell ref="AL252:AN252"/>
    <mergeCell ref="AJ258:AK258"/>
    <mergeCell ref="AL260:AM260"/>
    <mergeCell ref="Y262:Z262"/>
  </mergeCells>
  <dataValidations>
    <dataValidation type="list" allowBlank="1" showErrorMessage="1" sqref="J2:J379">
      <formula1>'Characteristics and Tags'!$J$2:$J$30</formula1>
    </dataValidation>
    <dataValidation type="list" allowBlank="1" sqref="L2:M2 L3:N34 N35 L36:N378 L379:O381 L383:O580">
      <formula1>'Characteristics and Tags'!$B$2:$B$30</formula1>
    </dataValidation>
    <dataValidation type="list" allowBlank="1" showErrorMessage="1" sqref="T2:T586">
      <formula1>'Characteristics and Tags'!$H$2:$H$100</formula1>
    </dataValidation>
    <dataValidation type="list" allowBlank="1" showErrorMessage="1" sqref="X2:X379">
      <formula1>'Characteristics and Tags'!$I$2:$I$17</formula1>
    </dataValidation>
    <dataValidation type="list" allowBlank="1" sqref="V2:V338 V343:V344 V346:V347 V354 V356 V358:V359 V361 V365:V366 V368 V376 V379">
      <formula1>'Characteristics and Tags'!$C$2:$C$6</formula1>
    </dataValidation>
    <dataValidation type="list" allowBlank="1" sqref="I2:I68 I70:I325 I327:I354 I356:I381 I383:I506 I519">
      <formula1>'Characteristics and Tags'!$A$2:$A$12</formula1>
    </dataValidation>
    <dataValidation type="list" allowBlank="1" sqref="I69 I326">
      <formula1>'Characteristics and Tags'!$A$2:$A$11</formula1>
    </dataValidation>
    <dataValidation type="list" allowBlank="1" sqref="K2:K169 K172:K381 K383:K580">
      <formula1>'Characteristics and Tags'!$D$2:$D$24</formula1>
    </dataValidation>
  </dataValidations>
  <hyperlinks>
    <hyperlink r:id="rId1" ref="G2"/>
    <hyperlink r:id="rId2" ref="H2"/>
    <hyperlink r:id="rId3" ref="R2"/>
    <hyperlink r:id="rId4" ref="W2"/>
    <hyperlink r:id="rId5" ref="G3"/>
    <hyperlink r:id="rId6" ref="H3"/>
    <hyperlink r:id="rId7" ref="R3"/>
    <hyperlink r:id="rId8" ref="G4"/>
    <hyperlink r:id="rId9" ref="AH4"/>
    <hyperlink r:id="rId10" ref="AJ4"/>
    <hyperlink r:id="rId11" ref="AN4"/>
    <hyperlink r:id="rId12" ref="AP4"/>
    <hyperlink r:id="rId13" ref="G5"/>
    <hyperlink r:id="rId14" ref="H5"/>
    <hyperlink r:id="rId15" ref="AH5"/>
    <hyperlink r:id="rId16" ref="G6"/>
    <hyperlink r:id="rId17" ref="H6"/>
    <hyperlink r:id="rId18" ref="R6"/>
    <hyperlink r:id="rId19" ref="AH6"/>
    <hyperlink r:id="rId20" ref="AO6"/>
    <hyperlink r:id="rId21" ref="H7"/>
    <hyperlink r:id="rId22" ref="G8"/>
    <hyperlink r:id="rId23" ref="H8"/>
    <hyperlink r:id="rId24" ref="AH8"/>
    <hyperlink r:id="rId25" ref="H9"/>
    <hyperlink r:id="rId26" ref="AH9"/>
    <hyperlink r:id="rId27" ref="G10"/>
    <hyperlink r:id="rId28" ref="AJ10"/>
    <hyperlink r:id="rId29" ref="AH11"/>
    <hyperlink r:id="rId30" ref="G12"/>
    <hyperlink r:id="rId31" ref="AH12"/>
    <hyperlink r:id="rId32" ref="H13"/>
    <hyperlink r:id="rId33" ref="AH13"/>
    <hyperlink r:id="rId34" ref="G14"/>
    <hyperlink r:id="rId35" ref="H14"/>
    <hyperlink r:id="rId36" ref="R14"/>
    <hyperlink r:id="rId37" ref="AH14"/>
    <hyperlink r:id="rId38" ref="AJ14"/>
    <hyperlink r:id="rId39" ref="G15"/>
    <hyperlink r:id="rId40" ref="H15"/>
    <hyperlink r:id="rId41" ref="AH15"/>
    <hyperlink r:id="rId42" ref="G16"/>
    <hyperlink r:id="rId43" ref="AH16"/>
    <hyperlink r:id="rId44" ref="AJ16"/>
    <hyperlink r:id="rId45" ref="G17"/>
    <hyperlink r:id="rId46" ref="H17"/>
    <hyperlink r:id="rId47" ref="G18"/>
    <hyperlink r:id="rId48" ref="H18"/>
    <hyperlink r:id="rId49" ref="G19"/>
    <hyperlink r:id="rId50" ref="H19"/>
    <hyperlink r:id="rId51" ref="G20"/>
    <hyperlink r:id="rId52" ref="H20"/>
    <hyperlink r:id="rId53" ref="R20"/>
    <hyperlink r:id="rId54" ref="W20"/>
    <hyperlink r:id="rId55" ref="AH20"/>
    <hyperlink r:id="rId56" ref="G21"/>
    <hyperlink r:id="rId57" ref="H21"/>
    <hyperlink r:id="rId58" ref="H22"/>
    <hyperlink r:id="rId59" ref="R22"/>
    <hyperlink r:id="rId60" ref="BF22"/>
    <hyperlink r:id="rId61" ref="G24"/>
    <hyperlink r:id="rId62" ref="R24"/>
    <hyperlink r:id="rId63" ref="W24"/>
    <hyperlink r:id="rId64" ref="AH24"/>
    <hyperlink r:id="rId65" ref="AW24"/>
    <hyperlink r:id="rId66" ref="G25"/>
    <hyperlink r:id="rId67" ref="H25"/>
    <hyperlink r:id="rId68" ref="G26"/>
    <hyperlink r:id="rId69" ref="H26"/>
    <hyperlink r:id="rId70" ref="R26"/>
    <hyperlink r:id="rId71" ref="S26"/>
    <hyperlink r:id="rId72" ref="AH26"/>
    <hyperlink r:id="rId73" ref="G27"/>
    <hyperlink r:id="rId74" ref="AH27"/>
    <hyperlink r:id="rId75" ref="G28"/>
    <hyperlink r:id="rId76" ref="H28"/>
    <hyperlink r:id="rId77" ref="AH28"/>
    <hyperlink r:id="rId78" ref="H29"/>
    <hyperlink r:id="rId79" ref="AH29"/>
    <hyperlink r:id="rId80" ref="G30"/>
    <hyperlink r:id="rId81" ref="H30"/>
    <hyperlink r:id="rId82" ref="R30"/>
    <hyperlink r:id="rId83" ref="AH30"/>
    <hyperlink r:id="rId84" ref="H31"/>
    <hyperlink r:id="rId85" ref="H32"/>
    <hyperlink r:id="rId86" ref="AH32"/>
    <hyperlink r:id="rId87" ref="G33"/>
    <hyperlink r:id="rId88" ref="H33"/>
    <hyperlink r:id="rId89" ref="R33"/>
    <hyperlink r:id="rId90" ref="AH33"/>
    <hyperlink r:id="rId91" ref="H34"/>
    <hyperlink r:id="rId92" ref="H36"/>
    <hyperlink r:id="rId93" ref="AH36"/>
    <hyperlink r:id="rId94" ref="H37"/>
    <hyperlink r:id="rId95" ref="AH37"/>
    <hyperlink r:id="rId96" ref="G38"/>
    <hyperlink r:id="rId97" ref="H38"/>
    <hyperlink r:id="rId98" ref="G39"/>
    <hyperlink r:id="rId99" ref="H39"/>
    <hyperlink r:id="rId100" ref="AH39"/>
    <hyperlink r:id="rId101" ref="H40"/>
    <hyperlink r:id="rId102" ref="R40"/>
    <hyperlink r:id="rId103" ref="S40"/>
    <hyperlink r:id="rId104" ref="W40"/>
    <hyperlink r:id="rId105" ref="H41"/>
    <hyperlink r:id="rId106" ref="H42"/>
    <hyperlink r:id="rId107" ref="G43"/>
    <hyperlink r:id="rId108" ref="H43"/>
    <hyperlink r:id="rId109" ref="R43"/>
    <hyperlink r:id="rId110" ref="AH43"/>
    <hyperlink r:id="rId111" ref="AW43"/>
    <hyperlink r:id="rId112" ref="R44"/>
    <hyperlink r:id="rId113" ref="S44"/>
    <hyperlink r:id="rId114" ref="W44"/>
    <hyperlink r:id="rId115" ref="G45"/>
    <hyperlink r:id="rId116" ref="H45"/>
    <hyperlink r:id="rId117" ref="AH45"/>
    <hyperlink r:id="rId118" ref="G46"/>
    <hyperlink r:id="rId119" ref="H46"/>
    <hyperlink r:id="rId120" ref="AH46"/>
    <hyperlink r:id="rId121" ref="H47"/>
    <hyperlink r:id="rId122" ref="G48"/>
    <hyperlink r:id="rId123" ref="H48"/>
    <hyperlink r:id="rId124" ref="R48"/>
    <hyperlink r:id="rId125" ref="S48"/>
    <hyperlink r:id="rId126" ref="AH48"/>
    <hyperlink r:id="rId127" ref="A49"/>
    <hyperlink r:id="rId128" ref="G49"/>
    <hyperlink r:id="rId129" ref="G50"/>
    <hyperlink r:id="rId130" ref="G51"/>
    <hyperlink r:id="rId131" ref="H51"/>
    <hyperlink r:id="rId132" ref="AH51"/>
    <hyperlink r:id="rId133" ref="G52"/>
    <hyperlink r:id="rId134" ref="H52"/>
    <hyperlink r:id="rId135" ref="AH52"/>
    <hyperlink r:id="rId136" ref="G53"/>
    <hyperlink r:id="rId137" ref="H53"/>
    <hyperlink r:id="rId138" ref="G54"/>
    <hyperlink r:id="rId139" ref="H54"/>
    <hyperlink r:id="rId140" ref="AH54"/>
    <hyperlink r:id="rId141" ref="G55"/>
    <hyperlink r:id="rId142" ref="H55"/>
    <hyperlink r:id="rId143" ref="R55"/>
    <hyperlink r:id="rId144" ref="W55"/>
    <hyperlink r:id="rId145" ref="AH55"/>
    <hyperlink r:id="rId146" ref="G56"/>
    <hyperlink r:id="rId147" ref="G57"/>
    <hyperlink r:id="rId148" ref="H57"/>
    <hyperlink r:id="rId149" ref="AH57"/>
    <hyperlink r:id="rId150" ref="G58"/>
    <hyperlink r:id="rId151" ref="H58"/>
    <hyperlink r:id="rId152" ref="G59"/>
    <hyperlink r:id="rId153" ref="H59"/>
    <hyperlink r:id="rId154" ref="R59"/>
    <hyperlink r:id="rId155" ref="S59"/>
    <hyperlink r:id="rId156" ref="AH59"/>
    <hyperlink r:id="rId157" ref="G60"/>
    <hyperlink r:id="rId158" ref="H60"/>
    <hyperlink r:id="rId159" ref="G62"/>
    <hyperlink r:id="rId160" ref="H62"/>
    <hyperlink r:id="rId161" ref="AH62"/>
    <hyperlink r:id="rId162" ref="G63"/>
    <hyperlink r:id="rId163" ref="H63"/>
    <hyperlink r:id="rId164" ref="AH63"/>
    <hyperlink r:id="rId165" ref="G65"/>
    <hyperlink r:id="rId166" ref="H65"/>
    <hyperlink r:id="rId167" ref="AJ65"/>
    <hyperlink r:id="rId168" ref="G67"/>
    <hyperlink r:id="rId169" ref="H67"/>
    <hyperlink r:id="rId170" ref="AH67"/>
    <hyperlink r:id="rId171" ref="G68"/>
    <hyperlink r:id="rId172" ref="H68"/>
    <hyperlink r:id="rId173" ref="AH68"/>
    <hyperlink r:id="rId174" ref="AJ68"/>
    <hyperlink r:id="rId175" ref="G69"/>
    <hyperlink r:id="rId176" ref="H69"/>
    <hyperlink r:id="rId177" ref="G70"/>
    <hyperlink r:id="rId178" ref="H70"/>
    <hyperlink r:id="rId179" ref="AH70"/>
    <hyperlink r:id="rId180" ref="G71"/>
    <hyperlink r:id="rId181" ref="H71"/>
    <hyperlink r:id="rId182" ref="G72"/>
    <hyperlink r:id="rId183" ref="G74"/>
    <hyperlink r:id="rId184" ref="H74"/>
    <hyperlink r:id="rId185" ref="AH74"/>
    <hyperlink r:id="rId186" ref="G75"/>
    <hyperlink r:id="rId187" ref="H75"/>
    <hyperlink r:id="rId188" ref="W75"/>
    <hyperlink r:id="rId189" ref="AH75"/>
    <hyperlink r:id="rId190" ref="AJ75"/>
    <hyperlink r:id="rId191" ref="G76"/>
    <hyperlink r:id="rId192" ref="H76"/>
    <hyperlink r:id="rId193" ref="AH76"/>
    <hyperlink r:id="rId194" ref="G77"/>
    <hyperlink r:id="rId195" ref="H77"/>
    <hyperlink r:id="rId196" ref="R77"/>
    <hyperlink r:id="rId197" ref="AH77"/>
    <hyperlink r:id="rId198" ref="G78"/>
    <hyperlink r:id="rId199" ref="R78"/>
    <hyperlink r:id="rId200" ref="AH78"/>
    <hyperlink r:id="rId201" ref="G79"/>
    <hyperlink r:id="rId202" ref="H79"/>
    <hyperlink r:id="rId203" ref="AH79"/>
    <hyperlink r:id="rId204" ref="H80"/>
    <hyperlink r:id="rId205" ref="AH80"/>
    <hyperlink r:id="rId206" ref="G82"/>
    <hyperlink r:id="rId207" ref="H82"/>
    <hyperlink r:id="rId208" ref="AH82"/>
    <hyperlink r:id="rId209" ref="G83"/>
    <hyperlink r:id="rId210" ref="H83"/>
    <hyperlink r:id="rId211" ref="G84"/>
    <hyperlink r:id="rId212" ref="H84"/>
    <hyperlink r:id="rId213" ref="G85"/>
    <hyperlink r:id="rId214" ref="H85"/>
    <hyperlink r:id="rId215" ref="G86"/>
    <hyperlink r:id="rId216" ref="G87"/>
    <hyperlink r:id="rId217" ref="H87"/>
    <hyperlink r:id="rId218" ref="AH87"/>
    <hyperlink r:id="rId219" ref="H88"/>
    <hyperlink r:id="rId220" ref="AH88"/>
    <hyperlink r:id="rId221" ref="G89"/>
    <hyperlink r:id="rId222" ref="H89"/>
    <hyperlink r:id="rId223" ref="G90"/>
    <hyperlink r:id="rId224" ref="H90"/>
    <hyperlink r:id="rId225" ref="G91"/>
    <hyperlink r:id="rId226" ref="R91"/>
    <hyperlink r:id="rId227" ref="S91"/>
    <hyperlink r:id="rId228" ref="AH91"/>
    <hyperlink r:id="rId229" ref="G92"/>
    <hyperlink r:id="rId230" ref="H92"/>
    <hyperlink r:id="rId231" ref="G94"/>
    <hyperlink r:id="rId232" ref="H94"/>
    <hyperlink r:id="rId233" ref="H95"/>
    <hyperlink r:id="rId234" ref="AH95"/>
    <hyperlink r:id="rId235" ref="G96"/>
    <hyperlink r:id="rId236" ref="H96"/>
    <hyperlink r:id="rId237" ref="AH96"/>
    <hyperlink r:id="rId238" ref="G97"/>
    <hyperlink r:id="rId239" ref="H97"/>
    <hyperlink r:id="rId240" ref="H98"/>
    <hyperlink r:id="rId241" ref="G99"/>
    <hyperlink r:id="rId242" ref="H99"/>
    <hyperlink r:id="rId243" ref="AH99"/>
    <hyperlink r:id="rId244" ref="G100"/>
    <hyperlink r:id="rId245" ref="H100"/>
    <hyperlink r:id="rId246" ref="AH100"/>
    <hyperlink r:id="rId247" ref="AJ100"/>
    <hyperlink r:id="rId248" ref="G101"/>
    <hyperlink r:id="rId249" ref="H101"/>
    <hyperlink r:id="rId250" ref="AH101"/>
    <hyperlink r:id="rId251" ref="AJ101"/>
    <hyperlink r:id="rId252" ref="G102"/>
    <hyperlink r:id="rId253" ref="H102"/>
    <hyperlink r:id="rId254" ref="G103"/>
    <hyperlink r:id="rId255" ref="H103"/>
    <hyperlink r:id="rId256" ref="R103"/>
    <hyperlink r:id="rId257" ref="AH103"/>
    <hyperlink r:id="rId258" ref="G104"/>
    <hyperlink r:id="rId259" ref="H104"/>
    <hyperlink r:id="rId260" ref="H105"/>
    <hyperlink r:id="rId261" ref="AH105"/>
    <hyperlink r:id="rId262" ref="G106"/>
    <hyperlink r:id="rId263" ref="G107"/>
    <hyperlink r:id="rId264" ref="AH107"/>
    <hyperlink r:id="rId265" ref="G108"/>
    <hyperlink r:id="rId266" ref="H108"/>
    <hyperlink r:id="rId267" ref="R108"/>
    <hyperlink r:id="rId268" ref="AH108"/>
    <hyperlink r:id="rId269" ref="G109"/>
    <hyperlink r:id="rId270" ref="H109"/>
    <hyperlink r:id="rId271" ref="AZ109"/>
    <hyperlink r:id="rId272" ref="G110"/>
    <hyperlink r:id="rId273" ref="G111"/>
    <hyperlink r:id="rId274" ref="G112"/>
    <hyperlink r:id="rId275" ref="H112"/>
    <hyperlink r:id="rId276" ref="AH112"/>
    <hyperlink r:id="rId277" ref="G113"/>
    <hyperlink r:id="rId278" ref="H113"/>
    <hyperlink r:id="rId279" ref="G114"/>
    <hyperlink r:id="rId280" ref="R114"/>
    <hyperlink r:id="rId281" ref="AH114"/>
    <hyperlink r:id="rId282" ref="G115"/>
    <hyperlink r:id="rId283" ref="H115"/>
    <hyperlink r:id="rId284" ref="AH115"/>
    <hyperlink r:id="rId285" ref="G116"/>
    <hyperlink r:id="rId286" ref="H116"/>
    <hyperlink r:id="rId287" ref="AH116"/>
    <hyperlink r:id="rId288" ref="G117"/>
    <hyperlink r:id="rId289" ref="H117"/>
    <hyperlink r:id="rId290" ref="G119"/>
    <hyperlink r:id="rId291" ref="H119"/>
    <hyperlink r:id="rId292" ref="AH119"/>
    <hyperlink r:id="rId293" ref="G120"/>
    <hyperlink r:id="rId294" ref="G122"/>
    <hyperlink r:id="rId295" ref="H122"/>
    <hyperlink r:id="rId296" ref="H123"/>
    <hyperlink r:id="rId297" ref="AH123"/>
    <hyperlink r:id="rId298" ref="G124"/>
    <hyperlink r:id="rId299" ref="H124"/>
    <hyperlink r:id="rId300" ref="BF124"/>
    <hyperlink r:id="rId301" ref="G125"/>
    <hyperlink r:id="rId302" ref="G127"/>
    <hyperlink r:id="rId303" ref="H127"/>
    <hyperlink r:id="rId304" ref="R127"/>
    <hyperlink r:id="rId305" ref="S127"/>
    <hyperlink r:id="rId306" ref="AH127"/>
    <hyperlink r:id="rId307" ref="G128"/>
    <hyperlink r:id="rId308" ref="H128"/>
    <hyperlink r:id="rId309" ref="AH128"/>
    <hyperlink r:id="rId310" ref="G129"/>
    <hyperlink r:id="rId311" ref="H129"/>
    <hyperlink r:id="rId312" ref="AH129"/>
    <hyperlink r:id="rId313" ref="A130"/>
    <hyperlink r:id="rId314" ref="G130"/>
    <hyperlink r:id="rId315" ref="H130"/>
    <hyperlink r:id="rId316" ref="R130"/>
    <hyperlink r:id="rId317" ref="G131"/>
    <hyperlink r:id="rId318" ref="R132"/>
    <hyperlink r:id="rId319" ref="S132"/>
    <hyperlink r:id="rId320" ref="AH132"/>
    <hyperlink r:id="rId321" ref="G133"/>
    <hyperlink r:id="rId322" ref="G134"/>
    <hyperlink r:id="rId323" ref="H134"/>
    <hyperlink r:id="rId324" ref="AH134"/>
    <hyperlink r:id="rId325" ref="G136"/>
    <hyperlink r:id="rId326" ref="H136"/>
    <hyperlink r:id="rId327" ref="G137"/>
    <hyperlink r:id="rId328" ref="H137"/>
    <hyperlink r:id="rId329" ref="G138"/>
    <hyperlink r:id="rId330" ref="H138"/>
    <hyperlink r:id="rId331" ref="R138"/>
    <hyperlink r:id="rId332" ref="AH138"/>
    <hyperlink r:id="rId333" ref="H139"/>
    <hyperlink r:id="rId334" ref="G140"/>
    <hyperlink r:id="rId335" ref="H140"/>
    <hyperlink r:id="rId336" ref="R140"/>
    <hyperlink r:id="rId337" ref="AH140"/>
    <hyperlink r:id="rId338" ref="G141"/>
    <hyperlink r:id="rId339" ref="H141"/>
    <hyperlink r:id="rId340" ref="R141"/>
    <hyperlink r:id="rId341" ref="AH141"/>
    <hyperlink r:id="rId342" ref="G142"/>
    <hyperlink r:id="rId343" ref="G143"/>
    <hyperlink r:id="rId344" ref="H143"/>
    <hyperlink r:id="rId345" ref="AH143"/>
    <hyperlink r:id="rId346" ref="AX143"/>
    <hyperlink r:id="rId347" ref="G144"/>
    <hyperlink r:id="rId348" ref="H144"/>
    <hyperlink r:id="rId349" ref="AH144"/>
    <hyperlink r:id="rId350" ref="G145"/>
    <hyperlink r:id="rId351" ref="H145"/>
    <hyperlink r:id="rId352" ref="G146"/>
    <hyperlink r:id="rId353" ref="H146"/>
    <hyperlink r:id="rId354" ref="AH146"/>
    <hyperlink r:id="rId355" ref="G148"/>
    <hyperlink r:id="rId356" ref="H148"/>
    <hyperlink r:id="rId357" ref="G149"/>
    <hyperlink r:id="rId358" ref="H149"/>
    <hyperlink r:id="rId359" ref="AH149"/>
    <hyperlink r:id="rId360" ref="G150"/>
    <hyperlink r:id="rId361" ref="H150"/>
    <hyperlink r:id="rId362" ref="AH150"/>
    <hyperlink r:id="rId363" ref="F151"/>
    <hyperlink r:id="rId364" ref="G151"/>
    <hyperlink r:id="rId365" ref="AH151"/>
    <hyperlink r:id="rId366" ref="G152"/>
    <hyperlink r:id="rId367" ref="H152"/>
    <hyperlink r:id="rId368" ref="G153"/>
    <hyperlink r:id="rId369" ref="H153"/>
    <hyperlink r:id="rId370" ref="AH153"/>
    <hyperlink r:id="rId371" ref="G154"/>
    <hyperlink r:id="rId372" ref="H154"/>
    <hyperlink r:id="rId373" ref="G155"/>
    <hyperlink r:id="rId374" ref="H155"/>
    <hyperlink r:id="rId375" ref="R155"/>
    <hyperlink r:id="rId376" ref="Y155"/>
    <hyperlink r:id="rId377" ref="AH155"/>
    <hyperlink r:id="rId378" ref="AL155"/>
    <hyperlink r:id="rId379" ref="AO155"/>
    <hyperlink r:id="rId380" ref="G156"/>
    <hyperlink r:id="rId381" ref="H156"/>
    <hyperlink r:id="rId382" ref="AH156"/>
    <hyperlink r:id="rId383" ref="G159"/>
    <hyperlink r:id="rId384" ref="H159"/>
    <hyperlink r:id="rId385" ref="AH159"/>
    <hyperlink r:id="rId386" ref="G160"/>
    <hyperlink r:id="rId387" ref="H160"/>
    <hyperlink r:id="rId388" ref="AH160"/>
    <hyperlink r:id="rId389" ref="G161"/>
    <hyperlink r:id="rId390" ref="H162"/>
    <hyperlink r:id="rId391" ref="AU162"/>
    <hyperlink r:id="rId392" ref="G163"/>
    <hyperlink r:id="rId393" ref="H163"/>
    <hyperlink r:id="rId394" ref="AH163"/>
    <hyperlink r:id="rId395" ref="H164"/>
    <hyperlink r:id="rId396" ref="H165"/>
    <hyperlink r:id="rId397" ref="G166"/>
    <hyperlink r:id="rId398" ref="H166"/>
    <hyperlink r:id="rId399" ref="AH166"/>
    <hyperlink r:id="rId400" ref="A167"/>
    <hyperlink r:id="rId401" ref="G167"/>
    <hyperlink r:id="rId402" ref="H167"/>
    <hyperlink r:id="rId403" ref="G168"/>
    <hyperlink r:id="rId404" ref="H168"/>
    <hyperlink r:id="rId405" ref="G169"/>
    <hyperlink r:id="rId406" ref="H169"/>
    <hyperlink r:id="rId407" ref="G170"/>
    <hyperlink r:id="rId408" ref="H170"/>
    <hyperlink r:id="rId409" ref="H171"/>
    <hyperlink r:id="rId410" ref="G173"/>
    <hyperlink r:id="rId411" ref="H173"/>
    <hyperlink r:id="rId412" ref="G174"/>
    <hyperlink r:id="rId413" ref="H174"/>
    <hyperlink r:id="rId414" ref="R174"/>
    <hyperlink r:id="rId415" ref="G175"/>
    <hyperlink r:id="rId416" ref="H175"/>
    <hyperlink r:id="rId417" ref="G176"/>
    <hyperlink r:id="rId418" ref="AH176"/>
    <hyperlink r:id="rId419" ref="H177"/>
    <hyperlink r:id="rId420" ref="G178"/>
    <hyperlink r:id="rId421" ref="H178"/>
    <hyperlink r:id="rId422" ref="AH178"/>
    <hyperlink r:id="rId423" ref="H179"/>
    <hyperlink r:id="rId424" ref="G180"/>
    <hyperlink r:id="rId425" ref="G181"/>
    <hyperlink r:id="rId426" ref="G182"/>
    <hyperlink r:id="rId427" ref="H182"/>
    <hyperlink r:id="rId428" ref="G183"/>
    <hyperlink r:id="rId429" ref="G184"/>
    <hyperlink r:id="rId430" ref="H184"/>
    <hyperlink r:id="rId431" ref="AH184"/>
    <hyperlink r:id="rId432" ref="G185"/>
    <hyperlink r:id="rId433" ref="H185"/>
    <hyperlink r:id="rId434" ref="AH185"/>
    <hyperlink r:id="rId435" ref="AJ185"/>
    <hyperlink r:id="rId436" ref="G186"/>
    <hyperlink r:id="rId437" ref="H186"/>
    <hyperlink r:id="rId438" ref="G187"/>
    <hyperlink r:id="rId439" ref="H187"/>
    <hyperlink r:id="rId440" ref="R187"/>
    <hyperlink r:id="rId441" ref="H188"/>
    <hyperlink r:id="rId442" ref="AH188"/>
    <hyperlink r:id="rId443" ref="G189"/>
    <hyperlink r:id="rId444" ref="G190"/>
    <hyperlink r:id="rId445" ref="R190"/>
    <hyperlink r:id="rId446" ref="BF190"/>
    <hyperlink r:id="rId447" ref="G191"/>
    <hyperlink r:id="rId448" ref="H191"/>
    <hyperlink r:id="rId449" ref="G192"/>
    <hyperlink r:id="rId450" ref="H192"/>
    <hyperlink r:id="rId451" ref="G193"/>
    <hyperlink r:id="rId452" ref="R194"/>
    <hyperlink r:id="rId453" ref="G195"/>
    <hyperlink r:id="rId454" ref="H195"/>
    <hyperlink r:id="rId455" ref="H196"/>
    <hyperlink r:id="rId456" ref="G197"/>
    <hyperlink r:id="rId457" ref="H197"/>
    <hyperlink r:id="rId458" ref="BF197"/>
    <hyperlink r:id="rId459" ref="G198"/>
    <hyperlink r:id="rId460" ref="H198"/>
    <hyperlink r:id="rId461" ref="G199"/>
    <hyperlink r:id="rId462" ref="H199"/>
    <hyperlink r:id="rId463" ref="AH199"/>
    <hyperlink r:id="rId464" ref="G201"/>
    <hyperlink r:id="rId465" ref="H201"/>
    <hyperlink r:id="rId466" ref="G202"/>
    <hyperlink r:id="rId467" ref="H202"/>
    <hyperlink r:id="rId468" ref="H203"/>
    <hyperlink r:id="rId469" ref="G204"/>
    <hyperlink r:id="rId470" ref="G205"/>
    <hyperlink r:id="rId471" ref="H205"/>
    <hyperlink r:id="rId472" ref="W205"/>
    <hyperlink r:id="rId473" ref="G206"/>
    <hyperlink r:id="rId474" ref="H206"/>
    <hyperlink r:id="rId475" ref="G207"/>
    <hyperlink r:id="rId476" ref="G208"/>
    <hyperlink r:id="rId477" ref="G209"/>
    <hyperlink r:id="rId478" ref="H209"/>
    <hyperlink r:id="rId479" ref="R209"/>
    <hyperlink r:id="rId480" ref="G210"/>
    <hyperlink r:id="rId481" ref="H210"/>
    <hyperlink r:id="rId482" ref="AH210"/>
    <hyperlink r:id="rId483" ref="G211"/>
    <hyperlink r:id="rId484" ref="H211"/>
    <hyperlink r:id="rId485" ref="AH211"/>
    <hyperlink r:id="rId486" ref="H212"/>
    <hyperlink r:id="rId487" ref="G214"/>
    <hyperlink r:id="rId488" ref="G215"/>
    <hyperlink r:id="rId489" ref="H215"/>
    <hyperlink r:id="rId490" ref="R215"/>
    <hyperlink r:id="rId491" ref="AH215"/>
    <hyperlink r:id="rId492" ref="AX215"/>
    <hyperlink r:id="rId493" ref="G216"/>
    <hyperlink r:id="rId494" ref="AH216"/>
    <hyperlink r:id="rId495" ref="G217"/>
    <hyperlink r:id="rId496" ref="H217"/>
    <hyperlink r:id="rId497" ref="W217"/>
    <hyperlink r:id="rId498" ref="G218"/>
    <hyperlink r:id="rId499" ref="H218"/>
    <hyperlink r:id="rId500" ref="H220"/>
    <hyperlink r:id="rId501" ref="G221"/>
    <hyperlink r:id="rId502" ref="H221"/>
    <hyperlink r:id="rId503" ref="G222"/>
    <hyperlink r:id="rId504" ref="H222"/>
    <hyperlink r:id="rId505" ref="AH222"/>
    <hyperlink r:id="rId506" ref="AJ222"/>
    <hyperlink r:id="rId507" ref="G223"/>
    <hyperlink r:id="rId508" ref="G224"/>
    <hyperlink r:id="rId509" ref="H224"/>
    <hyperlink r:id="rId510" ref="AH224"/>
    <hyperlink r:id="rId511" ref="G225"/>
    <hyperlink r:id="rId512" ref="H225"/>
    <hyperlink r:id="rId513" ref="R225"/>
    <hyperlink r:id="rId514" ref="S225"/>
    <hyperlink r:id="rId515" ref="G226"/>
    <hyperlink r:id="rId516" ref="H226"/>
    <hyperlink r:id="rId517" ref="R226"/>
    <hyperlink r:id="rId518" ref="S226"/>
    <hyperlink r:id="rId519" ref="W226"/>
    <hyperlink r:id="rId520" ref="G227"/>
    <hyperlink r:id="rId521" ref="G228"/>
    <hyperlink r:id="rId522" ref="H228"/>
    <hyperlink r:id="rId523" ref="AH228"/>
    <hyperlink r:id="rId524" ref="AJ228"/>
    <hyperlink r:id="rId525" ref="G229"/>
    <hyperlink r:id="rId526" ref="H229"/>
    <hyperlink r:id="rId527" ref="R229"/>
    <hyperlink r:id="rId528" ref="AH229"/>
    <hyperlink r:id="rId529" ref="G230"/>
    <hyperlink r:id="rId530" ref="G231"/>
    <hyperlink r:id="rId531" ref="H231"/>
    <hyperlink r:id="rId532" ref="R231"/>
    <hyperlink r:id="rId533" ref="AJ231"/>
    <hyperlink r:id="rId534" ref="AZ231"/>
    <hyperlink r:id="rId535" ref="G232"/>
    <hyperlink r:id="rId536" ref="H232"/>
    <hyperlink r:id="rId537" ref="R232"/>
    <hyperlink r:id="rId538" ref="H233"/>
    <hyperlink r:id="rId539" ref="R233"/>
    <hyperlink r:id="rId540" ref="AH233"/>
    <hyperlink r:id="rId541" ref="G234"/>
    <hyperlink r:id="rId542" ref="H234"/>
    <hyperlink r:id="rId543" ref="G235"/>
    <hyperlink r:id="rId544" ref="H235"/>
    <hyperlink r:id="rId545" ref="R235"/>
    <hyperlink r:id="rId546" ref="H236"/>
    <hyperlink r:id="rId547" ref="AH236"/>
    <hyperlink r:id="rId548" ref="G237"/>
    <hyperlink r:id="rId549" ref="H237"/>
    <hyperlink r:id="rId550" ref="G238"/>
    <hyperlink r:id="rId551" ref="H238"/>
    <hyperlink r:id="rId552" ref="AH238"/>
    <hyperlink r:id="rId553" ref="G240"/>
    <hyperlink r:id="rId554" ref="H240"/>
    <hyperlink r:id="rId555" ref="R240"/>
    <hyperlink r:id="rId556" ref="S240"/>
    <hyperlink r:id="rId557" ref="G241"/>
    <hyperlink r:id="rId558" ref="G242"/>
    <hyperlink r:id="rId559" ref="H242"/>
    <hyperlink r:id="rId560" ref="AH242"/>
    <hyperlink r:id="rId561" ref="G243"/>
    <hyperlink r:id="rId562" ref="H243"/>
    <hyperlink r:id="rId563" ref="AH243"/>
    <hyperlink r:id="rId564" ref="A244"/>
    <hyperlink r:id="rId565" ref="G245"/>
    <hyperlink r:id="rId566" ref="G246"/>
    <hyperlink r:id="rId567" ref="R246"/>
    <hyperlink r:id="rId568" ref="AH246"/>
    <hyperlink r:id="rId569" ref="G247"/>
    <hyperlink r:id="rId570" ref="H247"/>
    <hyperlink r:id="rId571" ref="G249"/>
    <hyperlink r:id="rId572" ref="G250"/>
    <hyperlink r:id="rId573" ref="H250"/>
    <hyperlink r:id="rId574" ref="R250"/>
    <hyperlink r:id="rId575" ref="AH250"/>
    <hyperlink r:id="rId576" ref="AJ250"/>
    <hyperlink r:id="rId577" ref="G252"/>
    <hyperlink r:id="rId578" ref="H252"/>
    <hyperlink r:id="rId579" ref="G253"/>
    <hyperlink r:id="rId580" ref="G254"/>
    <hyperlink r:id="rId581" ref="H254"/>
    <hyperlink r:id="rId582" ref="AH254"/>
    <hyperlink r:id="rId583" ref="G255"/>
    <hyperlink r:id="rId584" ref="H255"/>
    <hyperlink r:id="rId585" ref="AH255"/>
    <hyperlink r:id="rId586" location="utm_source=linkdin&amp;utm_medium=organic&amp;utm_campaign=linkdin" ref="G256"/>
    <hyperlink r:id="rId587" ref="H256"/>
    <hyperlink r:id="rId588" ref="AH256"/>
    <hyperlink r:id="rId589" ref="G257"/>
    <hyperlink r:id="rId590" ref="AH257"/>
    <hyperlink r:id="rId591" ref="G258"/>
    <hyperlink r:id="rId592" ref="H258"/>
    <hyperlink r:id="rId593" ref="R258"/>
    <hyperlink r:id="rId594" ref="AH258"/>
    <hyperlink r:id="rId595" ref="G259"/>
    <hyperlink r:id="rId596" ref="AZ259"/>
    <hyperlink r:id="rId597" ref="G260"/>
    <hyperlink r:id="rId598" ref="H260"/>
    <hyperlink r:id="rId599" ref="G261"/>
    <hyperlink r:id="rId600" ref="H262"/>
    <hyperlink r:id="rId601" ref="AH262"/>
    <hyperlink r:id="rId602" ref="G263"/>
    <hyperlink r:id="rId603" ref="H263"/>
    <hyperlink r:id="rId604" ref="AH263"/>
    <hyperlink r:id="rId605" ref="G264"/>
    <hyperlink r:id="rId606" ref="H264"/>
    <hyperlink r:id="rId607" ref="AH264"/>
    <hyperlink r:id="rId608" ref="G265"/>
    <hyperlink r:id="rId609" ref="H265"/>
    <hyperlink r:id="rId610" ref="R265"/>
    <hyperlink r:id="rId611" ref="G266"/>
    <hyperlink r:id="rId612" ref="H266"/>
    <hyperlink r:id="rId613" ref="AH266"/>
    <hyperlink r:id="rId614" ref="AX266"/>
    <hyperlink r:id="rId615" ref="BF266"/>
    <hyperlink r:id="rId616" ref="G267"/>
    <hyperlink r:id="rId617" ref="H267"/>
    <hyperlink r:id="rId618" ref="H269"/>
    <hyperlink r:id="rId619" ref="BF269"/>
    <hyperlink r:id="rId620" ref="G270"/>
    <hyperlink r:id="rId621" ref="H270"/>
    <hyperlink r:id="rId622" ref="G271"/>
    <hyperlink r:id="rId623" ref="H271"/>
    <hyperlink r:id="rId624" ref="Y271"/>
    <hyperlink r:id="rId625" ref="AH271"/>
    <hyperlink r:id="rId626" ref="AJ271"/>
    <hyperlink r:id="rId627" ref="H272"/>
    <hyperlink r:id="rId628" ref="R272"/>
    <hyperlink r:id="rId629" ref="H273"/>
    <hyperlink r:id="rId630" ref="Y273"/>
    <hyperlink r:id="rId631" ref="AH273"/>
    <hyperlink r:id="rId632" ref="AT273"/>
    <hyperlink r:id="rId633" ref="G274"/>
    <hyperlink r:id="rId634" ref="H274"/>
    <hyperlink r:id="rId635" ref="G275"/>
    <hyperlink r:id="rId636" ref="H275"/>
    <hyperlink r:id="rId637" ref="AH275"/>
    <hyperlink r:id="rId638" ref="G276"/>
    <hyperlink r:id="rId639" ref="G279"/>
    <hyperlink r:id="rId640" ref="H279"/>
    <hyperlink r:id="rId641" ref="AH279"/>
    <hyperlink r:id="rId642" ref="G280"/>
    <hyperlink r:id="rId643" ref="H280"/>
    <hyperlink r:id="rId644" ref="G281"/>
    <hyperlink r:id="rId645" ref="H281"/>
    <hyperlink r:id="rId646" ref="AH281"/>
    <hyperlink r:id="rId647" ref="G282"/>
    <hyperlink r:id="rId648" ref="H282"/>
    <hyperlink r:id="rId649" ref="S282"/>
    <hyperlink r:id="rId650" ref="AH282"/>
    <hyperlink r:id="rId651" ref="G283"/>
    <hyperlink r:id="rId652" ref="AJ283"/>
    <hyperlink r:id="rId653" ref="G284"/>
    <hyperlink r:id="rId654" ref="H284"/>
    <hyperlink r:id="rId655" ref="R284"/>
    <hyperlink r:id="rId656" ref="G285"/>
    <hyperlink r:id="rId657" ref="H285"/>
    <hyperlink r:id="rId658" ref="AH285"/>
    <hyperlink r:id="rId659" ref="G287"/>
    <hyperlink r:id="rId660" ref="H287"/>
    <hyperlink r:id="rId661" ref="AH287"/>
    <hyperlink r:id="rId662" ref="G288"/>
    <hyperlink r:id="rId663" ref="G289"/>
    <hyperlink r:id="rId664" ref="H289"/>
    <hyperlink r:id="rId665" ref="R289"/>
    <hyperlink r:id="rId666" ref="S289"/>
    <hyperlink r:id="rId667" ref="G290"/>
    <hyperlink r:id="rId668" ref="H290"/>
    <hyperlink r:id="rId669" ref="R290"/>
    <hyperlink r:id="rId670" ref="AH290"/>
    <hyperlink r:id="rId671" ref="G292"/>
    <hyperlink r:id="rId672" ref="H292"/>
    <hyperlink r:id="rId673" ref="AH292"/>
    <hyperlink r:id="rId674" ref="G293"/>
    <hyperlink r:id="rId675" ref="H293"/>
    <hyperlink r:id="rId676" ref="AH293"/>
    <hyperlink r:id="rId677" ref="G294"/>
    <hyperlink r:id="rId678" ref="H294"/>
    <hyperlink r:id="rId679" ref="AH294"/>
    <hyperlink r:id="rId680" ref="G295"/>
    <hyperlink r:id="rId681" ref="H295"/>
    <hyperlink r:id="rId682" ref="R295"/>
    <hyperlink r:id="rId683" ref="AH295"/>
    <hyperlink r:id="rId684" ref="G296"/>
    <hyperlink r:id="rId685" ref="H296"/>
    <hyperlink r:id="rId686" ref="G297"/>
    <hyperlink r:id="rId687" ref="H297"/>
    <hyperlink r:id="rId688" ref="AH297"/>
    <hyperlink r:id="rId689" ref="G298"/>
    <hyperlink r:id="rId690" ref="H298"/>
    <hyperlink r:id="rId691" ref="AH298"/>
    <hyperlink r:id="rId692" ref="H299"/>
    <hyperlink r:id="rId693" ref="G300"/>
    <hyperlink r:id="rId694" ref="G301"/>
    <hyperlink r:id="rId695" ref="H301"/>
    <hyperlink r:id="rId696" ref="AH301"/>
    <hyperlink r:id="rId697" ref="H302"/>
    <hyperlink r:id="rId698" ref="G303"/>
    <hyperlink r:id="rId699" ref="H303"/>
    <hyperlink r:id="rId700" ref="AH303"/>
    <hyperlink r:id="rId701" ref="H304"/>
    <hyperlink r:id="rId702" ref="BF304"/>
    <hyperlink r:id="rId703" ref="G305"/>
    <hyperlink r:id="rId704" ref="G306"/>
    <hyperlink r:id="rId705" ref="H306"/>
    <hyperlink r:id="rId706" ref="G307"/>
    <hyperlink r:id="rId707" ref="R307"/>
    <hyperlink r:id="rId708" ref="S307"/>
    <hyperlink r:id="rId709" ref="AH307"/>
    <hyperlink r:id="rId710" ref="G308"/>
    <hyperlink r:id="rId711" ref="AH308"/>
    <hyperlink r:id="rId712" ref="G309"/>
    <hyperlink r:id="rId713" ref="H309"/>
    <hyperlink r:id="rId714" ref="G310"/>
    <hyperlink r:id="rId715" ref="H310"/>
    <hyperlink r:id="rId716" ref="BF310"/>
    <hyperlink r:id="rId717" ref="G311"/>
    <hyperlink r:id="rId718" ref="H311"/>
    <hyperlink r:id="rId719" ref="AH311"/>
    <hyperlink r:id="rId720" ref="G313"/>
    <hyperlink r:id="rId721" ref="R313"/>
    <hyperlink r:id="rId722" ref="W313"/>
    <hyperlink r:id="rId723" ref="AH313"/>
    <hyperlink r:id="rId724" ref="G314"/>
    <hyperlink r:id="rId725" ref="H314"/>
    <hyperlink r:id="rId726" ref="G315"/>
    <hyperlink r:id="rId727" ref="H315"/>
    <hyperlink r:id="rId728" ref="AH315"/>
    <hyperlink r:id="rId729" ref="G316"/>
    <hyperlink r:id="rId730" ref="A317"/>
    <hyperlink r:id="rId731" ref="G317"/>
    <hyperlink r:id="rId732" ref="H318"/>
    <hyperlink r:id="rId733" ref="G319"/>
    <hyperlink r:id="rId734" ref="H319"/>
    <hyperlink r:id="rId735" ref="AH319"/>
    <hyperlink r:id="rId736" ref="H320"/>
    <hyperlink r:id="rId737" ref="R320"/>
    <hyperlink r:id="rId738" ref="AH320"/>
    <hyperlink r:id="rId739" ref="A321"/>
    <hyperlink r:id="rId740" ref="G322"/>
    <hyperlink r:id="rId741" ref="H322"/>
    <hyperlink r:id="rId742" ref="G323"/>
    <hyperlink r:id="rId743" ref="H323"/>
    <hyperlink r:id="rId744" ref="AH323"/>
    <hyperlink r:id="rId745" ref="G324"/>
    <hyperlink r:id="rId746" ref="R324"/>
    <hyperlink r:id="rId747" ref="S324"/>
    <hyperlink r:id="rId748" ref="AH324"/>
    <hyperlink r:id="rId749" ref="G325"/>
    <hyperlink r:id="rId750" ref="H325"/>
    <hyperlink r:id="rId751" ref="G326"/>
    <hyperlink r:id="rId752" ref="H326"/>
    <hyperlink r:id="rId753" ref="AH326"/>
    <hyperlink r:id="rId754" ref="G327"/>
    <hyperlink r:id="rId755" ref="H327"/>
    <hyperlink r:id="rId756" ref="G328"/>
    <hyperlink r:id="rId757" ref="AH328"/>
    <hyperlink r:id="rId758" ref="G329"/>
    <hyperlink r:id="rId759" ref="H329"/>
    <hyperlink r:id="rId760" ref="G330"/>
    <hyperlink r:id="rId761" ref="H330"/>
    <hyperlink r:id="rId762" ref="AH330"/>
    <hyperlink r:id="rId763" ref="G331"/>
    <hyperlink r:id="rId764" ref="H331"/>
    <hyperlink r:id="rId765" ref="G332"/>
    <hyperlink r:id="rId766" ref="H332"/>
    <hyperlink r:id="rId767" ref="G333"/>
    <hyperlink r:id="rId768" ref="H333"/>
    <hyperlink r:id="rId769" ref="AH333"/>
    <hyperlink r:id="rId770" ref="G334"/>
    <hyperlink r:id="rId771" ref="H334"/>
    <hyperlink r:id="rId772" ref="AH334"/>
    <hyperlink r:id="rId773" ref="G335"/>
    <hyperlink r:id="rId774" ref="H335"/>
    <hyperlink r:id="rId775" ref="AH335"/>
    <hyperlink r:id="rId776" ref="G337"/>
    <hyperlink r:id="rId777" ref="H337"/>
    <hyperlink r:id="rId778" ref="AH337"/>
    <hyperlink r:id="rId779" ref="G338"/>
    <hyperlink r:id="rId780" ref="G339"/>
    <hyperlink r:id="rId781" ref="R339"/>
    <hyperlink r:id="rId782" ref="S339"/>
    <hyperlink r:id="rId783" ref="AH339"/>
    <hyperlink r:id="rId784" ref="H340"/>
    <hyperlink r:id="rId785" ref="R340"/>
    <hyperlink r:id="rId786" ref="AH340"/>
    <hyperlink r:id="rId787" ref="G341"/>
    <hyperlink r:id="rId788" ref="H341"/>
    <hyperlink r:id="rId789" ref="Y341"/>
    <hyperlink r:id="rId790" ref="AH341"/>
    <hyperlink r:id="rId791" ref="H342"/>
    <hyperlink r:id="rId792" ref="R342"/>
    <hyperlink r:id="rId793" ref="AH342"/>
    <hyperlink r:id="rId794" ref="G345"/>
    <hyperlink r:id="rId795" ref="R345"/>
    <hyperlink r:id="rId796" ref="AH345"/>
    <hyperlink r:id="rId797" ref="G346"/>
    <hyperlink r:id="rId798" ref="G348"/>
    <hyperlink r:id="rId799" ref="R348"/>
    <hyperlink r:id="rId800" ref="W348"/>
    <hyperlink r:id="rId801" ref="G349"/>
    <hyperlink r:id="rId802" ref="H349"/>
    <hyperlink r:id="rId803" ref="AH349"/>
    <hyperlink r:id="rId804" ref="G350"/>
    <hyperlink r:id="rId805" ref="H350"/>
    <hyperlink r:id="rId806" ref="AH350"/>
    <hyperlink r:id="rId807" ref="G351"/>
    <hyperlink r:id="rId808" ref="H351"/>
    <hyperlink r:id="rId809" ref="G352"/>
    <hyperlink r:id="rId810" ref="A354"/>
    <hyperlink r:id="rId811" ref="G355"/>
    <hyperlink r:id="rId812" ref="H355"/>
    <hyperlink r:id="rId813" ref="G357"/>
    <hyperlink r:id="rId814" ref="H357"/>
    <hyperlink r:id="rId815" ref="AH357"/>
    <hyperlink r:id="rId816" ref="G358"/>
    <hyperlink r:id="rId817" ref="G359"/>
    <hyperlink r:id="rId818" ref="G360"/>
    <hyperlink r:id="rId819" ref="H360"/>
    <hyperlink r:id="rId820" ref="AH360"/>
    <hyperlink r:id="rId821" ref="A361"/>
    <hyperlink r:id="rId822" ref="G362"/>
    <hyperlink r:id="rId823" ref="H362"/>
    <hyperlink r:id="rId824" ref="R362"/>
    <hyperlink r:id="rId825" ref="AH362"/>
    <hyperlink r:id="rId826" ref="G363"/>
    <hyperlink r:id="rId827" ref="H363"/>
    <hyperlink r:id="rId828" ref="AH363"/>
    <hyperlink r:id="rId829" ref="G364"/>
    <hyperlink r:id="rId830" ref="H364"/>
    <hyperlink r:id="rId831" ref="G365"/>
    <hyperlink r:id="rId832" ref="G366"/>
    <hyperlink r:id="rId833" ref="H366"/>
    <hyperlink r:id="rId834" ref="G367"/>
    <hyperlink r:id="rId835" ref="H367"/>
    <hyperlink r:id="rId836" ref="AH367"/>
    <hyperlink r:id="rId837" ref="H368"/>
    <hyperlink r:id="rId838" ref="G369"/>
    <hyperlink r:id="rId839" ref="R369"/>
    <hyperlink r:id="rId840" ref="AH369"/>
    <hyperlink r:id="rId841" ref="G370"/>
    <hyperlink r:id="rId842" ref="H370"/>
    <hyperlink r:id="rId843" ref="AH370"/>
    <hyperlink r:id="rId844" ref="G371"/>
    <hyperlink r:id="rId845" ref="H371"/>
    <hyperlink r:id="rId846" ref="G372"/>
    <hyperlink r:id="rId847" ref="H372"/>
    <hyperlink r:id="rId848" ref="AH372"/>
    <hyperlink r:id="rId849" ref="G373"/>
    <hyperlink r:id="rId850" ref="H373"/>
    <hyperlink r:id="rId851" ref="AH373"/>
    <hyperlink r:id="rId852" ref="G375"/>
    <hyperlink r:id="rId853" ref="H375"/>
    <hyperlink r:id="rId854" ref="AH375"/>
    <hyperlink r:id="rId855" ref="H376"/>
    <hyperlink r:id="rId856" ref="AH376"/>
    <hyperlink r:id="rId857" ref="G377"/>
    <hyperlink r:id="rId858" ref="H377"/>
    <hyperlink r:id="rId859" ref="AH377"/>
    <hyperlink r:id="rId860" ref="G378"/>
    <hyperlink r:id="rId861" ref="H378"/>
    <hyperlink r:id="rId862" ref="R378"/>
    <hyperlink r:id="rId863" ref="G379"/>
  </hyperlinks>
  <printOptions/>
  <pageMargins bottom="0.75" footer="0.0" header="0.0" left="0.7" right="0.7" top="0.75"/>
  <pageSetup orientation="landscape"/>
  <drawing r:id="rId8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sheetViews>
  <sheetFormatPr customHeight="1" defaultColWidth="12.63" defaultRowHeight="15.0"/>
  <cols>
    <col customWidth="1" min="1" max="1" width="43.75"/>
    <col customWidth="1" min="2" max="2" width="49.0"/>
    <col customWidth="1" min="3" max="3" width="38.88"/>
    <col customWidth="1" min="4" max="4" width="29.88"/>
    <col customWidth="1" min="5" max="5" width="23.38"/>
    <col customWidth="1" min="6" max="6" width="21.0"/>
    <col customWidth="1" min="7" max="7" width="34.38"/>
  </cols>
  <sheetData>
    <row r="1" ht="25.5" customHeight="1">
      <c r="A1" s="615" t="s">
        <v>8</v>
      </c>
      <c r="B1" s="616" t="s">
        <v>3536</v>
      </c>
      <c r="C1" s="615" t="s">
        <v>3537</v>
      </c>
      <c r="D1" s="617" t="s">
        <v>10</v>
      </c>
      <c r="E1" s="615" t="s">
        <v>3538</v>
      </c>
      <c r="F1" s="618" t="s">
        <v>9</v>
      </c>
      <c r="G1" s="619" t="s">
        <v>3539</v>
      </c>
      <c r="H1" s="620" t="s">
        <v>3540</v>
      </c>
      <c r="I1" s="621" t="s">
        <v>23</v>
      </c>
      <c r="J1" s="621" t="s">
        <v>9</v>
      </c>
      <c r="K1" s="622"/>
      <c r="L1" s="623"/>
      <c r="M1" s="623"/>
      <c r="N1" s="623"/>
      <c r="O1" s="623"/>
      <c r="P1" s="623"/>
      <c r="Q1" s="623"/>
      <c r="R1" s="623"/>
      <c r="S1" s="623"/>
      <c r="T1" s="623"/>
      <c r="U1" s="623"/>
      <c r="V1" s="623"/>
      <c r="W1" s="623"/>
      <c r="X1" s="623"/>
      <c r="Y1" s="623"/>
      <c r="Z1" s="623"/>
      <c r="AA1" s="623"/>
      <c r="AB1" s="623"/>
    </row>
    <row r="2" ht="21.75" customHeight="1">
      <c r="A2" s="624" t="s">
        <v>1035</v>
      </c>
      <c r="B2" s="625" t="s">
        <v>82</v>
      </c>
      <c r="C2" s="626" t="s">
        <v>91</v>
      </c>
      <c r="D2" s="627" t="s">
        <v>124</v>
      </c>
      <c r="E2" s="627" t="s">
        <v>3541</v>
      </c>
      <c r="F2" s="628" t="s">
        <v>80</v>
      </c>
      <c r="G2" s="629" t="s">
        <v>3542</v>
      </c>
      <c r="H2" s="630" t="s">
        <v>71</v>
      </c>
      <c r="I2" s="631" t="s">
        <v>74</v>
      </c>
      <c r="J2" s="632" t="s">
        <v>62</v>
      </c>
    </row>
    <row r="3" ht="25.5" customHeight="1">
      <c r="A3" s="624" t="s">
        <v>79</v>
      </c>
      <c r="B3" s="625" t="s">
        <v>1150</v>
      </c>
      <c r="C3" s="624" t="s">
        <v>109</v>
      </c>
      <c r="D3" s="627" t="s">
        <v>63</v>
      </c>
      <c r="E3" s="627" t="s">
        <v>3543</v>
      </c>
      <c r="F3" s="633" t="s">
        <v>123</v>
      </c>
      <c r="G3" s="629" t="s">
        <v>3544</v>
      </c>
      <c r="H3" s="630" t="s">
        <v>129</v>
      </c>
      <c r="I3" s="631" t="s">
        <v>110</v>
      </c>
      <c r="J3" s="632"/>
    </row>
    <row r="4">
      <c r="A4" s="624" t="s">
        <v>186</v>
      </c>
      <c r="B4" s="625" t="s">
        <v>235</v>
      </c>
      <c r="C4" s="624" t="s">
        <v>73</v>
      </c>
      <c r="D4" s="627" t="s">
        <v>314</v>
      </c>
      <c r="E4" s="627" t="s">
        <v>3545</v>
      </c>
      <c r="F4" s="633" t="s">
        <v>62</v>
      </c>
      <c r="G4" s="629" t="s">
        <v>3546</v>
      </c>
      <c r="H4" s="634" t="s">
        <v>142</v>
      </c>
      <c r="I4" s="631" t="s">
        <v>163</v>
      </c>
      <c r="J4" s="632" t="s">
        <v>80</v>
      </c>
    </row>
    <row r="5" ht="23.25" customHeight="1">
      <c r="A5" s="624" t="s">
        <v>473</v>
      </c>
      <c r="B5" s="625" t="s">
        <v>428</v>
      </c>
      <c r="C5" s="624" t="s">
        <v>568</v>
      </c>
      <c r="D5" s="627" t="s">
        <v>102</v>
      </c>
      <c r="E5" s="627" t="s">
        <v>3547</v>
      </c>
      <c r="F5" s="633" t="s">
        <v>101</v>
      </c>
      <c r="G5" s="629" t="s">
        <v>3548</v>
      </c>
      <c r="H5" s="634" t="s">
        <v>240</v>
      </c>
      <c r="I5" s="631" t="s">
        <v>448</v>
      </c>
      <c r="J5" s="632" t="s">
        <v>101</v>
      </c>
    </row>
    <row r="6" ht="22.5" customHeight="1">
      <c r="A6" s="624" t="s">
        <v>61</v>
      </c>
      <c r="B6" s="625" t="s">
        <v>136</v>
      </c>
      <c r="C6" s="624" t="s">
        <v>1929</v>
      </c>
      <c r="D6" s="627" t="s">
        <v>81</v>
      </c>
      <c r="E6" s="627" t="s">
        <v>187</v>
      </c>
      <c r="F6" s="628" t="s">
        <v>187</v>
      </c>
      <c r="G6" s="629" t="s">
        <v>3549</v>
      </c>
      <c r="H6" s="630" t="s">
        <v>954</v>
      </c>
      <c r="I6" s="631" t="s">
        <v>2750</v>
      </c>
      <c r="J6" s="632" t="s">
        <v>123</v>
      </c>
    </row>
    <row r="7">
      <c r="A7" s="624" t="s">
        <v>100</v>
      </c>
      <c r="B7" s="625" t="s">
        <v>103</v>
      </c>
      <c r="C7" s="624"/>
      <c r="D7" s="627" t="s">
        <v>1093</v>
      </c>
      <c r="E7" s="635"/>
      <c r="F7" s="628"/>
      <c r="G7" s="629" t="s">
        <v>3550</v>
      </c>
      <c r="H7" s="630" t="s">
        <v>682</v>
      </c>
      <c r="I7" s="631" t="s">
        <v>1325</v>
      </c>
      <c r="J7" s="632" t="s">
        <v>270</v>
      </c>
    </row>
    <row r="8">
      <c r="A8" s="624" t="s">
        <v>122</v>
      </c>
      <c r="B8" s="636" t="s">
        <v>597</v>
      </c>
      <c r="C8" s="624"/>
      <c r="D8" s="627" t="s">
        <v>3551</v>
      </c>
      <c r="E8" s="635"/>
      <c r="F8" s="628"/>
      <c r="G8" s="629" t="s">
        <v>3552</v>
      </c>
      <c r="H8" s="630" t="s">
        <v>371</v>
      </c>
      <c r="I8" s="631" t="s">
        <v>753</v>
      </c>
      <c r="J8" s="632" t="s">
        <v>288</v>
      </c>
    </row>
    <row r="9" ht="21.0" customHeight="1">
      <c r="A9" s="624" t="s">
        <v>233</v>
      </c>
      <c r="B9" s="637" t="s">
        <v>234</v>
      </c>
      <c r="C9" s="624"/>
      <c r="D9" s="627" t="s">
        <v>641</v>
      </c>
      <c r="E9" s="635"/>
      <c r="F9" s="628"/>
      <c r="G9" s="629" t="s">
        <v>3553</v>
      </c>
      <c r="H9" s="630" t="s">
        <v>587</v>
      </c>
      <c r="I9" s="631" t="s">
        <v>222</v>
      </c>
      <c r="J9" s="632" t="s">
        <v>338</v>
      </c>
    </row>
    <row r="10">
      <c r="A10" s="638" t="s">
        <v>385</v>
      </c>
      <c r="B10" s="625" t="s">
        <v>315</v>
      </c>
      <c r="C10" s="624"/>
      <c r="D10" s="627" t="s">
        <v>187</v>
      </c>
      <c r="E10" s="635"/>
      <c r="F10" s="625"/>
      <c r="G10" s="624" t="s">
        <v>3554</v>
      </c>
      <c r="H10" s="630" t="s">
        <v>207</v>
      </c>
      <c r="I10" s="631" t="s">
        <v>306</v>
      </c>
      <c r="J10" s="632" t="s">
        <v>1498</v>
      </c>
    </row>
    <row r="11" ht="30.75" customHeight="1">
      <c r="A11" s="639" t="s">
        <v>269</v>
      </c>
      <c r="B11" s="625" t="s">
        <v>321</v>
      </c>
      <c r="C11" s="624"/>
      <c r="D11" s="635"/>
      <c r="E11" s="635"/>
      <c r="F11" s="625"/>
      <c r="G11" s="624"/>
      <c r="H11" s="630" t="s">
        <v>415</v>
      </c>
      <c r="I11" s="631" t="s">
        <v>2887</v>
      </c>
      <c r="J11" s="632" t="s">
        <v>458</v>
      </c>
    </row>
    <row r="12">
      <c r="A12" s="624"/>
      <c r="B12" s="625" t="s">
        <v>64</v>
      </c>
      <c r="C12" s="624"/>
      <c r="D12" s="635"/>
      <c r="E12" s="635"/>
      <c r="F12" s="625"/>
      <c r="G12" s="624"/>
      <c r="H12" s="630" t="s">
        <v>823</v>
      </c>
      <c r="I12" s="631" t="s">
        <v>1647</v>
      </c>
      <c r="J12" s="632" t="s">
        <v>515</v>
      </c>
    </row>
    <row r="13">
      <c r="A13" s="638"/>
      <c r="B13" s="625" t="s">
        <v>427</v>
      </c>
      <c r="C13" s="624"/>
      <c r="D13" s="625"/>
      <c r="E13" s="635"/>
      <c r="F13" s="625"/>
      <c r="G13" s="624"/>
      <c r="H13" s="640" t="s">
        <v>870</v>
      </c>
      <c r="I13" s="631" t="s">
        <v>92</v>
      </c>
      <c r="J13" s="632" t="s">
        <v>612</v>
      </c>
    </row>
    <row r="14">
      <c r="A14" s="638"/>
      <c r="B14" s="625" t="s">
        <v>340</v>
      </c>
      <c r="C14" s="624"/>
      <c r="D14" s="625"/>
      <c r="E14" s="635"/>
      <c r="F14" s="625"/>
      <c r="G14" s="624"/>
      <c r="H14" s="630" t="s">
        <v>902</v>
      </c>
      <c r="I14" s="631" t="s">
        <v>178</v>
      </c>
      <c r="J14" s="632"/>
    </row>
    <row r="15">
      <c r="A15" s="624"/>
      <c r="B15" s="625" t="s">
        <v>339</v>
      </c>
      <c r="C15" s="624"/>
      <c r="D15" s="625"/>
      <c r="E15" s="638"/>
      <c r="F15" s="625"/>
      <c r="G15" s="624"/>
      <c r="H15" s="630" t="s">
        <v>1053</v>
      </c>
      <c r="I15" s="631" t="s">
        <v>131</v>
      </c>
      <c r="J15" s="632" t="s">
        <v>910</v>
      </c>
    </row>
    <row r="16">
      <c r="A16" s="624"/>
      <c r="B16" s="625" t="s">
        <v>366</v>
      </c>
      <c r="C16" s="624"/>
      <c r="D16" s="625"/>
      <c r="E16" s="638"/>
      <c r="F16" s="625"/>
      <c r="G16" s="624"/>
      <c r="H16" s="630" t="s">
        <v>727</v>
      </c>
      <c r="I16" s="631" t="s">
        <v>277</v>
      </c>
      <c r="J16" s="632" t="s">
        <v>1092</v>
      </c>
    </row>
    <row r="17">
      <c r="A17" s="624"/>
      <c r="B17" s="625" t="s">
        <v>125</v>
      </c>
      <c r="C17" s="624"/>
      <c r="D17" s="624"/>
      <c r="E17" s="638"/>
      <c r="F17" s="625"/>
      <c r="G17" s="624"/>
      <c r="H17" s="630" t="s">
        <v>483</v>
      </c>
      <c r="I17" s="631" t="s">
        <v>193</v>
      </c>
      <c r="J17" s="632" t="s">
        <v>1149</v>
      </c>
    </row>
    <row r="18">
      <c r="A18" s="624"/>
      <c r="B18" s="625" t="s">
        <v>990</v>
      </c>
      <c r="C18" s="624"/>
      <c r="D18" s="624"/>
      <c r="E18" s="638"/>
      <c r="F18" s="625"/>
      <c r="G18" s="624"/>
      <c r="H18" s="630" t="s">
        <v>1515</v>
      </c>
      <c r="J18" s="632" t="s">
        <v>1186</v>
      </c>
    </row>
    <row r="19">
      <c r="A19" s="624"/>
      <c r="B19" s="625" t="s">
        <v>65</v>
      </c>
      <c r="C19" s="624"/>
      <c r="D19" s="624"/>
      <c r="E19" s="638"/>
      <c r="F19" s="625"/>
      <c r="G19" s="624"/>
      <c r="H19" s="630" t="s">
        <v>1674</v>
      </c>
      <c r="J19" s="632" t="s">
        <v>1309</v>
      </c>
    </row>
    <row r="20">
      <c r="A20" s="624"/>
      <c r="B20" s="625" t="s">
        <v>83</v>
      </c>
      <c r="C20" s="624"/>
      <c r="D20" s="624"/>
      <c r="E20" s="638"/>
      <c r="F20" s="625"/>
      <c r="G20" s="624"/>
      <c r="H20" s="630" t="s">
        <v>577</v>
      </c>
      <c r="J20" s="632" t="s">
        <v>1808</v>
      </c>
    </row>
    <row r="21" ht="15.75" customHeight="1">
      <c r="A21" s="624"/>
      <c r="B21" s="625" t="s">
        <v>582</v>
      </c>
      <c r="C21" s="624"/>
      <c r="D21" s="624"/>
      <c r="E21" s="638"/>
      <c r="F21" s="625"/>
      <c r="G21" s="624"/>
      <c r="H21" s="630" t="s">
        <v>1819</v>
      </c>
      <c r="J21" s="632" t="s">
        <v>2626</v>
      </c>
    </row>
    <row r="22" ht="15.75" customHeight="1">
      <c r="A22" s="624"/>
      <c r="B22" s="639" t="s">
        <v>2042</v>
      </c>
      <c r="C22" s="624"/>
      <c r="D22" s="624"/>
      <c r="E22" s="638"/>
      <c r="F22" s="625"/>
      <c r="G22" s="624"/>
      <c r="H22" s="630" t="s">
        <v>293</v>
      </c>
      <c r="J22" s="632" t="s">
        <v>2708</v>
      </c>
    </row>
    <row r="23" ht="15.75" customHeight="1">
      <c r="A23" s="624"/>
      <c r="B23" s="625" t="s">
        <v>2578</v>
      </c>
      <c r="C23" s="624"/>
      <c r="D23" s="624"/>
      <c r="E23" s="638"/>
      <c r="F23" s="625"/>
      <c r="G23" s="624"/>
      <c r="H23" s="630" t="s">
        <v>1914</v>
      </c>
      <c r="J23" s="632"/>
    </row>
    <row r="24" ht="15.75" customHeight="1">
      <c r="A24" s="624"/>
      <c r="B24" s="625" t="s">
        <v>187</v>
      </c>
      <c r="C24" s="624"/>
      <c r="D24" s="624"/>
      <c r="E24" s="638"/>
      <c r="F24" s="625"/>
      <c r="G24" s="624"/>
      <c r="H24" s="630" t="s">
        <v>2052</v>
      </c>
      <c r="J24" s="632" t="s">
        <v>2062</v>
      </c>
    </row>
    <row r="25" ht="15.75" customHeight="1">
      <c r="A25" s="638"/>
      <c r="B25" s="641" t="s">
        <v>1282</v>
      </c>
      <c r="C25" s="638"/>
      <c r="D25" s="638"/>
      <c r="E25" s="638"/>
      <c r="F25" s="638"/>
      <c r="G25" s="638"/>
      <c r="H25" s="630" t="s">
        <v>1085</v>
      </c>
      <c r="J25" s="632"/>
    </row>
    <row r="26" ht="15.75" customHeight="1">
      <c r="A26" s="638"/>
      <c r="B26" s="638" t="s">
        <v>289</v>
      </c>
      <c r="C26" s="638"/>
      <c r="D26" s="638"/>
      <c r="E26" s="638"/>
      <c r="F26" s="638"/>
      <c r="G26" s="638"/>
      <c r="H26" s="630" t="s">
        <v>432</v>
      </c>
      <c r="J26" s="632"/>
    </row>
    <row r="27" ht="15.75" customHeight="1">
      <c r="A27" s="638"/>
      <c r="B27" s="642" t="s">
        <v>3555</v>
      </c>
      <c r="C27" s="638"/>
      <c r="D27" s="638"/>
      <c r="E27" s="638"/>
      <c r="F27" s="638"/>
      <c r="G27" s="638"/>
      <c r="H27" s="630" t="s">
        <v>2427</v>
      </c>
      <c r="J27" s="632"/>
    </row>
    <row r="28" ht="15.75" customHeight="1">
      <c r="A28" s="638"/>
      <c r="B28" s="638"/>
      <c r="C28" s="638"/>
      <c r="D28" s="638"/>
      <c r="E28" s="638"/>
      <c r="F28" s="638"/>
      <c r="G28" s="638"/>
      <c r="H28" s="630" t="s">
        <v>3556</v>
      </c>
      <c r="J28" s="632"/>
    </row>
    <row r="29" ht="15.75" customHeight="1">
      <c r="A29" s="638"/>
      <c r="B29" s="638"/>
      <c r="C29" s="638"/>
      <c r="D29" s="638"/>
      <c r="E29" s="638"/>
      <c r="F29" s="638"/>
      <c r="G29" s="638"/>
      <c r="H29" s="630" t="s">
        <v>220</v>
      </c>
      <c r="J29" s="632"/>
    </row>
    <row r="30" ht="15.75" customHeight="1">
      <c r="A30" s="638"/>
      <c r="B30" s="638"/>
      <c r="C30" s="638"/>
      <c r="D30" s="638"/>
      <c r="E30" s="638"/>
      <c r="F30" s="638"/>
      <c r="G30" s="638"/>
      <c r="H30" s="630" t="s">
        <v>2919</v>
      </c>
      <c r="J30" s="632"/>
    </row>
    <row r="31" ht="15.75" customHeight="1">
      <c r="A31" s="638"/>
      <c r="B31" s="638"/>
      <c r="C31" s="638"/>
      <c r="D31" s="638"/>
      <c r="E31" s="638"/>
      <c r="F31" s="638"/>
      <c r="G31" s="638"/>
      <c r="H31" s="630" t="s">
        <v>974</v>
      </c>
    </row>
    <row r="32" ht="15.75" customHeight="1">
      <c r="H32" s="630" t="s">
        <v>3557</v>
      </c>
    </row>
    <row r="33" ht="15.75" customHeight="1">
      <c r="H33" s="630" t="s">
        <v>3558</v>
      </c>
    </row>
    <row r="34" ht="15.75" customHeight="1">
      <c r="H34" s="630" t="s">
        <v>2737</v>
      </c>
    </row>
    <row r="35" ht="15.75" customHeight="1">
      <c r="H35" s="630" t="s">
        <v>2203</v>
      </c>
    </row>
    <row r="36" ht="15.75" customHeight="1">
      <c r="H36" s="630" t="s">
        <v>2983</v>
      </c>
    </row>
    <row r="37" ht="15.75" customHeight="1">
      <c r="H37" s="630" t="s">
        <v>3125</v>
      </c>
    </row>
    <row r="38" ht="15.75" customHeight="1">
      <c r="H38" s="640" t="s">
        <v>1189</v>
      </c>
    </row>
    <row r="39" ht="15.75" customHeight="1">
      <c r="H39" s="630" t="s">
        <v>1387</v>
      </c>
    </row>
    <row r="40" ht="15.75" customHeight="1">
      <c r="H40" s="630" t="s">
        <v>1659</v>
      </c>
    </row>
    <row r="41" ht="15.75" customHeight="1">
      <c r="H41" s="630" t="s">
        <v>1862</v>
      </c>
    </row>
    <row r="42" ht="15.75" customHeight="1">
      <c r="H42" s="630" t="s">
        <v>2028</v>
      </c>
    </row>
    <row r="43" ht="15.75" customHeight="1">
      <c r="H43" s="630" t="s">
        <v>2427</v>
      </c>
    </row>
    <row r="44" ht="15.75" customHeight="1">
      <c r="H44" s="630" t="s">
        <v>2583</v>
      </c>
    </row>
    <row r="45" ht="15.75" customHeight="1">
      <c r="H45" s="630" t="s">
        <v>2778</v>
      </c>
    </row>
    <row r="46" ht="15.75" customHeight="1">
      <c r="H46" s="630" t="s">
        <v>3559</v>
      </c>
    </row>
    <row r="47" ht="15.75" customHeight="1">
      <c r="H47" s="630" t="s">
        <v>2224</v>
      </c>
    </row>
    <row r="48" ht="15.75" customHeight="1">
      <c r="H48" s="630" t="s">
        <v>1338</v>
      </c>
    </row>
    <row r="49" ht="15.75" customHeight="1">
      <c r="H49" s="630" t="s">
        <v>107</v>
      </c>
    </row>
    <row r="50" ht="15.75" customHeight="1">
      <c r="H50" s="630" t="s">
        <v>155</v>
      </c>
    </row>
    <row r="51" ht="15.75" customHeight="1">
      <c r="H51" s="630" t="s">
        <v>191</v>
      </c>
    </row>
    <row r="52" ht="15.75" customHeight="1">
      <c r="H52" s="643" t="s">
        <v>3560</v>
      </c>
    </row>
    <row r="53" ht="15.75" customHeight="1">
      <c r="H53" s="643" t="s">
        <v>3561</v>
      </c>
    </row>
    <row r="54" ht="15.75" customHeight="1">
      <c r="H54" s="643" t="s">
        <v>240</v>
      </c>
    </row>
    <row r="55" ht="15.75" customHeight="1">
      <c r="H55" s="643" t="s">
        <v>257</v>
      </c>
    </row>
    <row r="56" ht="15.75" customHeight="1">
      <c r="H56" s="644" t="s">
        <v>446</v>
      </c>
    </row>
    <row r="57" ht="15.75" customHeight="1">
      <c r="H57" s="644" t="s">
        <v>3562</v>
      </c>
    </row>
    <row r="58" ht="15.75" customHeight="1">
      <c r="H58" s="643" t="s">
        <v>519</v>
      </c>
    </row>
    <row r="59" ht="15.75" customHeight="1">
      <c r="H59" s="644" t="s">
        <v>538</v>
      </c>
    </row>
    <row r="60" ht="15.75" customHeight="1">
      <c r="H60" s="643" t="s">
        <v>858</v>
      </c>
    </row>
    <row r="61" ht="15.75" customHeight="1">
      <c r="H61" s="643" t="s">
        <v>985</v>
      </c>
    </row>
    <row r="62" ht="15.75" customHeight="1">
      <c r="H62" s="644" t="s">
        <v>1429</v>
      </c>
    </row>
    <row r="63" ht="15.75" customHeight="1">
      <c r="H63" s="644" t="s">
        <v>1841</v>
      </c>
    </row>
    <row r="64" ht="15.75" customHeight="1">
      <c r="H64" s="644" t="s">
        <v>1873</v>
      </c>
    </row>
    <row r="65" ht="15.75" customHeight="1">
      <c r="H65" s="645" t="s">
        <v>2019</v>
      </c>
    </row>
    <row r="66" ht="15.75" customHeight="1">
      <c r="H66" s="645" t="s">
        <v>2086</v>
      </c>
    </row>
    <row r="67" ht="15.75" customHeight="1">
      <c r="H67" s="644" t="s">
        <v>3563</v>
      </c>
    </row>
    <row r="68" ht="15.75" customHeight="1">
      <c r="H68" s="644" t="s">
        <v>3564</v>
      </c>
    </row>
    <row r="69" ht="15.75" customHeight="1">
      <c r="H69" s="643" t="s">
        <v>3565</v>
      </c>
    </row>
    <row r="70" ht="15.75" customHeight="1">
      <c r="H70" s="643" t="s">
        <v>3355</v>
      </c>
    </row>
    <row r="71" ht="15.75" customHeight="1">
      <c r="H71" s="646"/>
    </row>
    <row r="72" ht="15.75" customHeight="1">
      <c r="H72" s="646"/>
    </row>
    <row r="73" ht="15.75" customHeight="1">
      <c r="H73" s="646"/>
    </row>
    <row r="74" ht="15.75" customHeight="1">
      <c r="H74" s="646"/>
    </row>
    <row r="75" ht="15.75" customHeight="1">
      <c r="H75" s="646"/>
    </row>
    <row r="76" ht="15.75" customHeight="1">
      <c r="H76" s="646"/>
    </row>
    <row r="77" ht="15.75" customHeight="1">
      <c r="H77" s="646"/>
    </row>
    <row r="78" ht="15.75" customHeight="1">
      <c r="H78" s="646"/>
    </row>
    <row r="79" ht="15.75" customHeight="1">
      <c r="H79" s="646"/>
    </row>
    <row r="80" ht="15.75" customHeight="1">
      <c r="H80" s="646"/>
    </row>
    <row r="81" ht="15.75" customHeight="1">
      <c r="H81" s="646"/>
    </row>
    <row r="82" ht="15.75" customHeight="1">
      <c r="H82" s="646"/>
    </row>
    <row r="83" ht="15.75" customHeight="1">
      <c r="H83" s="646"/>
    </row>
    <row r="84" ht="15.75" customHeight="1">
      <c r="H84" s="646"/>
    </row>
    <row r="85" ht="15.75" customHeight="1">
      <c r="H85" s="646"/>
    </row>
    <row r="86" ht="15.75" customHeight="1">
      <c r="H86" s="646"/>
    </row>
    <row r="87" ht="15.75" customHeight="1">
      <c r="H87" s="646"/>
    </row>
    <row r="88" ht="15.75" customHeight="1">
      <c r="H88" s="646"/>
    </row>
    <row r="89" ht="15.75" customHeight="1">
      <c r="H89" s="646"/>
    </row>
    <row r="90" ht="15.75" customHeight="1">
      <c r="H90" s="646"/>
    </row>
    <row r="91" ht="15.75" customHeight="1">
      <c r="H91" s="646"/>
    </row>
    <row r="92" ht="15.75" customHeight="1">
      <c r="H92" s="646"/>
    </row>
    <row r="93" ht="15.75" customHeight="1">
      <c r="H93" s="646"/>
    </row>
    <row r="94" ht="15.75" customHeight="1">
      <c r="H94" s="646"/>
    </row>
    <row r="95" ht="15.75" customHeight="1">
      <c r="H95" s="646"/>
    </row>
    <row r="96" ht="15.75" customHeight="1">
      <c r="H96" s="646"/>
    </row>
    <row r="97" ht="15.75" customHeight="1">
      <c r="H97" s="646"/>
    </row>
    <row r="98" ht="15.75" customHeight="1">
      <c r="H98" s="646"/>
    </row>
    <row r="99" ht="15.75" customHeight="1">
      <c r="H99" s="646"/>
    </row>
    <row r="100" ht="15.75" customHeight="1">
      <c r="H100" s="646"/>
    </row>
    <row r="101" ht="15.75" customHeight="1">
      <c r="H101" s="646"/>
    </row>
    <row r="102" ht="15.75" customHeight="1">
      <c r="H102" s="646"/>
    </row>
    <row r="103" ht="15.75" customHeight="1">
      <c r="H103" s="646"/>
    </row>
    <row r="104" ht="15.75" customHeight="1">
      <c r="H104" s="646"/>
    </row>
    <row r="105" ht="15.75" customHeight="1">
      <c r="H105" s="646"/>
    </row>
    <row r="106" ht="15.75" customHeight="1">
      <c r="H106" s="646"/>
    </row>
    <row r="107" ht="15.75" customHeight="1">
      <c r="H107" s="646"/>
    </row>
    <row r="108" ht="15.75" customHeight="1">
      <c r="H108" s="646"/>
    </row>
    <row r="109" ht="15.75" customHeight="1">
      <c r="H109" s="646"/>
    </row>
    <row r="110" ht="15.75" customHeight="1">
      <c r="H110" s="646"/>
    </row>
    <row r="111" ht="15.75" customHeight="1">
      <c r="H111" s="646"/>
    </row>
    <row r="112" ht="15.75" customHeight="1">
      <c r="H112" s="646"/>
    </row>
    <row r="113" ht="15.75" customHeight="1">
      <c r="H113" s="646"/>
    </row>
    <row r="114" ht="15.75" customHeight="1">
      <c r="H114" s="646"/>
    </row>
    <row r="115" ht="15.75" customHeight="1">
      <c r="H115" s="646"/>
    </row>
    <row r="116" ht="15.75" customHeight="1">
      <c r="H116" s="646"/>
    </row>
    <row r="117" ht="15.75" customHeight="1">
      <c r="H117" s="646"/>
    </row>
    <row r="118" ht="15.75" customHeight="1">
      <c r="H118" s="646"/>
    </row>
    <row r="119" ht="15.75" customHeight="1">
      <c r="H119" s="646"/>
    </row>
    <row r="120" ht="15.75" customHeight="1">
      <c r="H120" s="646"/>
    </row>
    <row r="121" ht="15.75" customHeight="1">
      <c r="H121" s="646"/>
    </row>
    <row r="122" ht="15.75" customHeight="1">
      <c r="H122" s="646"/>
    </row>
    <row r="123" ht="15.75" customHeight="1">
      <c r="H123" s="646"/>
    </row>
    <row r="124" ht="15.75" customHeight="1">
      <c r="H124" s="646"/>
    </row>
    <row r="125" ht="15.75" customHeight="1">
      <c r="H125" s="646"/>
    </row>
    <row r="126" ht="15.75" customHeight="1">
      <c r="H126" s="646"/>
    </row>
    <row r="127" ht="15.75" customHeight="1">
      <c r="H127" s="646"/>
    </row>
    <row r="128" ht="15.75" customHeight="1">
      <c r="H128" s="646"/>
    </row>
    <row r="129" ht="15.75" customHeight="1">
      <c r="H129" s="646"/>
    </row>
    <row r="130" ht="15.75" customHeight="1">
      <c r="H130" s="646"/>
    </row>
    <row r="131" ht="15.75" customHeight="1">
      <c r="H131" s="646"/>
    </row>
    <row r="132" ht="15.75" customHeight="1">
      <c r="H132" s="646"/>
    </row>
    <row r="133" ht="15.75" customHeight="1">
      <c r="H133" s="646"/>
    </row>
    <row r="134" ht="15.75" customHeight="1">
      <c r="H134" s="646"/>
    </row>
    <row r="135" ht="15.75" customHeight="1">
      <c r="H135" s="646"/>
    </row>
    <row r="136" ht="15.75" customHeight="1">
      <c r="H136" s="646"/>
    </row>
    <row r="137" ht="15.75" customHeight="1">
      <c r="H137" s="646"/>
    </row>
    <row r="138" ht="15.75" customHeight="1">
      <c r="H138" s="646"/>
    </row>
    <row r="139" ht="15.75" customHeight="1">
      <c r="H139" s="646"/>
    </row>
    <row r="140" ht="15.75" customHeight="1">
      <c r="H140" s="646"/>
    </row>
    <row r="141" ht="15.75" customHeight="1">
      <c r="H141" s="646"/>
    </row>
    <row r="142" ht="15.75" customHeight="1">
      <c r="H142" s="646"/>
    </row>
    <row r="143" ht="15.75" customHeight="1">
      <c r="H143" s="646"/>
    </row>
    <row r="144" ht="15.75" customHeight="1">
      <c r="H144" s="646"/>
    </row>
    <row r="145" ht="15.75" customHeight="1">
      <c r="H145" s="646"/>
    </row>
    <row r="146" ht="15.75" customHeight="1">
      <c r="H146" s="646"/>
    </row>
    <row r="147" ht="15.75" customHeight="1">
      <c r="H147" s="646"/>
    </row>
    <row r="148" ht="15.75" customHeight="1">
      <c r="H148" s="646"/>
    </row>
    <row r="149" ht="15.75" customHeight="1">
      <c r="H149" s="646"/>
    </row>
    <row r="150" ht="15.75" customHeight="1">
      <c r="H150" s="646"/>
    </row>
    <row r="151" ht="15.75" customHeight="1">
      <c r="H151" s="646"/>
    </row>
    <row r="152" ht="15.75" customHeight="1">
      <c r="H152" s="646"/>
    </row>
    <row r="153" ht="15.75" customHeight="1">
      <c r="H153" s="646"/>
    </row>
    <row r="154" ht="15.75" customHeight="1">
      <c r="H154" s="646"/>
    </row>
    <row r="155" ht="15.75" customHeight="1">
      <c r="H155" s="646"/>
    </row>
    <row r="156" ht="15.75" customHeight="1">
      <c r="H156" s="646"/>
    </row>
    <row r="157" ht="15.75" customHeight="1">
      <c r="H157" s="646"/>
    </row>
    <row r="158" ht="15.75" customHeight="1">
      <c r="H158" s="646"/>
    </row>
    <row r="159" ht="15.75" customHeight="1">
      <c r="H159" s="646"/>
    </row>
    <row r="160" ht="15.75" customHeight="1">
      <c r="H160" s="646"/>
    </row>
    <row r="161" ht="15.75" customHeight="1">
      <c r="H161" s="646"/>
    </row>
    <row r="162" ht="15.75" customHeight="1">
      <c r="H162" s="646"/>
    </row>
    <row r="163" ht="15.75" customHeight="1">
      <c r="H163" s="646"/>
    </row>
    <row r="164" ht="15.75" customHeight="1">
      <c r="H164" s="646"/>
    </row>
    <row r="165" ht="15.75" customHeight="1">
      <c r="H165" s="646"/>
    </row>
    <row r="166" ht="15.75" customHeight="1">
      <c r="H166" s="646"/>
    </row>
    <row r="167" ht="15.75" customHeight="1">
      <c r="H167" s="646"/>
    </row>
    <row r="168" ht="15.75" customHeight="1">
      <c r="H168" s="646"/>
    </row>
    <row r="169" ht="15.75" customHeight="1">
      <c r="H169" s="646"/>
    </row>
    <row r="170" ht="15.75" customHeight="1">
      <c r="H170" s="646"/>
    </row>
    <row r="171" ht="15.75" customHeight="1">
      <c r="H171" s="646"/>
    </row>
    <row r="172" ht="15.75" customHeight="1">
      <c r="H172" s="646"/>
    </row>
    <row r="173" ht="15.75" customHeight="1">
      <c r="H173" s="646"/>
    </row>
    <row r="174" ht="15.75" customHeight="1">
      <c r="H174" s="646"/>
    </row>
    <row r="175" ht="15.75" customHeight="1">
      <c r="H175" s="646"/>
    </row>
    <row r="176" ht="15.75" customHeight="1">
      <c r="H176" s="646"/>
    </row>
    <row r="177" ht="15.75" customHeight="1">
      <c r="H177" s="646"/>
    </row>
    <row r="178" ht="15.75" customHeight="1">
      <c r="H178" s="646"/>
    </row>
    <row r="179" ht="15.75" customHeight="1">
      <c r="H179" s="646"/>
    </row>
    <row r="180" ht="15.75" customHeight="1">
      <c r="H180" s="646"/>
    </row>
    <row r="181" ht="15.75" customHeight="1">
      <c r="H181" s="646"/>
    </row>
    <row r="182" ht="15.75" customHeight="1">
      <c r="H182" s="646"/>
    </row>
    <row r="183" ht="15.75" customHeight="1">
      <c r="H183" s="646"/>
    </row>
    <row r="184" ht="15.75" customHeight="1">
      <c r="H184" s="646"/>
    </row>
    <row r="185" ht="15.75" customHeight="1">
      <c r="H185" s="646"/>
    </row>
    <row r="186" ht="15.75" customHeight="1">
      <c r="H186" s="646"/>
    </row>
    <row r="187" ht="15.75" customHeight="1">
      <c r="H187" s="646"/>
    </row>
    <row r="188" ht="15.75" customHeight="1">
      <c r="H188" s="646"/>
    </row>
    <row r="189" ht="15.75" customHeight="1">
      <c r="H189" s="646"/>
    </row>
    <row r="190" ht="15.75" customHeight="1">
      <c r="H190" s="646"/>
    </row>
    <row r="191" ht="15.75" customHeight="1">
      <c r="H191" s="646"/>
    </row>
    <row r="192" ht="15.75" customHeight="1">
      <c r="H192" s="646"/>
    </row>
    <row r="193" ht="15.75" customHeight="1">
      <c r="H193" s="646"/>
    </row>
    <row r="194" ht="15.75" customHeight="1">
      <c r="H194" s="646"/>
    </row>
    <row r="195" ht="15.75" customHeight="1">
      <c r="H195" s="646"/>
    </row>
    <row r="196" ht="15.75" customHeight="1">
      <c r="H196" s="646"/>
    </row>
    <row r="197" ht="15.75" customHeight="1">
      <c r="H197" s="646"/>
    </row>
    <row r="198" ht="15.75" customHeight="1">
      <c r="H198" s="646"/>
    </row>
    <row r="199" ht="15.75" customHeight="1">
      <c r="H199" s="646"/>
    </row>
    <row r="200" ht="15.75" customHeight="1">
      <c r="H200" s="646"/>
    </row>
    <row r="201" ht="15.75" customHeight="1">
      <c r="H201" s="646"/>
    </row>
    <row r="202" ht="15.75" customHeight="1">
      <c r="H202" s="646"/>
    </row>
    <row r="203" ht="15.75" customHeight="1">
      <c r="H203" s="646"/>
    </row>
    <row r="204" ht="15.75" customHeight="1">
      <c r="H204" s="646"/>
    </row>
    <row r="205" ht="15.75" customHeight="1">
      <c r="H205" s="646"/>
    </row>
    <row r="206" ht="15.75" customHeight="1">
      <c r="H206" s="646"/>
    </row>
    <row r="207" ht="15.75" customHeight="1">
      <c r="H207" s="646"/>
    </row>
    <row r="208" ht="15.75" customHeight="1">
      <c r="H208" s="646"/>
    </row>
    <row r="209" ht="15.75" customHeight="1">
      <c r="H209" s="646"/>
    </row>
    <row r="210" ht="15.75" customHeight="1">
      <c r="H210" s="646"/>
    </row>
    <row r="211" ht="15.75" customHeight="1">
      <c r="H211" s="646"/>
    </row>
    <row r="212" ht="15.75" customHeight="1">
      <c r="H212" s="646"/>
    </row>
    <row r="213" ht="15.75" customHeight="1">
      <c r="H213" s="646"/>
    </row>
    <row r="214" ht="15.75" customHeight="1">
      <c r="H214" s="646"/>
    </row>
    <row r="215" ht="15.75" customHeight="1">
      <c r="H215" s="646"/>
    </row>
    <row r="216" ht="15.75" customHeight="1">
      <c r="H216" s="646"/>
    </row>
    <row r="217" ht="15.75" customHeight="1">
      <c r="H217" s="646"/>
    </row>
    <row r="218" ht="15.75" customHeight="1">
      <c r="H218" s="646"/>
    </row>
    <row r="219" ht="15.75" customHeight="1">
      <c r="H219" s="646"/>
    </row>
    <row r="220" ht="15.75" customHeight="1">
      <c r="H220" s="646"/>
    </row>
    <row r="221" ht="15.75" customHeight="1">
      <c r="H221" s="646"/>
    </row>
    <row r="222" ht="15.75" customHeight="1">
      <c r="H222" s="646"/>
    </row>
    <row r="223" ht="15.75" customHeight="1">
      <c r="H223" s="646"/>
    </row>
    <row r="224" ht="15.75" customHeight="1">
      <c r="H224" s="646"/>
    </row>
    <row r="225" ht="15.75" customHeight="1">
      <c r="H225" s="646"/>
    </row>
    <row r="226" ht="15.75" customHeight="1">
      <c r="H226" s="646"/>
    </row>
    <row r="227" ht="15.75" customHeight="1">
      <c r="H227" s="646"/>
    </row>
    <row r="228" ht="15.75" customHeight="1">
      <c r="H228" s="646"/>
    </row>
    <row r="229" ht="15.75" customHeight="1">
      <c r="H229" s="646"/>
    </row>
    <row r="230" ht="15.75" customHeight="1">
      <c r="H230" s="646"/>
    </row>
    <row r="231" ht="15.75" customHeight="1">
      <c r="H231" s="646"/>
    </row>
    <row r="232" ht="15.75" customHeight="1">
      <c r="H232" s="646"/>
    </row>
    <row r="233" ht="15.75" customHeight="1">
      <c r="H233" s="646"/>
    </row>
    <row r="234" ht="15.75" customHeight="1">
      <c r="H234" s="646"/>
    </row>
    <row r="235" ht="15.75" customHeight="1">
      <c r="H235" s="646"/>
    </row>
    <row r="236" ht="15.75" customHeight="1">
      <c r="H236" s="646"/>
    </row>
    <row r="237" ht="15.75" customHeight="1">
      <c r="H237" s="646"/>
    </row>
    <row r="238" ht="15.75" customHeight="1">
      <c r="H238" s="646"/>
    </row>
    <row r="239" ht="15.75" customHeight="1">
      <c r="H239" s="646"/>
    </row>
    <row r="240" ht="15.75" customHeight="1">
      <c r="H240" s="646"/>
    </row>
    <row r="241" ht="15.75" customHeight="1">
      <c r="H241" s="646"/>
    </row>
    <row r="242" ht="15.75" customHeight="1">
      <c r="H242" s="646"/>
    </row>
    <row r="243" ht="15.75" customHeight="1">
      <c r="H243" s="646"/>
    </row>
    <row r="244" ht="15.75" customHeight="1">
      <c r="H244" s="646"/>
    </row>
    <row r="245" ht="15.75" customHeight="1">
      <c r="H245" s="646"/>
    </row>
    <row r="246" ht="15.75" customHeight="1">
      <c r="H246" s="646"/>
    </row>
    <row r="247" ht="15.75" customHeight="1">
      <c r="H247" s="646"/>
    </row>
    <row r="248" ht="15.75" customHeight="1">
      <c r="H248" s="646"/>
    </row>
    <row r="249" ht="15.75" customHeight="1">
      <c r="H249" s="646"/>
    </row>
    <row r="250" ht="15.75" customHeight="1">
      <c r="H250" s="646"/>
    </row>
    <row r="251" ht="15.75" customHeight="1">
      <c r="H251" s="646"/>
    </row>
    <row r="252" ht="15.75" customHeight="1">
      <c r="H252" s="646"/>
    </row>
    <row r="253" ht="15.75" customHeight="1">
      <c r="H253" s="646"/>
    </row>
    <row r="254" ht="15.75" customHeight="1">
      <c r="H254" s="646"/>
    </row>
    <row r="255" ht="15.75" customHeight="1">
      <c r="H255" s="646"/>
    </row>
    <row r="256" ht="15.75" customHeight="1">
      <c r="H256" s="646"/>
    </row>
    <row r="257" ht="15.75" customHeight="1">
      <c r="H257" s="646"/>
    </row>
    <row r="258" ht="15.75" customHeight="1">
      <c r="H258" s="646"/>
    </row>
    <row r="259" ht="15.75" customHeight="1">
      <c r="H259" s="646"/>
    </row>
    <row r="260" ht="15.75" customHeight="1">
      <c r="H260" s="646"/>
    </row>
    <row r="261" ht="15.75" customHeight="1">
      <c r="H261" s="646"/>
    </row>
    <row r="262" ht="15.75" customHeight="1">
      <c r="H262" s="646"/>
    </row>
    <row r="263" ht="15.75" customHeight="1">
      <c r="H263" s="646"/>
    </row>
    <row r="264" ht="15.75" customHeight="1">
      <c r="H264" s="646"/>
    </row>
    <row r="265" ht="15.75" customHeight="1">
      <c r="H265" s="646"/>
    </row>
    <row r="266" ht="15.75" customHeight="1">
      <c r="H266" s="646"/>
    </row>
    <row r="267" ht="15.75" customHeight="1">
      <c r="H267" s="646"/>
    </row>
    <row r="268" ht="15.75" customHeight="1">
      <c r="H268" s="646"/>
    </row>
    <row r="269" ht="15.75" customHeight="1">
      <c r="H269" s="646"/>
    </row>
    <row r="270" ht="15.75" customHeight="1">
      <c r="H270" s="646"/>
    </row>
    <row r="271" ht="15.75" customHeight="1">
      <c r="H271" s="646"/>
    </row>
    <row r="272" ht="15.75" customHeight="1">
      <c r="H272" s="646"/>
    </row>
    <row r="273" ht="15.75" customHeight="1">
      <c r="H273" s="646"/>
    </row>
    <row r="274" ht="15.75" customHeight="1">
      <c r="H274" s="646"/>
    </row>
    <row r="275" ht="15.75" customHeight="1">
      <c r="H275" s="646"/>
    </row>
    <row r="276" ht="15.75" customHeight="1">
      <c r="H276" s="646"/>
    </row>
    <row r="277" ht="15.75" customHeight="1">
      <c r="H277" s="646"/>
    </row>
    <row r="278" ht="15.75" customHeight="1">
      <c r="H278" s="646"/>
    </row>
    <row r="279" ht="15.75" customHeight="1">
      <c r="H279" s="646"/>
    </row>
    <row r="280" ht="15.75" customHeight="1">
      <c r="H280" s="646"/>
    </row>
    <row r="281" ht="15.75" customHeight="1">
      <c r="H281" s="646"/>
    </row>
    <row r="282" ht="15.75" customHeight="1">
      <c r="H282" s="646"/>
    </row>
    <row r="283" ht="15.75" customHeight="1">
      <c r="H283" s="646"/>
    </row>
    <row r="284" ht="15.75" customHeight="1">
      <c r="H284" s="646"/>
    </row>
    <row r="285" ht="15.75" customHeight="1">
      <c r="H285" s="646"/>
    </row>
    <row r="286" ht="15.75" customHeight="1">
      <c r="H286" s="646"/>
    </row>
    <row r="287" ht="15.75" customHeight="1">
      <c r="H287" s="646"/>
    </row>
    <row r="288" ht="15.75" customHeight="1">
      <c r="H288" s="646"/>
    </row>
    <row r="289" ht="15.75" customHeight="1">
      <c r="H289" s="646"/>
    </row>
    <row r="290" ht="15.75" customHeight="1">
      <c r="H290" s="646"/>
    </row>
    <row r="291" ht="15.75" customHeight="1">
      <c r="H291" s="646"/>
    </row>
    <row r="292" ht="15.75" customHeight="1">
      <c r="H292" s="646"/>
    </row>
    <row r="293" ht="15.75" customHeight="1">
      <c r="H293" s="646"/>
    </row>
    <row r="294" ht="15.75" customHeight="1">
      <c r="H294" s="646"/>
    </row>
    <row r="295" ht="15.75" customHeight="1">
      <c r="H295" s="646"/>
    </row>
    <row r="296" ht="15.75" customHeight="1">
      <c r="H296" s="646"/>
    </row>
    <row r="297" ht="15.75" customHeight="1">
      <c r="H297" s="646"/>
    </row>
    <row r="298" ht="15.75" customHeight="1">
      <c r="H298" s="646"/>
    </row>
    <row r="299" ht="15.75" customHeight="1">
      <c r="H299" s="646"/>
    </row>
    <row r="300" ht="15.75" customHeight="1">
      <c r="H300" s="646"/>
    </row>
    <row r="301" ht="15.75" customHeight="1">
      <c r="H301" s="646"/>
    </row>
    <row r="302" ht="15.75" customHeight="1">
      <c r="H302" s="646"/>
    </row>
    <row r="303" ht="15.75" customHeight="1">
      <c r="H303" s="646"/>
    </row>
    <row r="304" ht="15.75" customHeight="1">
      <c r="H304" s="646"/>
    </row>
    <row r="305" ht="15.75" customHeight="1">
      <c r="H305" s="646"/>
    </row>
    <row r="306" ht="15.75" customHeight="1">
      <c r="H306" s="646"/>
    </row>
    <row r="307" ht="15.75" customHeight="1">
      <c r="H307" s="646"/>
    </row>
    <row r="308" ht="15.75" customHeight="1">
      <c r="H308" s="646"/>
    </row>
    <row r="309" ht="15.75" customHeight="1">
      <c r="H309" s="646"/>
    </row>
    <row r="310" ht="15.75" customHeight="1">
      <c r="H310" s="646"/>
    </row>
    <row r="311" ht="15.75" customHeight="1">
      <c r="H311" s="646"/>
    </row>
    <row r="312" ht="15.75" customHeight="1">
      <c r="H312" s="646"/>
    </row>
    <row r="313" ht="15.75" customHeight="1">
      <c r="H313" s="646"/>
    </row>
    <row r="314" ht="15.75" customHeight="1">
      <c r="H314" s="646"/>
    </row>
    <row r="315" ht="15.75" customHeight="1">
      <c r="H315" s="646"/>
    </row>
    <row r="316" ht="15.75" customHeight="1">
      <c r="H316" s="646"/>
    </row>
    <row r="317" ht="15.75" customHeight="1">
      <c r="H317" s="646"/>
    </row>
    <row r="318" ht="15.75" customHeight="1">
      <c r="H318" s="646"/>
    </row>
    <row r="319" ht="15.75" customHeight="1">
      <c r="H319" s="646"/>
    </row>
    <row r="320" ht="15.75" customHeight="1">
      <c r="H320" s="646"/>
    </row>
    <row r="321" ht="15.75" customHeight="1">
      <c r="H321" s="646"/>
    </row>
    <row r="322" ht="15.75" customHeight="1">
      <c r="H322" s="646"/>
    </row>
    <row r="323" ht="15.75" customHeight="1">
      <c r="H323" s="646"/>
    </row>
    <row r="324" ht="15.75" customHeight="1">
      <c r="H324" s="646"/>
    </row>
    <row r="325" ht="15.75" customHeight="1">
      <c r="H325" s="646"/>
    </row>
    <row r="326" ht="15.75" customHeight="1">
      <c r="H326" s="646"/>
    </row>
    <row r="327" ht="15.75" customHeight="1">
      <c r="H327" s="646"/>
    </row>
    <row r="328" ht="15.75" customHeight="1">
      <c r="H328" s="646"/>
    </row>
    <row r="329" ht="15.75" customHeight="1">
      <c r="H329" s="646"/>
    </row>
    <row r="330" ht="15.75" customHeight="1">
      <c r="H330" s="646"/>
    </row>
    <row r="331" ht="15.75" customHeight="1">
      <c r="H331" s="646"/>
    </row>
    <row r="332" ht="15.75" customHeight="1">
      <c r="H332" s="646"/>
    </row>
    <row r="333" ht="15.75" customHeight="1">
      <c r="H333" s="646"/>
    </row>
    <row r="334" ht="15.75" customHeight="1">
      <c r="H334" s="646"/>
    </row>
    <row r="335" ht="15.75" customHeight="1">
      <c r="H335" s="646"/>
    </row>
    <row r="336" ht="15.75" customHeight="1">
      <c r="H336" s="646"/>
    </row>
    <row r="337" ht="15.75" customHeight="1">
      <c r="H337" s="646"/>
    </row>
    <row r="338" ht="15.75" customHeight="1">
      <c r="H338" s="646"/>
    </row>
    <row r="339" ht="15.75" customHeight="1">
      <c r="H339" s="646"/>
    </row>
    <row r="340" ht="15.75" customHeight="1">
      <c r="H340" s="646"/>
    </row>
    <row r="341" ht="15.75" customHeight="1">
      <c r="H341" s="646"/>
    </row>
    <row r="342" ht="15.75" customHeight="1">
      <c r="H342" s="646"/>
    </row>
    <row r="343" ht="15.75" customHeight="1">
      <c r="H343" s="646"/>
    </row>
    <row r="344" ht="15.75" customHeight="1">
      <c r="H344" s="646"/>
    </row>
    <row r="345" ht="15.75" customHeight="1">
      <c r="H345" s="646"/>
    </row>
    <row r="346" ht="15.75" customHeight="1">
      <c r="H346" s="646"/>
    </row>
    <row r="347" ht="15.75" customHeight="1">
      <c r="H347" s="646"/>
    </row>
    <row r="348" ht="15.75" customHeight="1">
      <c r="H348" s="646"/>
    </row>
    <row r="349" ht="15.75" customHeight="1">
      <c r="H349" s="646"/>
    </row>
    <row r="350" ht="15.75" customHeight="1">
      <c r="H350" s="646"/>
    </row>
    <row r="351" ht="15.75" customHeight="1">
      <c r="H351" s="646"/>
    </row>
    <row r="352" ht="15.75" customHeight="1">
      <c r="H352" s="646"/>
    </row>
    <row r="353" ht="15.75" customHeight="1">
      <c r="H353" s="646"/>
    </row>
    <row r="354" ht="15.75" customHeight="1">
      <c r="H354" s="646"/>
    </row>
    <row r="355" ht="15.75" customHeight="1">
      <c r="H355" s="646"/>
    </row>
    <row r="356" ht="15.75" customHeight="1">
      <c r="H356" s="646"/>
    </row>
    <row r="357" ht="15.75" customHeight="1">
      <c r="H357" s="646"/>
    </row>
    <row r="358" ht="15.75" customHeight="1">
      <c r="H358" s="646"/>
    </row>
    <row r="359" ht="15.75" customHeight="1">
      <c r="H359" s="646"/>
    </row>
    <row r="360" ht="15.75" customHeight="1">
      <c r="H360" s="646"/>
    </row>
    <row r="361" ht="15.75" customHeight="1">
      <c r="H361" s="646"/>
    </row>
    <row r="362" ht="15.75" customHeight="1">
      <c r="H362" s="646"/>
    </row>
    <row r="363" ht="15.75" customHeight="1">
      <c r="H363" s="646"/>
    </row>
    <row r="364" ht="15.75" customHeight="1">
      <c r="H364" s="646"/>
    </row>
    <row r="365" ht="15.75" customHeight="1">
      <c r="H365" s="646"/>
    </row>
    <row r="366" ht="15.75" customHeight="1">
      <c r="H366" s="646"/>
    </row>
    <row r="367" ht="15.75" customHeight="1">
      <c r="H367" s="646"/>
    </row>
    <row r="368" ht="15.75" customHeight="1">
      <c r="H368" s="646"/>
    </row>
    <row r="369" ht="15.75" customHeight="1">
      <c r="H369" s="646"/>
    </row>
    <row r="370" ht="15.75" customHeight="1">
      <c r="H370" s="646"/>
    </row>
    <row r="371" ht="15.75" customHeight="1">
      <c r="H371" s="646"/>
    </row>
    <row r="372" ht="15.75" customHeight="1">
      <c r="H372" s="646"/>
    </row>
    <row r="373" ht="15.75" customHeight="1">
      <c r="H373" s="646"/>
    </row>
    <row r="374" ht="15.75" customHeight="1">
      <c r="H374" s="646"/>
    </row>
    <row r="375" ht="15.75" customHeight="1">
      <c r="H375" s="646"/>
    </row>
    <row r="376" ht="15.75" customHeight="1">
      <c r="H376" s="646"/>
    </row>
    <row r="377" ht="15.75" customHeight="1">
      <c r="H377" s="646"/>
    </row>
    <row r="378" ht="15.75" customHeight="1">
      <c r="H378" s="646"/>
    </row>
    <row r="379" ht="15.75" customHeight="1">
      <c r="H379" s="646"/>
    </row>
    <row r="380" ht="15.75" customHeight="1">
      <c r="H380" s="646"/>
    </row>
    <row r="381" ht="15.75" customHeight="1">
      <c r="H381" s="646"/>
    </row>
    <row r="382" ht="15.75" customHeight="1">
      <c r="H382" s="646"/>
    </row>
    <row r="383" ht="15.75" customHeight="1">
      <c r="H383" s="646"/>
    </row>
    <row r="384" ht="15.75" customHeight="1">
      <c r="H384" s="646"/>
    </row>
    <row r="385" ht="15.75" customHeight="1">
      <c r="H385" s="646"/>
    </row>
    <row r="386" ht="15.75" customHeight="1">
      <c r="H386" s="646"/>
    </row>
    <row r="387" ht="15.75" customHeight="1">
      <c r="H387" s="646"/>
    </row>
    <row r="388" ht="15.75" customHeight="1">
      <c r="H388" s="646"/>
    </row>
    <row r="389" ht="15.75" customHeight="1">
      <c r="H389" s="646"/>
    </row>
    <row r="390" ht="15.75" customHeight="1">
      <c r="H390" s="646"/>
    </row>
    <row r="391" ht="15.75" customHeight="1">
      <c r="H391" s="646"/>
    </row>
    <row r="392" ht="15.75" customHeight="1">
      <c r="H392" s="646"/>
    </row>
    <row r="393" ht="15.75" customHeight="1">
      <c r="H393" s="646"/>
    </row>
    <row r="394" ht="15.75" customHeight="1">
      <c r="H394" s="646"/>
    </row>
    <row r="395" ht="15.75" customHeight="1">
      <c r="H395" s="646"/>
    </row>
    <row r="396" ht="15.75" customHeight="1">
      <c r="H396" s="646"/>
    </row>
    <row r="397" ht="15.75" customHeight="1">
      <c r="H397" s="646"/>
    </row>
    <row r="398" ht="15.75" customHeight="1">
      <c r="H398" s="646"/>
    </row>
    <row r="399" ht="15.75" customHeight="1">
      <c r="H399" s="646"/>
    </row>
    <row r="400" ht="15.75" customHeight="1">
      <c r="H400" s="646"/>
    </row>
    <row r="401" ht="15.75" customHeight="1">
      <c r="H401" s="646"/>
    </row>
    <row r="402" ht="15.75" customHeight="1">
      <c r="H402" s="646"/>
    </row>
    <row r="403" ht="15.75" customHeight="1">
      <c r="H403" s="646"/>
    </row>
    <row r="404" ht="15.75" customHeight="1">
      <c r="H404" s="646"/>
    </row>
    <row r="405" ht="15.75" customHeight="1">
      <c r="H405" s="646"/>
    </row>
    <row r="406" ht="15.75" customHeight="1">
      <c r="H406" s="646"/>
    </row>
    <row r="407" ht="15.75" customHeight="1">
      <c r="H407" s="646"/>
    </row>
    <row r="408" ht="15.75" customHeight="1">
      <c r="H408" s="646"/>
    </row>
    <row r="409" ht="15.75" customHeight="1">
      <c r="H409" s="646"/>
    </row>
    <row r="410" ht="15.75" customHeight="1">
      <c r="H410" s="646"/>
    </row>
    <row r="411" ht="15.75" customHeight="1">
      <c r="H411" s="646"/>
    </row>
    <row r="412" ht="15.75" customHeight="1">
      <c r="H412" s="646"/>
    </row>
    <row r="413" ht="15.75" customHeight="1">
      <c r="H413" s="646"/>
    </row>
    <row r="414" ht="15.75" customHeight="1">
      <c r="H414" s="646"/>
    </row>
    <row r="415" ht="15.75" customHeight="1">
      <c r="H415" s="646"/>
    </row>
    <row r="416" ht="15.75" customHeight="1">
      <c r="H416" s="646"/>
    </row>
    <row r="417" ht="15.75" customHeight="1">
      <c r="H417" s="646"/>
    </row>
    <row r="418" ht="15.75" customHeight="1">
      <c r="H418" s="646"/>
    </row>
    <row r="419" ht="15.75" customHeight="1">
      <c r="H419" s="646"/>
    </row>
    <row r="420" ht="15.75" customHeight="1">
      <c r="H420" s="646"/>
    </row>
    <row r="421" ht="15.75" customHeight="1">
      <c r="H421" s="646"/>
    </row>
    <row r="422" ht="15.75" customHeight="1">
      <c r="H422" s="646"/>
    </row>
    <row r="423" ht="15.75" customHeight="1">
      <c r="H423" s="646"/>
    </row>
    <row r="424" ht="15.75" customHeight="1">
      <c r="H424" s="646"/>
    </row>
    <row r="425" ht="15.75" customHeight="1">
      <c r="H425" s="646"/>
    </row>
    <row r="426" ht="15.75" customHeight="1">
      <c r="H426" s="646"/>
    </row>
    <row r="427" ht="15.75" customHeight="1">
      <c r="H427" s="646"/>
    </row>
    <row r="428" ht="15.75" customHeight="1">
      <c r="H428" s="646"/>
    </row>
    <row r="429" ht="15.75" customHeight="1">
      <c r="H429" s="646"/>
    </row>
    <row r="430" ht="15.75" customHeight="1">
      <c r="H430" s="646"/>
    </row>
    <row r="431" ht="15.75" customHeight="1">
      <c r="H431" s="646"/>
    </row>
    <row r="432" ht="15.75" customHeight="1">
      <c r="H432" s="646"/>
    </row>
    <row r="433" ht="15.75" customHeight="1">
      <c r="H433" s="646"/>
    </row>
    <row r="434" ht="15.75" customHeight="1">
      <c r="H434" s="646"/>
    </row>
    <row r="435" ht="15.75" customHeight="1">
      <c r="H435" s="646"/>
    </row>
    <row r="436" ht="15.75" customHeight="1">
      <c r="H436" s="646"/>
    </row>
    <row r="437" ht="15.75" customHeight="1">
      <c r="H437" s="646"/>
    </row>
    <row r="438" ht="15.75" customHeight="1">
      <c r="H438" s="646"/>
    </row>
    <row r="439" ht="15.75" customHeight="1">
      <c r="H439" s="646"/>
    </row>
    <row r="440" ht="15.75" customHeight="1">
      <c r="H440" s="646"/>
    </row>
    <row r="441" ht="15.75" customHeight="1">
      <c r="H441" s="646"/>
    </row>
    <row r="442" ht="15.75" customHeight="1">
      <c r="H442" s="646"/>
    </row>
    <row r="443" ht="15.75" customHeight="1">
      <c r="H443" s="646"/>
    </row>
    <row r="444" ht="15.75" customHeight="1">
      <c r="H444" s="646"/>
    </row>
    <row r="445" ht="15.75" customHeight="1">
      <c r="H445" s="646"/>
    </row>
    <row r="446" ht="15.75" customHeight="1">
      <c r="H446" s="646"/>
    </row>
    <row r="447" ht="15.75" customHeight="1">
      <c r="H447" s="646"/>
    </row>
    <row r="448" ht="15.75" customHeight="1">
      <c r="H448" s="646"/>
    </row>
    <row r="449" ht="15.75" customHeight="1">
      <c r="H449" s="646"/>
    </row>
    <row r="450" ht="15.75" customHeight="1">
      <c r="H450" s="646"/>
    </row>
    <row r="451" ht="15.75" customHeight="1">
      <c r="H451" s="646"/>
    </row>
    <row r="452" ht="15.75" customHeight="1">
      <c r="H452" s="646"/>
    </row>
    <row r="453" ht="15.75" customHeight="1">
      <c r="H453" s="646"/>
    </row>
    <row r="454" ht="15.75" customHeight="1">
      <c r="H454" s="646"/>
    </row>
    <row r="455" ht="15.75" customHeight="1">
      <c r="H455" s="646"/>
    </row>
    <row r="456" ht="15.75" customHeight="1">
      <c r="H456" s="646"/>
    </row>
    <row r="457" ht="15.75" customHeight="1">
      <c r="H457" s="646"/>
    </row>
    <row r="458" ht="15.75" customHeight="1">
      <c r="H458" s="646"/>
    </row>
    <row r="459" ht="15.75" customHeight="1">
      <c r="H459" s="646"/>
    </row>
    <row r="460" ht="15.75" customHeight="1">
      <c r="H460" s="646"/>
    </row>
    <row r="461" ht="15.75" customHeight="1">
      <c r="H461" s="646"/>
    </row>
    <row r="462" ht="15.75" customHeight="1">
      <c r="H462" s="646"/>
    </row>
    <row r="463" ht="15.75" customHeight="1">
      <c r="H463" s="646"/>
    </row>
    <row r="464" ht="15.75" customHeight="1">
      <c r="H464" s="646"/>
    </row>
    <row r="465" ht="15.75" customHeight="1">
      <c r="H465" s="646"/>
    </row>
    <row r="466" ht="15.75" customHeight="1">
      <c r="H466" s="646"/>
    </row>
    <row r="467" ht="15.75" customHeight="1">
      <c r="H467" s="646"/>
    </row>
    <row r="468" ht="15.75" customHeight="1">
      <c r="H468" s="646"/>
    </row>
    <row r="469" ht="15.75" customHeight="1">
      <c r="H469" s="646"/>
    </row>
    <row r="470" ht="15.75" customHeight="1">
      <c r="H470" s="646"/>
    </row>
    <row r="471" ht="15.75" customHeight="1">
      <c r="H471" s="646"/>
    </row>
    <row r="472" ht="15.75" customHeight="1">
      <c r="H472" s="646"/>
    </row>
    <row r="473" ht="15.75" customHeight="1">
      <c r="H473" s="646"/>
    </row>
    <row r="474" ht="15.75" customHeight="1">
      <c r="H474" s="646"/>
    </row>
    <row r="475" ht="15.75" customHeight="1">
      <c r="H475" s="646"/>
    </row>
    <row r="476" ht="15.75" customHeight="1">
      <c r="H476" s="646"/>
    </row>
    <row r="477" ht="15.75" customHeight="1">
      <c r="H477" s="646"/>
    </row>
    <row r="478" ht="15.75" customHeight="1">
      <c r="H478" s="646"/>
    </row>
    <row r="479" ht="15.75" customHeight="1">
      <c r="H479" s="646"/>
    </row>
    <row r="480" ht="15.75" customHeight="1">
      <c r="H480" s="646"/>
    </row>
    <row r="481" ht="15.75" customHeight="1">
      <c r="H481" s="646"/>
    </row>
    <row r="482" ht="15.75" customHeight="1">
      <c r="H482" s="646"/>
    </row>
    <row r="483" ht="15.75" customHeight="1">
      <c r="H483" s="646"/>
    </row>
    <row r="484" ht="15.75" customHeight="1">
      <c r="H484" s="646"/>
    </row>
    <row r="485" ht="15.75" customHeight="1">
      <c r="H485" s="646"/>
    </row>
    <row r="486" ht="15.75" customHeight="1">
      <c r="H486" s="646"/>
    </row>
    <row r="487" ht="15.75" customHeight="1">
      <c r="H487" s="646"/>
    </row>
    <row r="488" ht="15.75" customHeight="1">
      <c r="H488" s="646"/>
    </row>
    <row r="489" ht="15.75" customHeight="1">
      <c r="H489" s="646"/>
    </row>
    <row r="490" ht="15.75" customHeight="1">
      <c r="H490" s="646"/>
    </row>
    <row r="491" ht="15.75" customHeight="1">
      <c r="H491" s="646"/>
    </row>
    <row r="492" ht="15.75" customHeight="1">
      <c r="H492" s="646"/>
    </row>
    <row r="493" ht="15.75" customHeight="1">
      <c r="H493" s="646"/>
    </row>
    <row r="494" ht="15.75" customHeight="1">
      <c r="H494" s="646"/>
    </row>
    <row r="495" ht="15.75" customHeight="1">
      <c r="H495" s="646"/>
    </row>
    <row r="496" ht="15.75" customHeight="1">
      <c r="H496" s="646"/>
    </row>
    <row r="497" ht="15.75" customHeight="1">
      <c r="H497" s="646"/>
    </row>
    <row r="498" ht="15.75" customHeight="1">
      <c r="H498" s="646"/>
    </row>
    <row r="499" ht="15.75" customHeight="1">
      <c r="H499" s="646"/>
    </row>
    <row r="500" ht="15.75" customHeight="1">
      <c r="H500" s="646"/>
    </row>
    <row r="501" ht="15.75" customHeight="1">
      <c r="H501" s="646"/>
    </row>
    <row r="502" ht="15.75" customHeight="1">
      <c r="H502" s="646"/>
    </row>
    <row r="503" ht="15.75" customHeight="1">
      <c r="H503" s="646"/>
    </row>
    <row r="504" ht="15.75" customHeight="1">
      <c r="H504" s="646"/>
    </row>
    <row r="505" ht="15.75" customHeight="1">
      <c r="H505" s="646"/>
    </row>
    <row r="506" ht="15.75" customHeight="1">
      <c r="H506" s="646"/>
    </row>
    <row r="507" ht="15.75" customHeight="1">
      <c r="H507" s="646"/>
    </row>
    <row r="508" ht="15.75" customHeight="1">
      <c r="H508" s="646"/>
    </row>
    <row r="509" ht="15.75" customHeight="1">
      <c r="H509" s="646"/>
    </row>
    <row r="510" ht="15.75" customHeight="1">
      <c r="H510" s="646"/>
    </row>
    <row r="511" ht="15.75" customHeight="1">
      <c r="H511" s="646"/>
    </row>
    <row r="512" ht="15.75" customHeight="1">
      <c r="H512" s="646"/>
    </row>
    <row r="513" ht="15.75" customHeight="1">
      <c r="H513" s="646"/>
    </row>
    <row r="514" ht="15.75" customHeight="1">
      <c r="H514" s="646"/>
    </row>
    <row r="515" ht="15.75" customHeight="1">
      <c r="H515" s="646"/>
    </row>
    <row r="516" ht="15.75" customHeight="1">
      <c r="H516" s="646"/>
    </row>
    <row r="517" ht="15.75" customHeight="1">
      <c r="H517" s="646"/>
    </row>
    <row r="518" ht="15.75" customHeight="1">
      <c r="H518" s="646"/>
    </row>
    <row r="519" ht="15.75" customHeight="1">
      <c r="H519" s="646"/>
    </row>
    <row r="520" ht="15.75" customHeight="1">
      <c r="H520" s="646"/>
    </row>
    <row r="521" ht="15.75" customHeight="1">
      <c r="H521" s="646"/>
    </row>
    <row r="522" ht="15.75" customHeight="1">
      <c r="H522" s="646"/>
    </row>
    <row r="523" ht="15.75" customHeight="1">
      <c r="H523" s="646"/>
    </row>
    <row r="524" ht="15.75" customHeight="1">
      <c r="H524" s="646"/>
    </row>
    <row r="525" ht="15.75" customHeight="1">
      <c r="H525" s="646"/>
    </row>
    <row r="526" ht="15.75" customHeight="1">
      <c r="H526" s="646"/>
    </row>
    <row r="527" ht="15.75" customHeight="1">
      <c r="H527" s="646"/>
    </row>
    <row r="528" ht="15.75" customHeight="1">
      <c r="H528" s="646"/>
    </row>
    <row r="529" ht="15.75" customHeight="1">
      <c r="H529" s="646"/>
    </row>
    <row r="530" ht="15.75" customHeight="1">
      <c r="H530" s="646"/>
    </row>
    <row r="531" ht="15.75" customHeight="1">
      <c r="H531" s="646"/>
    </row>
    <row r="532" ht="15.75" customHeight="1">
      <c r="H532" s="646"/>
    </row>
    <row r="533" ht="15.75" customHeight="1">
      <c r="H533" s="646"/>
    </row>
    <row r="534" ht="15.75" customHeight="1">
      <c r="H534" s="646"/>
    </row>
    <row r="535" ht="15.75" customHeight="1">
      <c r="H535" s="646"/>
    </row>
    <row r="536" ht="15.75" customHeight="1">
      <c r="H536" s="646"/>
    </row>
    <row r="537" ht="15.75" customHeight="1">
      <c r="H537" s="646"/>
    </row>
    <row r="538" ht="15.75" customHeight="1">
      <c r="H538" s="646"/>
    </row>
    <row r="539" ht="15.75" customHeight="1">
      <c r="H539" s="646"/>
    </row>
    <row r="540" ht="15.75" customHeight="1">
      <c r="H540" s="646"/>
    </row>
    <row r="541" ht="15.75" customHeight="1">
      <c r="H541" s="646"/>
    </row>
    <row r="542" ht="15.75" customHeight="1">
      <c r="H542" s="646"/>
    </row>
    <row r="543" ht="15.75" customHeight="1">
      <c r="H543" s="646"/>
    </row>
    <row r="544" ht="15.75" customHeight="1">
      <c r="H544" s="646"/>
    </row>
    <row r="545" ht="15.75" customHeight="1">
      <c r="H545" s="646"/>
    </row>
    <row r="546" ht="15.75" customHeight="1">
      <c r="H546" s="646"/>
    </row>
    <row r="547" ht="15.75" customHeight="1">
      <c r="H547" s="646"/>
    </row>
    <row r="548" ht="15.75" customHeight="1">
      <c r="H548" s="646"/>
    </row>
    <row r="549" ht="15.75" customHeight="1">
      <c r="H549" s="646"/>
    </row>
    <row r="550" ht="15.75" customHeight="1">
      <c r="H550" s="646"/>
    </row>
    <row r="551" ht="15.75" customHeight="1">
      <c r="H551" s="646"/>
    </row>
    <row r="552" ht="15.75" customHeight="1">
      <c r="H552" s="646"/>
    </row>
    <row r="553" ht="15.75" customHeight="1">
      <c r="H553" s="646"/>
    </row>
    <row r="554" ht="15.75" customHeight="1">
      <c r="H554" s="646"/>
    </row>
    <row r="555" ht="15.75" customHeight="1">
      <c r="H555" s="646"/>
    </row>
    <row r="556" ht="15.75" customHeight="1">
      <c r="H556" s="646"/>
    </row>
    <row r="557" ht="15.75" customHeight="1">
      <c r="H557" s="646"/>
    </row>
    <row r="558" ht="15.75" customHeight="1">
      <c r="H558" s="646"/>
    </row>
    <row r="559" ht="15.75" customHeight="1">
      <c r="H559" s="646"/>
    </row>
    <row r="560" ht="15.75" customHeight="1">
      <c r="H560" s="646"/>
    </row>
    <row r="561" ht="15.75" customHeight="1">
      <c r="H561" s="646"/>
    </row>
    <row r="562" ht="15.75" customHeight="1">
      <c r="H562" s="646"/>
    </row>
    <row r="563" ht="15.75" customHeight="1">
      <c r="H563" s="646"/>
    </row>
    <row r="564" ht="15.75" customHeight="1">
      <c r="H564" s="646"/>
    </row>
    <row r="565" ht="15.75" customHeight="1">
      <c r="H565" s="646"/>
    </row>
    <row r="566" ht="15.75" customHeight="1">
      <c r="H566" s="646"/>
    </row>
    <row r="567" ht="15.75" customHeight="1">
      <c r="H567" s="646"/>
    </row>
    <row r="568" ht="15.75" customHeight="1">
      <c r="H568" s="646"/>
    </row>
    <row r="569" ht="15.75" customHeight="1">
      <c r="H569" s="646"/>
    </row>
    <row r="570" ht="15.75" customHeight="1">
      <c r="H570" s="646"/>
    </row>
    <row r="571" ht="15.75" customHeight="1">
      <c r="H571" s="646"/>
    </row>
    <row r="572" ht="15.75" customHeight="1">
      <c r="H572" s="646"/>
    </row>
    <row r="573" ht="15.75" customHeight="1">
      <c r="H573" s="646"/>
    </row>
    <row r="574" ht="15.75" customHeight="1">
      <c r="H574" s="646"/>
    </row>
    <row r="575" ht="15.75" customHeight="1">
      <c r="H575" s="646"/>
    </row>
    <row r="576" ht="15.75" customHeight="1">
      <c r="H576" s="646"/>
    </row>
    <row r="577" ht="15.75" customHeight="1">
      <c r="H577" s="646"/>
    </row>
    <row r="578" ht="15.75" customHeight="1">
      <c r="H578" s="646"/>
    </row>
    <row r="579" ht="15.75" customHeight="1">
      <c r="H579" s="646"/>
    </row>
    <row r="580" ht="15.75" customHeight="1">
      <c r="H580" s="646"/>
    </row>
    <row r="581" ht="15.75" customHeight="1">
      <c r="H581" s="646"/>
    </row>
    <row r="582" ht="15.75" customHeight="1">
      <c r="H582" s="646"/>
    </row>
    <row r="583" ht="15.75" customHeight="1">
      <c r="H583" s="646"/>
    </row>
    <row r="584" ht="15.75" customHeight="1">
      <c r="H584" s="646"/>
    </row>
    <row r="585" ht="15.75" customHeight="1">
      <c r="H585" s="646"/>
    </row>
    <row r="586" ht="15.75" customHeight="1">
      <c r="H586" s="646"/>
    </row>
    <row r="587" ht="15.75" customHeight="1">
      <c r="H587" s="646"/>
    </row>
    <row r="588" ht="15.75" customHeight="1">
      <c r="H588" s="646"/>
    </row>
    <row r="589" ht="15.75" customHeight="1">
      <c r="H589" s="646"/>
    </row>
    <row r="590" ht="15.75" customHeight="1">
      <c r="H590" s="646"/>
    </row>
    <row r="591" ht="15.75" customHeight="1">
      <c r="H591" s="646"/>
    </row>
    <row r="592" ht="15.75" customHeight="1">
      <c r="H592" s="646"/>
    </row>
    <row r="593" ht="15.75" customHeight="1">
      <c r="H593" s="646"/>
    </row>
    <row r="594" ht="15.75" customHeight="1">
      <c r="H594" s="646"/>
    </row>
    <row r="595" ht="15.75" customHeight="1">
      <c r="H595" s="646"/>
    </row>
    <row r="596" ht="15.75" customHeight="1">
      <c r="H596" s="646"/>
    </row>
    <row r="597" ht="15.75" customHeight="1">
      <c r="H597" s="646"/>
    </row>
    <row r="598" ht="15.75" customHeight="1">
      <c r="H598" s="646"/>
    </row>
    <row r="599" ht="15.75" customHeight="1">
      <c r="H599" s="646"/>
    </row>
    <row r="600" ht="15.75" customHeight="1">
      <c r="H600" s="646"/>
    </row>
    <row r="601" ht="15.75" customHeight="1">
      <c r="H601" s="646"/>
    </row>
    <row r="602" ht="15.75" customHeight="1">
      <c r="H602" s="646"/>
    </row>
    <row r="603" ht="15.75" customHeight="1">
      <c r="H603" s="646"/>
    </row>
    <row r="604" ht="15.75" customHeight="1">
      <c r="H604" s="646"/>
    </row>
    <row r="605" ht="15.75" customHeight="1">
      <c r="H605" s="646"/>
    </row>
    <row r="606" ht="15.75" customHeight="1">
      <c r="H606" s="646"/>
    </row>
    <row r="607" ht="15.75" customHeight="1">
      <c r="H607" s="646"/>
    </row>
    <row r="608" ht="15.75" customHeight="1">
      <c r="H608" s="646"/>
    </row>
    <row r="609" ht="15.75" customHeight="1">
      <c r="H609" s="646"/>
    </row>
    <row r="610" ht="15.75" customHeight="1">
      <c r="H610" s="646"/>
    </row>
    <row r="611" ht="15.75" customHeight="1">
      <c r="H611" s="646"/>
    </row>
    <row r="612" ht="15.75" customHeight="1">
      <c r="H612" s="646"/>
    </row>
    <row r="613" ht="15.75" customHeight="1">
      <c r="H613" s="646"/>
    </row>
    <row r="614" ht="15.75" customHeight="1">
      <c r="H614" s="646"/>
    </row>
    <row r="615" ht="15.75" customHeight="1">
      <c r="H615" s="646"/>
    </row>
    <row r="616" ht="15.75" customHeight="1">
      <c r="H616" s="646"/>
    </row>
    <row r="617" ht="15.75" customHeight="1">
      <c r="H617" s="646"/>
    </row>
    <row r="618" ht="15.75" customHeight="1">
      <c r="H618" s="646"/>
    </row>
    <row r="619" ht="15.75" customHeight="1">
      <c r="H619" s="646"/>
    </row>
    <row r="620" ht="15.75" customHeight="1">
      <c r="H620" s="646"/>
    </row>
    <row r="621" ht="15.75" customHeight="1">
      <c r="H621" s="646"/>
    </row>
    <row r="622" ht="15.75" customHeight="1">
      <c r="H622" s="646"/>
    </row>
    <row r="623" ht="15.75" customHeight="1">
      <c r="H623" s="646"/>
    </row>
    <row r="624" ht="15.75" customHeight="1">
      <c r="H624" s="646"/>
    </row>
    <row r="625" ht="15.75" customHeight="1">
      <c r="H625" s="646"/>
    </row>
    <row r="626" ht="15.75" customHeight="1">
      <c r="H626" s="646"/>
    </row>
    <row r="627" ht="15.75" customHeight="1">
      <c r="H627" s="646"/>
    </row>
    <row r="628" ht="15.75" customHeight="1">
      <c r="H628" s="646"/>
    </row>
    <row r="629" ht="15.75" customHeight="1">
      <c r="H629" s="646"/>
    </row>
    <row r="630" ht="15.75" customHeight="1">
      <c r="H630" s="646"/>
    </row>
    <row r="631" ht="15.75" customHeight="1">
      <c r="H631" s="646"/>
    </row>
    <row r="632" ht="15.75" customHeight="1">
      <c r="H632" s="646"/>
    </row>
    <row r="633" ht="15.75" customHeight="1">
      <c r="H633" s="646"/>
    </row>
    <row r="634" ht="15.75" customHeight="1">
      <c r="H634" s="646"/>
    </row>
    <row r="635" ht="15.75" customHeight="1">
      <c r="H635" s="646"/>
    </row>
    <row r="636" ht="15.75" customHeight="1">
      <c r="H636" s="646"/>
    </row>
    <row r="637" ht="15.75" customHeight="1">
      <c r="H637" s="646"/>
    </row>
    <row r="638" ht="15.75" customHeight="1">
      <c r="H638" s="646"/>
    </row>
    <row r="639" ht="15.75" customHeight="1">
      <c r="H639" s="646"/>
    </row>
    <row r="640" ht="15.75" customHeight="1">
      <c r="H640" s="646"/>
    </row>
    <row r="641" ht="15.75" customHeight="1">
      <c r="H641" s="646"/>
    </row>
    <row r="642" ht="15.75" customHeight="1">
      <c r="H642" s="646"/>
    </row>
    <row r="643" ht="15.75" customHeight="1">
      <c r="H643" s="646"/>
    </row>
    <row r="644" ht="15.75" customHeight="1">
      <c r="H644" s="646"/>
    </row>
    <row r="645" ht="15.75" customHeight="1">
      <c r="H645" s="646"/>
    </row>
    <row r="646" ht="15.75" customHeight="1">
      <c r="H646" s="646"/>
    </row>
    <row r="647" ht="15.75" customHeight="1">
      <c r="H647" s="646"/>
    </row>
    <row r="648" ht="15.75" customHeight="1">
      <c r="H648" s="646"/>
    </row>
    <row r="649" ht="15.75" customHeight="1">
      <c r="H649" s="646"/>
    </row>
    <row r="650" ht="15.75" customHeight="1">
      <c r="H650" s="646"/>
    </row>
    <row r="651" ht="15.75" customHeight="1">
      <c r="H651" s="646"/>
    </row>
    <row r="652" ht="15.75" customHeight="1">
      <c r="H652" s="646"/>
    </row>
    <row r="653" ht="15.75" customHeight="1">
      <c r="H653" s="646"/>
    </row>
    <row r="654" ht="15.75" customHeight="1">
      <c r="H654" s="646"/>
    </row>
    <row r="655" ht="15.75" customHeight="1">
      <c r="H655" s="646"/>
    </row>
    <row r="656" ht="15.75" customHeight="1">
      <c r="H656" s="646"/>
    </row>
    <row r="657" ht="15.75" customHeight="1">
      <c r="H657" s="646"/>
    </row>
    <row r="658" ht="15.75" customHeight="1">
      <c r="H658" s="646"/>
    </row>
    <row r="659" ht="15.75" customHeight="1">
      <c r="H659" s="646"/>
    </row>
    <row r="660" ht="15.75" customHeight="1">
      <c r="H660" s="646"/>
    </row>
    <row r="661" ht="15.75" customHeight="1">
      <c r="H661" s="646"/>
    </row>
    <row r="662" ht="15.75" customHeight="1">
      <c r="H662" s="646"/>
    </row>
    <row r="663" ht="15.75" customHeight="1">
      <c r="H663" s="646"/>
    </row>
    <row r="664" ht="15.75" customHeight="1">
      <c r="H664" s="646"/>
    </row>
    <row r="665" ht="15.75" customHeight="1">
      <c r="H665" s="646"/>
    </row>
    <row r="666" ht="15.75" customHeight="1">
      <c r="H666" s="646"/>
    </row>
    <row r="667" ht="15.75" customHeight="1">
      <c r="H667" s="646"/>
    </row>
    <row r="668" ht="15.75" customHeight="1">
      <c r="H668" s="646"/>
    </row>
    <row r="669" ht="15.75" customHeight="1">
      <c r="H669" s="646"/>
    </row>
    <row r="670" ht="15.75" customHeight="1">
      <c r="H670" s="646"/>
    </row>
    <row r="671" ht="15.75" customHeight="1">
      <c r="H671" s="646"/>
    </row>
    <row r="672" ht="15.75" customHeight="1">
      <c r="H672" s="646"/>
    </row>
    <row r="673" ht="15.75" customHeight="1">
      <c r="H673" s="646"/>
    </row>
    <row r="674" ht="15.75" customHeight="1">
      <c r="H674" s="646"/>
    </row>
    <row r="675" ht="15.75" customHeight="1">
      <c r="H675" s="646"/>
    </row>
    <row r="676" ht="15.75" customHeight="1">
      <c r="H676" s="646"/>
    </row>
    <row r="677" ht="15.75" customHeight="1">
      <c r="H677" s="646"/>
    </row>
    <row r="678" ht="15.75" customHeight="1">
      <c r="H678" s="646"/>
    </row>
    <row r="679" ht="15.75" customHeight="1">
      <c r="H679" s="646"/>
    </row>
    <row r="680" ht="15.75" customHeight="1">
      <c r="H680" s="646"/>
    </row>
    <row r="681" ht="15.75" customHeight="1">
      <c r="H681" s="646"/>
    </row>
    <row r="682" ht="15.75" customHeight="1">
      <c r="H682" s="646"/>
    </row>
    <row r="683" ht="15.75" customHeight="1">
      <c r="H683" s="646"/>
    </row>
    <row r="684" ht="15.75" customHeight="1">
      <c r="H684" s="646"/>
    </row>
    <row r="685" ht="15.75" customHeight="1">
      <c r="H685" s="646"/>
    </row>
    <row r="686" ht="15.75" customHeight="1">
      <c r="H686" s="646"/>
    </row>
    <row r="687" ht="15.75" customHeight="1">
      <c r="H687" s="646"/>
    </row>
    <row r="688" ht="15.75" customHeight="1">
      <c r="H688" s="646"/>
    </row>
    <row r="689" ht="15.75" customHeight="1">
      <c r="H689" s="646"/>
    </row>
    <row r="690" ht="15.75" customHeight="1">
      <c r="H690" s="646"/>
    </row>
    <row r="691" ht="15.75" customHeight="1">
      <c r="H691" s="646"/>
    </row>
    <row r="692" ht="15.75" customHeight="1">
      <c r="H692" s="646"/>
    </row>
    <row r="693" ht="15.75" customHeight="1">
      <c r="H693" s="646"/>
    </row>
    <row r="694" ht="15.75" customHeight="1">
      <c r="H694" s="646"/>
    </row>
    <row r="695" ht="15.75" customHeight="1">
      <c r="H695" s="646"/>
    </row>
    <row r="696" ht="15.75" customHeight="1">
      <c r="H696" s="646"/>
    </row>
    <row r="697" ht="15.75" customHeight="1">
      <c r="H697" s="646"/>
    </row>
    <row r="698" ht="15.75" customHeight="1">
      <c r="H698" s="646"/>
    </row>
    <row r="699" ht="15.75" customHeight="1">
      <c r="H699" s="646"/>
    </row>
    <row r="700" ht="15.75" customHeight="1">
      <c r="H700" s="646"/>
    </row>
    <row r="701" ht="15.75" customHeight="1">
      <c r="H701" s="646"/>
    </row>
    <row r="702" ht="15.75" customHeight="1">
      <c r="H702" s="646"/>
    </row>
    <row r="703" ht="15.75" customHeight="1">
      <c r="H703" s="646"/>
    </row>
    <row r="704" ht="15.75" customHeight="1">
      <c r="H704" s="646"/>
    </row>
    <row r="705" ht="15.75" customHeight="1">
      <c r="H705" s="646"/>
    </row>
    <row r="706" ht="15.75" customHeight="1">
      <c r="H706" s="646"/>
    </row>
    <row r="707" ht="15.75" customHeight="1">
      <c r="H707" s="646"/>
    </row>
    <row r="708" ht="15.75" customHeight="1">
      <c r="H708" s="646"/>
    </row>
    <row r="709" ht="15.75" customHeight="1">
      <c r="H709" s="646"/>
    </row>
    <row r="710" ht="15.75" customHeight="1">
      <c r="H710" s="646"/>
    </row>
    <row r="711" ht="15.75" customHeight="1">
      <c r="H711" s="646"/>
    </row>
    <row r="712" ht="15.75" customHeight="1">
      <c r="H712" s="646"/>
    </row>
    <row r="713" ht="15.75" customHeight="1">
      <c r="H713" s="646"/>
    </row>
    <row r="714" ht="15.75" customHeight="1">
      <c r="H714" s="646"/>
    </row>
    <row r="715" ht="15.75" customHeight="1">
      <c r="H715" s="646"/>
    </row>
    <row r="716" ht="15.75" customHeight="1">
      <c r="H716" s="646"/>
    </row>
    <row r="717" ht="15.75" customHeight="1">
      <c r="H717" s="646"/>
    </row>
    <row r="718" ht="15.75" customHeight="1">
      <c r="H718" s="646"/>
    </row>
    <row r="719" ht="15.75" customHeight="1">
      <c r="H719" s="646"/>
    </row>
    <row r="720" ht="15.75" customHeight="1">
      <c r="H720" s="646"/>
    </row>
    <row r="721" ht="15.75" customHeight="1">
      <c r="H721" s="646"/>
    </row>
    <row r="722" ht="15.75" customHeight="1">
      <c r="H722" s="646"/>
    </row>
    <row r="723" ht="15.75" customHeight="1">
      <c r="H723" s="646"/>
    </row>
    <row r="724" ht="15.75" customHeight="1">
      <c r="H724" s="646"/>
    </row>
    <row r="725" ht="15.75" customHeight="1">
      <c r="H725" s="646"/>
    </row>
    <row r="726" ht="15.75" customHeight="1">
      <c r="H726" s="646"/>
    </row>
    <row r="727" ht="15.75" customHeight="1">
      <c r="H727" s="646"/>
    </row>
    <row r="728" ht="15.75" customHeight="1">
      <c r="H728" s="646"/>
    </row>
    <row r="729" ht="15.75" customHeight="1">
      <c r="H729" s="646"/>
    </row>
    <row r="730" ht="15.75" customHeight="1">
      <c r="H730" s="646"/>
    </row>
    <row r="731" ht="15.75" customHeight="1">
      <c r="H731" s="646"/>
    </row>
    <row r="732" ht="15.75" customHeight="1">
      <c r="H732" s="646"/>
    </row>
    <row r="733" ht="15.75" customHeight="1">
      <c r="H733" s="646"/>
    </row>
    <row r="734" ht="15.75" customHeight="1">
      <c r="H734" s="646"/>
    </row>
    <row r="735" ht="15.75" customHeight="1">
      <c r="H735" s="646"/>
    </row>
    <row r="736" ht="15.75" customHeight="1">
      <c r="H736" s="646"/>
    </row>
    <row r="737" ht="15.75" customHeight="1">
      <c r="H737" s="646"/>
    </row>
    <row r="738" ht="15.75" customHeight="1">
      <c r="H738" s="646"/>
    </row>
    <row r="739" ht="15.75" customHeight="1">
      <c r="H739" s="646"/>
    </row>
    <row r="740" ht="15.75" customHeight="1">
      <c r="H740" s="646"/>
    </row>
    <row r="741" ht="15.75" customHeight="1">
      <c r="H741" s="646"/>
    </row>
    <row r="742" ht="15.75" customHeight="1">
      <c r="H742" s="646"/>
    </row>
    <row r="743" ht="15.75" customHeight="1">
      <c r="H743" s="646"/>
    </row>
    <row r="744" ht="15.75" customHeight="1">
      <c r="H744" s="646"/>
    </row>
    <row r="745" ht="15.75" customHeight="1">
      <c r="H745" s="646"/>
    </row>
    <row r="746" ht="15.75" customHeight="1">
      <c r="H746" s="646"/>
    </row>
    <row r="747" ht="15.75" customHeight="1">
      <c r="H747" s="646"/>
    </row>
    <row r="748" ht="15.75" customHeight="1">
      <c r="H748" s="646"/>
    </row>
    <row r="749" ht="15.75" customHeight="1">
      <c r="H749" s="646"/>
    </row>
    <row r="750" ht="15.75" customHeight="1">
      <c r="H750" s="646"/>
    </row>
    <row r="751" ht="15.75" customHeight="1">
      <c r="H751" s="646"/>
    </row>
    <row r="752" ht="15.75" customHeight="1">
      <c r="H752" s="646"/>
    </row>
    <row r="753" ht="15.75" customHeight="1">
      <c r="H753" s="646"/>
    </row>
    <row r="754" ht="15.75" customHeight="1">
      <c r="H754" s="646"/>
    </row>
    <row r="755" ht="15.75" customHeight="1">
      <c r="H755" s="646"/>
    </row>
    <row r="756" ht="15.75" customHeight="1">
      <c r="H756" s="646"/>
    </row>
    <row r="757" ht="15.75" customHeight="1">
      <c r="H757" s="646"/>
    </row>
    <row r="758" ht="15.75" customHeight="1">
      <c r="H758" s="646"/>
    </row>
    <row r="759" ht="15.75" customHeight="1">
      <c r="H759" s="646"/>
    </row>
    <row r="760" ht="15.75" customHeight="1">
      <c r="H760" s="646"/>
    </row>
    <row r="761" ht="15.75" customHeight="1">
      <c r="H761" s="646"/>
    </row>
    <row r="762" ht="15.75" customHeight="1">
      <c r="H762" s="646"/>
    </row>
    <row r="763" ht="15.75" customHeight="1">
      <c r="H763" s="646"/>
    </row>
    <row r="764" ht="15.75" customHeight="1">
      <c r="H764" s="646"/>
    </row>
    <row r="765" ht="15.75" customHeight="1">
      <c r="H765" s="646"/>
    </row>
    <row r="766" ht="15.75" customHeight="1">
      <c r="H766" s="646"/>
    </row>
    <row r="767" ht="15.75" customHeight="1">
      <c r="H767" s="646"/>
    </row>
    <row r="768" ht="15.75" customHeight="1">
      <c r="H768" s="646"/>
    </row>
    <row r="769" ht="15.75" customHeight="1">
      <c r="H769" s="646"/>
    </row>
    <row r="770" ht="15.75" customHeight="1">
      <c r="H770" s="646"/>
    </row>
    <row r="771" ht="15.75" customHeight="1">
      <c r="H771" s="646"/>
    </row>
    <row r="772" ht="15.75" customHeight="1">
      <c r="H772" s="646"/>
    </row>
    <row r="773" ht="15.75" customHeight="1">
      <c r="H773" s="646"/>
    </row>
    <row r="774" ht="15.75" customHeight="1">
      <c r="H774" s="646"/>
    </row>
    <row r="775" ht="15.75" customHeight="1">
      <c r="H775" s="646"/>
    </row>
    <row r="776" ht="15.75" customHeight="1">
      <c r="H776" s="646"/>
    </row>
    <row r="777" ht="15.75" customHeight="1">
      <c r="H777" s="646"/>
    </row>
    <row r="778" ht="15.75" customHeight="1">
      <c r="H778" s="646"/>
    </row>
    <row r="779" ht="15.75" customHeight="1">
      <c r="H779" s="646"/>
    </row>
    <row r="780" ht="15.75" customHeight="1">
      <c r="H780" s="646"/>
    </row>
    <row r="781" ht="15.75" customHeight="1">
      <c r="H781" s="646"/>
    </row>
    <row r="782" ht="15.75" customHeight="1">
      <c r="H782" s="646"/>
    </row>
    <row r="783" ht="15.75" customHeight="1">
      <c r="H783" s="646"/>
    </row>
    <row r="784" ht="15.75" customHeight="1">
      <c r="H784" s="646"/>
    </row>
    <row r="785" ht="15.75" customHeight="1">
      <c r="H785" s="646"/>
    </row>
    <row r="786" ht="15.75" customHeight="1">
      <c r="H786" s="646"/>
    </row>
    <row r="787" ht="15.75" customHeight="1">
      <c r="H787" s="646"/>
    </row>
    <row r="788" ht="15.75" customHeight="1">
      <c r="H788" s="646"/>
    </row>
    <row r="789" ht="15.75" customHeight="1">
      <c r="H789" s="646"/>
    </row>
    <row r="790" ht="15.75" customHeight="1">
      <c r="H790" s="646"/>
    </row>
    <row r="791" ht="15.75" customHeight="1">
      <c r="H791" s="646"/>
    </row>
    <row r="792" ht="15.75" customHeight="1">
      <c r="H792" s="646"/>
    </row>
    <row r="793" ht="15.75" customHeight="1">
      <c r="H793" s="646"/>
    </row>
    <row r="794" ht="15.75" customHeight="1">
      <c r="H794" s="646"/>
    </row>
    <row r="795" ht="15.75" customHeight="1">
      <c r="H795" s="646"/>
    </row>
    <row r="796" ht="15.75" customHeight="1">
      <c r="H796" s="646"/>
    </row>
    <row r="797" ht="15.75" customHeight="1">
      <c r="H797" s="646"/>
    </row>
    <row r="798" ht="15.75" customHeight="1">
      <c r="H798" s="646"/>
    </row>
    <row r="799" ht="15.75" customHeight="1">
      <c r="H799" s="646"/>
    </row>
    <row r="800" ht="15.75" customHeight="1">
      <c r="H800" s="646"/>
    </row>
    <row r="801" ht="15.75" customHeight="1">
      <c r="H801" s="646"/>
    </row>
    <row r="802" ht="15.75" customHeight="1">
      <c r="H802" s="646"/>
    </row>
    <row r="803" ht="15.75" customHeight="1">
      <c r="H803" s="646"/>
    </row>
    <row r="804" ht="15.75" customHeight="1">
      <c r="H804" s="646"/>
    </row>
    <row r="805" ht="15.75" customHeight="1">
      <c r="H805" s="646"/>
    </row>
    <row r="806" ht="15.75" customHeight="1">
      <c r="H806" s="646"/>
    </row>
    <row r="807" ht="15.75" customHeight="1">
      <c r="H807" s="646"/>
    </row>
    <row r="808" ht="15.75" customHeight="1">
      <c r="H808" s="646"/>
    </row>
    <row r="809" ht="15.75" customHeight="1">
      <c r="H809" s="646"/>
    </row>
    <row r="810" ht="15.75" customHeight="1">
      <c r="H810" s="646"/>
    </row>
    <row r="811" ht="15.75" customHeight="1">
      <c r="H811" s="646"/>
    </row>
    <row r="812" ht="15.75" customHeight="1">
      <c r="H812" s="646"/>
    </row>
    <row r="813" ht="15.75" customHeight="1">
      <c r="H813" s="646"/>
    </row>
    <row r="814" ht="15.75" customHeight="1">
      <c r="H814" s="646"/>
    </row>
    <row r="815" ht="15.75" customHeight="1">
      <c r="H815" s="646"/>
    </row>
    <row r="816" ht="15.75" customHeight="1">
      <c r="H816" s="646"/>
    </row>
    <row r="817" ht="15.75" customHeight="1">
      <c r="H817" s="646"/>
    </row>
    <row r="818" ht="15.75" customHeight="1">
      <c r="H818" s="646"/>
    </row>
    <row r="819" ht="15.75" customHeight="1">
      <c r="H819" s="646"/>
    </row>
    <row r="820" ht="15.75" customHeight="1">
      <c r="H820" s="646"/>
    </row>
    <row r="821" ht="15.75" customHeight="1">
      <c r="H821" s="646"/>
    </row>
    <row r="822" ht="15.75" customHeight="1">
      <c r="H822" s="646"/>
    </row>
    <row r="823" ht="15.75" customHeight="1">
      <c r="H823" s="646"/>
    </row>
    <row r="824" ht="15.75" customHeight="1">
      <c r="H824" s="646"/>
    </row>
    <row r="825" ht="15.75" customHeight="1">
      <c r="H825" s="646"/>
    </row>
    <row r="826" ht="15.75" customHeight="1">
      <c r="H826" s="646"/>
    </row>
    <row r="827" ht="15.75" customHeight="1">
      <c r="H827" s="646"/>
    </row>
    <row r="828" ht="15.75" customHeight="1">
      <c r="H828" s="646"/>
    </row>
    <row r="829" ht="15.75" customHeight="1">
      <c r="H829" s="646"/>
    </row>
    <row r="830" ht="15.75" customHeight="1">
      <c r="H830" s="646"/>
    </row>
    <row r="831" ht="15.75" customHeight="1">
      <c r="H831" s="646"/>
    </row>
    <row r="832" ht="15.75" customHeight="1">
      <c r="H832" s="646"/>
    </row>
    <row r="833" ht="15.75" customHeight="1">
      <c r="H833" s="646"/>
    </row>
    <row r="834" ht="15.75" customHeight="1">
      <c r="H834" s="646"/>
    </row>
    <row r="835" ht="15.75" customHeight="1">
      <c r="H835" s="646"/>
    </row>
    <row r="836" ht="15.75" customHeight="1">
      <c r="H836" s="646"/>
    </row>
    <row r="837" ht="15.75" customHeight="1">
      <c r="H837" s="646"/>
    </row>
    <row r="838" ht="15.75" customHeight="1">
      <c r="H838" s="646"/>
    </row>
    <row r="839" ht="15.75" customHeight="1">
      <c r="H839" s="646"/>
    </row>
    <row r="840" ht="15.75" customHeight="1">
      <c r="H840" s="646"/>
    </row>
    <row r="841" ht="15.75" customHeight="1">
      <c r="H841" s="646"/>
    </row>
    <row r="842" ht="15.75" customHeight="1">
      <c r="H842" s="646"/>
    </row>
    <row r="843" ht="15.75" customHeight="1">
      <c r="H843" s="646"/>
    </row>
    <row r="844" ht="15.75" customHeight="1">
      <c r="H844" s="646"/>
    </row>
    <row r="845" ht="15.75" customHeight="1">
      <c r="H845" s="646"/>
    </row>
    <row r="846" ht="15.75" customHeight="1">
      <c r="H846" s="646"/>
    </row>
    <row r="847" ht="15.75" customHeight="1">
      <c r="H847" s="646"/>
    </row>
    <row r="848" ht="15.75" customHeight="1">
      <c r="H848" s="646"/>
    </row>
    <row r="849" ht="15.75" customHeight="1">
      <c r="H849" s="646"/>
    </row>
    <row r="850" ht="15.75" customHeight="1">
      <c r="H850" s="646"/>
    </row>
    <row r="851" ht="15.75" customHeight="1">
      <c r="H851" s="646"/>
    </row>
    <row r="852" ht="15.75" customHeight="1">
      <c r="H852" s="646"/>
    </row>
    <row r="853" ht="15.75" customHeight="1">
      <c r="H853" s="646"/>
    </row>
    <row r="854" ht="15.75" customHeight="1">
      <c r="H854" s="646"/>
    </row>
    <row r="855" ht="15.75" customHeight="1">
      <c r="H855" s="646"/>
    </row>
    <row r="856" ht="15.75" customHeight="1">
      <c r="H856" s="646"/>
    </row>
    <row r="857" ht="15.75" customHeight="1">
      <c r="H857" s="646"/>
    </row>
    <row r="858" ht="15.75" customHeight="1">
      <c r="H858" s="646"/>
    </row>
    <row r="859" ht="15.75" customHeight="1">
      <c r="H859" s="646"/>
    </row>
    <row r="860" ht="15.75" customHeight="1">
      <c r="H860" s="646"/>
    </row>
    <row r="861" ht="15.75" customHeight="1">
      <c r="H861" s="646"/>
    </row>
    <row r="862" ht="15.75" customHeight="1">
      <c r="H862" s="646"/>
    </row>
    <row r="863" ht="15.75" customHeight="1">
      <c r="H863" s="646"/>
    </row>
    <row r="864" ht="15.75" customHeight="1">
      <c r="H864" s="646"/>
    </row>
    <row r="865" ht="15.75" customHeight="1">
      <c r="H865" s="646"/>
    </row>
    <row r="866" ht="15.75" customHeight="1">
      <c r="H866" s="646"/>
    </row>
    <row r="867" ht="15.75" customHeight="1">
      <c r="H867" s="646"/>
    </row>
    <row r="868" ht="15.75" customHeight="1">
      <c r="H868" s="646"/>
    </row>
    <row r="869" ht="15.75" customHeight="1">
      <c r="H869" s="646"/>
    </row>
    <row r="870" ht="15.75" customHeight="1">
      <c r="H870" s="646"/>
    </row>
    <row r="871" ht="15.75" customHeight="1">
      <c r="H871" s="646"/>
    </row>
    <row r="872" ht="15.75" customHeight="1">
      <c r="H872" s="646"/>
    </row>
    <row r="873" ht="15.75" customHeight="1">
      <c r="H873" s="646"/>
    </row>
    <row r="874" ht="15.75" customHeight="1">
      <c r="H874" s="646"/>
    </row>
    <row r="875" ht="15.75" customHeight="1">
      <c r="H875" s="646"/>
    </row>
    <row r="876" ht="15.75" customHeight="1">
      <c r="H876" s="646"/>
    </row>
    <row r="877" ht="15.75" customHeight="1">
      <c r="H877" s="646"/>
    </row>
    <row r="878" ht="15.75" customHeight="1">
      <c r="H878" s="646"/>
    </row>
    <row r="879" ht="15.75" customHeight="1">
      <c r="H879" s="646"/>
    </row>
    <row r="880" ht="15.75" customHeight="1">
      <c r="H880" s="646"/>
    </row>
    <row r="881" ht="15.75" customHeight="1">
      <c r="H881" s="646"/>
    </row>
    <row r="882" ht="15.75" customHeight="1">
      <c r="H882" s="646"/>
    </row>
    <row r="883" ht="15.75" customHeight="1">
      <c r="H883" s="646"/>
    </row>
    <row r="884" ht="15.75" customHeight="1">
      <c r="H884" s="646"/>
    </row>
    <row r="885" ht="15.75" customHeight="1">
      <c r="H885" s="646"/>
    </row>
    <row r="886" ht="15.75" customHeight="1">
      <c r="H886" s="646"/>
    </row>
    <row r="887" ht="15.75" customHeight="1">
      <c r="H887" s="646"/>
    </row>
    <row r="888" ht="15.75" customHeight="1">
      <c r="H888" s="646"/>
    </row>
    <row r="889" ht="15.75" customHeight="1">
      <c r="H889" s="646"/>
    </row>
    <row r="890" ht="15.75" customHeight="1">
      <c r="H890" s="646"/>
    </row>
    <row r="891" ht="15.75" customHeight="1">
      <c r="H891" s="646"/>
    </row>
    <row r="892" ht="15.75" customHeight="1">
      <c r="H892" s="646"/>
    </row>
    <row r="893" ht="15.75" customHeight="1">
      <c r="H893" s="646"/>
    </row>
    <row r="894" ht="15.75" customHeight="1">
      <c r="H894" s="646"/>
    </row>
    <row r="895" ht="15.75" customHeight="1">
      <c r="H895" s="646"/>
    </row>
    <row r="896" ht="15.75" customHeight="1">
      <c r="H896" s="646"/>
    </row>
    <row r="897" ht="15.75" customHeight="1">
      <c r="H897" s="646"/>
    </row>
    <row r="898" ht="15.75" customHeight="1">
      <c r="H898" s="646"/>
    </row>
    <row r="899" ht="15.75" customHeight="1">
      <c r="H899" s="646"/>
    </row>
    <row r="900" ht="15.75" customHeight="1">
      <c r="H900" s="646"/>
    </row>
    <row r="901" ht="15.75" customHeight="1">
      <c r="H901" s="646"/>
    </row>
    <row r="902" ht="15.75" customHeight="1">
      <c r="H902" s="646"/>
    </row>
    <row r="903" ht="15.75" customHeight="1">
      <c r="H903" s="646"/>
    </row>
    <row r="904" ht="15.75" customHeight="1">
      <c r="H904" s="646"/>
    </row>
    <row r="905" ht="15.75" customHeight="1">
      <c r="H905" s="646"/>
    </row>
    <row r="906" ht="15.75" customHeight="1">
      <c r="H906" s="646"/>
    </row>
    <row r="907" ht="15.75" customHeight="1">
      <c r="H907" s="646"/>
    </row>
    <row r="908" ht="15.75" customHeight="1">
      <c r="H908" s="646"/>
    </row>
    <row r="909" ht="15.75" customHeight="1">
      <c r="H909" s="646"/>
    </row>
    <row r="910" ht="15.75" customHeight="1">
      <c r="H910" s="646"/>
    </row>
    <row r="911" ht="15.75" customHeight="1">
      <c r="H911" s="646"/>
    </row>
    <row r="912" ht="15.75" customHeight="1">
      <c r="H912" s="646"/>
    </row>
    <row r="913" ht="15.75" customHeight="1">
      <c r="H913" s="646"/>
    </row>
    <row r="914" ht="15.75" customHeight="1">
      <c r="H914" s="646"/>
    </row>
    <row r="915" ht="15.75" customHeight="1">
      <c r="H915" s="646"/>
    </row>
    <row r="916" ht="15.75" customHeight="1">
      <c r="H916" s="646"/>
    </row>
    <row r="917" ht="15.75" customHeight="1">
      <c r="H917" s="646"/>
    </row>
    <row r="918" ht="15.75" customHeight="1">
      <c r="H918" s="646"/>
    </row>
    <row r="919" ht="15.75" customHeight="1">
      <c r="H919" s="646"/>
    </row>
    <row r="920" ht="15.75" customHeight="1">
      <c r="H920" s="646"/>
    </row>
    <row r="921" ht="15.75" customHeight="1">
      <c r="H921" s="646"/>
    </row>
    <row r="922" ht="15.75" customHeight="1">
      <c r="H922" s="646"/>
    </row>
    <row r="923" ht="15.75" customHeight="1">
      <c r="H923" s="646"/>
    </row>
    <row r="924" ht="15.75" customHeight="1">
      <c r="H924" s="646"/>
    </row>
    <row r="925" ht="15.75" customHeight="1">
      <c r="H925" s="646"/>
    </row>
    <row r="926" ht="15.75" customHeight="1">
      <c r="H926" s="646"/>
    </row>
    <row r="927" ht="15.75" customHeight="1">
      <c r="H927" s="646"/>
    </row>
    <row r="928" ht="15.75" customHeight="1">
      <c r="H928" s="646"/>
    </row>
    <row r="929" ht="15.75" customHeight="1">
      <c r="H929" s="646"/>
    </row>
    <row r="930" ht="15.75" customHeight="1">
      <c r="H930" s="646"/>
    </row>
    <row r="931" ht="15.75" customHeight="1">
      <c r="H931" s="646"/>
    </row>
    <row r="932" ht="15.75" customHeight="1">
      <c r="H932" s="646"/>
    </row>
    <row r="933" ht="15.75" customHeight="1">
      <c r="H933" s="646"/>
    </row>
    <row r="934" ht="15.75" customHeight="1">
      <c r="H934" s="646"/>
    </row>
    <row r="935" ht="15.75" customHeight="1">
      <c r="H935" s="646"/>
    </row>
    <row r="936" ht="15.75" customHeight="1">
      <c r="H936" s="646"/>
    </row>
    <row r="937" ht="15.75" customHeight="1">
      <c r="H937" s="646"/>
    </row>
    <row r="938" ht="15.75" customHeight="1">
      <c r="H938" s="646"/>
    </row>
    <row r="939" ht="15.75" customHeight="1">
      <c r="H939" s="646"/>
    </row>
    <row r="940" ht="15.75" customHeight="1">
      <c r="H940" s="646"/>
    </row>
    <row r="941" ht="15.75" customHeight="1">
      <c r="H941" s="646"/>
    </row>
    <row r="942" ht="15.75" customHeight="1">
      <c r="H942" s="646"/>
    </row>
    <row r="943" ht="15.75" customHeight="1">
      <c r="H943" s="646"/>
    </row>
    <row r="944" ht="15.75" customHeight="1">
      <c r="H944" s="646"/>
    </row>
    <row r="945" ht="15.75" customHeight="1">
      <c r="H945" s="646"/>
    </row>
    <row r="946" ht="15.75" customHeight="1">
      <c r="H946" s="646"/>
    </row>
    <row r="947" ht="15.75" customHeight="1">
      <c r="H947" s="646"/>
    </row>
    <row r="948" ht="15.75" customHeight="1">
      <c r="H948" s="646"/>
    </row>
    <row r="949" ht="15.75" customHeight="1">
      <c r="H949" s="646"/>
    </row>
    <row r="950" ht="15.75" customHeight="1">
      <c r="H950" s="646"/>
    </row>
    <row r="951" ht="15.75" customHeight="1">
      <c r="H951" s="646"/>
    </row>
    <row r="952" ht="15.75" customHeight="1">
      <c r="H952" s="646"/>
    </row>
    <row r="953" ht="15.75" customHeight="1">
      <c r="H953" s="646"/>
    </row>
    <row r="954" ht="15.75" customHeight="1">
      <c r="H954" s="646"/>
    </row>
    <row r="955" ht="15.75" customHeight="1">
      <c r="H955" s="646"/>
    </row>
    <row r="956" ht="15.75" customHeight="1">
      <c r="H956" s="646"/>
    </row>
    <row r="957" ht="15.75" customHeight="1">
      <c r="H957" s="646"/>
    </row>
    <row r="958" ht="15.75" customHeight="1">
      <c r="H958" s="646"/>
    </row>
    <row r="959" ht="15.75" customHeight="1">
      <c r="H959" s="646"/>
    </row>
    <row r="960" ht="15.75" customHeight="1">
      <c r="H960" s="646"/>
    </row>
    <row r="961" ht="15.75" customHeight="1">
      <c r="H961" s="646"/>
    </row>
    <row r="962" ht="15.75" customHeight="1">
      <c r="H962" s="646"/>
    </row>
    <row r="963" ht="15.75" customHeight="1">
      <c r="H963" s="646"/>
    </row>
    <row r="964" ht="15.75" customHeight="1">
      <c r="H964" s="646"/>
    </row>
    <row r="965" ht="15.75" customHeight="1">
      <c r="H965" s="646"/>
    </row>
    <row r="966" ht="15.75" customHeight="1">
      <c r="H966" s="646"/>
    </row>
    <row r="967" ht="15.75" customHeight="1">
      <c r="H967" s="646"/>
    </row>
    <row r="968" ht="15.75" customHeight="1">
      <c r="H968" s="646"/>
    </row>
    <row r="969" ht="15.75" customHeight="1">
      <c r="H969" s="646"/>
    </row>
    <row r="970" ht="15.75" customHeight="1">
      <c r="H970" s="646"/>
    </row>
    <row r="971" ht="15.75" customHeight="1">
      <c r="H971" s="646"/>
    </row>
    <row r="972" ht="15.75" customHeight="1">
      <c r="H972" s="646"/>
    </row>
    <row r="973" ht="15.75" customHeight="1">
      <c r="H973" s="646"/>
    </row>
    <row r="974" ht="15.75" customHeight="1">
      <c r="H974" s="646"/>
    </row>
    <row r="975" ht="15.75" customHeight="1">
      <c r="H975" s="646"/>
    </row>
    <row r="976" ht="15.75" customHeight="1">
      <c r="H976" s="646"/>
    </row>
    <row r="977" ht="15.75" customHeight="1">
      <c r="H977" s="646"/>
    </row>
    <row r="978" ht="15.75" customHeight="1">
      <c r="H978" s="646"/>
    </row>
    <row r="979" ht="15.75" customHeight="1">
      <c r="H979" s="646"/>
    </row>
    <row r="980" ht="15.75" customHeight="1">
      <c r="H980" s="646"/>
    </row>
    <row r="981" ht="15.75" customHeight="1">
      <c r="H981" s="646"/>
    </row>
    <row r="982" ht="15.75" customHeight="1">
      <c r="H982" s="646"/>
    </row>
    <row r="983" ht="15.75" customHeight="1">
      <c r="H983" s="646"/>
    </row>
    <row r="984" ht="15.75" customHeight="1">
      <c r="H984" s="646"/>
    </row>
    <row r="985" ht="15.75" customHeight="1">
      <c r="H985" s="646"/>
    </row>
    <row r="986" ht="15.75" customHeight="1">
      <c r="H986" s="646"/>
    </row>
    <row r="987" ht="15.75" customHeight="1">
      <c r="H987" s="646"/>
    </row>
    <row r="988" ht="15.75" customHeight="1">
      <c r="H988" s="646"/>
    </row>
    <row r="989" ht="15.75" customHeight="1">
      <c r="H989" s="646"/>
    </row>
    <row r="990" ht="15.75" customHeight="1">
      <c r="H990" s="646"/>
    </row>
    <row r="991" ht="15.75" customHeight="1">
      <c r="H991" s="646"/>
    </row>
    <row r="992" ht="15.75" customHeight="1">
      <c r="H992" s="646"/>
    </row>
    <row r="993" ht="15.75" customHeight="1">
      <c r="H993" s="646"/>
    </row>
    <row r="994" ht="15.75" customHeight="1">
      <c r="H994" s="646"/>
    </row>
    <row r="995" ht="15.75" customHeight="1">
      <c r="H995" s="646"/>
    </row>
    <row r="996" ht="15.75" customHeight="1">
      <c r="H996" s="646"/>
    </row>
    <row r="997" ht="15.75" customHeight="1">
      <c r="H997" s="646"/>
    </row>
    <row r="998" ht="15.75" customHeight="1">
      <c r="H998" s="646"/>
    </row>
    <row r="999" ht="15.75" customHeight="1">
      <c r="H999" s="646"/>
    </row>
    <row r="1000" ht="15.75" customHeight="1">
      <c r="H1000" s="646"/>
    </row>
    <row r="1001" ht="15.75" customHeight="1">
      <c r="H1001" s="646"/>
    </row>
    <row r="1002" ht="15.75" customHeight="1">
      <c r="H1002" s="646"/>
    </row>
    <row r="1003" ht="15.75" customHeight="1">
      <c r="H1003" s="646"/>
    </row>
    <row r="1004" ht="15.75" customHeight="1">
      <c r="H1004" s="646"/>
    </row>
    <row r="1005" ht="15.75" customHeight="1">
      <c r="H1005" s="646"/>
    </row>
    <row r="1006" ht="15.75" customHeight="1">
      <c r="H1006" s="646"/>
    </row>
    <row r="1007" ht="15.75" customHeight="1">
      <c r="H1007" s="646"/>
    </row>
    <row r="1008" ht="15.75" customHeight="1">
      <c r="H1008" s="646"/>
    </row>
    <row r="1009" ht="15.75" customHeight="1">
      <c r="H1009" s="646"/>
    </row>
    <row r="1010" ht="15.75" customHeight="1">
      <c r="H1010" s="646"/>
    </row>
    <row r="1011" ht="15.75" customHeight="1">
      <c r="H1011" s="646"/>
    </row>
    <row r="1012" ht="15.75" customHeight="1">
      <c r="H1012" s="646"/>
    </row>
    <row r="1013" ht="15.75" customHeight="1">
      <c r="H1013" s="646"/>
    </row>
    <row r="1014" ht="15.75" customHeight="1">
      <c r="H1014" s="646"/>
    </row>
    <row r="1015" ht="15.75" customHeight="1">
      <c r="H1015" s="646"/>
    </row>
    <row r="1016" ht="15.75" customHeight="1">
      <c r="H1016" s="646"/>
    </row>
    <row r="1017" ht="15.75" customHeight="1">
      <c r="H1017" s="646"/>
    </row>
    <row r="1018" ht="15.75" customHeight="1">
      <c r="H1018" s="646"/>
    </row>
    <row r="1019" ht="15.75" customHeight="1">
      <c r="H1019" s="646"/>
    </row>
    <row r="1020" ht="15.75" customHeight="1">
      <c r="H1020" s="646"/>
    </row>
    <row r="1021" ht="15.75" customHeight="1">
      <c r="H1021" s="646"/>
    </row>
    <row r="1022" ht="15.75" customHeight="1">
      <c r="H1022" s="646"/>
    </row>
    <row r="1023" ht="15.75" customHeight="1">
      <c r="H1023" s="646"/>
    </row>
    <row r="1024" ht="15.75" customHeight="1">
      <c r="H1024" s="646"/>
    </row>
    <row r="1025" ht="15.75" customHeight="1">
      <c r="H1025" s="646"/>
    </row>
    <row r="1026" ht="15.75" customHeight="1">
      <c r="H1026" s="646"/>
    </row>
    <row r="1027" ht="15.75" customHeight="1">
      <c r="H1027" s="646"/>
    </row>
    <row r="1028" ht="15.75" customHeight="1">
      <c r="H1028" s="646"/>
    </row>
    <row r="1029" ht="15.75" customHeight="1">
      <c r="H1029" s="646"/>
    </row>
    <row r="1030" ht="15.75" customHeight="1">
      <c r="H1030" s="646"/>
    </row>
    <row r="1031" ht="15.75" customHeight="1">
      <c r="H1031" s="646"/>
    </row>
    <row r="1032" ht="15.75" customHeight="1">
      <c r="H1032" s="646"/>
    </row>
    <row r="1033" ht="15.75" customHeight="1">
      <c r="H1033" s="646"/>
    </row>
    <row r="1034" ht="15.75" customHeight="1">
      <c r="H1034" s="646"/>
    </row>
    <row r="1035" ht="15.75" customHeight="1">
      <c r="H1035" s="646"/>
    </row>
    <row r="1036" ht="15.75" customHeight="1">
      <c r="H1036" s="646"/>
    </row>
    <row r="1037" ht="15.75" customHeight="1">
      <c r="H1037" s="646"/>
    </row>
    <row r="1038" ht="15.75" customHeight="1">
      <c r="H1038" s="646"/>
    </row>
    <row r="1039" ht="15.75" customHeight="1">
      <c r="H1039" s="646"/>
    </row>
    <row r="1040" ht="15.75" customHeight="1">
      <c r="H1040" s="646"/>
    </row>
    <row r="1041" ht="15.75" customHeight="1">
      <c r="H1041" s="646"/>
    </row>
    <row r="1042" ht="15.75" customHeight="1">
      <c r="H1042" s="646"/>
    </row>
    <row r="1043" ht="15.75" customHeight="1">
      <c r="H1043" s="646"/>
    </row>
    <row r="1044" ht="15.75" customHeight="1">
      <c r="H1044" s="646"/>
    </row>
    <row r="1045" ht="15.75" customHeight="1">
      <c r="H1045" s="646"/>
    </row>
    <row r="1046" ht="15.75" customHeight="1">
      <c r="H1046" s="646"/>
    </row>
    <row r="1047" ht="15.75" customHeight="1">
      <c r="H1047" s="646"/>
    </row>
    <row r="1048" ht="15.75" customHeight="1">
      <c r="H1048" s="646"/>
    </row>
    <row r="1049" ht="15.75" customHeight="1">
      <c r="H1049" s="646"/>
    </row>
    <row r="1050" ht="15.75" customHeight="1">
      <c r="H1050" s="646"/>
    </row>
    <row r="1051" ht="15.75" customHeight="1">
      <c r="H1051" s="646"/>
    </row>
    <row r="1052" ht="15.75" customHeight="1">
      <c r="H1052" s="646"/>
    </row>
    <row r="1053" ht="15.75" customHeight="1">
      <c r="H1053" s="646"/>
    </row>
    <row r="1054" ht="15.75" customHeight="1">
      <c r="H1054" s="646"/>
    </row>
    <row r="1055" ht="15.75" customHeight="1">
      <c r="H1055" s="646"/>
    </row>
    <row r="1056" ht="15.75" customHeight="1">
      <c r="H1056" s="646"/>
    </row>
    <row r="1057" ht="15.75" customHeight="1">
      <c r="H1057" s="646"/>
    </row>
    <row r="1058" ht="15.75" customHeight="1">
      <c r="H1058" s="646"/>
    </row>
    <row r="1059" ht="15.75" customHeight="1">
      <c r="H1059" s="646"/>
    </row>
    <row r="1060" ht="15.75" customHeight="1">
      <c r="H1060" s="646"/>
    </row>
    <row r="1061" ht="15.75" customHeight="1">
      <c r="H1061" s="646"/>
    </row>
    <row r="1062" ht="15.75" customHeight="1">
      <c r="H1062" s="646"/>
    </row>
    <row r="1063" ht="15.75" customHeight="1">
      <c r="H1063" s="646"/>
    </row>
    <row r="1064" ht="15.75" customHeight="1">
      <c r="H1064" s="646"/>
    </row>
    <row r="1065" ht="15.75" customHeight="1">
      <c r="H1065" s="646"/>
    </row>
    <row r="1066" ht="15.75" customHeight="1">
      <c r="H1066" s="646"/>
    </row>
    <row r="1067" ht="15.75" customHeight="1">
      <c r="H1067" s="646"/>
    </row>
    <row r="1068" ht="15.75" customHeight="1">
      <c r="H1068" s="646"/>
    </row>
    <row r="1069" ht="15.75" customHeight="1">
      <c r="H1069" s="646"/>
    </row>
    <row r="1070" ht="15.75" customHeight="1">
      <c r="H1070" s="646"/>
    </row>
    <row r="1071" ht="15.75" customHeight="1">
      <c r="H1071" s="646"/>
    </row>
    <row r="1072" ht="15.75" customHeight="1">
      <c r="H1072" s="646"/>
    </row>
    <row r="1073" ht="15.75" customHeight="1">
      <c r="H1073" s="646"/>
    </row>
    <row r="1074" ht="15.75" customHeight="1">
      <c r="H1074" s="646"/>
    </row>
    <row r="1075" ht="15.75" customHeight="1">
      <c r="H1075" s="646"/>
    </row>
    <row r="1076" ht="15.75" customHeight="1">
      <c r="H1076" s="646"/>
    </row>
    <row r="1077" ht="15.75" customHeight="1">
      <c r="H1077" s="646"/>
    </row>
    <row r="1078" ht="15.75" customHeight="1">
      <c r="H1078" s="646"/>
    </row>
    <row r="1079" ht="15.75" customHeight="1">
      <c r="H1079" s="646"/>
    </row>
    <row r="1080" ht="15.75" customHeight="1">
      <c r="H1080" s="646"/>
    </row>
    <row r="1081" ht="15.75" customHeight="1">
      <c r="H1081" s="646"/>
    </row>
    <row r="1082" ht="15.75" customHeight="1">
      <c r="H1082" s="646"/>
    </row>
    <row r="1083" ht="15.75" customHeight="1">
      <c r="H1083" s="646"/>
    </row>
    <row r="1084" ht="15.75" customHeight="1">
      <c r="H1084" s="646"/>
    </row>
    <row r="1085" ht="15.75" customHeight="1">
      <c r="H1085" s="646"/>
    </row>
    <row r="1086" ht="15.75" customHeight="1">
      <c r="H1086" s="646"/>
    </row>
    <row r="1087" ht="15.75" customHeight="1">
      <c r="H1087" s="646"/>
    </row>
    <row r="1088" ht="15.75" customHeight="1">
      <c r="H1088" s="646"/>
    </row>
    <row r="1089" ht="15.75" customHeight="1">
      <c r="H1089" s="646"/>
    </row>
    <row r="1090" ht="15.75" customHeight="1">
      <c r="H1090" s="646"/>
    </row>
    <row r="1091" ht="15.75" customHeight="1">
      <c r="H1091" s="646"/>
    </row>
    <row r="1092" ht="15.75" customHeight="1">
      <c r="H1092" s="646"/>
    </row>
    <row r="1093" ht="15.75" customHeight="1">
      <c r="H1093" s="646"/>
    </row>
    <row r="1094" ht="15.75" customHeight="1">
      <c r="H1094" s="646"/>
    </row>
    <row r="1095" ht="15.75" customHeight="1">
      <c r="H1095" s="646"/>
    </row>
    <row r="1096" ht="15.75" customHeight="1">
      <c r="H1096" s="646"/>
    </row>
    <row r="1097" ht="15.75" customHeight="1">
      <c r="H1097" s="646"/>
    </row>
    <row r="1098" ht="15.75" customHeight="1">
      <c r="H1098" s="646"/>
    </row>
    <row r="1099" ht="15.75" customHeight="1">
      <c r="H1099" s="646"/>
    </row>
    <row r="1100" ht="15.75" customHeight="1">
      <c r="H1100" s="646"/>
    </row>
    <row r="1101" ht="15.75" customHeight="1">
      <c r="H1101" s="646"/>
    </row>
    <row r="1102" ht="15.75" customHeight="1">
      <c r="H1102" s="646"/>
    </row>
    <row r="1103" ht="15.75" customHeight="1">
      <c r="H1103" s="646"/>
    </row>
    <row r="1104" ht="15.75" customHeight="1">
      <c r="H1104" s="646"/>
    </row>
    <row r="1105" ht="15.75" customHeight="1">
      <c r="H1105" s="646"/>
    </row>
    <row r="1106" ht="15.75" customHeight="1">
      <c r="H1106" s="646"/>
    </row>
    <row r="1107" ht="15.75" customHeight="1">
      <c r="H1107" s="646"/>
    </row>
    <row r="1108" ht="15.75" customHeight="1">
      <c r="H1108" s="646"/>
    </row>
    <row r="1109" ht="15.75" customHeight="1">
      <c r="H1109" s="646"/>
    </row>
    <row r="1110" ht="15.75" customHeight="1">
      <c r="H1110" s="646"/>
    </row>
    <row r="1111" ht="15.75" customHeight="1">
      <c r="H1111" s="646"/>
    </row>
    <row r="1112" ht="15.75" customHeight="1">
      <c r="H1112" s="646"/>
    </row>
    <row r="1113" ht="15.75" customHeight="1">
      <c r="H1113" s="646"/>
    </row>
    <row r="1114" ht="15.75" customHeight="1">
      <c r="H1114" s="646"/>
    </row>
    <row r="1115" ht="15.75" customHeight="1">
      <c r="H1115" s="646"/>
    </row>
    <row r="1116" ht="15.75" customHeight="1">
      <c r="H1116" s="646"/>
    </row>
    <row r="1117" ht="15.75" customHeight="1">
      <c r="H1117" s="646"/>
    </row>
    <row r="1118" ht="15.75" customHeight="1">
      <c r="H1118" s="646"/>
    </row>
    <row r="1119" ht="15.75" customHeight="1">
      <c r="H1119" s="646"/>
    </row>
    <row r="1120" ht="15.75" customHeight="1">
      <c r="H1120" s="646"/>
    </row>
    <row r="1121" ht="15.75" customHeight="1">
      <c r="H1121" s="646"/>
    </row>
    <row r="1122" ht="15.75" customHeight="1">
      <c r="H1122" s="646"/>
    </row>
    <row r="1123" ht="15.75" customHeight="1">
      <c r="H1123" s="646"/>
    </row>
    <row r="1124" ht="15.75" customHeight="1">
      <c r="H1124" s="646"/>
    </row>
    <row r="1125" ht="15.75" customHeight="1">
      <c r="H1125" s="646"/>
    </row>
    <row r="1126" ht="15.75" customHeight="1">
      <c r="H1126" s="646"/>
    </row>
    <row r="1127" ht="15.75" customHeight="1">
      <c r="H1127" s="646"/>
    </row>
    <row r="1128" ht="15.75" customHeight="1">
      <c r="H1128" s="646"/>
    </row>
    <row r="1129" ht="15.75" customHeight="1">
      <c r="H1129" s="646"/>
    </row>
    <row r="1130" ht="15.75" customHeight="1">
      <c r="H1130" s="646"/>
    </row>
    <row r="1131" ht="15.75" customHeight="1">
      <c r="H1131" s="646"/>
    </row>
    <row r="1132" ht="15.75" customHeight="1">
      <c r="H1132" s="646"/>
    </row>
    <row r="1133" ht="15.75" customHeight="1">
      <c r="H1133" s="646"/>
    </row>
    <row r="1134" ht="15.75" customHeight="1">
      <c r="H1134" s="646"/>
    </row>
    <row r="1135" ht="15.75" customHeight="1">
      <c r="H1135" s="646"/>
    </row>
    <row r="1136" ht="15.75" customHeight="1">
      <c r="H1136" s="646"/>
    </row>
    <row r="1137" ht="15.75" customHeight="1">
      <c r="H1137" s="646"/>
    </row>
    <row r="1138" ht="15.75" customHeight="1">
      <c r="H1138" s="646"/>
    </row>
    <row r="1139" ht="15.75" customHeight="1">
      <c r="H1139" s="646"/>
    </row>
    <row r="1140" ht="15.75" customHeight="1">
      <c r="H1140" s="646"/>
    </row>
    <row r="1141" ht="15.75" customHeight="1">
      <c r="H1141" s="646"/>
    </row>
    <row r="1142" ht="15.75" customHeight="1">
      <c r="H1142" s="646"/>
    </row>
    <row r="1143" ht="15.75" customHeight="1">
      <c r="H1143" s="646"/>
    </row>
    <row r="1144" ht="15.75" customHeight="1">
      <c r="H1144" s="646"/>
    </row>
    <row r="1145" ht="15.75" customHeight="1">
      <c r="H1145" s="646"/>
    </row>
    <row r="1146" ht="15.75" customHeight="1">
      <c r="H1146" s="646"/>
    </row>
    <row r="1147" ht="15.75" customHeight="1">
      <c r="H1147" s="646"/>
    </row>
    <row r="1148" ht="15.75" customHeight="1">
      <c r="H1148" s="646"/>
    </row>
    <row r="1149" ht="15.75" customHeight="1">
      <c r="H1149" s="646"/>
    </row>
    <row r="1150" ht="15.75" customHeight="1">
      <c r="H1150" s="646"/>
    </row>
    <row r="1151" ht="15.75" customHeight="1">
      <c r="H1151" s="646"/>
    </row>
    <row r="1152" ht="15.75" customHeight="1">
      <c r="H1152" s="646"/>
    </row>
    <row r="1153" ht="15.75" customHeight="1">
      <c r="H1153" s="646"/>
    </row>
    <row r="1154" ht="15.75" customHeight="1">
      <c r="H1154" s="646"/>
    </row>
    <row r="1155" ht="15.75" customHeight="1">
      <c r="H1155" s="646"/>
    </row>
    <row r="1156" ht="15.75" customHeight="1">
      <c r="H1156" s="646"/>
    </row>
    <row r="1157" ht="15.75" customHeight="1">
      <c r="H1157" s="646"/>
    </row>
    <row r="1158" ht="15.75" customHeight="1">
      <c r="H1158" s="646"/>
    </row>
    <row r="1159" ht="15.75" customHeight="1">
      <c r="H1159" s="646"/>
    </row>
    <row r="1160" ht="15.75" customHeight="1">
      <c r="H1160" s="646"/>
    </row>
    <row r="1161" ht="15.75" customHeight="1">
      <c r="H1161" s="646"/>
    </row>
    <row r="1162" ht="15.75" customHeight="1">
      <c r="H1162" s="646"/>
    </row>
    <row r="1163" ht="15.75" customHeight="1">
      <c r="H1163" s="646"/>
    </row>
    <row r="1164" ht="15.75" customHeight="1">
      <c r="H1164" s="646"/>
    </row>
    <row r="1165" ht="15.75" customHeight="1">
      <c r="H1165" s="646"/>
    </row>
    <row r="1166" ht="15.75" customHeight="1">
      <c r="H1166" s="646"/>
    </row>
    <row r="1167" ht="15.75" customHeight="1">
      <c r="H1167" s="646"/>
    </row>
    <row r="1168" ht="15.75" customHeight="1">
      <c r="H1168" s="646"/>
    </row>
    <row r="1169" ht="15.75" customHeight="1">
      <c r="H1169" s="646"/>
    </row>
    <row r="1170" ht="15.75" customHeight="1">
      <c r="H1170" s="646"/>
    </row>
    <row r="1171" ht="15.75" customHeight="1">
      <c r="H1171" s="646"/>
    </row>
    <row r="1172" ht="15.75" customHeight="1">
      <c r="H1172" s="646"/>
    </row>
    <row r="1173" ht="15.75" customHeight="1">
      <c r="H1173" s="646"/>
    </row>
    <row r="1174" ht="15.75" customHeight="1">
      <c r="H1174" s="646"/>
    </row>
    <row r="1175" ht="15.75" customHeight="1">
      <c r="H1175" s="646"/>
    </row>
    <row r="1176" ht="15.75" customHeight="1">
      <c r="H1176" s="646"/>
    </row>
    <row r="1177" ht="15.75" customHeight="1">
      <c r="H1177" s="646"/>
    </row>
    <row r="1178" ht="15.75" customHeight="1">
      <c r="H1178" s="646"/>
    </row>
    <row r="1179" ht="15.75" customHeight="1">
      <c r="H1179" s="646"/>
    </row>
    <row r="1180" ht="15.75" customHeight="1">
      <c r="H1180" s="646"/>
    </row>
    <row r="1181" ht="15.75" customHeight="1">
      <c r="H1181" s="646"/>
    </row>
    <row r="1182" ht="15.75" customHeight="1">
      <c r="H1182" s="646"/>
    </row>
    <row r="1183" ht="15.75" customHeight="1">
      <c r="H1183" s="646"/>
    </row>
    <row r="1184" ht="15.75" customHeight="1">
      <c r="H1184" s="646"/>
    </row>
    <row r="1185" ht="15.75" customHeight="1">
      <c r="H1185" s="646"/>
    </row>
    <row r="1186" ht="15.75" customHeight="1">
      <c r="H1186" s="646"/>
    </row>
    <row r="1187" ht="15.75" customHeight="1">
      <c r="H1187" s="646"/>
    </row>
    <row r="1188" ht="15.75" customHeight="1">
      <c r="H1188" s="646"/>
    </row>
    <row r="1189" ht="15.75" customHeight="1">
      <c r="H1189" s="646"/>
    </row>
    <row r="1190" ht="15.75" customHeight="1">
      <c r="H1190" s="646"/>
    </row>
    <row r="1191" ht="15.75" customHeight="1">
      <c r="H1191" s="646"/>
    </row>
    <row r="1192" ht="15.75" customHeight="1">
      <c r="H1192" s="646"/>
    </row>
    <row r="1193" ht="15.75" customHeight="1">
      <c r="H1193" s="646"/>
    </row>
    <row r="1194" ht="15.75" customHeight="1">
      <c r="H1194" s="646"/>
    </row>
    <row r="1195" ht="15.75" customHeight="1">
      <c r="H1195" s="646"/>
    </row>
    <row r="1196" ht="15.75" customHeight="1">
      <c r="H1196" s="646"/>
    </row>
    <row r="1197" ht="15.75" customHeight="1">
      <c r="H1197" s="646"/>
    </row>
    <row r="1198" ht="15.75" customHeight="1">
      <c r="H1198" s="646"/>
    </row>
    <row r="1199" ht="15.75" customHeight="1">
      <c r="H1199" s="646"/>
    </row>
    <row r="1200" ht="15.75" customHeight="1">
      <c r="H1200" s="646"/>
    </row>
    <row r="1201" ht="15.75" customHeight="1">
      <c r="H1201" s="646"/>
    </row>
    <row r="1202" ht="15.75" customHeight="1">
      <c r="H1202" s="646"/>
    </row>
    <row r="1203" ht="15.75" customHeight="1">
      <c r="H1203" s="647"/>
    </row>
    <row r="1204" ht="15.75" customHeight="1">
      <c r="H1204" s="646"/>
    </row>
    <row r="1205" ht="15.75" customHeight="1">
      <c r="H1205" s="646"/>
    </row>
    <row r="1206" ht="15.75" customHeight="1">
      <c r="H1206" s="646"/>
    </row>
    <row r="1207" ht="15.75" customHeight="1">
      <c r="H1207" s="646"/>
    </row>
    <row r="1208" ht="15.75" customHeight="1">
      <c r="H1208" s="646"/>
    </row>
    <row r="1209" ht="15.75" customHeight="1">
      <c r="H1209" s="646"/>
    </row>
    <row r="1210" ht="15.75" customHeight="1">
      <c r="H1210" s="646"/>
    </row>
    <row r="1211" ht="15.75" customHeight="1">
      <c r="H1211" s="646"/>
    </row>
    <row r="1212" ht="15.75" customHeight="1">
      <c r="H1212" s="646"/>
    </row>
    <row r="1213" ht="15.75" customHeight="1">
      <c r="H1213" s="646"/>
    </row>
    <row r="1214" ht="15.75" customHeight="1">
      <c r="H1214" s="646"/>
    </row>
    <row r="1215" ht="15.75" customHeight="1">
      <c r="H1215" s="646"/>
    </row>
    <row r="1216" ht="15.75" customHeight="1">
      <c r="H1216" s="646"/>
    </row>
    <row r="1217" ht="15.75" customHeight="1">
      <c r="H1217" s="646"/>
    </row>
    <row r="1218" ht="15.75" customHeight="1">
      <c r="H1218" s="646"/>
    </row>
    <row r="1219" ht="15.75" customHeight="1">
      <c r="H1219" s="646"/>
    </row>
    <row r="1220" ht="15.75" customHeight="1">
      <c r="H1220" s="646"/>
    </row>
    <row r="1221" ht="15.75" customHeight="1">
      <c r="H1221" s="646"/>
    </row>
    <row r="1222" ht="15.75" customHeight="1">
      <c r="H1222" s="646"/>
    </row>
    <row r="1223" ht="15.75" customHeight="1">
      <c r="H1223" s="646"/>
    </row>
    <row r="1224" ht="15.75" customHeight="1">
      <c r="H1224" s="646"/>
    </row>
    <row r="1225" ht="15.75" customHeight="1">
      <c r="H1225" s="646"/>
    </row>
    <row r="1226" ht="15.75" customHeight="1">
      <c r="H1226" s="646"/>
    </row>
    <row r="1227" ht="15.75" customHeight="1">
      <c r="H1227" s="646"/>
    </row>
    <row r="1228" ht="15.75" customHeight="1">
      <c r="H1228" s="646"/>
    </row>
    <row r="1229" ht="15.75" customHeight="1">
      <c r="H1229" s="646"/>
    </row>
    <row r="1230" ht="15.75" customHeight="1">
      <c r="H1230" s="646"/>
    </row>
    <row r="1231" ht="15.75" customHeight="1">
      <c r="H1231" s="646"/>
    </row>
    <row r="1232" ht="15.75" customHeight="1">
      <c r="H1232" s="646"/>
    </row>
    <row r="1233" ht="15.75" customHeight="1">
      <c r="H1233" s="646"/>
    </row>
    <row r="1234" ht="15.75" customHeight="1">
      <c r="H1234" s="646"/>
    </row>
    <row r="1235" ht="15.75" customHeight="1">
      <c r="H1235" s="646"/>
    </row>
    <row r="1236" ht="15.75" customHeight="1">
      <c r="H1236" s="646"/>
    </row>
    <row r="1237" ht="15.75" customHeight="1">
      <c r="H1237" s="646"/>
    </row>
    <row r="1238" ht="15.75" customHeight="1">
      <c r="H1238" s="646"/>
    </row>
    <row r="1239" ht="15.75" customHeight="1">
      <c r="H1239" s="646"/>
    </row>
    <row r="1240" ht="15.75" customHeight="1">
      <c r="H1240" s="646"/>
    </row>
    <row r="1241" ht="15.75" customHeight="1">
      <c r="H1241" s="646"/>
    </row>
    <row r="1242" ht="15.75" customHeight="1">
      <c r="H1242" s="646"/>
    </row>
    <row r="1243" ht="15.75" customHeight="1">
      <c r="H1243" s="646"/>
    </row>
    <row r="1244" ht="15.75" customHeight="1">
      <c r="H1244" s="646"/>
    </row>
    <row r="1245" ht="15.75" customHeight="1">
      <c r="H1245" s="646"/>
    </row>
    <row r="1246" ht="15.75" customHeight="1">
      <c r="H1246" s="646"/>
    </row>
    <row r="1247" ht="15.75" customHeight="1">
      <c r="H1247" s="646"/>
    </row>
    <row r="1248" ht="15.75" customHeight="1">
      <c r="H1248" s="646"/>
    </row>
    <row r="1249" ht="15.75" customHeight="1">
      <c r="H1249" s="646"/>
    </row>
    <row r="1250" ht="15.75" customHeight="1">
      <c r="H1250" s="646"/>
    </row>
    <row r="1251" ht="15.75" customHeight="1">
      <c r="H1251" s="646"/>
    </row>
    <row r="1252" ht="15.75" customHeight="1">
      <c r="H1252" s="646"/>
    </row>
    <row r="1253" ht="15.75" customHeight="1">
      <c r="H1253" s="646"/>
    </row>
    <row r="1254" ht="15.75" customHeight="1">
      <c r="H1254" s="646"/>
    </row>
    <row r="1255" ht="15.75" customHeight="1">
      <c r="H1255" s="646"/>
    </row>
    <row r="1256" ht="15.75" customHeight="1">
      <c r="H1256" s="646"/>
    </row>
    <row r="1257" ht="15.75" customHeight="1">
      <c r="H1257" s="646"/>
    </row>
    <row r="1258" ht="15.75" customHeight="1">
      <c r="H1258" s="646"/>
    </row>
    <row r="1259" ht="15.75" customHeight="1">
      <c r="H1259" s="646"/>
    </row>
    <row r="1260" ht="15.75" customHeight="1">
      <c r="H1260" s="646"/>
    </row>
    <row r="1261" ht="15.75" customHeight="1">
      <c r="H1261" s="646"/>
    </row>
    <row r="1262" ht="15.75" customHeight="1">
      <c r="H1262" s="646"/>
    </row>
    <row r="1263" ht="15.75" customHeight="1">
      <c r="H1263" s="646"/>
    </row>
    <row r="1264" ht="15.75" customHeight="1">
      <c r="H1264" s="646"/>
    </row>
    <row r="1265" ht="15.75" customHeight="1">
      <c r="H1265" s="646"/>
    </row>
    <row r="1266" ht="15.75" customHeight="1">
      <c r="H1266" s="646"/>
    </row>
    <row r="1267" ht="15.75" customHeight="1">
      <c r="H1267" s="646"/>
    </row>
    <row r="1268" ht="15.75" customHeight="1">
      <c r="H1268" s="646"/>
    </row>
    <row r="1269" ht="15.75" customHeight="1">
      <c r="H1269" s="646"/>
    </row>
    <row r="1270" ht="15.75" customHeight="1">
      <c r="H1270" s="646"/>
    </row>
    <row r="1271" ht="15.75" customHeight="1">
      <c r="H1271" s="646"/>
    </row>
    <row r="1272" ht="15.75" customHeight="1">
      <c r="H1272" s="646"/>
    </row>
    <row r="1273" ht="15.75" customHeight="1">
      <c r="H1273" s="646"/>
    </row>
    <row r="1274" ht="15.75" customHeight="1">
      <c r="H1274" s="646"/>
    </row>
    <row r="1275" ht="15.75" customHeight="1">
      <c r="H1275" s="646"/>
    </row>
    <row r="1276" ht="15.75" customHeight="1">
      <c r="H1276" s="646"/>
    </row>
    <row r="1277" ht="15.75" customHeight="1">
      <c r="H1277" s="646"/>
    </row>
    <row r="1278" ht="15.75" customHeight="1">
      <c r="H1278" s="646"/>
    </row>
    <row r="1279" ht="15.75" customHeight="1">
      <c r="H1279" s="646"/>
    </row>
  </sheetData>
  <dataValidations>
    <dataValidation type="list" allowBlank="1" showErrorMessage="1" sqref="J2:J30">
      <formula1>"Aerospace &amp; Aviation,Biotechnology,Biotechnology &amp; Biopharmaceutical,Consumer Electronics,Content &amp; Media,Decision/Risk Analysis,Digital &amp; Health care,Digital Health,Enterprise, IT &amp; Data Infrastructure,Industrial Technologies,Life Sciences &amp; HealthTech,M"&amp;"edical devices,Medical devices | Medical equipment,Medical Equipment Manufacturing,Mental Health,Pharmaceuticals,Research/Medical equipment,Retail &amp; Marketing,Wellness and Fitness Services,Wellness, Health Care"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6.38"/>
    <col customWidth="1" min="2" max="2" width="27.5"/>
    <col customWidth="1" min="3" max="3" width="18.75"/>
  </cols>
  <sheetData>
    <row r="1">
      <c r="A1" s="648"/>
      <c r="B1" s="649"/>
      <c r="C1" s="649" t="s">
        <v>3566</v>
      </c>
      <c r="D1" s="649" t="s">
        <v>3567</v>
      </c>
      <c r="E1" s="650" t="s">
        <v>3568</v>
      </c>
      <c r="F1" s="649" t="s">
        <v>3569</v>
      </c>
      <c r="G1" s="649" t="s">
        <v>3570</v>
      </c>
      <c r="H1" s="649" t="s">
        <v>3571</v>
      </c>
      <c r="I1" s="649" t="s">
        <v>3572</v>
      </c>
      <c r="J1" s="650" t="s">
        <v>3573</v>
      </c>
      <c r="K1" s="650" t="s">
        <v>30</v>
      </c>
      <c r="L1" s="651" t="s">
        <v>3574</v>
      </c>
      <c r="M1" s="651" t="s">
        <v>3575</v>
      </c>
      <c r="N1" s="651" t="s">
        <v>3576</v>
      </c>
      <c r="O1" s="651" t="s">
        <v>3577</v>
      </c>
      <c r="P1" s="652" t="s">
        <v>3578</v>
      </c>
      <c r="Q1" s="652" t="s">
        <v>3579</v>
      </c>
      <c r="R1" s="652" t="s">
        <v>3580</v>
      </c>
      <c r="S1" s="653" t="s">
        <v>3581</v>
      </c>
      <c r="T1" s="653"/>
      <c r="U1" s="653"/>
      <c r="V1" s="653"/>
      <c r="W1" s="653"/>
      <c r="X1" s="653"/>
      <c r="Y1" s="653"/>
    </row>
    <row r="2" ht="15.75" customHeight="1">
      <c r="A2" s="654" t="s">
        <v>3582</v>
      </c>
      <c r="B2" s="655" t="s">
        <v>3583</v>
      </c>
      <c r="C2" s="656" t="s">
        <v>3584</v>
      </c>
      <c r="D2" s="656" t="s">
        <v>3585</v>
      </c>
      <c r="E2" s="657">
        <v>1.0</v>
      </c>
      <c r="F2" s="658" t="s">
        <v>3586</v>
      </c>
      <c r="G2" s="658" t="s">
        <v>3587</v>
      </c>
      <c r="H2" s="658" t="s">
        <v>3588</v>
      </c>
      <c r="I2" s="658" t="s">
        <v>3589</v>
      </c>
      <c r="J2" s="657">
        <v>170.0</v>
      </c>
      <c r="K2" s="658" t="s">
        <v>1287</v>
      </c>
      <c r="L2" s="659" t="s">
        <v>1324</v>
      </c>
      <c r="M2" s="660" t="s">
        <v>3590</v>
      </c>
      <c r="N2" s="661" t="s">
        <v>3591</v>
      </c>
      <c r="O2" s="660" t="s">
        <v>3592</v>
      </c>
      <c r="P2" s="662"/>
      <c r="Q2" s="659" t="s">
        <v>3593</v>
      </c>
      <c r="R2" s="662"/>
      <c r="S2" s="662"/>
      <c r="T2" s="662"/>
      <c r="U2" s="662"/>
      <c r="V2" s="662"/>
      <c r="W2" s="662"/>
      <c r="X2" s="662"/>
      <c r="Y2" s="662"/>
    </row>
    <row r="3" ht="15.75" customHeight="1">
      <c r="A3" s="654" t="s">
        <v>3594</v>
      </c>
      <c r="B3" s="655" t="s">
        <v>3583</v>
      </c>
      <c r="C3" s="658" t="s">
        <v>3595</v>
      </c>
      <c r="D3" s="663" t="s">
        <v>3596</v>
      </c>
      <c r="E3" s="657">
        <v>22180.0</v>
      </c>
      <c r="F3" s="658" t="s">
        <v>3597</v>
      </c>
      <c r="G3" s="664" t="s">
        <v>3598</v>
      </c>
      <c r="H3" s="658" t="s">
        <v>3599</v>
      </c>
      <c r="I3" s="665" t="s">
        <v>3600</v>
      </c>
      <c r="J3" s="657">
        <v>3.0</v>
      </c>
      <c r="K3" s="658"/>
      <c r="L3" s="659" t="s">
        <v>258</v>
      </c>
      <c r="M3" s="666">
        <v>44105.0</v>
      </c>
      <c r="N3" s="660" t="s">
        <v>3601</v>
      </c>
      <c r="O3" s="660"/>
      <c r="P3" s="662"/>
      <c r="Q3" s="659" t="s">
        <v>3602</v>
      </c>
      <c r="R3" s="662"/>
      <c r="S3" s="662"/>
      <c r="T3" s="662"/>
      <c r="U3" s="662"/>
      <c r="V3" s="662"/>
      <c r="W3" s="662"/>
      <c r="X3" s="662"/>
      <c r="Y3" s="662"/>
    </row>
    <row r="4" ht="15.75" customHeight="1">
      <c r="A4" s="667" t="s">
        <v>3603</v>
      </c>
      <c r="B4" s="655" t="s">
        <v>3583</v>
      </c>
      <c r="C4" s="668" t="s">
        <v>3604</v>
      </c>
      <c r="D4" s="658"/>
      <c r="E4" s="657"/>
      <c r="F4" s="658"/>
      <c r="G4" s="658"/>
      <c r="H4" s="658"/>
      <c r="I4" s="658"/>
      <c r="J4" s="657"/>
      <c r="K4" s="658"/>
      <c r="L4" s="659"/>
      <c r="M4" s="660"/>
      <c r="N4" s="660"/>
      <c r="O4" s="660"/>
      <c r="P4" s="662"/>
      <c r="Q4" s="660"/>
      <c r="R4" s="662"/>
      <c r="S4" s="662"/>
      <c r="T4" s="662"/>
      <c r="U4" s="662"/>
      <c r="V4" s="662"/>
      <c r="W4" s="662"/>
      <c r="X4" s="662"/>
      <c r="Y4" s="662"/>
    </row>
    <row r="5" ht="15.75" customHeight="1">
      <c r="A5" s="654" t="s">
        <v>3605</v>
      </c>
      <c r="B5" s="655" t="s">
        <v>3583</v>
      </c>
      <c r="C5" s="669" t="s">
        <v>3606</v>
      </c>
      <c r="D5" s="658"/>
      <c r="E5" s="657"/>
      <c r="F5" s="658"/>
      <c r="G5" s="658"/>
      <c r="H5" s="658"/>
      <c r="I5" s="658"/>
      <c r="J5" s="657"/>
      <c r="K5" s="658"/>
      <c r="L5" s="659"/>
      <c r="M5" s="660"/>
      <c r="N5" s="660"/>
      <c r="O5" s="660"/>
      <c r="P5" s="662"/>
      <c r="Q5" s="660"/>
      <c r="R5" s="662"/>
      <c r="S5" s="662"/>
      <c r="T5" s="662"/>
      <c r="U5" s="662"/>
      <c r="V5" s="662"/>
      <c r="W5" s="662"/>
      <c r="X5" s="662"/>
      <c r="Y5" s="662"/>
    </row>
    <row r="6" ht="15.75" customHeight="1">
      <c r="A6" s="654" t="s">
        <v>3607</v>
      </c>
      <c r="B6" s="655" t="s">
        <v>3583</v>
      </c>
      <c r="C6" s="668" t="s">
        <v>3608</v>
      </c>
      <c r="D6" s="658"/>
      <c r="E6" s="657"/>
      <c r="F6" s="658"/>
      <c r="G6" s="658"/>
      <c r="H6" s="658"/>
      <c r="I6" s="658"/>
      <c r="J6" s="657"/>
      <c r="K6" s="658"/>
      <c r="L6" s="659"/>
      <c r="M6" s="660"/>
      <c r="N6" s="660"/>
      <c r="O6" s="660"/>
      <c r="P6" s="662"/>
      <c r="Q6" s="660"/>
      <c r="R6" s="662"/>
      <c r="S6" s="662"/>
      <c r="T6" s="662"/>
      <c r="U6" s="662"/>
      <c r="V6" s="662"/>
      <c r="W6" s="662"/>
      <c r="X6" s="662"/>
      <c r="Y6" s="662"/>
    </row>
    <row r="7" ht="15.75" customHeight="1">
      <c r="A7" s="654" t="s">
        <v>3609</v>
      </c>
      <c r="B7" s="655" t="s">
        <v>3583</v>
      </c>
      <c r="C7" s="669" t="s">
        <v>3610</v>
      </c>
      <c r="D7" s="658"/>
      <c r="E7" s="657"/>
      <c r="F7" s="670"/>
      <c r="G7" s="658"/>
      <c r="H7" s="658"/>
      <c r="I7" s="658"/>
      <c r="J7" s="657"/>
      <c r="K7" s="658"/>
      <c r="L7" s="659"/>
      <c r="M7" s="660"/>
      <c r="N7" s="660"/>
      <c r="O7" s="660"/>
      <c r="P7" s="662"/>
      <c r="Q7" s="660"/>
      <c r="R7" s="662"/>
      <c r="S7" s="662"/>
      <c r="T7" s="662"/>
      <c r="U7" s="662"/>
      <c r="V7" s="662"/>
      <c r="W7" s="662"/>
      <c r="X7" s="662"/>
      <c r="Y7" s="662"/>
    </row>
    <row r="8" ht="15.75" customHeight="1">
      <c r="A8" s="667" t="s">
        <v>3611</v>
      </c>
      <c r="B8" s="655" t="s">
        <v>3583</v>
      </c>
      <c r="C8" s="669" t="s">
        <v>3612</v>
      </c>
      <c r="D8" s="658"/>
      <c r="E8" s="657"/>
      <c r="F8" s="658"/>
      <c r="G8" s="658"/>
      <c r="H8" s="658"/>
      <c r="I8" s="658"/>
      <c r="J8" s="657"/>
      <c r="K8" s="658"/>
      <c r="L8" s="659"/>
      <c r="M8" s="660"/>
      <c r="N8" s="660"/>
      <c r="O8" s="660"/>
      <c r="P8" s="662"/>
      <c r="Q8" s="660"/>
      <c r="R8" s="662"/>
      <c r="S8" s="662"/>
      <c r="T8" s="662"/>
      <c r="U8" s="662"/>
      <c r="V8" s="662"/>
      <c r="W8" s="662"/>
      <c r="X8" s="662"/>
      <c r="Y8" s="662"/>
    </row>
    <row r="9" ht="15.75" customHeight="1">
      <c r="A9" s="667" t="s">
        <v>3582</v>
      </c>
      <c r="B9" s="655" t="s">
        <v>3583</v>
      </c>
      <c r="C9" s="669" t="s">
        <v>3584</v>
      </c>
      <c r="D9" s="658"/>
      <c r="E9" s="657"/>
      <c r="F9" s="658"/>
      <c r="G9" s="658"/>
      <c r="H9" s="658"/>
      <c r="I9" s="658"/>
      <c r="J9" s="657"/>
      <c r="K9" s="658"/>
      <c r="L9" s="659"/>
      <c r="M9" s="660"/>
      <c r="N9" s="660"/>
      <c r="O9" s="660"/>
      <c r="P9" s="662"/>
      <c r="Q9" s="660"/>
      <c r="R9" s="662"/>
      <c r="S9" s="662"/>
      <c r="T9" s="662"/>
      <c r="U9" s="662"/>
      <c r="V9" s="662"/>
      <c r="W9" s="662"/>
      <c r="X9" s="662"/>
      <c r="Y9" s="662"/>
    </row>
    <row r="10" ht="15.75" customHeight="1">
      <c r="A10" s="667" t="s">
        <v>3613</v>
      </c>
      <c r="B10" s="655" t="s">
        <v>3583</v>
      </c>
      <c r="C10" s="668" t="s">
        <v>3614</v>
      </c>
      <c r="D10" s="658"/>
      <c r="E10" s="657"/>
      <c r="F10" s="658"/>
      <c r="G10" s="658"/>
      <c r="H10" s="658"/>
      <c r="I10" s="658"/>
      <c r="J10" s="657"/>
      <c r="K10" s="658"/>
      <c r="L10" s="659"/>
      <c r="M10" s="660"/>
      <c r="N10" s="660"/>
      <c r="O10" s="660"/>
      <c r="P10" s="662"/>
      <c r="Q10" s="660"/>
      <c r="R10" s="662"/>
      <c r="S10" s="662"/>
      <c r="T10" s="662"/>
      <c r="U10" s="662"/>
      <c r="V10" s="662"/>
      <c r="W10" s="662"/>
      <c r="X10" s="662"/>
      <c r="Y10" s="662"/>
    </row>
    <row r="11" ht="12.0" customHeight="1">
      <c r="A11" s="667" t="s">
        <v>3615</v>
      </c>
      <c r="B11" s="655" t="s">
        <v>3583</v>
      </c>
      <c r="C11" s="668" t="s">
        <v>3616</v>
      </c>
      <c r="D11" s="658"/>
      <c r="E11" s="657"/>
      <c r="F11" s="658"/>
      <c r="G11" s="658"/>
      <c r="H11" s="658"/>
      <c r="I11" s="658"/>
      <c r="J11" s="657"/>
      <c r="K11" s="658"/>
      <c r="L11" s="659"/>
      <c r="M11" s="660"/>
      <c r="N11" s="660"/>
      <c r="O11" s="660"/>
      <c r="P11" s="662"/>
      <c r="Q11" s="660"/>
      <c r="R11" s="662"/>
      <c r="S11" s="662"/>
      <c r="T11" s="662"/>
      <c r="U11" s="662"/>
      <c r="V11" s="662"/>
      <c r="W11" s="662"/>
      <c r="X11" s="662"/>
      <c r="Y11" s="662"/>
    </row>
    <row r="12" ht="15.75" customHeight="1">
      <c r="A12" s="667" t="s">
        <v>3617</v>
      </c>
      <c r="B12" s="655" t="s">
        <v>3583</v>
      </c>
      <c r="C12" s="669" t="s">
        <v>3618</v>
      </c>
      <c r="D12" s="658"/>
      <c r="E12" s="657"/>
      <c r="F12" s="658"/>
      <c r="G12" s="658"/>
      <c r="H12" s="658"/>
      <c r="I12" s="658"/>
      <c r="J12" s="657"/>
      <c r="K12" s="658"/>
      <c r="L12" s="659"/>
      <c r="M12" s="660"/>
      <c r="N12" s="660"/>
      <c r="O12" s="660"/>
      <c r="P12" s="662"/>
      <c r="Q12" s="660"/>
      <c r="R12" s="662"/>
      <c r="S12" s="662"/>
      <c r="T12" s="662"/>
      <c r="U12" s="662"/>
      <c r="V12" s="662"/>
      <c r="W12" s="662"/>
      <c r="X12" s="662"/>
      <c r="Y12" s="662"/>
    </row>
    <row r="13" ht="15.75" customHeight="1">
      <c r="A13" s="667" t="s">
        <v>3619</v>
      </c>
      <c r="B13" s="655" t="s">
        <v>3583</v>
      </c>
      <c r="C13" s="671" t="s">
        <v>3620</v>
      </c>
      <c r="D13" s="658"/>
      <c r="E13" s="657"/>
      <c r="F13" s="658"/>
      <c r="G13" s="658"/>
      <c r="H13" s="658"/>
      <c r="I13" s="658"/>
      <c r="J13" s="657"/>
      <c r="K13" s="658"/>
      <c r="L13" s="659"/>
      <c r="M13" s="660"/>
      <c r="N13" s="660"/>
      <c r="O13" s="660"/>
      <c r="P13" s="662"/>
      <c r="Q13" s="660"/>
      <c r="R13" s="662"/>
      <c r="S13" s="662"/>
      <c r="T13" s="662"/>
      <c r="U13" s="662"/>
      <c r="V13" s="662"/>
      <c r="W13" s="662"/>
      <c r="X13" s="662"/>
      <c r="Y13" s="662"/>
    </row>
    <row r="14" ht="15.75" customHeight="1">
      <c r="A14" s="667" t="s">
        <v>3621</v>
      </c>
      <c r="B14" s="655" t="s">
        <v>3583</v>
      </c>
      <c r="C14" s="668" t="s">
        <v>3622</v>
      </c>
      <c r="D14" s="658"/>
      <c r="E14" s="657"/>
      <c r="F14" s="658"/>
      <c r="G14" s="658"/>
      <c r="H14" s="658"/>
      <c r="I14" s="658"/>
      <c r="J14" s="657"/>
      <c r="K14" s="658"/>
      <c r="L14" s="659"/>
      <c r="M14" s="660"/>
      <c r="N14" s="660"/>
      <c r="O14" s="660"/>
      <c r="P14" s="662"/>
      <c r="Q14" s="660"/>
      <c r="R14" s="662"/>
      <c r="S14" s="662"/>
      <c r="T14" s="662"/>
      <c r="U14" s="662"/>
      <c r="V14" s="662"/>
      <c r="W14" s="662"/>
      <c r="X14" s="662"/>
      <c r="Y14" s="662"/>
    </row>
    <row r="15" ht="15.75" customHeight="1">
      <c r="A15" s="667" t="s">
        <v>3623</v>
      </c>
      <c r="B15" s="655" t="s">
        <v>3583</v>
      </c>
      <c r="C15" s="668" t="s">
        <v>3624</v>
      </c>
      <c r="D15" s="658"/>
      <c r="E15" s="657"/>
      <c r="F15" s="658"/>
      <c r="G15" s="658"/>
      <c r="H15" s="658"/>
      <c r="I15" s="658"/>
      <c r="J15" s="657"/>
      <c r="K15" s="658"/>
      <c r="L15" s="659"/>
      <c r="M15" s="660"/>
      <c r="N15" s="660"/>
      <c r="O15" s="660"/>
      <c r="P15" s="662"/>
      <c r="Q15" s="660"/>
      <c r="R15" s="662"/>
      <c r="S15" s="662"/>
      <c r="T15" s="662"/>
      <c r="U15" s="662"/>
      <c r="V15" s="662"/>
      <c r="W15" s="662"/>
      <c r="X15" s="662"/>
      <c r="Y15" s="662"/>
    </row>
    <row r="16" ht="15.75" customHeight="1">
      <c r="A16" s="667" t="s">
        <v>3625</v>
      </c>
      <c r="B16" s="655" t="s">
        <v>3583</v>
      </c>
      <c r="C16" s="668" t="s">
        <v>3626</v>
      </c>
      <c r="D16" s="658"/>
      <c r="E16" s="657"/>
      <c r="F16" s="658"/>
      <c r="G16" s="658"/>
      <c r="H16" s="658"/>
      <c r="I16" s="658"/>
      <c r="J16" s="657"/>
      <c r="K16" s="658"/>
      <c r="L16" s="659"/>
      <c r="M16" s="660"/>
      <c r="N16" s="660"/>
      <c r="O16" s="660"/>
      <c r="P16" s="662"/>
      <c r="Q16" s="660"/>
      <c r="R16" s="662"/>
      <c r="S16" s="662"/>
      <c r="T16" s="662"/>
      <c r="U16" s="662"/>
      <c r="V16" s="662"/>
      <c r="W16" s="662"/>
      <c r="X16" s="662"/>
      <c r="Y16" s="662"/>
    </row>
    <row r="17" ht="15.75" customHeight="1">
      <c r="A17" s="667" t="s">
        <v>3627</v>
      </c>
      <c r="B17" s="655" t="s">
        <v>3583</v>
      </c>
      <c r="C17" s="668" t="s">
        <v>3628</v>
      </c>
      <c r="D17" s="658"/>
      <c r="E17" s="657"/>
      <c r="F17" s="658"/>
      <c r="G17" s="658"/>
      <c r="H17" s="658"/>
      <c r="I17" s="658"/>
      <c r="J17" s="657"/>
      <c r="K17" s="658"/>
      <c r="L17" s="659"/>
      <c r="M17" s="660"/>
      <c r="N17" s="660"/>
      <c r="O17" s="660"/>
      <c r="P17" s="662"/>
      <c r="Q17" s="660"/>
      <c r="R17" s="662"/>
      <c r="S17" s="662"/>
      <c r="T17" s="662"/>
      <c r="U17" s="662"/>
      <c r="V17" s="662"/>
      <c r="W17" s="662"/>
      <c r="X17" s="662"/>
      <c r="Y17" s="662"/>
    </row>
    <row r="18" ht="15.75" customHeight="1">
      <c r="A18" s="667" t="s">
        <v>3629</v>
      </c>
      <c r="B18" s="655" t="s">
        <v>3583</v>
      </c>
      <c r="C18" s="672" t="s">
        <v>3630</v>
      </c>
      <c r="D18" s="658"/>
      <c r="E18" s="657"/>
      <c r="F18" s="658"/>
      <c r="G18" s="658"/>
      <c r="H18" s="658"/>
      <c r="I18" s="658"/>
      <c r="J18" s="657"/>
      <c r="K18" s="658"/>
      <c r="L18" s="659"/>
      <c r="M18" s="660"/>
      <c r="N18" s="660"/>
      <c r="O18" s="660"/>
      <c r="P18" s="662"/>
      <c r="Q18" s="660"/>
      <c r="R18" s="662"/>
      <c r="S18" s="662"/>
      <c r="T18" s="662"/>
      <c r="U18" s="662"/>
      <c r="V18" s="662"/>
      <c r="W18" s="662"/>
      <c r="X18" s="662"/>
      <c r="Y18" s="662"/>
    </row>
    <row r="19" ht="15.75" customHeight="1">
      <c r="A19" s="667" t="s">
        <v>3631</v>
      </c>
      <c r="B19" s="655" t="s">
        <v>3583</v>
      </c>
      <c r="C19" s="658"/>
      <c r="D19" s="658"/>
      <c r="E19" s="657"/>
      <c r="F19" s="658"/>
      <c r="G19" s="658"/>
      <c r="H19" s="658"/>
      <c r="I19" s="658"/>
      <c r="J19" s="657"/>
      <c r="K19" s="658"/>
      <c r="L19" s="659"/>
      <c r="M19" s="660"/>
      <c r="N19" s="660"/>
      <c r="O19" s="660"/>
      <c r="P19" s="662"/>
      <c r="Q19" s="660"/>
      <c r="R19" s="662"/>
      <c r="S19" s="662"/>
      <c r="T19" s="662"/>
      <c r="U19" s="662"/>
      <c r="V19" s="662"/>
      <c r="W19" s="662"/>
      <c r="X19" s="662"/>
      <c r="Y19" s="662"/>
    </row>
    <row r="20" ht="15.75" customHeight="1">
      <c r="A20" s="673" t="s">
        <v>3632</v>
      </c>
      <c r="B20" s="655" t="s">
        <v>3583</v>
      </c>
      <c r="C20" s="674" t="s">
        <v>3633</v>
      </c>
      <c r="D20" s="658"/>
      <c r="E20" s="657"/>
      <c r="F20" s="658"/>
      <c r="G20" s="658"/>
      <c r="H20" s="658"/>
      <c r="I20" s="658"/>
      <c r="J20" s="657"/>
      <c r="K20" s="658"/>
      <c r="L20" s="659"/>
      <c r="M20" s="660"/>
      <c r="N20" s="660"/>
      <c r="O20" s="660"/>
      <c r="P20" s="662"/>
      <c r="Q20" s="660"/>
      <c r="R20" s="662"/>
      <c r="S20" s="662"/>
      <c r="T20" s="662"/>
      <c r="U20" s="662"/>
      <c r="V20" s="662"/>
      <c r="W20" s="662"/>
      <c r="X20" s="662"/>
      <c r="Y20" s="662"/>
    </row>
    <row r="21" ht="15.75" customHeight="1">
      <c r="A21" s="667" t="s">
        <v>3634</v>
      </c>
      <c r="B21" s="655" t="s">
        <v>3583</v>
      </c>
      <c r="C21" s="675" t="s">
        <v>3635</v>
      </c>
      <c r="D21" s="658"/>
      <c r="E21" s="657"/>
      <c r="F21" s="658"/>
      <c r="G21" s="658"/>
      <c r="H21" s="658"/>
      <c r="I21" s="658"/>
      <c r="J21" s="657"/>
      <c r="K21" s="658"/>
      <c r="L21" s="659"/>
      <c r="M21" s="660"/>
      <c r="N21" s="660"/>
      <c r="O21" s="660"/>
      <c r="P21" s="676" t="s">
        <v>3636</v>
      </c>
      <c r="Q21" s="660"/>
      <c r="R21" s="662"/>
      <c r="S21" s="662"/>
      <c r="T21" s="662"/>
      <c r="U21" s="662"/>
      <c r="V21" s="662"/>
      <c r="W21" s="662"/>
      <c r="X21" s="662"/>
      <c r="Y21" s="662"/>
    </row>
    <row r="22" ht="15.75" customHeight="1">
      <c r="A22" s="667" t="s">
        <v>3637</v>
      </c>
      <c r="B22" s="655" t="s">
        <v>3583</v>
      </c>
      <c r="C22" s="658"/>
      <c r="D22" s="658"/>
      <c r="E22" s="657"/>
      <c r="F22" s="658"/>
      <c r="G22" s="658"/>
      <c r="H22" s="658"/>
      <c r="I22" s="658"/>
      <c r="J22" s="657"/>
      <c r="K22" s="658"/>
      <c r="L22" s="659"/>
      <c r="M22" s="660"/>
      <c r="N22" s="660"/>
      <c r="O22" s="660"/>
      <c r="P22" s="662"/>
      <c r="Q22" s="660"/>
      <c r="R22" s="662"/>
      <c r="S22" s="662"/>
      <c r="T22" s="662"/>
      <c r="U22" s="662"/>
      <c r="V22" s="662"/>
      <c r="W22" s="662"/>
      <c r="X22" s="662"/>
      <c r="Y22" s="662"/>
    </row>
    <row r="23" ht="15.75" customHeight="1">
      <c r="A23" s="667" t="s">
        <v>3638</v>
      </c>
      <c r="B23" s="667" t="s">
        <v>3639</v>
      </c>
      <c r="C23" s="677" t="s">
        <v>3640</v>
      </c>
      <c r="G23" s="678"/>
      <c r="H23" s="678"/>
      <c r="I23" s="678"/>
      <c r="J23" s="678"/>
      <c r="K23" s="678"/>
      <c r="L23" s="678"/>
      <c r="M23" s="678"/>
      <c r="N23" s="678"/>
      <c r="O23" s="678"/>
      <c r="P23" s="639" t="s">
        <v>3641</v>
      </c>
      <c r="Q23" s="679" t="s">
        <v>3602</v>
      </c>
      <c r="R23" s="678" t="s">
        <v>3642</v>
      </c>
      <c r="S23" s="678" t="s">
        <v>3643</v>
      </c>
    </row>
    <row r="24" ht="15.75" customHeight="1">
      <c r="A24" s="667" t="s">
        <v>3644</v>
      </c>
      <c r="B24" s="667" t="s">
        <v>3639</v>
      </c>
      <c r="C24" s="677" t="s">
        <v>3645</v>
      </c>
      <c r="G24" s="678"/>
      <c r="H24" s="678"/>
      <c r="I24" s="678"/>
      <c r="J24" s="678"/>
      <c r="K24" s="678"/>
      <c r="L24" s="678"/>
      <c r="M24" s="678"/>
      <c r="N24" s="678"/>
      <c r="O24" s="678"/>
      <c r="P24" s="639" t="s">
        <v>3646</v>
      </c>
      <c r="Q24" s="679"/>
      <c r="R24" s="678" t="s">
        <v>3642</v>
      </c>
      <c r="S24" s="678" t="s">
        <v>3643</v>
      </c>
    </row>
    <row r="25" ht="15.75" customHeight="1">
      <c r="A25" s="667" t="s">
        <v>961</v>
      </c>
      <c r="B25" s="667" t="s">
        <v>3639</v>
      </c>
      <c r="C25" s="678"/>
      <c r="G25" s="678"/>
      <c r="H25" s="678"/>
      <c r="I25" s="678"/>
      <c r="J25" s="678"/>
      <c r="K25" s="678"/>
      <c r="L25" s="678"/>
      <c r="M25" s="678"/>
      <c r="N25" s="678"/>
      <c r="O25" s="678"/>
      <c r="P25" s="680"/>
      <c r="Q25" s="679"/>
      <c r="R25" s="678"/>
      <c r="S25" s="678"/>
    </row>
    <row r="26" ht="15.75" customHeight="1">
      <c r="A26" s="667" t="s">
        <v>3647</v>
      </c>
      <c r="B26" s="667" t="s">
        <v>3639</v>
      </c>
      <c r="C26" s="679"/>
      <c r="G26" s="678"/>
      <c r="H26" s="678"/>
      <c r="I26" s="678"/>
      <c r="J26" s="678"/>
      <c r="K26" s="678"/>
      <c r="L26" s="678"/>
      <c r="M26" s="678"/>
      <c r="N26" s="678"/>
      <c r="O26" s="678"/>
      <c r="P26" s="680"/>
      <c r="Q26" s="679"/>
      <c r="R26" s="678"/>
      <c r="S26" s="678"/>
    </row>
    <row r="27" ht="15.75" customHeight="1">
      <c r="A27" s="673" t="s">
        <v>3648</v>
      </c>
      <c r="B27" s="667" t="s">
        <v>3639</v>
      </c>
      <c r="C27" s="679"/>
      <c r="G27" s="678"/>
      <c r="H27" s="678"/>
      <c r="I27" s="678"/>
      <c r="J27" s="678"/>
      <c r="K27" s="678"/>
      <c r="L27" s="678"/>
      <c r="M27" s="678"/>
      <c r="N27" s="678"/>
      <c r="O27" s="678"/>
      <c r="P27" s="680"/>
      <c r="Q27" s="679"/>
      <c r="R27" s="678"/>
      <c r="S27" s="678"/>
    </row>
    <row r="28" ht="15.75" customHeight="1">
      <c r="A28" s="667" t="s">
        <v>3649</v>
      </c>
      <c r="B28" s="667" t="s">
        <v>3639</v>
      </c>
      <c r="C28" s="675" t="s">
        <v>3650</v>
      </c>
      <c r="H28" s="658"/>
      <c r="I28" s="658"/>
      <c r="J28" s="657"/>
      <c r="K28" s="658"/>
      <c r="L28" s="659"/>
      <c r="N28" s="676"/>
      <c r="O28" s="681"/>
      <c r="P28" s="676" t="s">
        <v>3651</v>
      </c>
      <c r="Q28" s="682"/>
      <c r="R28" s="683" t="s">
        <v>3642</v>
      </c>
      <c r="S28" s="676" t="s">
        <v>3652</v>
      </c>
      <c r="T28" s="684"/>
      <c r="U28" s="676"/>
      <c r="V28" s="676"/>
      <c r="W28" s="676"/>
      <c r="X28" s="676"/>
      <c r="Y28" s="685"/>
      <c r="Z28" s="685"/>
      <c r="AA28" s="685"/>
      <c r="AB28" s="676"/>
      <c r="AC28" s="686"/>
      <c r="AD28" s="686"/>
      <c r="AE28" s="685"/>
      <c r="AF28" s="685"/>
      <c r="AG28" s="676"/>
      <c r="AH28" s="626"/>
      <c r="AI28" s="626"/>
      <c r="AJ28" s="626"/>
      <c r="AK28" s="686"/>
      <c r="AL28" s="686"/>
      <c r="AM28" s="686"/>
    </row>
    <row r="29" ht="15.75" customHeight="1">
      <c r="A29" s="659" t="s">
        <v>3653</v>
      </c>
      <c r="B29" s="655" t="s">
        <v>3583</v>
      </c>
      <c r="C29" s="659" t="s">
        <v>3654</v>
      </c>
      <c r="D29" s="658"/>
      <c r="E29" s="657"/>
      <c r="F29" s="658"/>
      <c r="G29" s="658"/>
      <c r="H29" s="658"/>
      <c r="I29" s="658"/>
      <c r="J29" s="657"/>
      <c r="K29" s="658"/>
      <c r="L29" s="659"/>
      <c r="M29" s="660"/>
      <c r="N29" s="660"/>
      <c r="O29" s="660"/>
      <c r="P29" s="662"/>
      <c r="Q29" s="660"/>
      <c r="R29" s="662"/>
      <c r="S29" s="662"/>
      <c r="T29" s="662"/>
      <c r="U29" s="662"/>
      <c r="V29" s="662"/>
      <c r="W29" s="662"/>
      <c r="X29" s="662"/>
      <c r="Y29" s="662"/>
    </row>
    <row r="30" ht="15.75" customHeight="1">
      <c r="A30" s="660" t="s">
        <v>3655</v>
      </c>
      <c r="B30" s="655" t="s">
        <v>3583</v>
      </c>
      <c r="C30" s="669" t="s">
        <v>3656</v>
      </c>
      <c r="D30" s="658"/>
      <c r="E30" s="657"/>
      <c r="F30" s="658"/>
      <c r="G30" s="658"/>
      <c r="H30" s="658"/>
      <c r="I30" s="658"/>
      <c r="J30" s="657"/>
      <c r="K30" s="658"/>
      <c r="L30" s="659"/>
      <c r="M30" s="660"/>
      <c r="N30" s="660"/>
      <c r="O30" s="660"/>
      <c r="P30" s="662"/>
      <c r="Q30" s="660"/>
      <c r="R30" s="662"/>
      <c r="S30" s="662"/>
      <c r="T30" s="662"/>
      <c r="U30" s="662"/>
      <c r="V30" s="662"/>
      <c r="W30" s="662"/>
      <c r="X30" s="662"/>
      <c r="Y30" s="662"/>
    </row>
    <row r="31" ht="15.75" customHeight="1">
      <c r="B31" s="655" t="s">
        <v>3583</v>
      </c>
      <c r="C31" s="669" t="s">
        <v>3657</v>
      </c>
      <c r="D31" s="658"/>
      <c r="E31" s="657"/>
      <c r="F31" s="658"/>
      <c r="G31" s="658"/>
      <c r="H31" s="658"/>
      <c r="I31" s="658"/>
      <c r="J31" s="657"/>
      <c r="K31" s="658"/>
      <c r="L31" s="659"/>
      <c r="M31" s="660"/>
      <c r="N31" s="660"/>
      <c r="O31" s="660"/>
      <c r="P31" s="662"/>
      <c r="Q31" s="660"/>
      <c r="R31" s="662"/>
      <c r="S31" s="662"/>
      <c r="T31" s="662"/>
      <c r="U31" s="662"/>
      <c r="V31" s="662"/>
      <c r="W31" s="662"/>
      <c r="X31" s="662"/>
      <c r="Y31" s="662"/>
    </row>
    <row r="32" ht="15.75" customHeight="1">
      <c r="A32" s="654"/>
      <c r="B32" s="655" t="s">
        <v>3658</v>
      </c>
      <c r="C32" s="658"/>
      <c r="D32" s="658"/>
      <c r="E32" s="657"/>
      <c r="F32" s="658"/>
      <c r="G32" s="658"/>
      <c r="H32" s="658"/>
      <c r="I32" s="658"/>
      <c r="J32" s="657"/>
      <c r="K32" s="658"/>
      <c r="L32" s="659"/>
      <c r="M32" s="660"/>
      <c r="N32" s="660"/>
      <c r="O32" s="660"/>
      <c r="P32" s="662"/>
      <c r="Q32" s="660"/>
      <c r="R32" s="662"/>
      <c r="S32" s="662"/>
      <c r="T32" s="662"/>
      <c r="U32" s="662"/>
      <c r="V32" s="662"/>
      <c r="W32" s="662"/>
      <c r="X32" s="662"/>
      <c r="Y32" s="662"/>
    </row>
    <row r="33" ht="15.75" customHeight="1">
      <c r="A33" s="654"/>
      <c r="B33" s="658"/>
      <c r="C33" s="658"/>
      <c r="D33" s="659"/>
      <c r="E33" s="657"/>
      <c r="F33" s="658"/>
      <c r="G33" s="658"/>
      <c r="H33" s="658"/>
      <c r="I33" s="658"/>
      <c r="J33" s="657"/>
      <c r="K33" s="658"/>
      <c r="L33" s="659"/>
      <c r="M33" s="660"/>
      <c r="N33" s="660"/>
      <c r="O33" s="660"/>
      <c r="P33" s="662"/>
      <c r="Q33" s="660"/>
      <c r="R33" s="662"/>
      <c r="S33" s="662"/>
      <c r="T33" s="662"/>
      <c r="U33" s="662"/>
      <c r="V33" s="662"/>
      <c r="W33" s="662"/>
      <c r="X33" s="662"/>
      <c r="Y33" s="662"/>
    </row>
    <row r="34" ht="15.75" customHeight="1">
      <c r="A34" s="654"/>
      <c r="B34" s="658"/>
      <c r="C34" s="658"/>
      <c r="D34" s="658"/>
      <c r="E34" s="657"/>
      <c r="F34" s="658"/>
      <c r="G34" s="658"/>
      <c r="H34" s="658"/>
      <c r="I34" s="658"/>
      <c r="J34" s="657"/>
      <c r="K34" s="658"/>
      <c r="L34" s="659"/>
      <c r="M34" s="660"/>
      <c r="N34" s="660"/>
      <c r="O34" s="660"/>
      <c r="P34" s="662"/>
      <c r="Q34" s="660"/>
      <c r="R34" s="662"/>
      <c r="S34" s="662"/>
      <c r="T34" s="662"/>
      <c r="U34" s="662"/>
      <c r="V34" s="662"/>
      <c r="W34" s="662"/>
      <c r="X34" s="662"/>
      <c r="Y34" s="662"/>
    </row>
    <row r="35" ht="15.75" customHeight="1">
      <c r="A35" s="654"/>
      <c r="B35" s="658"/>
      <c r="C35" s="658"/>
      <c r="D35" s="658"/>
      <c r="E35" s="657"/>
      <c r="F35" s="658"/>
      <c r="G35" s="658"/>
      <c r="H35" s="658"/>
      <c r="I35" s="658"/>
      <c r="J35" s="657"/>
      <c r="K35" s="658"/>
      <c r="L35" s="659"/>
      <c r="M35" s="660"/>
      <c r="N35" s="660"/>
      <c r="O35" s="660"/>
      <c r="P35" s="662"/>
      <c r="Q35" s="660"/>
      <c r="R35" s="662"/>
      <c r="S35" s="662"/>
      <c r="T35" s="662"/>
      <c r="U35" s="662"/>
      <c r="V35" s="662"/>
      <c r="W35" s="662"/>
      <c r="X35" s="662"/>
      <c r="Y35" s="662"/>
    </row>
    <row r="36" ht="15.75" customHeight="1">
      <c r="A36" s="667"/>
      <c r="B36" s="658"/>
      <c r="C36" s="658"/>
      <c r="D36" s="658"/>
      <c r="E36" s="657"/>
      <c r="F36" s="658"/>
      <c r="G36" s="658"/>
      <c r="H36" s="658"/>
      <c r="I36" s="658"/>
      <c r="J36" s="657"/>
      <c r="K36" s="658"/>
      <c r="L36" s="659"/>
      <c r="M36" s="660"/>
      <c r="N36" s="660"/>
      <c r="O36" s="660"/>
      <c r="P36" s="662"/>
      <c r="Q36" s="660"/>
      <c r="R36" s="662"/>
      <c r="S36" s="662"/>
      <c r="T36" s="662"/>
      <c r="U36" s="662"/>
      <c r="V36" s="662"/>
      <c r="W36" s="662"/>
      <c r="X36" s="662"/>
      <c r="Y36" s="662"/>
    </row>
    <row r="37" ht="15.75" customHeight="1">
      <c r="A37" s="654"/>
      <c r="B37" s="658"/>
      <c r="C37" s="658"/>
      <c r="D37" s="658"/>
      <c r="E37" s="657"/>
      <c r="F37" s="658"/>
      <c r="G37" s="658"/>
      <c r="H37" s="658"/>
      <c r="I37" s="658"/>
      <c r="J37" s="657"/>
      <c r="K37" s="658"/>
      <c r="L37" s="659"/>
      <c r="M37" s="660"/>
      <c r="N37" s="660"/>
      <c r="O37" s="660"/>
      <c r="P37" s="662"/>
      <c r="Q37" s="660"/>
      <c r="R37" s="662"/>
      <c r="S37" s="662"/>
      <c r="T37" s="662"/>
      <c r="U37" s="662"/>
      <c r="V37" s="662"/>
      <c r="W37" s="662"/>
      <c r="X37" s="662"/>
      <c r="Y37" s="662"/>
    </row>
    <row r="38" ht="15.75" customHeight="1">
      <c r="A38" s="654"/>
      <c r="B38" s="658"/>
      <c r="C38" s="658"/>
      <c r="D38" s="658"/>
      <c r="E38" s="657"/>
      <c r="F38" s="658"/>
      <c r="G38" s="658"/>
      <c r="H38" s="658"/>
      <c r="I38" s="658"/>
      <c r="J38" s="657"/>
      <c r="K38" s="658"/>
      <c r="L38" s="659"/>
      <c r="M38" s="660"/>
      <c r="N38" s="660"/>
      <c r="O38" s="660"/>
      <c r="P38" s="662"/>
      <c r="Q38" s="660"/>
      <c r="R38" s="662"/>
      <c r="S38" s="662"/>
      <c r="T38" s="662"/>
      <c r="U38" s="662"/>
      <c r="V38" s="662"/>
      <c r="W38" s="662"/>
      <c r="X38" s="662"/>
      <c r="Y38" s="662"/>
    </row>
    <row r="39" ht="15.75" customHeight="1">
      <c r="A39" s="654"/>
      <c r="B39" s="658"/>
      <c r="C39" s="658"/>
      <c r="D39" s="658"/>
      <c r="E39" s="657"/>
      <c r="F39" s="658"/>
      <c r="G39" s="658"/>
      <c r="H39" s="658"/>
      <c r="I39" s="658"/>
      <c r="J39" s="657"/>
      <c r="K39" s="658"/>
      <c r="L39" s="659"/>
      <c r="M39" s="660"/>
      <c r="N39" s="660"/>
      <c r="O39" s="660"/>
      <c r="P39" s="662"/>
      <c r="Q39" s="660"/>
      <c r="R39" s="662"/>
      <c r="S39" s="662"/>
      <c r="T39" s="662"/>
      <c r="U39" s="662"/>
      <c r="V39" s="662"/>
      <c r="W39" s="662"/>
      <c r="X39" s="662"/>
      <c r="Y39" s="662"/>
    </row>
    <row r="40" ht="15.75" customHeight="1">
      <c r="A40" s="654"/>
      <c r="B40" s="658"/>
      <c r="C40" s="658"/>
      <c r="D40" s="658"/>
      <c r="E40" s="657"/>
      <c r="F40" s="658"/>
      <c r="G40" s="658"/>
      <c r="H40" s="658"/>
      <c r="I40" s="658"/>
      <c r="J40" s="657"/>
      <c r="K40" s="658"/>
      <c r="L40" s="659"/>
      <c r="M40" s="660"/>
      <c r="N40" s="660"/>
      <c r="O40" s="660"/>
      <c r="P40" s="662"/>
      <c r="Q40" s="660"/>
      <c r="R40" s="662"/>
      <c r="S40" s="662"/>
      <c r="T40" s="662"/>
      <c r="U40" s="662"/>
      <c r="V40" s="662"/>
      <c r="W40" s="662"/>
      <c r="X40" s="662"/>
      <c r="Y40" s="662"/>
    </row>
    <row r="41" ht="15.75" customHeight="1">
      <c r="A41" s="667"/>
      <c r="B41" s="658"/>
      <c r="C41" s="658"/>
      <c r="D41" s="658"/>
      <c r="E41" s="657"/>
      <c r="F41" s="658"/>
      <c r="G41" s="658"/>
      <c r="H41" s="658"/>
      <c r="I41" s="658"/>
      <c r="J41" s="657"/>
      <c r="K41" s="658"/>
      <c r="L41" s="659"/>
      <c r="M41" s="660"/>
      <c r="N41" s="660"/>
      <c r="O41" s="660"/>
      <c r="P41" s="662"/>
      <c r="Q41" s="660"/>
      <c r="R41" s="662"/>
      <c r="S41" s="662"/>
      <c r="T41" s="662"/>
      <c r="U41" s="662"/>
      <c r="V41" s="662"/>
      <c r="W41" s="662"/>
      <c r="X41" s="662"/>
      <c r="Y41" s="662"/>
    </row>
    <row r="42" ht="15.75" customHeight="1">
      <c r="A42" s="654"/>
      <c r="B42" s="658"/>
      <c r="C42" s="658"/>
      <c r="D42" s="658"/>
      <c r="E42" s="657"/>
      <c r="F42" s="658"/>
      <c r="G42" s="658"/>
      <c r="H42" s="658"/>
      <c r="I42" s="658"/>
      <c r="J42" s="657"/>
      <c r="K42" s="658"/>
      <c r="L42" s="659"/>
      <c r="M42" s="660"/>
      <c r="N42" s="660"/>
      <c r="O42" s="660"/>
      <c r="P42" s="662"/>
      <c r="Q42" s="660"/>
      <c r="R42" s="662"/>
      <c r="S42" s="662"/>
      <c r="T42" s="662"/>
      <c r="U42" s="662"/>
      <c r="V42" s="662"/>
      <c r="W42" s="662"/>
      <c r="X42" s="662"/>
      <c r="Y42" s="662"/>
    </row>
    <row r="43" ht="15.75" customHeight="1">
      <c r="A43" s="667"/>
      <c r="B43" s="658"/>
      <c r="C43" s="658"/>
      <c r="D43" s="658"/>
      <c r="E43" s="657"/>
      <c r="F43" s="658"/>
      <c r="G43" s="658"/>
      <c r="H43" s="658"/>
      <c r="I43" s="658"/>
      <c r="J43" s="657"/>
      <c r="K43" s="658"/>
      <c r="L43" s="659"/>
      <c r="M43" s="660"/>
      <c r="N43" s="660"/>
      <c r="O43" s="660"/>
      <c r="P43" s="662"/>
      <c r="Q43" s="660"/>
      <c r="R43" s="662"/>
      <c r="S43" s="662"/>
      <c r="T43" s="662"/>
      <c r="U43" s="662"/>
      <c r="V43" s="662"/>
      <c r="W43" s="662"/>
      <c r="X43" s="662"/>
      <c r="Y43" s="662"/>
    </row>
    <row r="44" ht="15.75" customHeight="1">
      <c r="A44" s="654"/>
      <c r="B44" s="658"/>
      <c r="C44" s="658"/>
      <c r="D44" s="658"/>
      <c r="E44" s="657"/>
      <c r="F44" s="658"/>
      <c r="G44" s="658"/>
      <c r="H44" s="658"/>
      <c r="I44" s="658"/>
      <c r="J44" s="657"/>
      <c r="K44" s="658"/>
      <c r="L44" s="659"/>
      <c r="M44" s="660"/>
      <c r="N44" s="660"/>
      <c r="O44" s="660"/>
      <c r="P44" s="662"/>
      <c r="Q44" s="660"/>
      <c r="R44" s="662"/>
      <c r="S44" s="662"/>
      <c r="T44" s="662"/>
      <c r="U44" s="662"/>
      <c r="V44" s="662"/>
      <c r="W44" s="662"/>
      <c r="X44" s="662"/>
      <c r="Y44" s="662"/>
    </row>
    <row r="45" ht="15.75" customHeight="1">
      <c r="A45" s="654"/>
      <c r="B45" s="658"/>
      <c r="C45" s="658"/>
      <c r="D45" s="658"/>
      <c r="E45" s="657"/>
      <c r="F45" s="658"/>
      <c r="G45" s="658"/>
      <c r="H45" s="658"/>
      <c r="I45" s="658"/>
      <c r="J45" s="657"/>
      <c r="K45" s="658"/>
      <c r="L45" s="659"/>
      <c r="M45" s="660"/>
      <c r="N45" s="660"/>
      <c r="O45" s="660"/>
      <c r="P45" s="662"/>
      <c r="Q45" s="660"/>
      <c r="R45" s="662"/>
      <c r="S45" s="662"/>
      <c r="T45" s="662"/>
      <c r="U45" s="662"/>
      <c r="V45" s="662"/>
      <c r="W45" s="662"/>
      <c r="X45" s="662"/>
      <c r="Y45" s="662"/>
    </row>
    <row r="46" ht="15.75" customHeight="1">
      <c r="A46" s="654"/>
      <c r="B46" s="658"/>
      <c r="C46" s="658"/>
      <c r="D46" s="658"/>
      <c r="E46" s="657"/>
      <c r="F46" s="658"/>
      <c r="G46" s="658"/>
      <c r="H46" s="658"/>
      <c r="I46" s="658"/>
      <c r="J46" s="657"/>
      <c r="K46" s="658"/>
      <c r="L46" s="659"/>
      <c r="M46" s="660"/>
      <c r="N46" s="660"/>
      <c r="O46" s="660"/>
      <c r="P46" s="662"/>
      <c r="Q46" s="660"/>
      <c r="R46" s="662"/>
      <c r="S46" s="662"/>
      <c r="T46" s="662"/>
      <c r="U46" s="662"/>
      <c r="V46" s="662"/>
      <c r="W46" s="662"/>
      <c r="X46" s="662"/>
      <c r="Y46" s="662"/>
    </row>
    <row r="47" ht="15.75" customHeight="1">
      <c r="A47" s="667"/>
      <c r="B47" s="658"/>
      <c r="C47" s="658"/>
      <c r="D47" s="658"/>
      <c r="E47" s="657"/>
      <c r="F47" s="658"/>
      <c r="G47" s="658"/>
      <c r="H47" s="658"/>
      <c r="I47" s="658"/>
      <c r="J47" s="657"/>
      <c r="K47" s="658"/>
      <c r="L47" s="659"/>
      <c r="M47" s="660"/>
      <c r="N47" s="660"/>
      <c r="O47" s="660"/>
      <c r="P47" s="662"/>
      <c r="Q47" s="660"/>
      <c r="R47" s="662"/>
      <c r="S47" s="662"/>
      <c r="T47" s="662"/>
      <c r="U47" s="662"/>
      <c r="V47" s="662"/>
      <c r="W47" s="662"/>
      <c r="X47" s="662"/>
      <c r="Y47" s="662"/>
    </row>
    <row r="48" ht="15.75" customHeight="1">
      <c r="A48" s="654"/>
      <c r="B48" s="658"/>
      <c r="C48" s="658"/>
      <c r="D48" s="658"/>
      <c r="E48" s="657"/>
      <c r="F48" s="658"/>
      <c r="G48" s="658"/>
      <c r="H48" s="658"/>
      <c r="I48" s="658"/>
      <c r="J48" s="657"/>
      <c r="K48" s="658"/>
      <c r="L48" s="659"/>
      <c r="M48" s="660"/>
      <c r="N48" s="660"/>
      <c r="O48" s="660"/>
      <c r="P48" s="662"/>
      <c r="Q48" s="660"/>
      <c r="R48" s="662"/>
      <c r="S48" s="662"/>
      <c r="T48" s="662"/>
      <c r="U48" s="662"/>
      <c r="V48" s="662"/>
      <c r="W48" s="662"/>
      <c r="X48" s="662"/>
      <c r="Y48" s="662"/>
    </row>
    <row r="49" ht="15.75" customHeight="1">
      <c r="A49" s="654"/>
      <c r="B49" s="658"/>
      <c r="C49" s="658"/>
      <c r="D49" s="658"/>
      <c r="E49" s="657"/>
      <c r="F49" s="658"/>
      <c r="G49" s="658"/>
      <c r="H49" s="658"/>
      <c r="I49" s="658"/>
      <c r="J49" s="657"/>
      <c r="K49" s="658"/>
      <c r="L49" s="659"/>
      <c r="M49" s="660"/>
      <c r="N49" s="660"/>
      <c r="O49" s="660"/>
      <c r="P49" s="662"/>
      <c r="Q49" s="660"/>
      <c r="R49" s="662"/>
      <c r="S49" s="662"/>
      <c r="T49" s="662"/>
      <c r="U49" s="662"/>
      <c r="V49" s="662"/>
      <c r="W49" s="662"/>
      <c r="X49" s="662"/>
      <c r="Y49" s="662"/>
    </row>
    <row r="50" ht="15.75" customHeight="1">
      <c r="A50" s="654"/>
      <c r="B50" s="658"/>
      <c r="C50" s="658"/>
      <c r="D50" s="658"/>
      <c r="E50" s="657"/>
      <c r="F50" s="658"/>
      <c r="G50" s="658"/>
      <c r="H50" s="658"/>
      <c r="I50" s="658"/>
      <c r="J50" s="657"/>
      <c r="K50" s="658"/>
      <c r="L50" s="659"/>
      <c r="M50" s="660"/>
      <c r="N50" s="660"/>
      <c r="O50" s="660"/>
      <c r="P50" s="662"/>
      <c r="Q50" s="660"/>
      <c r="R50" s="662"/>
      <c r="S50" s="662"/>
      <c r="T50" s="662"/>
      <c r="U50" s="662"/>
      <c r="V50" s="662"/>
      <c r="W50" s="662"/>
      <c r="X50" s="662"/>
      <c r="Y50" s="662"/>
    </row>
    <row r="51" ht="15.75" customHeight="1">
      <c r="A51" s="667"/>
      <c r="B51" s="658"/>
      <c r="C51" s="658"/>
      <c r="D51" s="658"/>
      <c r="E51" s="657"/>
      <c r="F51" s="658"/>
      <c r="G51" s="658"/>
      <c r="H51" s="658"/>
      <c r="I51" s="658"/>
      <c r="J51" s="657"/>
      <c r="K51" s="658"/>
      <c r="L51" s="659"/>
      <c r="M51" s="660"/>
      <c r="N51" s="660"/>
      <c r="O51" s="660"/>
      <c r="P51" s="662"/>
      <c r="Q51" s="660"/>
      <c r="R51" s="662"/>
      <c r="S51" s="662"/>
      <c r="T51" s="662"/>
      <c r="U51" s="662"/>
      <c r="V51" s="662"/>
      <c r="W51" s="662"/>
      <c r="X51" s="662"/>
      <c r="Y51" s="662"/>
    </row>
    <row r="52" ht="15.75" customHeight="1">
      <c r="A52" s="654"/>
      <c r="B52" s="658"/>
      <c r="C52" s="658"/>
      <c r="D52" s="658"/>
      <c r="E52" s="657"/>
      <c r="F52" s="658"/>
      <c r="G52" s="658"/>
      <c r="H52" s="658"/>
      <c r="I52" s="658"/>
      <c r="J52" s="657"/>
      <c r="K52" s="658"/>
      <c r="L52" s="659"/>
      <c r="M52" s="660"/>
      <c r="N52" s="660"/>
      <c r="O52" s="660"/>
      <c r="P52" s="662"/>
      <c r="Q52" s="660"/>
      <c r="R52" s="662"/>
      <c r="S52" s="662"/>
      <c r="T52" s="662"/>
      <c r="U52" s="662"/>
      <c r="V52" s="662"/>
      <c r="W52" s="662"/>
      <c r="X52" s="662"/>
      <c r="Y52" s="662"/>
    </row>
    <row r="53" ht="15.75" customHeight="1">
      <c r="A53" s="654"/>
      <c r="B53" s="658"/>
      <c r="C53" s="658"/>
      <c r="D53" s="658"/>
      <c r="E53" s="657"/>
      <c r="F53" s="658"/>
      <c r="G53" s="658"/>
      <c r="H53" s="658"/>
      <c r="I53" s="658"/>
      <c r="J53" s="657"/>
      <c r="K53" s="658"/>
      <c r="L53" s="659"/>
      <c r="M53" s="660"/>
      <c r="N53" s="660"/>
      <c r="O53" s="660"/>
      <c r="P53" s="662"/>
      <c r="Q53" s="660"/>
      <c r="R53" s="662"/>
      <c r="S53" s="662"/>
      <c r="T53" s="662"/>
      <c r="U53" s="662"/>
      <c r="V53" s="662"/>
      <c r="W53" s="662"/>
      <c r="X53" s="662"/>
      <c r="Y53" s="662"/>
    </row>
    <row r="54" ht="15.75" customHeight="1">
      <c r="A54" s="667"/>
      <c r="B54" s="658"/>
      <c r="C54" s="658"/>
      <c r="D54" s="658"/>
      <c r="E54" s="657"/>
      <c r="F54" s="658"/>
      <c r="G54" s="658"/>
      <c r="H54" s="658"/>
      <c r="I54" s="658"/>
      <c r="J54" s="657"/>
      <c r="K54" s="658"/>
      <c r="L54" s="659"/>
      <c r="M54" s="660"/>
      <c r="N54" s="660"/>
      <c r="O54" s="660"/>
      <c r="P54" s="662"/>
      <c r="Q54" s="660"/>
      <c r="R54" s="662"/>
      <c r="S54" s="662"/>
      <c r="T54" s="662"/>
      <c r="U54" s="662"/>
      <c r="V54" s="662"/>
      <c r="W54" s="662"/>
      <c r="X54" s="662"/>
      <c r="Y54" s="662"/>
    </row>
    <row r="55" ht="15.75" customHeight="1">
      <c r="A55" s="654"/>
      <c r="B55" s="658"/>
      <c r="C55" s="658"/>
      <c r="D55" s="658"/>
      <c r="E55" s="657"/>
      <c r="F55" s="658"/>
      <c r="G55" s="658"/>
      <c r="H55" s="658"/>
      <c r="I55" s="658"/>
      <c r="J55" s="657"/>
      <c r="K55" s="658"/>
      <c r="L55" s="659"/>
      <c r="M55" s="660"/>
      <c r="N55" s="660"/>
      <c r="O55" s="660"/>
      <c r="P55" s="662"/>
      <c r="Q55" s="660"/>
      <c r="R55" s="662"/>
      <c r="S55" s="662"/>
      <c r="T55" s="662"/>
      <c r="U55" s="662"/>
      <c r="V55" s="662"/>
      <c r="W55" s="662"/>
      <c r="X55" s="662"/>
      <c r="Y55" s="662"/>
    </row>
    <row r="56" ht="15.75" customHeight="1">
      <c r="A56" s="667"/>
      <c r="B56" s="658"/>
      <c r="C56" s="658"/>
      <c r="D56" s="658"/>
      <c r="E56" s="657"/>
      <c r="F56" s="658"/>
      <c r="G56" s="658"/>
      <c r="H56" s="658"/>
      <c r="I56" s="658"/>
      <c r="J56" s="657"/>
      <c r="K56" s="658"/>
      <c r="L56" s="659"/>
      <c r="M56" s="660"/>
      <c r="N56" s="660"/>
      <c r="O56" s="660"/>
      <c r="P56" s="662"/>
      <c r="Q56" s="660"/>
      <c r="R56" s="662"/>
      <c r="S56" s="662"/>
      <c r="T56" s="662"/>
      <c r="U56" s="662"/>
      <c r="V56" s="662"/>
      <c r="W56" s="662"/>
      <c r="X56" s="662"/>
      <c r="Y56" s="662"/>
    </row>
    <row r="57" ht="15.75" customHeight="1">
      <c r="A57" s="654"/>
      <c r="B57" s="658"/>
      <c r="C57" s="658"/>
      <c r="D57" s="658"/>
      <c r="E57" s="657"/>
      <c r="F57" s="658"/>
      <c r="G57" s="658"/>
      <c r="H57" s="658"/>
      <c r="I57" s="658"/>
      <c r="J57" s="657"/>
      <c r="K57" s="658"/>
      <c r="L57" s="659"/>
      <c r="M57" s="660"/>
      <c r="N57" s="660"/>
      <c r="O57" s="660"/>
      <c r="P57" s="662"/>
      <c r="Q57" s="660"/>
      <c r="R57" s="662"/>
      <c r="S57" s="662"/>
      <c r="T57" s="662"/>
      <c r="U57" s="662"/>
      <c r="V57" s="662"/>
      <c r="W57" s="662"/>
      <c r="X57" s="662"/>
      <c r="Y57" s="662"/>
    </row>
    <row r="58" ht="15.75" customHeight="1">
      <c r="A58" s="654"/>
      <c r="B58" s="658"/>
      <c r="C58" s="658"/>
      <c r="D58" s="658"/>
      <c r="E58" s="657"/>
      <c r="F58" s="658"/>
      <c r="G58" s="658"/>
      <c r="H58" s="658"/>
      <c r="I58" s="658"/>
      <c r="J58" s="657"/>
      <c r="K58" s="658"/>
      <c r="L58" s="659"/>
      <c r="M58" s="660"/>
      <c r="N58" s="660"/>
      <c r="O58" s="660"/>
      <c r="P58" s="662"/>
      <c r="Q58" s="660"/>
      <c r="R58" s="662"/>
      <c r="S58" s="662"/>
      <c r="T58" s="662"/>
      <c r="U58" s="662"/>
      <c r="V58" s="662"/>
      <c r="W58" s="662"/>
      <c r="X58" s="662"/>
      <c r="Y58" s="662"/>
    </row>
    <row r="59" ht="15.75" customHeight="1">
      <c r="A59" s="654"/>
      <c r="B59" s="658"/>
      <c r="C59" s="658"/>
      <c r="D59" s="658"/>
      <c r="E59" s="657"/>
      <c r="F59" s="658"/>
      <c r="G59" s="658"/>
      <c r="H59" s="658"/>
      <c r="I59" s="658"/>
      <c r="J59" s="657"/>
      <c r="K59" s="658"/>
      <c r="L59" s="659"/>
      <c r="M59" s="660"/>
      <c r="N59" s="660"/>
      <c r="O59" s="660"/>
      <c r="P59" s="662"/>
      <c r="Q59" s="660"/>
      <c r="R59" s="662"/>
      <c r="S59" s="662"/>
      <c r="T59" s="662"/>
      <c r="U59" s="662"/>
      <c r="V59" s="662"/>
      <c r="W59" s="662"/>
      <c r="X59" s="662"/>
      <c r="Y59" s="662"/>
    </row>
    <row r="60" ht="15.75" customHeight="1">
      <c r="A60" s="654"/>
      <c r="B60" s="658"/>
      <c r="C60" s="658"/>
      <c r="D60" s="658"/>
      <c r="E60" s="657"/>
      <c r="F60" s="658"/>
      <c r="G60" s="658"/>
      <c r="H60" s="658"/>
      <c r="I60" s="658"/>
      <c r="J60" s="657"/>
      <c r="K60" s="658"/>
      <c r="L60" s="659"/>
      <c r="M60" s="660"/>
      <c r="N60" s="660"/>
      <c r="O60" s="660"/>
      <c r="P60" s="662"/>
      <c r="Q60" s="660"/>
      <c r="R60" s="662"/>
      <c r="S60" s="662"/>
      <c r="T60" s="662"/>
      <c r="U60" s="662"/>
      <c r="V60" s="662"/>
      <c r="W60" s="662"/>
      <c r="X60" s="662"/>
      <c r="Y60" s="662"/>
    </row>
    <row r="61" ht="15.75" customHeight="1">
      <c r="A61" s="654"/>
      <c r="B61" s="658"/>
      <c r="C61" s="658"/>
      <c r="D61" s="658"/>
      <c r="E61" s="657"/>
      <c r="F61" s="658"/>
      <c r="G61" s="658"/>
      <c r="H61" s="658"/>
      <c r="I61" s="658"/>
      <c r="J61" s="657"/>
      <c r="K61" s="658"/>
      <c r="L61" s="659"/>
      <c r="M61" s="660"/>
      <c r="N61" s="660"/>
      <c r="O61" s="660"/>
      <c r="P61" s="662"/>
      <c r="Q61" s="660"/>
      <c r="R61" s="662"/>
      <c r="S61" s="662"/>
      <c r="T61" s="662"/>
      <c r="U61" s="662"/>
      <c r="V61" s="662"/>
      <c r="W61" s="662"/>
      <c r="X61" s="662"/>
      <c r="Y61" s="662"/>
    </row>
    <row r="62" ht="15.75" customHeight="1">
      <c r="A62" s="654"/>
      <c r="B62" s="658"/>
      <c r="C62" s="658"/>
      <c r="D62" s="658"/>
      <c r="E62" s="657"/>
      <c r="F62" s="658"/>
      <c r="G62" s="658"/>
      <c r="H62" s="658"/>
      <c r="I62" s="658"/>
      <c r="J62" s="657"/>
      <c r="K62" s="658"/>
      <c r="L62" s="659"/>
      <c r="M62" s="660"/>
      <c r="N62" s="660"/>
      <c r="O62" s="660"/>
      <c r="P62" s="662"/>
      <c r="Q62" s="660"/>
      <c r="R62" s="662"/>
      <c r="S62" s="662"/>
      <c r="T62" s="662"/>
      <c r="U62" s="662"/>
      <c r="V62" s="662"/>
      <c r="W62" s="662"/>
      <c r="X62" s="662"/>
      <c r="Y62" s="662"/>
    </row>
    <row r="63" ht="15.75" customHeight="1">
      <c r="A63" s="667"/>
      <c r="B63" s="658"/>
      <c r="C63" s="658"/>
      <c r="D63" s="658"/>
      <c r="E63" s="657"/>
      <c r="F63" s="658"/>
      <c r="G63" s="658"/>
      <c r="H63" s="658"/>
      <c r="I63" s="658"/>
      <c r="J63" s="657"/>
      <c r="K63" s="658"/>
      <c r="L63" s="659"/>
      <c r="M63" s="660"/>
      <c r="N63" s="660"/>
      <c r="O63" s="660"/>
      <c r="P63" s="662"/>
      <c r="Q63" s="660"/>
      <c r="R63" s="662"/>
      <c r="S63" s="662"/>
      <c r="T63" s="662"/>
      <c r="U63" s="662"/>
      <c r="V63" s="662"/>
      <c r="W63" s="662"/>
      <c r="X63" s="662"/>
      <c r="Y63" s="662"/>
    </row>
    <row r="64" ht="15.75" customHeight="1">
      <c r="A64" s="654"/>
      <c r="B64" s="658"/>
      <c r="C64" s="658"/>
      <c r="D64" s="658"/>
      <c r="E64" s="657"/>
      <c r="F64" s="658"/>
      <c r="G64" s="658"/>
      <c r="H64" s="658"/>
      <c r="I64" s="658"/>
      <c r="J64" s="657"/>
      <c r="K64" s="658"/>
      <c r="L64" s="659"/>
      <c r="M64" s="660"/>
      <c r="N64" s="660"/>
      <c r="O64" s="660"/>
      <c r="P64" s="662"/>
      <c r="Q64" s="660"/>
      <c r="R64" s="662"/>
      <c r="S64" s="662"/>
      <c r="T64" s="662"/>
      <c r="U64" s="662"/>
      <c r="V64" s="662"/>
      <c r="W64" s="662"/>
      <c r="X64" s="662"/>
      <c r="Y64" s="662"/>
    </row>
    <row r="65" ht="15.75" customHeight="1">
      <c r="A65" s="654"/>
      <c r="B65" s="658"/>
      <c r="C65" s="658"/>
      <c r="D65" s="658"/>
      <c r="E65" s="657"/>
      <c r="F65" s="658"/>
      <c r="G65" s="658"/>
      <c r="H65" s="658"/>
      <c r="I65" s="658"/>
      <c r="J65" s="657"/>
      <c r="K65" s="658"/>
      <c r="L65" s="659"/>
      <c r="M65" s="660"/>
      <c r="N65" s="660"/>
      <c r="O65" s="660"/>
      <c r="P65" s="662"/>
      <c r="Q65" s="660"/>
      <c r="R65" s="662"/>
      <c r="S65" s="662"/>
      <c r="T65" s="662"/>
      <c r="U65" s="662"/>
      <c r="V65" s="662"/>
      <c r="W65" s="662"/>
      <c r="X65" s="662"/>
      <c r="Y65" s="662"/>
    </row>
    <row r="66" ht="15.75" customHeight="1">
      <c r="A66" s="654"/>
      <c r="B66" s="658"/>
      <c r="C66" s="658"/>
      <c r="D66" s="658"/>
      <c r="E66" s="657"/>
      <c r="F66" s="658"/>
      <c r="G66" s="658"/>
      <c r="H66" s="658"/>
      <c r="I66" s="658"/>
      <c r="J66" s="657"/>
      <c r="K66" s="658"/>
      <c r="L66" s="659"/>
      <c r="M66" s="660"/>
      <c r="N66" s="660"/>
      <c r="O66" s="660"/>
      <c r="P66" s="662"/>
      <c r="Q66" s="660"/>
      <c r="R66" s="662"/>
      <c r="S66" s="662"/>
      <c r="T66" s="662"/>
      <c r="U66" s="662"/>
      <c r="V66" s="662"/>
      <c r="W66" s="662"/>
      <c r="X66" s="662"/>
      <c r="Y66" s="662"/>
    </row>
    <row r="67" ht="15.75" customHeight="1">
      <c r="A67" s="654"/>
      <c r="B67" s="658"/>
      <c r="C67" s="658"/>
      <c r="D67" s="658"/>
      <c r="E67" s="657"/>
      <c r="F67" s="658"/>
      <c r="G67" s="658"/>
      <c r="H67" s="658"/>
      <c r="I67" s="658"/>
      <c r="J67" s="657"/>
      <c r="K67" s="658"/>
      <c r="L67" s="659"/>
      <c r="M67" s="660"/>
      <c r="N67" s="660"/>
      <c r="O67" s="660"/>
      <c r="P67" s="662"/>
      <c r="Q67" s="660"/>
      <c r="R67" s="662"/>
      <c r="S67" s="662"/>
      <c r="T67" s="662"/>
      <c r="U67" s="662"/>
      <c r="V67" s="662"/>
      <c r="W67" s="662"/>
      <c r="X67" s="662"/>
      <c r="Y67" s="662"/>
    </row>
    <row r="68" ht="15.75" customHeight="1">
      <c r="A68" s="654"/>
      <c r="B68" s="658"/>
      <c r="C68" s="658"/>
      <c r="D68" s="658"/>
      <c r="E68" s="657"/>
      <c r="F68" s="658"/>
      <c r="G68" s="658"/>
      <c r="H68" s="658"/>
      <c r="I68" s="658"/>
      <c r="J68" s="657"/>
      <c r="K68" s="658"/>
      <c r="L68" s="659"/>
      <c r="M68" s="660"/>
      <c r="N68" s="660"/>
      <c r="O68" s="660"/>
      <c r="P68" s="662"/>
      <c r="Q68" s="660"/>
      <c r="R68" s="662"/>
      <c r="S68" s="662"/>
      <c r="T68" s="662"/>
      <c r="U68" s="662"/>
      <c r="V68" s="662"/>
      <c r="W68" s="662"/>
      <c r="X68" s="662"/>
      <c r="Y68" s="662"/>
    </row>
    <row r="69" ht="15.75" customHeight="1">
      <c r="A69" s="667"/>
      <c r="B69" s="658"/>
      <c r="C69" s="658"/>
      <c r="D69" s="658"/>
      <c r="E69" s="657"/>
      <c r="F69" s="658"/>
      <c r="G69" s="658"/>
      <c r="H69" s="658"/>
      <c r="I69" s="658"/>
      <c r="J69" s="657"/>
      <c r="K69" s="658"/>
      <c r="L69" s="659"/>
      <c r="M69" s="660"/>
      <c r="N69" s="660"/>
      <c r="O69" s="660"/>
      <c r="P69" s="662"/>
      <c r="Q69" s="660"/>
      <c r="R69" s="662"/>
      <c r="S69" s="662"/>
      <c r="T69" s="662"/>
      <c r="U69" s="662"/>
      <c r="V69" s="662"/>
      <c r="W69" s="662"/>
      <c r="X69" s="662"/>
      <c r="Y69" s="662"/>
    </row>
    <row r="70" ht="15.75" customHeight="1">
      <c r="A70" s="654"/>
      <c r="B70" s="658"/>
      <c r="C70" s="658"/>
      <c r="D70" s="658"/>
      <c r="E70" s="657"/>
      <c r="F70" s="658"/>
      <c r="G70" s="658"/>
      <c r="H70" s="658"/>
      <c r="I70" s="658"/>
      <c r="J70" s="657"/>
      <c r="K70" s="658"/>
      <c r="L70" s="659"/>
      <c r="M70" s="660"/>
      <c r="N70" s="660"/>
      <c r="O70" s="660"/>
      <c r="P70" s="662"/>
      <c r="Q70" s="660"/>
      <c r="R70" s="662"/>
      <c r="S70" s="662"/>
      <c r="T70" s="662"/>
      <c r="U70" s="662"/>
      <c r="V70" s="662"/>
      <c r="W70" s="662"/>
      <c r="X70" s="662"/>
      <c r="Y70" s="662"/>
    </row>
    <row r="71" ht="15.75" customHeight="1">
      <c r="A71" s="654"/>
      <c r="B71" s="658"/>
      <c r="C71" s="658"/>
      <c r="D71" s="658"/>
      <c r="E71" s="657"/>
      <c r="F71" s="658"/>
      <c r="G71" s="658"/>
      <c r="H71" s="658"/>
      <c r="I71" s="658"/>
      <c r="J71" s="657"/>
      <c r="K71" s="658"/>
      <c r="L71" s="659"/>
      <c r="M71" s="660"/>
      <c r="N71" s="660"/>
      <c r="O71" s="660"/>
      <c r="P71" s="662"/>
      <c r="Q71" s="660"/>
      <c r="R71" s="662"/>
      <c r="S71" s="662"/>
      <c r="T71" s="662"/>
      <c r="U71" s="662"/>
      <c r="V71" s="662"/>
      <c r="W71" s="662"/>
      <c r="X71" s="662"/>
      <c r="Y71" s="662"/>
    </row>
    <row r="72" ht="15.75" customHeight="1">
      <c r="A72" s="654"/>
      <c r="B72" s="658"/>
      <c r="C72" s="658"/>
      <c r="D72" s="658"/>
      <c r="E72" s="657"/>
      <c r="F72" s="658"/>
      <c r="G72" s="658"/>
      <c r="H72" s="658"/>
      <c r="I72" s="658"/>
      <c r="J72" s="657"/>
      <c r="K72" s="658"/>
      <c r="L72" s="659"/>
      <c r="M72" s="660"/>
      <c r="N72" s="660"/>
      <c r="O72" s="660"/>
      <c r="P72" s="662"/>
      <c r="Q72" s="660"/>
      <c r="R72" s="662"/>
      <c r="S72" s="662"/>
      <c r="T72" s="662"/>
      <c r="U72" s="662"/>
      <c r="V72" s="662"/>
      <c r="W72" s="662"/>
      <c r="X72" s="662"/>
      <c r="Y72" s="662"/>
    </row>
    <row r="73" ht="15.75" customHeight="1">
      <c r="A73" s="667"/>
      <c r="B73" s="658"/>
      <c r="C73" s="658"/>
      <c r="D73" s="658"/>
      <c r="E73" s="657"/>
      <c r="F73" s="658"/>
      <c r="G73" s="658"/>
      <c r="H73" s="658"/>
      <c r="I73" s="658"/>
      <c r="J73" s="657"/>
      <c r="K73" s="658"/>
      <c r="L73" s="659"/>
      <c r="M73" s="660"/>
      <c r="N73" s="660"/>
      <c r="O73" s="660"/>
      <c r="P73" s="662"/>
      <c r="Q73" s="660"/>
      <c r="R73" s="662"/>
      <c r="S73" s="662"/>
      <c r="T73" s="662"/>
      <c r="U73" s="662"/>
      <c r="V73" s="662"/>
      <c r="W73" s="662"/>
      <c r="X73" s="662"/>
      <c r="Y73" s="662"/>
    </row>
    <row r="74" ht="15.75" customHeight="1">
      <c r="A74" s="654"/>
      <c r="B74" s="658"/>
      <c r="C74" s="658"/>
      <c r="D74" s="658"/>
      <c r="E74" s="657"/>
      <c r="F74" s="658"/>
      <c r="G74" s="658"/>
      <c r="H74" s="658"/>
      <c r="I74" s="658"/>
      <c r="J74" s="657"/>
      <c r="K74" s="658"/>
      <c r="L74" s="659"/>
      <c r="M74" s="660"/>
      <c r="N74" s="660"/>
      <c r="O74" s="660"/>
      <c r="P74" s="662"/>
      <c r="Q74" s="660"/>
      <c r="R74" s="662"/>
      <c r="S74" s="662"/>
      <c r="T74" s="662"/>
      <c r="U74" s="662"/>
      <c r="V74" s="662"/>
      <c r="W74" s="662"/>
      <c r="X74" s="662"/>
      <c r="Y74" s="662"/>
    </row>
    <row r="75" ht="15.75" customHeight="1">
      <c r="A75" s="654"/>
      <c r="B75" s="658"/>
      <c r="C75" s="658"/>
      <c r="D75" s="658"/>
      <c r="E75" s="657"/>
      <c r="F75" s="658"/>
      <c r="G75" s="658"/>
      <c r="H75" s="658"/>
      <c r="I75" s="658"/>
      <c r="J75" s="657"/>
      <c r="K75" s="658"/>
      <c r="L75" s="659"/>
      <c r="M75" s="660"/>
      <c r="N75" s="660"/>
      <c r="O75" s="660"/>
      <c r="P75" s="662"/>
      <c r="Q75" s="660"/>
      <c r="R75" s="662"/>
      <c r="S75" s="662"/>
      <c r="T75" s="662"/>
      <c r="U75" s="662"/>
      <c r="V75" s="662"/>
      <c r="W75" s="662"/>
      <c r="X75" s="662"/>
      <c r="Y75" s="662"/>
    </row>
    <row r="76" ht="15.75" customHeight="1">
      <c r="A76" s="654"/>
      <c r="B76" s="658"/>
      <c r="C76" s="658"/>
      <c r="D76" s="658"/>
      <c r="E76" s="657"/>
      <c r="F76" s="658"/>
      <c r="G76" s="658"/>
      <c r="H76" s="658"/>
      <c r="I76" s="658"/>
      <c r="J76" s="657"/>
      <c r="K76" s="658"/>
      <c r="L76" s="659"/>
      <c r="M76" s="660"/>
      <c r="N76" s="660"/>
      <c r="O76" s="660"/>
      <c r="P76" s="662"/>
      <c r="Q76" s="660"/>
      <c r="R76" s="662"/>
      <c r="S76" s="662"/>
      <c r="T76" s="662"/>
      <c r="U76" s="662"/>
      <c r="V76" s="662"/>
      <c r="W76" s="662"/>
      <c r="X76" s="662"/>
      <c r="Y76" s="662"/>
    </row>
    <row r="77" ht="15.75" customHeight="1">
      <c r="A77" s="654"/>
      <c r="B77" s="658"/>
      <c r="C77" s="658"/>
      <c r="D77" s="658"/>
      <c r="E77" s="657"/>
      <c r="F77" s="658"/>
      <c r="G77" s="658"/>
      <c r="H77" s="658"/>
      <c r="I77" s="658"/>
      <c r="J77" s="657"/>
      <c r="K77" s="658"/>
      <c r="L77" s="659"/>
      <c r="M77" s="660"/>
      <c r="N77" s="660"/>
      <c r="O77" s="660"/>
      <c r="P77" s="662"/>
      <c r="Q77" s="660"/>
      <c r="R77" s="662"/>
      <c r="S77" s="662"/>
      <c r="T77" s="662"/>
      <c r="U77" s="662"/>
      <c r="V77" s="662"/>
      <c r="W77" s="662"/>
      <c r="X77" s="662"/>
      <c r="Y77" s="662"/>
    </row>
    <row r="78" ht="15.75" customHeight="1">
      <c r="A78" s="654"/>
      <c r="B78" s="658"/>
      <c r="C78" s="658"/>
      <c r="D78" s="658"/>
      <c r="E78" s="657"/>
      <c r="F78" s="658"/>
      <c r="G78" s="658"/>
      <c r="H78" s="658"/>
      <c r="I78" s="658"/>
      <c r="J78" s="657"/>
      <c r="K78" s="658"/>
      <c r="L78" s="659"/>
      <c r="M78" s="660"/>
      <c r="N78" s="660"/>
      <c r="O78" s="660"/>
      <c r="P78" s="662"/>
      <c r="Q78" s="660"/>
      <c r="R78" s="662"/>
      <c r="S78" s="662"/>
      <c r="T78" s="662"/>
      <c r="U78" s="662"/>
      <c r="V78" s="662"/>
      <c r="W78" s="662"/>
      <c r="X78" s="662"/>
      <c r="Y78" s="662"/>
    </row>
    <row r="79" ht="15.75" customHeight="1">
      <c r="A79" s="654"/>
      <c r="B79" s="658"/>
      <c r="C79" s="658"/>
      <c r="D79" s="658"/>
      <c r="E79" s="657"/>
      <c r="F79" s="658"/>
      <c r="G79" s="658"/>
      <c r="H79" s="658"/>
      <c r="I79" s="658"/>
      <c r="J79" s="657"/>
      <c r="K79" s="658"/>
      <c r="L79" s="659"/>
      <c r="M79" s="660"/>
      <c r="N79" s="660"/>
      <c r="O79" s="660"/>
      <c r="P79" s="662"/>
      <c r="Q79" s="660"/>
      <c r="R79" s="662"/>
      <c r="S79" s="662"/>
      <c r="T79" s="662"/>
      <c r="U79" s="662"/>
      <c r="V79" s="662"/>
      <c r="W79" s="662"/>
      <c r="X79" s="662"/>
      <c r="Y79" s="662"/>
    </row>
    <row r="80" ht="15.75" customHeight="1">
      <c r="A80" s="667"/>
      <c r="B80" s="658"/>
      <c r="C80" s="658"/>
      <c r="D80" s="658"/>
      <c r="E80" s="657"/>
      <c r="F80" s="658"/>
      <c r="G80" s="658"/>
      <c r="H80" s="658"/>
      <c r="I80" s="658"/>
      <c r="J80" s="657"/>
      <c r="K80" s="658"/>
      <c r="L80" s="659"/>
      <c r="M80" s="660"/>
      <c r="N80" s="660"/>
      <c r="O80" s="660"/>
      <c r="P80" s="662"/>
      <c r="Q80" s="660"/>
      <c r="R80" s="662"/>
      <c r="S80" s="662"/>
      <c r="T80" s="662"/>
      <c r="U80" s="662"/>
      <c r="V80" s="662"/>
      <c r="W80" s="662"/>
      <c r="X80" s="662"/>
      <c r="Y80" s="662"/>
    </row>
    <row r="81" ht="15.75" customHeight="1">
      <c r="A81" s="654"/>
      <c r="B81" s="658"/>
      <c r="C81" s="658"/>
      <c r="D81" s="658"/>
      <c r="E81" s="657"/>
      <c r="F81" s="658"/>
      <c r="G81" s="658"/>
      <c r="H81" s="658"/>
      <c r="I81" s="658"/>
      <c r="J81" s="657"/>
      <c r="K81" s="658"/>
      <c r="L81" s="659"/>
      <c r="M81" s="660"/>
      <c r="N81" s="660"/>
      <c r="O81" s="660"/>
      <c r="P81" s="662"/>
      <c r="Q81" s="660"/>
      <c r="R81" s="662"/>
      <c r="S81" s="662"/>
      <c r="T81" s="662"/>
      <c r="U81" s="662"/>
      <c r="V81" s="662"/>
      <c r="W81" s="662"/>
      <c r="X81" s="662"/>
      <c r="Y81" s="662"/>
    </row>
    <row r="82" ht="15.75" customHeight="1">
      <c r="A82" s="667"/>
      <c r="B82" s="658"/>
      <c r="C82" s="658"/>
      <c r="D82" s="658"/>
      <c r="E82" s="657"/>
      <c r="F82" s="658"/>
      <c r="G82" s="658"/>
      <c r="H82" s="658"/>
      <c r="I82" s="658"/>
      <c r="J82" s="657"/>
      <c r="K82" s="658"/>
      <c r="L82" s="659"/>
      <c r="M82" s="660"/>
      <c r="N82" s="660"/>
      <c r="O82" s="660"/>
      <c r="P82" s="662"/>
      <c r="Q82" s="660"/>
      <c r="R82" s="662"/>
      <c r="S82" s="662"/>
      <c r="T82" s="662"/>
      <c r="U82" s="662"/>
      <c r="V82" s="662"/>
      <c r="W82" s="662"/>
      <c r="X82" s="662"/>
      <c r="Y82" s="662"/>
    </row>
    <row r="83" ht="15.75" customHeight="1">
      <c r="A83" s="654"/>
      <c r="B83" s="658"/>
      <c r="C83" s="658"/>
      <c r="D83" s="658"/>
      <c r="E83" s="657"/>
      <c r="F83" s="658"/>
      <c r="G83" s="658"/>
      <c r="H83" s="658"/>
      <c r="I83" s="658"/>
      <c r="J83" s="657"/>
      <c r="K83" s="658"/>
      <c r="L83" s="659"/>
      <c r="M83" s="660"/>
      <c r="N83" s="660"/>
      <c r="O83" s="660"/>
      <c r="P83" s="662"/>
      <c r="Q83" s="660"/>
      <c r="R83" s="662"/>
      <c r="S83" s="662"/>
      <c r="T83" s="662"/>
      <c r="U83" s="662"/>
      <c r="V83" s="662"/>
      <c r="W83" s="662"/>
      <c r="X83" s="662"/>
      <c r="Y83" s="662"/>
    </row>
    <row r="84" ht="15.75" customHeight="1">
      <c r="A84" s="654"/>
      <c r="B84" s="658"/>
      <c r="C84" s="658"/>
      <c r="D84" s="658"/>
      <c r="E84" s="657"/>
      <c r="F84" s="658"/>
      <c r="G84" s="658"/>
      <c r="H84" s="658"/>
      <c r="I84" s="658"/>
      <c r="J84" s="657"/>
      <c r="K84" s="658"/>
      <c r="L84" s="659"/>
      <c r="M84" s="660"/>
      <c r="N84" s="660"/>
      <c r="O84" s="660"/>
      <c r="P84" s="662"/>
      <c r="Q84" s="660"/>
      <c r="R84" s="662"/>
      <c r="S84" s="662"/>
      <c r="T84" s="662"/>
      <c r="U84" s="662"/>
      <c r="V84" s="662"/>
      <c r="W84" s="662"/>
      <c r="X84" s="662"/>
      <c r="Y84" s="662"/>
    </row>
    <row r="85" ht="15.75" customHeight="1">
      <c r="A85" s="654"/>
      <c r="B85" s="658"/>
      <c r="C85" s="658"/>
      <c r="D85" s="658"/>
      <c r="E85" s="657"/>
      <c r="F85" s="658"/>
      <c r="G85" s="658"/>
      <c r="H85" s="658"/>
      <c r="I85" s="658"/>
      <c r="J85" s="657"/>
      <c r="K85" s="658"/>
      <c r="L85" s="659"/>
      <c r="M85" s="660"/>
      <c r="N85" s="660"/>
      <c r="O85" s="660"/>
      <c r="P85" s="662"/>
      <c r="Q85" s="660"/>
      <c r="R85" s="662"/>
      <c r="S85" s="662"/>
      <c r="T85" s="662"/>
      <c r="U85" s="662"/>
      <c r="V85" s="662"/>
      <c r="W85" s="662"/>
      <c r="X85" s="662"/>
      <c r="Y85" s="662"/>
    </row>
    <row r="86" ht="15.75" customHeight="1">
      <c r="A86" s="654"/>
      <c r="B86" s="658"/>
      <c r="C86" s="658"/>
      <c r="D86" s="658"/>
      <c r="E86" s="657"/>
      <c r="F86" s="658"/>
      <c r="G86" s="658"/>
      <c r="H86" s="658"/>
      <c r="I86" s="658"/>
      <c r="J86" s="657"/>
      <c r="K86" s="658"/>
      <c r="L86" s="659"/>
      <c r="M86" s="660"/>
      <c r="N86" s="660"/>
      <c r="O86" s="660"/>
      <c r="P86" s="662"/>
      <c r="Q86" s="660"/>
      <c r="R86" s="662"/>
      <c r="S86" s="662"/>
      <c r="T86" s="662"/>
      <c r="U86" s="662"/>
      <c r="V86" s="662"/>
      <c r="W86" s="662"/>
      <c r="X86" s="662"/>
      <c r="Y86" s="662"/>
    </row>
    <row r="87" ht="15.75" customHeight="1">
      <c r="A87" s="654"/>
      <c r="B87" s="658"/>
      <c r="C87" s="658"/>
      <c r="D87" s="658"/>
      <c r="E87" s="657"/>
      <c r="F87" s="658"/>
      <c r="G87" s="658"/>
      <c r="H87" s="658"/>
      <c r="I87" s="658"/>
      <c r="J87" s="657"/>
      <c r="K87" s="658"/>
      <c r="L87" s="659"/>
      <c r="M87" s="660"/>
      <c r="N87" s="660"/>
      <c r="O87" s="660"/>
      <c r="P87" s="662"/>
      <c r="Q87" s="660"/>
      <c r="R87" s="662"/>
      <c r="S87" s="662"/>
      <c r="T87" s="662"/>
      <c r="U87" s="662"/>
      <c r="V87" s="662"/>
      <c r="W87" s="662"/>
      <c r="X87" s="662"/>
      <c r="Y87" s="662"/>
    </row>
    <row r="88" ht="15.75" customHeight="1">
      <c r="A88" s="654"/>
      <c r="B88" s="658"/>
      <c r="C88" s="658"/>
      <c r="D88" s="658"/>
      <c r="E88" s="657"/>
      <c r="F88" s="658"/>
      <c r="G88" s="658"/>
      <c r="H88" s="658"/>
      <c r="I88" s="658"/>
      <c r="J88" s="657"/>
      <c r="K88" s="658"/>
      <c r="L88" s="659"/>
      <c r="M88" s="660"/>
      <c r="N88" s="660"/>
      <c r="O88" s="660"/>
      <c r="P88" s="662"/>
      <c r="Q88" s="660"/>
      <c r="R88" s="662"/>
      <c r="S88" s="662"/>
      <c r="T88" s="662"/>
      <c r="U88" s="662"/>
      <c r="V88" s="662"/>
      <c r="W88" s="662"/>
      <c r="X88" s="662"/>
      <c r="Y88" s="662"/>
    </row>
    <row r="89" ht="15.75" customHeight="1">
      <c r="A89" s="654"/>
      <c r="B89" s="658"/>
      <c r="C89" s="658"/>
      <c r="D89" s="658"/>
      <c r="E89" s="657"/>
      <c r="F89" s="658"/>
      <c r="G89" s="658"/>
      <c r="H89" s="658"/>
      <c r="I89" s="658"/>
      <c r="J89" s="657"/>
      <c r="K89" s="658"/>
      <c r="L89" s="659"/>
      <c r="M89" s="660"/>
      <c r="N89" s="660"/>
      <c r="O89" s="660"/>
      <c r="P89" s="662"/>
      <c r="Q89" s="660"/>
      <c r="R89" s="662"/>
      <c r="S89" s="662"/>
      <c r="T89" s="662"/>
      <c r="U89" s="662"/>
      <c r="V89" s="662"/>
      <c r="W89" s="662"/>
      <c r="X89" s="662"/>
      <c r="Y89" s="662"/>
    </row>
    <row r="90" ht="15.75" customHeight="1">
      <c r="A90" s="667"/>
      <c r="B90" s="658"/>
      <c r="C90" s="658"/>
      <c r="D90" s="658"/>
      <c r="E90" s="657"/>
      <c r="F90" s="658"/>
      <c r="G90" s="658"/>
      <c r="H90" s="658"/>
      <c r="I90" s="658"/>
      <c r="J90" s="657"/>
      <c r="K90" s="658"/>
      <c r="L90" s="659"/>
      <c r="M90" s="660"/>
      <c r="N90" s="660"/>
      <c r="O90" s="660"/>
      <c r="P90" s="662"/>
      <c r="Q90" s="660"/>
      <c r="R90" s="662"/>
      <c r="S90" s="662"/>
      <c r="T90" s="662"/>
      <c r="U90" s="662"/>
      <c r="V90" s="662"/>
      <c r="W90" s="662"/>
      <c r="X90" s="662"/>
      <c r="Y90" s="662"/>
    </row>
    <row r="91" ht="15.75" customHeight="1">
      <c r="A91" s="667"/>
      <c r="B91" s="658"/>
      <c r="C91" s="658"/>
      <c r="D91" s="658"/>
      <c r="E91" s="657"/>
      <c r="F91" s="658"/>
      <c r="G91" s="658"/>
      <c r="H91" s="658"/>
      <c r="I91" s="658"/>
      <c r="J91" s="657"/>
      <c r="K91" s="658"/>
      <c r="L91" s="659"/>
      <c r="M91" s="660"/>
      <c r="N91" s="660"/>
      <c r="O91" s="660"/>
      <c r="P91" s="662"/>
      <c r="Q91" s="660"/>
      <c r="R91" s="662"/>
      <c r="S91" s="662"/>
      <c r="T91" s="662"/>
      <c r="U91" s="662"/>
      <c r="V91" s="662"/>
      <c r="W91" s="662"/>
      <c r="X91" s="662"/>
      <c r="Y91" s="662"/>
    </row>
    <row r="92" ht="15.75" customHeight="1">
      <c r="A92" s="667"/>
      <c r="B92" s="658"/>
      <c r="C92" s="658"/>
      <c r="D92" s="658"/>
      <c r="E92" s="657"/>
      <c r="F92" s="658"/>
      <c r="G92" s="658"/>
      <c r="H92" s="658"/>
      <c r="I92" s="658"/>
      <c r="J92" s="657"/>
      <c r="K92" s="658"/>
      <c r="L92" s="659"/>
      <c r="M92" s="660"/>
      <c r="N92" s="660"/>
      <c r="O92" s="660"/>
      <c r="P92" s="662"/>
      <c r="Q92" s="660"/>
      <c r="R92" s="662"/>
      <c r="S92" s="662"/>
      <c r="T92" s="662"/>
      <c r="U92" s="662"/>
      <c r="V92" s="662"/>
      <c r="W92" s="662"/>
      <c r="X92" s="662"/>
      <c r="Y92" s="662"/>
    </row>
    <row r="93" ht="15.75" customHeight="1">
      <c r="A93" s="654"/>
      <c r="B93" s="658"/>
      <c r="C93" s="658"/>
      <c r="D93" s="658"/>
      <c r="E93" s="657"/>
      <c r="F93" s="658"/>
      <c r="G93" s="658"/>
      <c r="H93" s="658"/>
      <c r="I93" s="658"/>
      <c r="J93" s="657"/>
      <c r="K93" s="658"/>
      <c r="L93" s="659"/>
      <c r="M93" s="660"/>
      <c r="N93" s="660"/>
      <c r="O93" s="660"/>
      <c r="P93" s="662"/>
      <c r="Q93" s="660"/>
      <c r="R93" s="662"/>
      <c r="S93" s="662"/>
      <c r="T93" s="662"/>
      <c r="U93" s="662"/>
      <c r="V93" s="662"/>
      <c r="W93" s="662"/>
      <c r="X93" s="662"/>
      <c r="Y93" s="662"/>
    </row>
    <row r="94" ht="15.75" customHeight="1">
      <c r="A94" s="654"/>
      <c r="B94" s="658"/>
      <c r="C94" s="658"/>
      <c r="D94" s="658"/>
      <c r="E94" s="657"/>
      <c r="F94" s="658"/>
      <c r="G94" s="658"/>
      <c r="H94" s="658"/>
      <c r="I94" s="658"/>
      <c r="J94" s="657"/>
      <c r="K94" s="658"/>
      <c r="L94" s="659"/>
      <c r="M94" s="660"/>
      <c r="N94" s="660"/>
      <c r="O94" s="660"/>
      <c r="P94" s="662"/>
      <c r="Q94" s="660"/>
      <c r="R94" s="662"/>
      <c r="S94" s="662"/>
      <c r="T94" s="662"/>
      <c r="U94" s="662"/>
      <c r="V94" s="662"/>
      <c r="W94" s="662"/>
      <c r="X94" s="662"/>
      <c r="Y94" s="662"/>
    </row>
    <row r="95" ht="15.75" customHeight="1">
      <c r="A95" s="654"/>
      <c r="B95" s="658"/>
      <c r="C95" s="658"/>
      <c r="D95" s="658"/>
      <c r="E95" s="657"/>
      <c r="F95" s="658"/>
      <c r="G95" s="658"/>
      <c r="H95" s="658"/>
      <c r="I95" s="658"/>
      <c r="J95" s="657"/>
      <c r="K95" s="658"/>
      <c r="L95" s="659"/>
      <c r="M95" s="660"/>
      <c r="N95" s="660"/>
      <c r="O95" s="660"/>
      <c r="P95" s="662"/>
      <c r="Q95" s="660"/>
      <c r="R95" s="662"/>
      <c r="S95" s="662"/>
      <c r="T95" s="662"/>
      <c r="U95" s="662"/>
      <c r="V95" s="662"/>
      <c r="W95" s="662"/>
      <c r="X95" s="662"/>
      <c r="Y95" s="662"/>
    </row>
    <row r="96" ht="15.75" customHeight="1">
      <c r="A96" s="654"/>
      <c r="B96" s="658"/>
      <c r="C96" s="658"/>
      <c r="D96" s="658"/>
      <c r="E96" s="657"/>
      <c r="F96" s="658"/>
      <c r="G96" s="658"/>
      <c r="H96" s="658"/>
      <c r="I96" s="658"/>
      <c r="J96" s="657"/>
      <c r="K96" s="658"/>
      <c r="L96" s="659"/>
      <c r="M96" s="660"/>
      <c r="N96" s="660"/>
      <c r="O96" s="660"/>
      <c r="P96" s="662"/>
      <c r="Q96" s="660"/>
      <c r="R96" s="662"/>
      <c r="S96" s="662"/>
      <c r="T96" s="662"/>
      <c r="U96" s="662"/>
      <c r="V96" s="662"/>
      <c r="W96" s="662"/>
      <c r="X96" s="662"/>
      <c r="Y96" s="662"/>
    </row>
    <row r="97" ht="15.75" customHeight="1">
      <c r="A97" s="654"/>
      <c r="B97" s="658"/>
      <c r="C97" s="658"/>
      <c r="D97" s="658"/>
      <c r="E97" s="657"/>
      <c r="F97" s="658"/>
      <c r="G97" s="658"/>
      <c r="H97" s="658"/>
      <c r="I97" s="658"/>
      <c r="J97" s="657"/>
      <c r="K97" s="658"/>
      <c r="L97" s="659"/>
      <c r="M97" s="660"/>
      <c r="N97" s="660"/>
      <c r="O97" s="660"/>
      <c r="P97" s="662"/>
      <c r="Q97" s="660"/>
      <c r="R97" s="662"/>
      <c r="S97" s="662"/>
      <c r="T97" s="662"/>
      <c r="U97" s="662"/>
      <c r="V97" s="662"/>
      <c r="W97" s="662"/>
      <c r="X97" s="662"/>
      <c r="Y97" s="662"/>
    </row>
    <row r="98" ht="15.75" customHeight="1">
      <c r="A98" s="654"/>
      <c r="B98" s="658"/>
      <c r="C98" s="658"/>
      <c r="D98" s="658"/>
      <c r="E98" s="657"/>
      <c r="F98" s="658"/>
      <c r="G98" s="658"/>
      <c r="H98" s="658"/>
      <c r="I98" s="658"/>
      <c r="J98" s="657"/>
      <c r="K98" s="658"/>
      <c r="L98" s="659"/>
      <c r="M98" s="660"/>
      <c r="N98" s="660"/>
      <c r="O98" s="660"/>
      <c r="P98" s="662"/>
      <c r="Q98" s="660"/>
      <c r="R98" s="662"/>
      <c r="S98" s="662"/>
      <c r="T98" s="662"/>
      <c r="U98" s="662"/>
      <c r="V98" s="662"/>
      <c r="W98" s="662"/>
      <c r="X98" s="662"/>
      <c r="Y98" s="662"/>
    </row>
    <row r="99" ht="15.75" customHeight="1">
      <c r="A99" s="654"/>
      <c r="B99" s="658"/>
      <c r="C99" s="658"/>
      <c r="D99" s="658"/>
      <c r="E99" s="657"/>
      <c r="F99" s="658"/>
      <c r="G99" s="658"/>
      <c r="H99" s="658"/>
      <c r="I99" s="658"/>
      <c r="J99" s="657"/>
      <c r="K99" s="658"/>
      <c r="L99" s="659"/>
      <c r="M99" s="660"/>
      <c r="N99" s="660"/>
      <c r="O99" s="660"/>
      <c r="P99" s="662"/>
      <c r="Q99" s="660"/>
      <c r="R99" s="662"/>
      <c r="S99" s="662"/>
      <c r="T99" s="662"/>
      <c r="U99" s="662"/>
      <c r="V99" s="662"/>
      <c r="W99" s="662"/>
      <c r="X99" s="662"/>
      <c r="Y99" s="662"/>
    </row>
    <row r="100" ht="15.75" customHeight="1">
      <c r="A100" s="654"/>
      <c r="B100" s="658"/>
      <c r="C100" s="658"/>
      <c r="D100" s="658"/>
      <c r="E100" s="657"/>
      <c r="F100" s="658"/>
      <c r="G100" s="658"/>
      <c r="H100" s="658"/>
      <c r="I100" s="658"/>
      <c r="J100" s="657"/>
      <c r="K100" s="658"/>
      <c r="L100" s="659"/>
      <c r="M100" s="660"/>
      <c r="N100" s="660"/>
      <c r="O100" s="660"/>
      <c r="P100" s="662"/>
      <c r="Q100" s="660"/>
      <c r="R100" s="662"/>
      <c r="S100" s="662"/>
      <c r="T100" s="662"/>
      <c r="U100" s="662"/>
      <c r="V100" s="662"/>
      <c r="W100" s="662"/>
      <c r="X100" s="662"/>
      <c r="Y100" s="662"/>
    </row>
    <row r="101" ht="15.75" customHeight="1">
      <c r="A101" s="654"/>
      <c r="B101" s="658"/>
      <c r="C101" s="658"/>
      <c r="D101" s="658"/>
      <c r="E101" s="657"/>
      <c r="F101" s="658"/>
      <c r="G101" s="658"/>
      <c r="H101" s="658"/>
      <c r="I101" s="658"/>
      <c r="J101" s="657"/>
      <c r="K101" s="658"/>
      <c r="L101" s="659"/>
      <c r="M101" s="660"/>
      <c r="N101" s="660"/>
      <c r="O101" s="660"/>
      <c r="P101" s="662"/>
      <c r="Q101" s="660"/>
      <c r="R101" s="662"/>
      <c r="S101" s="662"/>
      <c r="T101" s="662"/>
      <c r="U101" s="662"/>
      <c r="V101" s="662"/>
      <c r="W101" s="662"/>
      <c r="X101" s="662"/>
      <c r="Y101" s="662"/>
    </row>
    <row r="102" ht="15.75" customHeight="1">
      <c r="A102" s="654"/>
      <c r="B102" s="658"/>
      <c r="C102" s="658"/>
      <c r="D102" s="658"/>
      <c r="E102" s="657"/>
      <c r="F102" s="658"/>
      <c r="G102" s="658"/>
      <c r="H102" s="658"/>
      <c r="I102" s="658"/>
      <c r="J102" s="657"/>
      <c r="K102" s="658"/>
      <c r="L102" s="659"/>
      <c r="M102" s="660"/>
      <c r="N102" s="660"/>
      <c r="O102" s="660"/>
      <c r="P102" s="662"/>
      <c r="Q102" s="660"/>
      <c r="R102" s="662"/>
      <c r="S102" s="662"/>
      <c r="T102" s="662"/>
      <c r="U102" s="662"/>
      <c r="V102" s="662"/>
      <c r="W102" s="662"/>
      <c r="X102" s="662"/>
      <c r="Y102" s="662"/>
    </row>
    <row r="103" ht="15.75" customHeight="1">
      <c r="A103" s="667"/>
      <c r="B103" s="658"/>
      <c r="C103" s="658"/>
      <c r="D103" s="658"/>
      <c r="E103" s="657"/>
      <c r="F103" s="658"/>
      <c r="G103" s="658"/>
      <c r="H103" s="658"/>
      <c r="I103" s="658"/>
      <c r="J103" s="657"/>
      <c r="K103" s="658"/>
      <c r="L103" s="659"/>
      <c r="M103" s="660"/>
      <c r="N103" s="660"/>
      <c r="O103" s="660"/>
      <c r="P103" s="662"/>
      <c r="Q103" s="660"/>
      <c r="R103" s="662"/>
      <c r="S103" s="662"/>
      <c r="T103" s="662"/>
      <c r="U103" s="662"/>
      <c r="V103" s="662"/>
      <c r="W103" s="662"/>
      <c r="X103" s="662"/>
      <c r="Y103" s="662"/>
    </row>
    <row r="104" ht="15.75" customHeight="1">
      <c r="A104" s="667"/>
      <c r="B104" s="658"/>
      <c r="C104" s="658"/>
      <c r="D104" s="658"/>
      <c r="E104" s="657"/>
      <c r="F104" s="658"/>
      <c r="G104" s="658"/>
      <c r="H104" s="658"/>
      <c r="I104" s="658"/>
      <c r="J104" s="657"/>
      <c r="K104" s="658"/>
      <c r="L104" s="659"/>
      <c r="M104" s="660"/>
      <c r="N104" s="660"/>
      <c r="O104" s="660"/>
      <c r="P104" s="662"/>
      <c r="Q104" s="660"/>
      <c r="R104" s="662"/>
      <c r="S104" s="662"/>
      <c r="T104" s="662"/>
      <c r="U104" s="662"/>
      <c r="V104" s="662"/>
      <c r="W104" s="662"/>
      <c r="X104" s="662"/>
      <c r="Y104" s="662"/>
    </row>
    <row r="105" ht="15.75" customHeight="1">
      <c r="A105" s="654"/>
      <c r="B105" s="658"/>
      <c r="C105" s="658"/>
      <c r="D105" s="658"/>
      <c r="E105" s="657"/>
      <c r="F105" s="658"/>
      <c r="G105" s="658"/>
      <c r="H105" s="658"/>
      <c r="I105" s="658"/>
      <c r="J105" s="657"/>
      <c r="K105" s="658"/>
      <c r="L105" s="659"/>
      <c r="M105" s="660"/>
      <c r="N105" s="660"/>
      <c r="O105" s="660"/>
      <c r="P105" s="662"/>
      <c r="Q105" s="660"/>
      <c r="R105" s="662"/>
      <c r="S105" s="662"/>
      <c r="T105" s="662"/>
      <c r="U105" s="662"/>
      <c r="V105" s="662"/>
      <c r="W105" s="662"/>
      <c r="X105" s="662"/>
      <c r="Y105" s="662"/>
    </row>
    <row r="106" ht="15.75" customHeight="1">
      <c r="A106" s="654"/>
      <c r="B106" s="658"/>
      <c r="C106" s="658"/>
      <c r="D106" s="658"/>
      <c r="E106" s="657"/>
      <c r="F106" s="658"/>
      <c r="G106" s="658"/>
      <c r="H106" s="658"/>
      <c r="I106" s="658"/>
      <c r="J106" s="657"/>
      <c r="K106" s="658"/>
      <c r="L106" s="659"/>
      <c r="M106" s="660"/>
      <c r="N106" s="660"/>
      <c r="O106" s="660"/>
      <c r="P106" s="662"/>
      <c r="Q106" s="660"/>
      <c r="R106" s="662"/>
      <c r="S106" s="662"/>
      <c r="T106" s="662"/>
      <c r="U106" s="662"/>
      <c r="V106" s="662"/>
      <c r="W106" s="662"/>
      <c r="X106" s="662"/>
      <c r="Y106" s="662"/>
    </row>
    <row r="107" ht="15.75" customHeight="1">
      <c r="A107" s="654"/>
      <c r="B107" s="658"/>
      <c r="C107" s="658"/>
      <c r="D107" s="658"/>
      <c r="E107" s="657"/>
      <c r="F107" s="658"/>
      <c r="G107" s="658"/>
      <c r="H107" s="658"/>
      <c r="I107" s="658"/>
      <c r="J107" s="657"/>
      <c r="K107" s="658"/>
      <c r="L107" s="659"/>
      <c r="M107" s="660"/>
      <c r="N107" s="660"/>
      <c r="O107" s="660"/>
      <c r="P107" s="662"/>
      <c r="Q107" s="660"/>
      <c r="R107" s="662"/>
      <c r="S107" s="662"/>
      <c r="T107" s="662"/>
      <c r="U107" s="662"/>
      <c r="V107" s="662"/>
      <c r="W107" s="662"/>
      <c r="X107" s="662"/>
      <c r="Y107" s="662"/>
    </row>
    <row r="108" ht="15.75" customHeight="1">
      <c r="A108" s="654"/>
      <c r="B108" s="658"/>
      <c r="C108" s="658"/>
      <c r="D108" s="658"/>
      <c r="E108" s="657"/>
      <c r="F108" s="658"/>
      <c r="G108" s="658"/>
      <c r="H108" s="658"/>
      <c r="I108" s="658"/>
      <c r="J108" s="657"/>
      <c r="K108" s="658"/>
      <c r="L108" s="659"/>
      <c r="M108" s="660"/>
      <c r="N108" s="660"/>
      <c r="O108" s="660"/>
      <c r="P108" s="662"/>
      <c r="Q108" s="660"/>
      <c r="R108" s="662"/>
      <c r="S108" s="662"/>
      <c r="T108" s="662"/>
      <c r="U108" s="662"/>
      <c r="V108" s="662"/>
      <c r="W108" s="662"/>
      <c r="X108" s="662"/>
      <c r="Y108" s="662"/>
    </row>
    <row r="109" ht="15.75" customHeight="1">
      <c r="A109" s="654"/>
      <c r="B109" s="658"/>
      <c r="C109" s="658"/>
      <c r="D109" s="658"/>
      <c r="E109" s="657"/>
      <c r="F109" s="658"/>
      <c r="G109" s="658"/>
      <c r="H109" s="658"/>
      <c r="I109" s="658"/>
      <c r="J109" s="657"/>
      <c r="K109" s="658"/>
      <c r="L109" s="659"/>
      <c r="M109" s="660"/>
      <c r="N109" s="660"/>
      <c r="O109" s="660"/>
      <c r="P109" s="662"/>
      <c r="Q109" s="660"/>
      <c r="R109" s="662"/>
      <c r="S109" s="662"/>
      <c r="T109" s="662"/>
      <c r="U109" s="662"/>
      <c r="V109" s="662"/>
      <c r="W109" s="662"/>
      <c r="X109" s="662"/>
      <c r="Y109" s="662"/>
    </row>
    <row r="110" ht="15.75" customHeight="1">
      <c r="A110" s="654"/>
      <c r="B110" s="658"/>
      <c r="C110" s="658"/>
      <c r="D110" s="658"/>
      <c r="E110" s="657"/>
      <c r="F110" s="658"/>
      <c r="G110" s="658"/>
      <c r="H110" s="658"/>
      <c r="I110" s="658"/>
      <c r="J110" s="657"/>
      <c r="K110" s="658"/>
      <c r="L110" s="659"/>
      <c r="M110" s="660"/>
      <c r="N110" s="660"/>
      <c r="O110" s="660"/>
      <c r="P110" s="662"/>
      <c r="Q110" s="660"/>
      <c r="R110" s="662"/>
      <c r="S110" s="662"/>
      <c r="T110" s="662"/>
      <c r="U110" s="662"/>
      <c r="V110" s="662"/>
      <c r="W110" s="662"/>
      <c r="X110" s="662"/>
      <c r="Y110" s="662"/>
    </row>
    <row r="111" ht="15.75" customHeight="1">
      <c r="A111" s="654"/>
      <c r="B111" s="658"/>
      <c r="C111" s="658"/>
      <c r="D111" s="658"/>
      <c r="E111" s="657"/>
      <c r="F111" s="658"/>
      <c r="G111" s="658"/>
      <c r="H111" s="658"/>
      <c r="I111" s="658"/>
      <c r="J111" s="657"/>
      <c r="K111" s="658"/>
      <c r="L111" s="659"/>
      <c r="M111" s="660"/>
      <c r="N111" s="660"/>
      <c r="O111" s="660"/>
      <c r="P111" s="662"/>
      <c r="Q111" s="660"/>
      <c r="R111" s="662"/>
      <c r="S111" s="662"/>
      <c r="T111" s="662"/>
      <c r="U111" s="662"/>
      <c r="V111" s="662"/>
      <c r="W111" s="662"/>
      <c r="X111" s="662"/>
      <c r="Y111" s="662"/>
    </row>
    <row r="112" ht="15.75" customHeight="1">
      <c r="A112" s="654"/>
      <c r="B112" s="658"/>
      <c r="C112" s="658"/>
      <c r="D112" s="658"/>
      <c r="E112" s="657"/>
      <c r="F112" s="658"/>
      <c r="G112" s="658"/>
      <c r="H112" s="658"/>
      <c r="I112" s="658"/>
      <c r="J112" s="657"/>
      <c r="K112" s="658"/>
      <c r="L112" s="659"/>
      <c r="M112" s="660"/>
      <c r="N112" s="660"/>
      <c r="O112" s="660"/>
      <c r="P112" s="662"/>
      <c r="Q112" s="660"/>
      <c r="R112" s="662"/>
      <c r="S112" s="662"/>
      <c r="T112" s="662"/>
      <c r="U112" s="662"/>
      <c r="V112" s="662"/>
      <c r="W112" s="662"/>
      <c r="X112" s="662"/>
      <c r="Y112" s="662"/>
    </row>
    <row r="113" ht="15.75" customHeight="1">
      <c r="A113" s="654"/>
      <c r="B113" s="658"/>
      <c r="C113" s="658"/>
      <c r="D113" s="658"/>
      <c r="E113" s="657"/>
      <c r="F113" s="658"/>
      <c r="G113" s="658"/>
      <c r="H113" s="658"/>
      <c r="I113" s="658"/>
      <c r="J113" s="657"/>
      <c r="K113" s="658"/>
      <c r="L113" s="659"/>
      <c r="M113" s="660"/>
      <c r="N113" s="660"/>
      <c r="O113" s="660"/>
      <c r="P113" s="662"/>
      <c r="Q113" s="660"/>
      <c r="R113" s="662"/>
      <c r="S113" s="662"/>
      <c r="T113" s="662"/>
      <c r="U113" s="662"/>
      <c r="V113" s="662"/>
      <c r="W113" s="662"/>
      <c r="X113" s="662"/>
      <c r="Y113" s="662"/>
    </row>
    <row r="114" ht="15.75" customHeight="1">
      <c r="A114" s="654"/>
      <c r="B114" s="658"/>
      <c r="C114" s="658"/>
      <c r="D114" s="658"/>
      <c r="E114" s="657"/>
      <c r="F114" s="658"/>
      <c r="G114" s="658"/>
      <c r="H114" s="658"/>
      <c r="I114" s="658"/>
      <c r="J114" s="657"/>
      <c r="K114" s="658"/>
      <c r="L114" s="659"/>
      <c r="M114" s="660"/>
      <c r="N114" s="660"/>
      <c r="O114" s="660"/>
      <c r="P114" s="662"/>
      <c r="Q114" s="660"/>
      <c r="R114" s="662"/>
      <c r="S114" s="662"/>
      <c r="T114" s="662"/>
      <c r="U114" s="662"/>
      <c r="V114" s="662"/>
      <c r="W114" s="662"/>
      <c r="X114" s="662"/>
      <c r="Y114" s="662"/>
    </row>
    <row r="115" ht="15.75" customHeight="1">
      <c r="A115" s="654"/>
      <c r="B115" s="658"/>
      <c r="C115" s="658"/>
      <c r="D115" s="658"/>
      <c r="E115" s="657"/>
      <c r="F115" s="658"/>
      <c r="G115" s="658"/>
      <c r="H115" s="658"/>
      <c r="I115" s="658"/>
      <c r="J115" s="657"/>
      <c r="K115" s="658"/>
      <c r="L115" s="659"/>
      <c r="M115" s="660"/>
      <c r="N115" s="660"/>
      <c r="O115" s="660"/>
      <c r="P115" s="662"/>
      <c r="Q115" s="660"/>
      <c r="R115" s="662"/>
      <c r="S115" s="662"/>
      <c r="T115" s="662"/>
      <c r="U115" s="662"/>
      <c r="V115" s="662"/>
      <c r="W115" s="662"/>
      <c r="X115" s="662"/>
      <c r="Y115" s="662"/>
    </row>
    <row r="116" ht="15.75" customHeight="1">
      <c r="A116" s="654"/>
      <c r="B116" s="658"/>
      <c r="C116" s="658"/>
      <c r="D116" s="658"/>
      <c r="E116" s="657"/>
      <c r="F116" s="658"/>
      <c r="G116" s="658"/>
      <c r="H116" s="658"/>
      <c r="I116" s="658"/>
      <c r="J116" s="657"/>
      <c r="K116" s="658"/>
      <c r="L116" s="659"/>
      <c r="M116" s="660"/>
      <c r="N116" s="660"/>
      <c r="O116" s="660"/>
      <c r="P116" s="662"/>
      <c r="Q116" s="660"/>
      <c r="R116" s="662"/>
      <c r="S116" s="662"/>
      <c r="T116" s="662"/>
      <c r="U116" s="662"/>
      <c r="V116" s="662"/>
      <c r="W116" s="662"/>
      <c r="X116" s="662"/>
      <c r="Y116" s="662"/>
    </row>
    <row r="117" ht="15.75" customHeight="1">
      <c r="A117" s="654"/>
      <c r="B117" s="658"/>
      <c r="C117" s="658"/>
      <c r="D117" s="658"/>
      <c r="E117" s="657"/>
      <c r="F117" s="658"/>
      <c r="G117" s="658"/>
      <c r="H117" s="658"/>
      <c r="I117" s="658"/>
      <c r="J117" s="657"/>
      <c r="K117" s="658"/>
      <c r="L117" s="659"/>
      <c r="M117" s="660"/>
      <c r="N117" s="660"/>
      <c r="O117" s="660"/>
      <c r="P117" s="662"/>
      <c r="Q117" s="660"/>
      <c r="R117" s="662"/>
      <c r="S117" s="662"/>
      <c r="T117" s="662"/>
      <c r="U117" s="662"/>
      <c r="V117" s="662"/>
      <c r="W117" s="662"/>
      <c r="X117" s="662"/>
      <c r="Y117" s="662"/>
    </row>
    <row r="118" ht="15.75" customHeight="1">
      <c r="A118" s="654"/>
      <c r="B118" s="658"/>
      <c r="C118" s="658"/>
      <c r="D118" s="658"/>
      <c r="E118" s="657"/>
      <c r="F118" s="658"/>
      <c r="G118" s="658"/>
      <c r="H118" s="658"/>
      <c r="I118" s="658"/>
      <c r="J118" s="657"/>
      <c r="K118" s="658"/>
      <c r="L118" s="659"/>
      <c r="M118" s="660"/>
      <c r="N118" s="660"/>
      <c r="O118" s="660"/>
      <c r="P118" s="662"/>
      <c r="Q118" s="660"/>
      <c r="R118" s="662"/>
      <c r="S118" s="662"/>
      <c r="T118" s="662"/>
      <c r="U118" s="662"/>
      <c r="V118" s="662"/>
      <c r="W118" s="662"/>
      <c r="X118" s="662"/>
      <c r="Y118" s="662"/>
    </row>
    <row r="119" ht="15.75" customHeight="1">
      <c r="A119" s="654"/>
      <c r="B119" s="658"/>
      <c r="C119" s="658"/>
      <c r="D119" s="658"/>
      <c r="E119" s="657"/>
      <c r="F119" s="658"/>
      <c r="G119" s="658"/>
      <c r="H119" s="658"/>
      <c r="I119" s="658"/>
      <c r="J119" s="657"/>
      <c r="K119" s="658"/>
      <c r="L119" s="659"/>
      <c r="M119" s="660"/>
      <c r="N119" s="660"/>
      <c r="O119" s="660"/>
      <c r="P119" s="662"/>
      <c r="Q119" s="660"/>
      <c r="R119" s="662"/>
      <c r="S119" s="662"/>
      <c r="T119" s="662"/>
      <c r="U119" s="662"/>
      <c r="V119" s="662"/>
      <c r="W119" s="662"/>
      <c r="X119" s="662"/>
      <c r="Y119" s="662"/>
    </row>
    <row r="120" ht="15.75" customHeight="1">
      <c r="A120" s="654"/>
      <c r="B120" s="658"/>
      <c r="C120" s="658"/>
      <c r="D120" s="658"/>
      <c r="E120" s="657"/>
      <c r="F120" s="658"/>
      <c r="G120" s="658"/>
      <c r="H120" s="658"/>
      <c r="I120" s="658"/>
      <c r="J120" s="657"/>
      <c r="K120" s="658"/>
      <c r="L120" s="659"/>
      <c r="M120" s="660"/>
      <c r="N120" s="660"/>
      <c r="O120" s="660"/>
      <c r="P120" s="662"/>
      <c r="Q120" s="660"/>
      <c r="R120" s="662"/>
      <c r="S120" s="662"/>
      <c r="T120" s="662"/>
      <c r="U120" s="662"/>
      <c r="V120" s="662"/>
      <c r="W120" s="662"/>
      <c r="X120" s="662"/>
      <c r="Y120" s="662"/>
    </row>
    <row r="121" ht="15.75" customHeight="1">
      <c r="A121" s="654"/>
      <c r="B121" s="658"/>
      <c r="C121" s="658"/>
      <c r="D121" s="658"/>
      <c r="E121" s="657"/>
      <c r="F121" s="658"/>
      <c r="G121" s="658"/>
      <c r="H121" s="658"/>
      <c r="I121" s="658"/>
      <c r="J121" s="657"/>
      <c r="K121" s="658"/>
      <c r="L121" s="659"/>
      <c r="M121" s="660"/>
      <c r="N121" s="660"/>
      <c r="O121" s="660"/>
      <c r="P121" s="662"/>
      <c r="Q121" s="660"/>
      <c r="R121" s="662"/>
      <c r="S121" s="662"/>
      <c r="T121" s="662"/>
      <c r="U121" s="662"/>
      <c r="V121" s="662"/>
      <c r="W121" s="662"/>
      <c r="X121" s="662"/>
      <c r="Y121" s="662"/>
    </row>
    <row r="122" ht="15.75" customHeight="1">
      <c r="A122" s="654"/>
      <c r="B122" s="658"/>
      <c r="C122" s="658"/>
      <c r="D122" s="658"/>
      <c r="E122" s="657"/>
      <c r="F122" s="658"/>
      <c r="G122" s="658"/>
      <c r="H122" s="658"/>
      <c r="I122" s="658"/>
      <c r="J122" s="657"/>
      <c r="K122" s="658"/>
      <c r="L122" s="659"/>
      <c r="M122" s="660"/>
      <c r="N122" s="660"/>
      <c r="O122" s="660"/>
      <c r="P122" s="662"/>
      <c r="Q122" s="660"/>
      <c r="R122" s="662"/>
      <c r="S122" s="662"/>
      <c r="T122" s="662"/>
      <c r="U122" s="662"/>
      <c r="V122" s="662"/>
      <c r="W122" s="662"/>
      <c r="X122" s="662"/>
      <c r="Y122" s="662"/>
    </row>
    <row r="123" ht="15.75" customHeight="1">
      <c r="A123" s="667"/>
      <c r="B123" s="658"/>
      <c r="C123" s="658"/>
      <c r="D123" s="658"/>
      <c r="E123" s="657"/>
      <c r="F123" s="658"/>
      <c r="G123" s="658"/>
      <c r="H123" s="658"/>
      <c r="I123" s="658"/>
      <c r="J123" s="657"/>
      <c r="K123" s="658"/>
      <c r="L123" s="659"/>
      <c r="M123" s="660"/>
      <c r="N123" s="660"/>
      <c r="O123" s="660"/>
      <c r="P123" s="662"/>
      <c r="Q123" s="660"/>
      <c r="R123" s="662"/>
      <c r="S123" s="662"/>
      <c r="T123" s="662"/>
      <c r="U123" s="662"/>
      <c r="V123" s="662"/>
      <c r="W123" s="662"/>
      <c r="X123" s="662"/>
      <c r="Y123" s="662"/>
    </row>
    <row r="124" ht="15.75" customHeight="1">
      <c r="A124" s="667"/>
      <c r="B124" s="658"/>
      <c r="C124" s="658"/>
      <c r="D124" s="658"/>
      <c r="E124" s="657"/>
      <c r="F124" s="658"/>
      <c r="G124" s="658"/>
      <c r="H124" s="658"/>
      <c r="I124" s="658"/>
      <c r="J124" s="657"/>
      <c r="K124" s="658"/>
      <c r="L124" s="659"/>
      <c r="M124" s="660"/>
      <c r="N124" s="660"/>
      <c r="O124" s="660"/>
      <c r="P124" s="662"/>
      <c r="Q124" s="660"/>
      <c r="R124" s="662"/>
      <c r="S124" s="662"/>
      <c r="T124" s="662"/>
      <c r="U124" s="662"/>
      <c r="V124" s="662"/>
      <c r="W124" s="662"/>
      <c r="X124" s="662"/>
      <c r="Y124" s="662"/>
    </row>
    <row r="125" ht="15.75" customHeight="1">
      <c r="A125" s="654"/>
      <c r="B125" s="658"/>
      <c r="C125" s="658"/>
      <c r="D125" s="658"/>
      <c r="E125" s="657"/>
      <c r="F125" s="658"/>
      <c r="G125" s="658"/>
      <c r="H125" s="658"/>
      <c r="I125" s="658"/>
      <c r="J125" s="657"/>
      <c r="K125" s="658"/>
      <c r="L125" s="659"/>
      <c r="M125" s="660"/>
      <c r="N125" s="660"/>
      <c r="O125" s="660"/>
      <c r="P125" s="662"/>
      <c r="Q125" s="660"/>
      <c r="R125" s="662"/>
      <c r="S125" s="662"/>
      <c r="T125" s="662"/>
      <c r="U125" s="662"/>
      <c r="V125" s="662"/>
      <c r="W125" s="662"/>
      <c r="X125" s="662"/>
      <c r="Y125" s="662"/>
    </row>
    <row r="126" ht="15.75" customHeight="1">
      <c r="A126" s="654"/>
      <c r="B126" s="658"/>
      <c r="C126" s="658"/>
      <c r="D126" s="658"/>
      <c r="E126" s="657"/>
      <c r="F126" s="658"/>
      <c r="G126" s="658"/>
      <c r="H126" s="658"/>
      <c r="I126" s="658"/>
      <c r="J126" s="657"/>
      <c r="K126" s="658"/>
      <c r="L126" s="659"/>
      <c r="M126" s="660"/>
      <c r="N126" s="660"/>
      <c r="O126" s="660"/>
      <c r="P126" s="662"/>
      <c r="Q126" s="660"/>
      <c r="R126" s="662"/>
      <c r="S126" s="662"/>
      <c r="T126" s="662"/>
      <c r="U126" s="662"/>
      <c r="V126" s="662"/>
      <c r="W126" s="662"/>
      <c r="X126" s="662"/>
      <c r="Y126" s="662"/>
    </row>
    <row r="127" ht="15.75" customHeight="1">
      <c r="A127" s="654"/>
      <c r="B127" s="658"/>
      <c r="C127" s="658"/>
      <c r="D127" s="658"/>
      <c r="E127" s="657"/>
      <c r="F127" s="658"/>
      <c r="G127" s="658"/>
      <c r="H127" s="658"/>
      <c r="I127" s="658"/>
      <c r="J127" s="657"/>
      <c r="K127" s="658"/>
      <c r="L127" s="659"/>
      <c r="M127" s="660"/>
      <c r="N127" s="660"/>
      <c r="O127" s="660"/>
      <c r="P127" s="662"/>
      <c r="Q127" s="660"/>
      <c r="R127" s="662"/>
      <c r="S127" s="662"/>
      <c r="T127" s="662"/>
      <c r="U127" s="662"/>
      <c r="V127" s="662"/>
      <c r="W127" s="662"/>
      <c r="X127" s="662"/>
      <c r="Y127" s="662"/>
    </row>
    <row r="128" ht="15.75" customHeight="1">
      <c r="A128" s="654"/>
      <c r="B128" s="658"/>
      <c r="C128" s="658"/>
      <c r="D128" s="658"/>
      <c r="E128" s="657"/>
      <c r="F128" s="658"/>
      <c r="G128" s="658"/>
      <c r="H128" s="658"/>
      <c r="I128" s="658"/>
      <c r="J128" s="657"/>
      <c r="K128" s="658"/>
      <c r="L128" s="659"/>
      <c r="M128" s="660"/>
      <c r="N128" s="660"/>
      <c r="O128" s="660"/>
      <c r="P128" s="662"/>
      <c r="Q128" s="660"/>
      <c r="R128" s="662"/>
      <c r="S128" s="662"/>
      <c r="T128" s="662"/>
      <c r="U128" s="662"/>
      <c r="V128" s="662"/>
      <c r="W128" s="662"/>
      <c r="X128" s="662"/>
      <c r="Y128" s="662"/>
    </row>
    <row r="129" ht="15.75" customHeight="1">
      <c r="A129" s="667"/>
      <c r="B129" s="658"/>
      <c r="C129" s="658"/>
      <c r="D129" s="658"/>
      <c r="E129" s="657"/>
      <c r="F129" s="658"/>
      <c r="G129" s="658"/>
      <c r="H129" s="658"/>
      <c r="I129" s="658"/>
      <c r="J129" s="657"/>
      <c r="K129" s="658"/>
      <c r="L129" s="659"/>
      <c r="M129" s="660"/>
      <c r="N129" s="660"/>
      <c r="O129" s="660"/>
      <c r="P129" s="662"/>
      <c r="Q129" s="660"/>
      <c r="R129" s="662"/>
      <c r="S129" s="662"/>
      <c r="T129" s="662"/>
      <c r="U129" s="662"/>
      <c r="V129" s="662"/>
      <c r="W129" s="662"/>
      <c r="X129" s="662"/>
      <c r="Y129" s="662"/>
    </row>
    <row r="130" ht="15.75" customHeight="1">
      <c r="A130" s="654"/>
      <c r="B130" s="658"/>
      <c r="C130" s="658"/>
      <c r="D130" s="658"/>
      <c r="E130" s="657"/>
      <c r="F130" s="658"/>
      <c r="G130" s="658"/>
      <c r="H130" s="658"/>
      <c r="I130" s="658"/>
      <c r="J130" s="657"/>
      <c r="K130" s="658"/>
      <c r="L130" s="659"/>
      <c r="M130" s="660"/>
      <c r="N130" s="660"/>
      <c r="O130" s="660"/>
      <c r="P130" s="662"/>
      <c r="Q130" s="660"/>
      <c r="R130" s="662"/>
      <c r="S130" s="662"/>
      <c r="T130" s="662"/>
      <c r="U130" s="662"/>
      <c r="V130" s="662"/>
      <c r="W130" s="662"/>
      <c r="X130" s="662"/>
      <c r="Y130" s="662"/>
    </row>
    <row r="131" ht="15.75" customHeight="1">
      <c r="A131" s="654"/>
      <c r="B131" s="658"/>
      <c r="C131" s="658"/>
      <c r="D131" s="658"/>
      <c r="E131" s="657"/>
      <c r="F131" s="658"/>
      <c r="G131" s="658"/>
      <c r="H131" s="658"/>
      <c r="I131" s="658"/>
      <c r="J131" s="657"/>
      <c r="K131" s="658"/>
      <c r="L131" s="659"/>
      <c r="M131" s="660"/>
      <c r="N131" s="660"/>
      <c r="O131" s="660"/>
      <c r="P131" s="662"/>
      <c r="Q131" s="660"/>
      <c r="R131" s="662"/>
      <c r="S131" s="662"/>
      <c r="T131" s="662"/>
      <c r="U131" s="662"/>
      <c r="V131" s="662"/>
      <c r="W131" s="662"/>
      <c r="X131" s="662"/>
      <c r="Y131" s="662"/>
    </row>
    <row r="132" ht="15.75" customHeight="1">
      <c r="A132" s="667"/>
      <c r="B132" s="658"/>
      <c r="C132" s="658"/>
      <c r="D132" s="658"/>
      <c r="E132" s="657"/>
      <c r="F132" s="658"/>
      <c r="G132" s="658"/>
      <c r="H132" s="658"/>
      <c r="I132" s="658"/>
      <c r="J132" s="657"/>
      <c r="K132" s="658"/>
      <c r="L132" s="659"/>
      <c r="M132" s="660"/>
      <c r="N132" s="660"/>
      <c r="O132" s="660"/>
      <c r="P132" s="662"/>
      <c r="Q132" s="660"/>
      <c r="R132" s="662"/>
      <c r="S132" s="662"/>
      <c r="T132" s="662"/>
      <c r="U132" s="662"/>
      <c r="V132" s="662"/>
      <c r="W132" s="662"/>
      <c r="X132" s="662"/>
      <c r="Y132" s="662"/>
    </row>
    <row r="133" ht="15.75" customHeight="1">
      <c r="A133" s="654"/>
      <c r="B133" s="658"/>
      <c r="C133" s="658"/>
      <c r="D133" s="658"/>
      <c r="E133" s="657"/>
      <c r="F133" s="658"/>
      <c r="G133" s="658"/>
      <c r="H133" s="658"/>
      <c r="I133" s="658"/>
      <c r="J133" s="657"/>
      <c r="K133" s="658"/>
      <c r="L133" s="659"/>
      <c r="M133" s="660"/>
      <c r="N133" s="660"/>
      <c r="O133" s="660"/>
      <c r="P133" s="662"/>
      <c r="Q133" s="660"/>
      <c r="R133" s="662"/>
      <c r="S133" s="662"/>
      <c r="T133" s="662"/>
      <c r="U133" s="662"/>
      <c r="V133" s="662"/>
      <c r="W133" s="662"/>
      <c r="X133" s="662"/>
      <c r="Y133" s="662"/>
    </row>
    <row r="134" ht="15.75" customHeight="1">
      <c r="A134" s="654"/>
      <c r="B134" s="658"/>
      <c r="C134" s="658"/>
      <c r="D134" s="658"/>
      <c r="E134" s="657"/>
      <c r="F134" s="658"/>
      <c r="G134" s="658"/>
      <c r="H134" s="658"/>
      <c r="I134" s="658"/>
      <c r="J134" s="657"/>
      <c r="K134" s="658"/>
      <c r="L134" s="659"/>
      <c r="M134" s="660"/>
      <c r="N134" s="660"/>
      <c r="O134" s="660"/>
      <c r="P134" s="662"/>
      <c r="Q134" s="660"/>
      <c r="R134" s="662"/>
      <c r="S134" s="662"/>
      <c r="T134" s="662"/>
      <c r="U134" s="662"/>
      <c r="V134" s="662"/>
      <c r="W134" s="662"/>
      <c r="X134" s="662"/>
      <c r="Y134" s="662"/>
    </row>
    <row r="135" ht="15.75" customHeight="1">
      <c r="A135" s="654"/>
      <c r="B135" s="658"/>
      <c r="C135" s="658"/>
      <c r="D135" s="658"/>
      <c r="E135" s="657"/>
      <c r="F135" s="658"/>
      <c r="G135" s="658"/>
      <c r="H135" s="658"/>
      <c r="I135" s="658"/>
      <c r="J135" s="657"/>
      <c r="K135" s="658"/>
      <c r="L135" s="659"/>
      <c r="M135" s="660"/>
      <c r="N135" s="660"/>
      <c r="O135" s="660"/>
      <c r="P135" s="662"/>
      <c r="Q135" s="660"/>
      <c r="R135" s="662"/>
      <c r="S135" s="662"/>
      <c r="T135" s="662"/>
      <c r="U135" s="662"/>
      <c r="V135" s="662"/>
      <c r="W135" s="662"/>
      <c r="X135" s="662"/>
      <c r="Y135" s="662"/>
    </row>
    <row r="136" ht="15.75" customHeight="1">
      <c r="A136" s="654"/>
      <c r="B136" s="658"/>
      <c r="C136" s="658"/>
      <c r="D136" s="658"/>
      <c r="E136" s="657"/>
      <c r="F136" s="658"/>
      <c r="G136" s="658"/>
      <c r="H136" s="658"/>
      <c r="I136" s="658"/>
      <c r="J136" s="657"/>
      <c r="K136" s="658"/>
      <c r="L136" s="659"/>
      <c r="M136" s="660"/>
      <c r="N136" s="660"/>
      <c r="O136" s="660"/>
      <c r="P136" s="662"/>
      <c r="Q136" s="660"/>
      <c r="R136" s="662"/>
      <c r="S136" s="662"/>
      <c r="T136" s="662"/>
      <c r="U136" s="662"/>
      <c r="V136" s="662"/>
      <c r="W136" s="662"/>
      <c r="X136" s="662"/>
      <c r="Y136" s="662"/>
    </row>
    <row r="137" ht="15.75" customHeight="1">
      <c r="A137" s="667"/>
      <c r="B137" s="658"/>
      <c r="C137" s="658"/>
      <c r="D137" s="658"/>
      <c r="E137" s="657"/>
      <c r="F137" s="658"/>
      <c r="G137" s="658"/>
      <c r="H137" s="658"/>
      <c r="I137" s="658"/>
      <c r="J137" s="657"/>
      <c r="K137" s="658"/>
      <c r="L137" s="659"/>
      <c r="M137" s="660"/>
      <c r="N137" s="660"/>
      <c r="O137" s="660"/>
      <c r="P137" s="662"/>
      <c r="Q137" s="660"/>
      <c r="R137" s="662"/>
      <c r="S137" s="662"/>
      <c r="T137" s="662"/>
      <c r="U137" s="662"/>
      <c r="V137" s="662"/>
      <c r="W137" s="662"/>
      <c r="X137" s="662"/>
      <c r="Y137" s="662"/>
    </row>
    <row r="138" ht="15.75" customHeight="1">
      <c r="A138" s="667"/>
      <c r="B138" s="658"/>
      <c r="C138" s="658"/>
      <c r="D138" s="658"/>
      <c r="E138" s="657"/>
      <c r="F138" s="658"/>
      <c r="G138" s="658"/>
      <c r="H138" s="658"/>
      <c r="I138" s="658"/>
      <c r="J138" s="657"/>
      <c r="K138" s="658"/>
      <c r="L138" s="659"/>
      <c r="M138" s="660"/>
      <c r="N138" s="660"/>
      <c r="O138" s="660"/>
      <c r="P138" s="662"/>
      <c r="Q138" s="660"/>
      <c r="R138" s="662"/>
      <c r="S138" s="662"/>
      <c r="T138" s="662"/>
      <c r="U138" s="662"/>
      <c r="V138" s="662"/>
      <c r="W138" s="662"/>
      <c r="X138" s="662"/>
      <c r="Y138" s="662"/>
    </row>
    <row r="139" ht="15.75" customHeight="1">
      <c r="A139" s="654"/>
      <c r="B139" s="658"/>
      <c r="C139" s="658"/>
      <c r="D139" s="658"/>
      <c r="E139" s="657"/>
      <c r="F139" s="658"/>
      <c r="G139" s="658"/>
      <c r="H139" s="658"/>
      <c r="I139" s="658"/>
      <c r="J139" s="657"/>
      <c r="K139" s="658"/>
      <c r="L139" s="659"/>
      <c r="M139" s="660"/>
      <c r="N139" s="660"/>
      <c r="O139" s="660"/>
      <c r="P139" s="662"/>
      <c r="Q139" s="660"/>
      <c r="R139" s="662"/>
      <c r="S139" s="662"/>
      <c r="T139" s="662"/>
      <c r="U139" s="662"/>
      <c r="V139" s="662"/>
      <c r="W139" s="662"/>
      <c r="X139" s="662"/>
      <c r="Y139" s="662"/>
    </row>
    <row r="140" ht="15.75" customHeight="1">
      <c r="A140" s="654"/>
      <c r="B140" s="658"/>
      <c r="C140" s="658"/>
      <c r="D140" s="658"/>
      <c r="E140" s="657"/>
      <c r="F140" s="658"/>
      <c r="G140" s="658"/>
      <c r="H140" s="658"/>
      <c r="I140" s="658"/>
      <c r="J140" s="657"/>
      <c r="K140" s="658"/>
      <c r="L140" s="659"/>
      <c r="M140" s="660"/>
      <c r="N140" s="660"/>
      <c r="O140" s="660"/>
      <c r="P140" s="662"/>
      <c r="Q140" s="660"/>
      <c r="R140" s="662"/>
      <c r="S140" s="662"/>
      <c r="T140" s="662"/>
      <c r="U140" s="662"/>
      <c r="V140" s="662"/>
      <c r="W140" s="662"/>
      <c r="X140" s="662"/>
      <c r="Y140" s="662"/>
    </row>
    <row r="141" ht="15.75" customHeight="1">
      <c r="A141" s="654"/>
      <c r="B141" s="658"/>
      <c r="C141" s="658"/>
      <c r="D141" s="658"/>
      <c r="E141" s="657"/>
      <c r="F141" s="658"/>
      <c r="G141" s="658"/>
      <c r="H141" s="658"/>
      <c r="I141" s="658"/>
      <c r="J141" s="657"/>
      <c r="K141" s="658"/>
      <c r="L141" s="659"/>
      <c r="M141" s="660"/>
      <c r="N141" s="660"/>
      <c r="O141" s="660"/>
      <c r="P141" s="662"/>
      <c r="Q141" s="660"/>
      <c r="R141" s="662"/>
      <c r="S141" s="662"/>
      <c r="T141" s="662"/>
      <c r="U141" s="662"/>
      <c r="V141" s="662"/>
      <c r="W141" s="662"/>
      <c r="X141" s="662"/>
      <c r="Y141" s="662"/>
    </row>
    <row r="142" ht="15.75" customHeight="1">
      <c r="A142" s="654"/>
      <c r="B142" s="658"/>
      <c r="C142" s="658"/>
      <c r="D142" s="658"/>
      <c r="E142" s="657"/>
      <c r="F142" s="658"/>
      <c r="G142" s="658"/>
      <c r="H142" s="658"/>
      <c r="I142" s="658"/>
      <c r="J142" s="657"/>
      <c r="K142" s="658"/>
      <c r="L142" s="659"/>
      <c r="M142" s="660"/>
      <c r="N142" s="660"/>
      <c r="O142" s="660"/>
      <c r="P142" s="662"/>
      <c r="Q142" s="660"/>
      <c r="R142" s="662"/>
      <c r="S142" s="662"/>
      <c r="T142" s="662"/>
      <c r="U142" s="662"/>
      <c r="V142" s="662"/>
      <c r="W142" s="662"/>
      <c r="X142" s="662"/>
      <c r="Y142" s="662"/>
    </row>
    <row r="143" ht="15.75" customHeight="1">
      <c r="A143" s="667"/>
      <c r="B143" s="658"/>
      <c r="C143" s="658"/>
      <c r="D143" s="658"/>
      <c r="E143" s="657"/>
      <c r="F143" s="658"/>
      <c r="G143" s="658"/>
      <c r="H143" s="658"/>
      <c r="I143" s="658"/>
      <c r="J143" s="657"/>
      <c r="K143" s="658"/>
      <c r="L143" s="659"/>
      <c r="M143" s="660"/>
      <c r="N143" s="660"/>
      <c r="O143" s="660"/>
      <c r="P143" s="662"/>
      <c r="Q143" s="660"/>
      <c r="R143" s="662"/>
      <c r="S143" s="662"/>
      <c r="T143" s="662"/>
      <c r="U143" s="662"/>
      <c r="V143" s="662"/>
      <c r="W143" s="662"/>
      <c r="X143" s="662"/>
      <c r="Y143" s="662"/>
    </row>
    <row r="144" ht="15.75" customHeight="1">
      <c r="A144" s="667"/>
      <c r="B144" s="658"/>
      <c r="C144" s="658"/>
      <c r="D144" s="658"/>
      <c r="E144" s="657"/>
      <c r="F144" s="658"/>
      <c r="G144" s="658"/>
      <c r="H144" s="658"/>
      <c r="I144" s="658"/>
      <c r="J144" s="657"/>
      <c r="K144" s="658"/>
      <c r="L144" s="659"/>
      <c r="M144" s="660"/>
      <c r="N144" s="660"/>
      <c r="O144" s="660"/>
      <c r="P144" s="662"/>
      <c r="Q144" s="660"/>
      <c r="R144" s="662"/>
      <c r="S144" s="662"/>
      <c r="T144" s="662"/>
      <c r="U144" s="662"/>
      <c r="V144" s="662"/>
      <c r="W144" s="662"/>
      <c r="X144" s="662"/>
      <c r="Y144" s="662"/>
    </row>
    <row r="145" ht="15.75" customHeight="1">
      <c r="A145" s="654"/>
      <c r="B145" s="658"/>
      <c r="C145" s="658"/>
      <c r="D145" s="658"/>
      <c r="E145" s="657"/>
      <c r="F145" s="658"/>
      <c r="G145" s="658"/>
      <c r="H145" s="658"/>
      <c r="I145" s="658"/>
      <c r="J145" s="657"/>
      <c r="K145" s="658"/>
      <c r="L145" s="659"/>
      <c r="M145" s="660"/>
      <c r="N145" s="660"/>
      <c r="O145" s="660"/>
      <c r="P145" s="662"/>
      <c r="Q145" s="660"/>
      <c r="R145" s="662"/>
      <c r="S145" s="662"/>
      <c r="T145" s="662"/>
      <c r="U145" s="662"/>
      <c r="V145" s="662"/>
      <c r="W145" s="662"/>
      <c r="X145" s="662"/>
      <c r="Y145" s="662"/>
    </row>
    <row r="146" ht="15.75" customHeight="1">
      <c r="A146" s="654"/>
      <c r="B146" s="658"/>
      <c r="C146" s="658"/>
      <c r="D146" s="658"/>
      <c r="E146" s="657"/>
      <c r="F146" s="658"/>
      <c r="G146" s="658"/>
      <c r="H146" s="658"/>
      <c r="I146" s="658"/>
      <c r="J146" s="657"/>
      <c r="K146" s="658"/>
      <c r="L146" s="659"/>
      <c r="M146" s="660"/>
      <c r="N146" s="660"/>
      <c r="O146" s="660"/>
      <c r="P146" s="662"/>
      <c r="Q146" s="660"/>
      <c r="R146" s="662"/>
      <c r="S146" s="662"/>
      <c r="T146" s="662"/>
      <c r="U146" s="662"/>
      <c r="V146" s="662"/>
      <c r="W146" s="662"/>
      <c r="X146" s="662"/>
      <c r="Y146" s="662"/>
    </row>
    <row r="147" ht="15.75" customHeight="1">
      <c r="A147" s="654"/>
      <c r="B147" s="658"/>
      <c r="C147" s="658"/>
      <c r="D147" s="658"/>
      <c r="E147" s="657"/>
      <c r="F147" s="658"/>
      <c r="G147" s="658"/>
      <c r="H147" s="658"/>
      <c r="I147" s="658"/>
      <c r="J147" s="657"/>
      <c r="K147" s="658"/>
      <c r="L147" s="659"/>
      <c r="M147" s="660"/>
      <c r="N147" s="660"/>
      <c r="O147" s="660"/>
      <c r="P147" s="662"/>
      <c r="Q147" s="660"/>
      <c r="R147" s="662"/>
      <c r="S147" s="662"/>
      <c r="T147" s="662"/>
      <c r="U147" s="662"/>
      <c r="V147" s="662"/>
      <c r="W147" s="662"/>
      <c r="X147" s="662"/>
      <c r="Y147" s="662"/>
    </row>
    <row r="148" ht="15.75" customHeight="1">
      <c r="A148" s="654"/>
      <c r="B148" s="658"/>
      <c r="C148" s="658"/>
      <c r="D148" s="658"/>
      <c r="E148" s="657"/>
      <c r="F148" s="658"/>
      <c r="G148" s="658"/>
      <c r="H148" s="658"/>
      <c r="I148" s="658"/>
      <c r="J148" s="657"/>
      <c r="K148" s="658"/>
      <c r="L148" s="659"/>
      <c r="M148" s="660"/>
      <c r="N148" s="660"/>
      <c r="O148" s="660"/>
      <c r="P148" s="662"/>
      <c r="Q148" s="660"/>
      <c r="R148" s="662"/>
      <c r="S148" s="662"/>
      <c r="T148" s="662"/>
      <c r="U148" s="662"/>
      <c r="V148" s="662"/>
      <c r="W148" s="662"/>
      <c r="X148" s="662"/>
      <c r="Y148" s="662"/>
    </row>
    <row r="149" ht="15.75" customHeight="1">
      <c r="A149" s="654"/>
      <c r="B149" s="658"/>
      <c r="C149" s="658"/>
      <c r="D149" s="658"/>
      <c r="E149" s="657"/>
      <c r="F149" s="658"/>
      <c r="G149" s="658"/>
      <c r="H149" s="658"/>
      <c r="I149" s="658"/>
      <c r="J149" s="657"/>
      <c r="K149" s="658"/>
      <c r="L149" s="659"/>
      <c r="M149" s="660"/>
      <c r="N149" s="660"/>
      <c r="O149" s="660"/>
      <c r="P149" s="662"/>
      <c r="Q149" s="660"/>
      <c r="R149" s="662"/>
      <c r="S149" s="662"/>
      <c r="T149" s="662"/>
      <c r="U149" s="662"/>
      <c r="V149" s="662"/>
      <c r="W149" s="662"/>
      <c r="X149" s="662"/>
      <c r="Y149" s="662"/>
    </row>
    <row r="150" ht="15.75" customHeight="1">
      <c r="A150" s="654"/>
      <c r="B150" s="658"/>
      <c r="C150" s="658"/>
      <c r="D150" s="658"/>
      <c r="E150" s="657"/>
      <c r="F150" s="658"/>
      <c r="G150" s="658"/>
      <c r="H150" s="658"/>
      <c r="I150" s="658"/>
      <c r="J150" s="657"/>
      <c r="K150" s="658"/>
      <c r="L150" s="659"/>
      <c r="M150" s="660"/>
      <c r="N150" s="660"/>
      <c r="O150" s="660"/>
      <c r="P150" s="662"/>
      <c r="Q150" s="660"/>
      <c r="R150" s="662"/>
      <c r="S150" s="662"/>
      <c r="T150" s="662"/>
      <c r="U150" s="662"/>
      <c r="V150" s="662"/>
      <c r="W150" s="662"/>
      <c r="X150" s="662"/>
      <c r="Y150" s="662"/>
    </row>
    <row r="151" ht="15.75" customHeight="1">
      <c r="A151" s="654"/>
      <c r="B151" s="658"/>
      <c r="C151" s="658"/>
      <c r="D151" s="658"/>
      <c r="E151" s="657"/>
      <c r="F151" s="658"/>
      <c r="G151" s="658"/>
      <c r="H151" s="658"/>
      <c r="I151" s="658"/>
      <c r="J151" s="657"/>
      <c r="K151" s="658"/>
      <c r="L151" s="659"/>
      <c r="M151" s="660"/>
      <c r="N151" s="660"/>
      <c r="O151" s="660"/>
      <c r="P151" s="662"/>
      <c r="Q151" s="660"/>
      <c r="R151" s="662"/>
      <c r="S151" s="662"/>
      <c r="T151" s="662"/>
      <c r="U151" s="662"/>
      <c r="V151" s="662"/>
      <c r="W151" s="662"/>
      <c r="X151" s="662"/>
      <c r="Y151" s="662"/>
    </row>
    <row r="152" ht="15.75" customHeight="1">
      <c r="A152" s="654"/>
      <c r="B152" s="658"/>
      <c r="C152" s="658"/>
      <c r="D152" s="658"/>
      <c r="E152" s="657"/>
      <c r="F152" s="658"/>
      <c r="G152" s="658"/>
      <c r="H152" s="658"/>
      <c r="I152" s="658"/>
      <c r="J152" s="657"/>
      <c r="K152" s="658"/>
      <c r="L152" s="659"/>
      <c r="M152" s="660"/>
      <c r="N152" s="660"/>
      <c r="O152" s="660"/>
      <c r="P152" s="662"/>
      <c r="Q152" s="660"/>
      <c r="R152" s="662"/>
      <c r="S152" s="662"/>
      <c r="T152" s="662"/>
      <c r="U152" s="662"/>
      <c r="V152" s="662"/>
      <c r="W152" s="662"/>
      <c r="X152" s="662"/>
      <c r="Y152" s="662"/>
    </row>
    <row r="153" ht="15.75" customHeight="1">
      <c r="A153" s="667"/>
      <c r="B153" s="658"/>
      <c r="C153" s="658"/>
      <c r="D153" s="658"/>
      <c r="E153" s="657"/>
      <c r="F153" s="658"/>
      <c r="G153" s="658"/>
      <c r="H153" s="658"/>
      <c r="I153" s="658"/>
      <c r="J153" s="657"/>
      <c r="K153" s="658"/>
      <c r="L153" s="659"/>
      <c r="M153" s="660"/>
      <c r="N153" s="660"/>
      <c r="O153" s="660"/>
      <c r="P153" s="662"/>
      <c r="Q153" s="660"/>
      <c r="R153" s="662"/>
      <c r="S153" s="662"/>
      <c r="T153" s="662"/>
      <c r="U153" s="662"/>
      <c r="V153" s="662"/>
      <c r="W153" s="662"/>
      <c r="X153" s="662"/>
      <c r="Y153" s="662"/>
    </row>
    <row r="154" ht="15.75" customHeight="1">
      <c r="A154" s="654"/>
      <c r="B154" s="658"/>
      <c r="C154" s="658"/>
      <c r="D154" s="658"/>
      <c r="E154" s="657"/>
      <c r="F154" s="658"/>
      <c r="G154" s="658"/>
      <c r="H154" s="658"/>
      <c r="I154" s="658"/>
      <c r="J154" s="657"/>
      <c r="K154" s="658"/>
      <c r="L154" s="659"/>
      <c r="M154" s="660"/>
      <c r="N154" s="660"/>
      <c r="O154" s="660"/>
      <c r="P154" s="662"/>
      <c r="Q154" s="660"/>
      <c r="R154" s="662"/>
      <c r="S154" s="662"/>
      <c r="T154" s="662"/>
      <c r="U154" s="662"/>
      <c r="V154" s="662"/>
      <c r="W154" s="662"/>
      <c r="X154" s="662"/>
      <c r="Y154" s="662"/>
    </row>
    <row r="155" ht="15.75" customHeight="1">
      <c r="A155" s="667"/>
      <c r="B155" s="658"/>
      <c r="C155" s="658"/>
      <c r="D155" s="658"/>
      <c r="E155" s="657"/>
      <c r="F155" s="670"/>
      <c r="G155" s="658"/>
      <c r="H155" s="658"/>
      <c r="I155" s="658"/>
      <c r="J155" s="657"/>
      <c r="K155" s="658"/>
      <c r="L155" s="659"/>
      <c r="M155" s="660"/>
      <c r="N155" s="660"/>
      <c r="O155" s="660"/>
      <c r="P155" s="662"/>
      <c r="Q155" s="660"/>
      <c r="R155" s="662"/>
      <c r="S155" s="662"/>
      <c r="T155" s="662"/>
      <c r="U155" s="662"/>
      <c r="V155" s="662"/>
      <c r="W155" s="662"/>
      <c r="X155" s="662"/>
      <c r="Y155" s="662"/>
    </row>
    <row r="156" ht="15.75" customHeight="1">
      <c r="A156" s="667"/>
      <c r="B156" s="658"/>
      <c r="C156" s="658"/>
      <c r="D156" s="658"/>
      <c r="E156" s="657"/>
      <c r="F156" s="658"/>
      <c r="G156" s="658"/>
      <c r="H156" s="658"/>
      <c r="I156" s="658"/>
      <c r="J156" s="657"/>
      <c r="K156" s="658"/>
      <c r="L156" s="659"/>
      <c r="M156" s="660"/>
      <c r="N156" s="660"/>
      <c r="O156" s="660"/>
      <c r="P156" s="662"/>
      <c r="Q156" s="660"/>
      <c r="R156" s="662"/>
      <c r="S156" s="662"/>
      <c r="T156" s="662"/>
      <c r="U156" s="662"/>
      <c r="V156" s="662"/>
      <c r="W156" s="662"/>
      <c r="X156" s="662"/>
      <c r="Y156" s="662"/>
    </row>
    <row r="157" ht="15.75" customHeight="1">
      <c r="A157" s="654"/>
      <c r="B157" s="658"/>
      <c r="C157" s="658"/>
      <c r="D157" s="658"/>
      <c r="E157" s="657"/>
      <c r="F157" s="670"/>
      <c r="G157" s="658"/>
      <c r="H157" s="658"/>
      <c r="I157" s="658"/>
      <c r="J157" s="657"/>
      <c r="K157" s="658"/>
      <c r="L157" s="659"/>
      <c r="M157" s="660"/>
      <c r="N157" s="660"/>
      <c r="O157" s="660"/>
      <c r="P157" s="662"/>
      <c r="Q157" s="660"/>
      <c r="R157" s="662"/>
      <c r="S157" s="662"/>
      <c r="T157" s="662"/>
      <c r="U157" s="662"/>
      <c r="V157" s="662"/>
      <c r="W157" s="662"/>
      <c r="X157" s="662"/>
      <c r="Y157" s="662"/>
    </row>
    <row r="158" ht="15.75" customHeight="1">
      <c r="A158" s="654"/>
      <c r="B158" s="658"/>
      <c r="C158" s="658"/>
      <c r="D158" s="658"/>
      <c r="E158" s="657"/>
      <c r="F158" s="658"/>
      <c r="G158" s="658"/>
      <c r="H158" s="658"/>
      <c r="I158" s="658"/>
      <c r="J158" s="657"/>
      <c r="K158" s="658"/>
      <c r="L158" s="659"/>
      <c r="M158" s="660"/>
      <c r="N158" s="660"/>
      <c r="O158" s="660"/>
      <c r="P158" s="662"/>
      <c r="Q158" s="660"/>
      <c r="R158" s="662"/>
      <c r="S158" s="662"/>
      <c r="T158" s="662"/>
      <c r="U158" s="662"/>
      <c r="V158" s="662"/>
      <c r="W158" s="662"/>
      <c r="X158" s="662"/>
      <c r="Y158" s="662"/>
    </row>
    <row r="159" ht="15.75" customHeight="1">
      <c r="A159" s="667"/>
      <c r="B159" s="658"/>
      <c r="C159" s="658"/>
      <c r="D159" s="658"/>
      <c r="E159" s="657"/>
      <c r="F159" s="658"/>
      <c r="G159" s="658"/>
      <c r="H159" s="658"/>
      <c r="I159" s="658"/>
      <c r="J159" s="657"/>
      <c r="K159" s="658"/>
      <c r="L159" s="659"/>
      <c r="M159" s="660"/>
      <c r="N159" s="660"/>
      <c r="O159" s="660"/>
      <c r="P159" s="662"/>
      <c r="Q159" s="660"/>
      <c r="R159" s="662"/>
      <c r="S159" s="662"/>
      <c r="T159" s="662"/>
      <c r="U159" s="662"/>
      <c r="V159" s="662"/>
      <c r="W159" s="662"/>
      <c r="X159" s="662"/>
      <c r="Y159" s="662"/>
    </row>
    <row r="160" ht="15.75" customHeight="1">
      <c r="A160" s="667"/>
      <c r="B160" s="658"/>
      <c r="C160" s="658"/>
      <c r="D160" s="658"/>
      <c r="E160" s="657"/>
      <c r="F160" s="658"/>
      <c r="G160" s="658"/>
      <c r="H160" s="658"/>
      <c r="I160" s="658"/>
      <c r="J160" s="657"/>
      <c r="K160" s="658"/>
      <c r="L160" s="659"/>
      <c r="M160" s="660"/>
      <c r="N160" s="660"/>
      <c r="O160" s="660"/>
      <c r="P160" s="662"/>
      <c r="Q160" s="660"/>
      <c r="R160" s="662"/>
      <c r="S160" s="662"/>
      <c r="T160" s="662"/>
      <c r="U160" s="662"/>
      <c r="V160" s="662"/>
      <c r="W160" s="662"/>
      <c r="X160" s="662"/>
      <c r="Y160" s="662"/>
    </row>
    <row r="161" ht="15.75" customHeight="1">
      <c r="A161" s="654"/>
      <c r="B161" s="658"/>
      <c r="C161" s="658"/>
      <c r="D161" s="658"/>
      <c r="E161" s="657"/>
      <c r="F161" s="658"/>
      <c r="G161" s="658"/>
      <c r="H161" s="658"/>
      <c r="I161" s="658"/>
      <c r="J161" s="657"/>
      <c r="K161" s="658"/>
      <c r="L161" s="659"/>
      <c r="M161" s="660"/>
      <c r="N161" s="660"/>
      <c r="O161" s="660"/>
      <c r="P161" s="662"/>
      <c r="Q161" s="660"/>
      <c r="R161" s="662"/>
      <c r="S161" s="662"/>
      <c r="T161" s="662"/>
      <c r="U161" s="662"/>
      <c r="V161" s="662"/>
      <c r="W161" s="662"/>
      <c r="X161" s="662"/>
      <c r="Y161" s="662"/>
    </row>
    <row r="162" ht="15.75" customHeight="1">
      <c r="A162" s="654"/>
      <c r="B162" s="658"/>
      <c r="C162" s="658"/>
      <c r="D162" s="658"/>
      <c r="E162" s="657"/>
      <c r="F162" s="658"/>
      <c r="G162" s="658"/>
      <c r="H162" s="658"/>
      <c r="I162" s="658"/>
      <c r="J162" s="657"/>
      <c r="K162" s="658"/>
      <c r="L162" s="659"/>
      <c r="M162" s="660"/>
      <c r="N162" s="660"/>
      <c r="O162" s="660"/>
      <c r="P162" s="662"/>
      <c r="Q162" s="660"/>
      <c r="R162" s="662"/>
      <c r="S162" s="662"/>
      <c r="T162" s="662"/>
      <c r="U162" s="662"/>
      <c r="V162" s="662"/>
      <c r="W162" s="662"/>
      <c r="X162" s="662"/>
      <c r="Y162" s="662"/>
    </row>
    <row r="163" ht="15.75" customHeight="1">
      <c r="A163" s="654"/>
      <c r="B163" s="658"/>
      <c r="C163" s="658"/>
      <c r="D163" s="658"/>
      <c r="E163" s="657"/>
      <c r="F163" s="658"/>
      <c r="G163" s="658"/>
      <c r="H163" s="658"/>
      <c r="I163" s="658"/>
      <c r="J163" s="657"/>
      <c r="K163" s="658"/>
      <c r="L163" s="659"/>
      <c r="M163" s="660"/>
      <c r="N163" s="660"/>
      <c r="O163" s="660"/>
      <c r="P163" s="662"/>
      <c r="Q163" s="660"/>
      <c r="R163" s="662"/>
      <c r="S163" s="662"/>
      <c r="T163" s="662"/>
      <c r="U163" s="662"/>
      <c r="V163" s="662"/>
      <c r="W163" s="662"/>
      <c r="X163" s="662"/>
      <c r="Y163" s="662"/>
    </row>
    <row r="164" ht="15.75" customHeight="1">
      <c r="A164" s="654"/>
      <c r="B164" s="658"/>
      <c r="C164" s="658"/>
      <c r="D164" s="658"/>
      <c r="E164" s="657"/>
      <c r="F164" s="658"/>
      <c r="G164" s="658"/>
      <c r="H164" s="658"/>
      <c r="I164" s="658"/>
      <c r="J164" s="657"/>
      <c r="K164" s="658"/>
      <c r="L164" s="659"/>
      <c r="M164" s="660"/>
      <c r="N164" s="660"/>
      <c r="O164" s="660"/>
      <c r="P164" s="662"/>
      <c r="Q164" s="660"/>
      <c r="R164" s="662"/>
      <c r="S164" s="662"/>
      <c r="T164" s="662"/>
      <c r="U164" s="662"/>
      <c r="V164" s="662"/>
      <c r="W164" s="662"/>
      <c r="X164" s="662"/>
      <c r="Y164" s="662"/>
    </row>
    <row r="165" ht="15.75" customHeight="1">
      <c r="A165" s="667"/>
      <c r="B165" s="658"/>
      <c r="C165" s="658"/>
      <c r="D165" s="658"/>
      <c r="E165" s="657"/>
      <c r="F165" s="670"/>
      <c r="G165" s="658"/>
      <c r="H165" s="658"/>
      <c r="I165" s="658"/>
      <c r="J165" s="657"/>
      <c r="K165" s="658"/>
      <c r="L165" s="659"/>
      <c r="M165" s="660"/>
      <c r="N165" s="660"/>
      <c r="O165" s="660"/>
      <c r="P165" s="662"/>
      <c r="Q165" s="660"/>
      <c r="R165" s="662"/>
      <c r="S165" s="662"/>
      <c r="T165" s="662"/>
      <c r="U165" s="662"/>
      <c r="V165" s="662"/>
      <c r="W165" s="662"/>
      <c r="X165" s="662"/>
      <c r="Y165" s="662"/>
    </row>
    <row r="166" ht="15.75" customHeight="1">
      <c r="A166" s="654"/>
      <c r="B166" s="658"/>
      <c r="C166" s="658"/>
      <c r="D166" s="658"/>
      <c r="E166" s="657"/>
      <c r="F166" s="658"/>
      <c r="G166" s="658"/>
      <c r="H166" s="658"/>
      <c r="I166" s="658"/>
      <c r="J166" s="657"/>
      <c r="K166" s="658"/>
      <c r="L166" s="659"/>
      <c r="M166" s="660"/>
      <c r="N166" s="660"/>
      <c r="O166" s="660"/>
      <c r="P166" s="662"/>
      <c r="Q166" s="660"/>
      <c r="R166" s="662"/>
      <c r="S166" s="662"/>
      <c r="T166" s="662"/>
      <c r="U166" s="662"/>
      <c r="V166" s="662"/>
      <c r="W166" s="662"/>
      <c r="X166" s="662"/>
      <c r="Y166" s="662"/>
    </row>
    <row r="167" ht="15.75" customHeight="1">
      <c r="A167" s="654"/>
      <c r="B167" s="658"/>
      <c r="C167" s="658"/>
      <c r="D167" s="658"/>
      <c r="E167" s="657"/>
      <c r="F167" s="658"/>
      <c r="G167" s="658"/>
      <c r="H167" s="658"/>
      <c r="I167" s="658"/>
      <c r="J167" s="657"/>
      <c r="K167" s="658"/>
      <c r="L167" s="659"/>
      <c r="M167" s="660"/>
      <c r="N167" s="660"/>
      <c r="O167" s="660"/>
      <c r="P167" s="662"/>
      <c r="Q167" s="660"/>
      <c r="R167" s="662"/>
      <c r="S167" s="662"/>
      <c r="T167" s="662"/>
      <c r="U167" s="662"/>
      <c r="V167" s="662"/>
      <c r="W167" s="662"/>
      <c r="X167" s="662"/>
      <c r="Y167" s="662"/>
    </row>
    <row r="168" ht="15.75" customHeight="1">
      <c r="A168" s="654"/>
      <c r="B168" s="658"/>
      <c r="C168" s="658"/>
      <c r="D168" s="658"/>
      <c r="E168" s="657"/>
      <c r="F168" s="658"/>
      <c r="G168" s="658"/>
      <c r="H168" s="658"/>
      <c r="I168" s="658"/>
      <c r="J168" s="657"/>
      <c r="K168" s="658"/>
      <c r="L168" s="659"/>
      <c r="M168" s="660"/>
      <c r="N168" s="660"/>
      <c r="O168" s="660"/>
      <c r="P168" s="662"/>
      <c r="Q168" s="660"/>
      <c r="R168" s="662"/>
      <c r="S168" s="662"/>
      <c r="T168" s="662"/>
      <c r="U168" s="662"/>
      <c r="V168" s="662"/>
      <c r="W168" s="662"/>
      <c r="X168" s="662"/>
      <c r="Y168" s="662"/>
    </row>
    <row r="169" ht="15.75" customHeight="1">
      <c r="A169" s="654"/>
      <c r="B169" s="658"/>
      <c r="C169" s="658"/>
      <c r="D169" s="658"/>
      <c r="E169" s="657"/>
      <c r="F169" s="658"/>
      <c r="G169" s="658"/>
      <c r="H169" s="658"/>
      <c r="I169" s="658"/>
      <c r="J169" s="657"/>
      <c r="K169" s="658"/>
      <c r="L169" s="659"/>
      <c r="M169" s="660"/>
      <c r="N169" s="660"/>
      <c r="O169" s="660"/>
      <c r="P169" s="662"/>
      <c r="Q169" s="660"/>
      <c r="R169" s="662"/>
      <c r="S169" s="662"/>
      <c r="T169" s="662"/>
      <c r="U169" s="662"/>
      <c r="V169" s="662"/>
      <c r="W169" s="662"/>
      <c r="X169" s="662"/>
      <c r="Y169" s="662"/>
    </row>
    <row r="170" ht="15.75" customHeight="1">
      <c r="A170" s="654"/>
      <c r="B170" s="658"/>
      <c r="C170" s="658"/>
      <c r="D170" s="658"/>
      <c r="E170" s="657"/>
      <c r="F170" s="658"/>
      <c r="G170" s="658"/>
      <c r="H170" s="658"/>
      <c r="I170" s="658"/>
      <c r="J170" s="657"/>
      <c r="K170" s="658"/>
      <c r="L170" s="659"/>
      <c r="M170" s="660"/>
      <c r="N170" s="660"/>
      <c r="O170" s="660"/>
      <c r="P170" s="662"/>
      <c r="Q170" s="660"/>
      <c r="R170" s="662"/>
      <c r="S170" s="662"/>
      <c r="T170" s="662"/>
      <c r="U170" s="662"/>
      <c r="V170" s="662"/>
      <c r="W170" s="662"/>
      <c r="X170" s="662"/>
      <c r="Y170" s="662"/>
    </row>
    <row r="171" ht="15.75" customHeight="1">
      <c r="A171" s="667"/>
      <c r="B171" s="658"/>
      <c r="C171" s="658"/>
      <c r="D171" s="658"/>
      <c r="E171" s="657"/>
      <c r="F171" s="658"/>
      <c r="G171" s="658"/>
      <c r="H171" s="658"/>
      <c r="I171" s="658"/>
      <c r="J171" s="657"/>
      <c r="K171" s="658"/>
      <c r="L171" s="659"/>
      <c r="M171" s="660"/>
      <c r="N171" s="660"/>
      <c r="O171" s="660"/>
      <c r="P171" s="662"/>
      <c r="Q171" s="660"/>
      <c r="R171" s="662"/>
      <c r="S171" s="662"/>
      <c r="T171" s="662"/>
      <c r="U171" s="662"/>
      <c r="V171" s="662"/>
      <c r="W171" s="662"/>
      <c r="X171" s="662"/>
      <c r="Y171" s="662"/>
    </row>
    <row r="172" ht="15.75" customHeight="1">
      <c r="A172" s="654"/>
      <c r="B172" s="658"/>
      <c r="C172" s="658"/>
      <c r="D172" s="658"/>
      <c r="E172" s="657"/>
      <c r="F172" s="658"/>
      <c r="G172" s="658"/>
      <c r="H172" s="658"/>
      <c r="I172" s="658"/>
      <c r="J172" s="657"/>
      <c r="K172" s="658"/>
      <c r="L172" s="659"/>
      <c r="M172" s="660"/>
      <c r="N172" s="660"/>
      <c r="O172" s="660"/>
      <c r="P172" s="662"/>
      <c r="Q172" s="660"/>
      <c r="R172" s="662"/>
      <c r="S172" s="662"/>
      <c r="T172" s="662"/>
      <c r="U172" s="662"/>
      <c r="V172" s="662"/>
      <c r="W172" s="662"/>
      <c r="X172" s="662"/>
      <c r="Y172" s="662"/>
    </row>
    <row r="173" ht="15.75" customHeight="1">
      <c r="A173" s="654"/>
      <c r="B173" s="658"/>
      <c r="C173" s="658"/>
      <c r="D173" s="658"/>
      <c r="E173" s="657"/>
      <c r="F173" s="658"/>
      <c r="G173" s="658"/>
      <c r="H173" s="658"/>
      <c r="I173" s="658"/>
      <c r="J173" s="657"/>
      <c r="K173" s="658"/>
      <c r="L173" s="659"/>
      <c r="M173" s="660"/>
      <c r="N173" s="660"/>
      <c r="O173" s="660"/>
      <c r="P173" s="662"/>
      <c r="Q173" s="660"/>
      <c r="R173" s="662"/>
      <c r="S173" s="662"/>
      <c r="T173" s="662"/>
      <c r="U173" s="662"/>
      <c r="V173" s="662"/>
      <c r="W173" s="662"/>
      <c r="X173" s="662"/>
      <c r="Y173" s="662"/>
    </row>
    <row r="174" ht="15.75" customHeight="1">
      <c r="A174" s="654"/>
      <c r="B174" s="658"/>
      <c r="C174" s="658"/>
      <c r="D174" s="658"/>
      <c r="E174" s="657"/>
      <c r="F174" s="658"/>
      <c r="G174" s="658"/>
      <c r="H174" s="658"/>
      <c r="I174" s="658"/>
      <c r="J174" s="657"/>
      <c r="K174" s="658"/>
      <c r="L174" s="659"/>
      <c r="M174" s="660"/>
      <c r="N174" s="660"/>
      <c r="O174" s="660"/>
      <c r="P174" s="662"/>
      <c r="Q174" s="660"/>
      <c r="R174" s="662"/>
      <c r="S174" s="662"/>
      <c r="T174" s="662"/>
      <c r="U174" s="662"/>
      <c r="V174" s="662"/>
      <c r="W174" s="662"/>
      <c r="X174" s="662"/>
      <c r="Y174" s="662"/>
    </row>
    <row r="175" ht="15.75" customHeight="1">
      <c r="A175" s="654"/>
      <c r="B175" s="658"/>
      <c r="C175" s="658"/>
      <c r="D175" s="658"/>
      <c r="E175" s="657"/>
      <c r="F175" s="658"/>
      <c r="G175" s="658"/>
      <c r="H175" s="658"/>
      <c r="I175" s="658"/>
      <c r="J175" s="657"/>
      <c r="K175" s="658"/>
      <c r="L175" s="659"/>
      <c r="M175" s="660"/>
      <c r="N175" s="660"/>
      <c r="O175" s="660"/>
      <c r="P175" s="662"/>
      <c r="Q175" s="660"/>
      <c r="R175" s="662"/>
      <c r="S175" s="662"/>
      <c r="T175" s="662"/>
      <c r="U175" s="662"/>
      <c r="V175" s="662"/>
      <c r="W175" s="662"/>
      <c r="X175" s="662"/>
      <c r="Y175" s="662"/>
    </row>
    <row r="176" ht="15.75" customHeight="1">
      <c r="A176" s="654"/>
      <c r="B176" s="658"/>
      <c r="C176" s="658"/>
      <c r="D176" s="658"/>
      <c r="E176" s="657"/>
      <c r="F176" s="658"/>
      <c r="G176" s="658"/>
      <c r="H176" s="658"/>
      <c r="I176" s="658"/>
      <c r="J176" s="657"/>
      <c r="K176" s="658"/>
      <c r="L176" s="659"/>
      <c r="M176" s="660"/>
      <c r="N176" s="660"/>
      <c r="O176" s="660"/>
      <c r="P176" s="662"/>
      <c r="Q176" s="660"/>
      <c r="R176" s="662"/>
      <c r="S176" s="662"/>
      <c r="T176" s="662"/>
      <c r="U176" s="662"/>
      <c r="V176" s="662"/>
      <c r="W176" s="662"/>
      <c r="X176" s="662"/>
      <c r="Y176" s="662"/>
    </row>
    <row r="177" ht="15.75" customHeight="1">
      <c r="A177" s="654"/>
      <c r="B177" s="658"/>
      <c r="C177" s="658"/>
      <c r="D177" s="658"/>
      <c r="E177" s="657"/>
      <c r="F177" s="658"/>
      <c r="G177" s="658"/>
      <c r="H177" s="658"/>
      <c r="I177" s="658"/>
      <c r="J177" s="657"/>
      <c r="K177" s="658"/>
      <c r="L177" s="659"/>
      <c r="M177" s="660"/>
      <c r="N177" s="660"/>
      <c r="O177" s="660"/>
      <c r="P177" s="662"/>
      <c r="Q177" s="660"/>
      <c r="R177" s="662"/>
      <c r="S177" s="662"/>
      <c r="T177" s="662"/>
      <c r="U177" s="662"/>
      <c r="V177" s="662"/>
      <c r="W177" s="662"/>
      <c r="X177" s="662"/>
      <c r="Y177" s="662"/>
    </row>
    <row r="178" ht="15.75" customHeight="1">
      <c r="A178" s="667"/>
      <c r="B178" s="658"/>
      <c r="C178" s="658"/>
      <c r="D178" s="658"/>
      <c r="E178" s="657"/>
      <c r="F178" s="658"/>
      <c r="G178" s="658"/>
      <c r="H178" s="658"/>
      <c r="I178" s="658"/>
      <c r="J178" s="657"/>
      <c r="K178" s="658"/>
      <c r="L178" s="659"/>
      <c r="M178" s="660"/>
      <c r="N178" s="660"/>
      <c r="O178" s="660"/>
      <c r="P178" s="662"/>
      <c r="Q178" s="660"/>
      <c r="R178" s="662"/>
      <c r="S178" s="662"/>
      <c r="T178" s="662"/>
      <c r="U178" s="662"/>
      <c r="V178" s="662"/>
      <c r="W178" s="662"/>
      <c r="X178" s="662"/>
      <c r="Y178" s="662"/>
    </row>
    <row r="179" ht="15.75" customHeight="1">
      <c r="A179" s="667"/>
      <c r="B179" s="658"/>
      <c r="C179" s="658"/>
      <c r="D179" s="658"/>
      <c r="E179" s="657"/>
      <c r="F179" s="658"/>
      <c r="G179" s="658"/>
      <c r="H179" s="658"/>
      <c r="I179" s="658"/>
      <c r="J179" s="657"/>
      <c r="K179" s="658"/>
      <c r="L179" s="659"/>
      <c r="M179" s="660"/>
      <c r="N179" s="660"/>
      <c r="O179" s="660"/>
      <c r="P179" s="662"/>
      <c r="Q179" s="660"/>
      <c r="R179" s="662"/>
      <c r="S179" s="662"/>
      <c r="T179" s="662"/>
      <c r="U179" s="662"/>
      <c r="V179" s="662"/>
      <c r="W179" s="662"/>
      <c r="X179" s="662"/>
      <c r="Y179" s="662"/>
    </row>
    <row r="180" ht="15.75" customHeight="1">
      <c r="A180" s="654"/>
      <c r="B180" s="658"/>
      <c r="C180" s="658"/>
      <c r="D180" s="658"/>
      <c r="E180" s="657"/>
      <c r="F180" s="658"/>
      <c r="G180" s="658"/>
      <c r="H180" s="658"/>
      <c r="I180" s="658"/>
      <c r="J180" s="657"/>
      <c r="K180" s="658"/>
      <c r="L180" s="659"/>
      <c r="M180" s="660"/>
      <c r="N180" s="660"/>
      <c r="O180" s="660"/>
      <c r="P180" s="662"/>
      <c r="Q180" s="660"/>
      <c r="R180" s="662"/>
      <c r="S180" s="662"/>
      <c r="T180" s="662"/>
      <c r="U180" s="662"/>
      <c r="V180" s="662"/>
      <c r="W180" s="662"/>
      <c r="X180" s="662"/>
      <c r="Y180" s="662"/>
    </row>
    <row r="181" ht="15.75" customHeight="1">
      <c r="A181" s="654"/>
      <c r="B181" s="658"/>
      <c r="C181" s="658"/>
      <c r="D181" s="658"/>
      <c r="E181" s="657"/>
      <c r="F181" s="658"/>
      <c r="G181" s="658"/>
      <c r="H181" s="658"/>
      <c r="I181" s="658"/>
      <c r="J181" s="657"/>
      <c r="K181" s="658"/>
      <c r="L181" s="659"/>
      <c r="M181" s="660"/>
      <c r="N181" s="660"/>
      <c r="O181" s="660"/>
      <c r="P181" s="662"/>
      <c r="Q181" s="660"/>
      <c r="R181" s="662"/>
      <c r="S181" s="662"/>
      <c r="T181" s="662"/>
      <c r="U181" s="662"/>
      <c r="V181" s="662"/>
      <c r="W181" s="662"/>
      <c r="X181" s="662"/>
      <c r="Y181" s="662"/>
    </row>
    <row r="182" ht="15.75" customHeight="1">
      <c r="A182" s="654"/>
      <c r="B182" s="658"/>
      <c r="C182" s="658"/>
      <c r="D182" s="658"/>
      <c r="E182" s="657"/>
      <c r="F182" s="658"/>
      <c r="G182" s="658"/>
      <c r="H182" s="658"/>
      <c r="I182" s="658"/>
      <c r="J182" s="657"/>
      <c r="K182" s="658"/>
      <c r="L182" s="659"/>
      <c r="M182" s="660"/>
      <c r="N182" s="660"/>
      <c r="O182" s="660"/>
      <c r="P182" s="662"/>
      <c r="Q182" s="660"/>
      <c r="R182" s="662"/>
      <c r="S182" s="662"/>
      <c r="T182" s="662"/>
      <c r="U182" s="662"/>
      <c r="V182" s="662"/>
      <c r="W182" s="662"/>
      <c r="X182" s="662"/>
      <c r="Y182" s="662"/>
    </row>
    <row r="183" ht="15.75" customHeight="1">
      <c r="A183" s="654"/>
      <c r="B183" s="658"/>
      <c r="C183" s="658"/>
      <c r="D183" s="658"/>
      <c r="E183" s="657"/>
      <c r="F183" s="658"/>
      <c r="G183" s="658"/>
      <c r="H183" s="658"/>
      <c r="I183" s="658"/>
      <c r="J183" s="657"/>
      <c r="K183" s="658"/>
      <c r="L183" s="659"/>
      <c r="M183" s="660"/>
      <c r="N183" s="660"/>
      <c r="O183" s="660"/>
      <c r="P183" s="662"/>
      <c r="Q183" s="660"/>
      <c r="R183" s="662"/>
      <c r="S183" s="662"/>
      <c r="T183" s="662"/>
      <c r="U183" s="662"/>
      <c r="V183" s="662"/>
      <c r="W183" s="662"/>
      <c r="X183" s="662"/>
      <c r="Y183" s="662"/>
    </row>
    <row r="184" ht="15.75" customHeight="1">
      <c r="A184" s="654"/>
      <c r="B184" s="658"/>
      <c r="C184" s="658"/>
      <c r="D184" s="658"/>
      <c r="E184" s="657"/>
      <c r="F184" s="658"/>
      <c r="G184" s="658"/>
      <c r="H184" s="658"/>
      <c r="I184" s="658"/>
      <c r="J184" s="657"/>
      <c r="K184" s="658"/>
      <c r="L184" s="659"/>
      <c r="M184" s="660"/>
      <c r="N184" s="660"/>
      <c r="O184" s="660"/>
      <c r="P184" s="662"/>
      <c r="Q184" s="660"/>
      <c r="R184" s="662"/>
      <c r="S184" s="662"/>
      <c r="T184" s="662"/>
      <c r="U184" s="662"/>
      <c r="V184" s="662"/>
      <c r="W184" s="662"/>
      <c r="X184" s="662"/>
      <c r="Y184" s="662"/>
    </row>
    <row r="185" ht="15.75" customHeight="1">
      <c r="A185" s="654"/>
      <c r="B185" s="658"/>
      <c r="C185" s="658"/>
      <c r="D185" s="658"/>
      <c r="E185" s="657"/>
      <c r="F185" s="658"/>
      <c r="G185" s="658"/>
      <c r="H185" s="658"/>
      <c r="I185" s="658"/>
      <c r="J185" s="657"/>
      <c r="K185" s="658"/>
      <c r="L185" s="659"/>
      <c r="M185" s="660"/>
      <c r="N185" s="660"/>
      <c r="O185" s="660"/>
      <c r="P185" s="662"/>
      <c r="Q185" s="660"/>
      <c r="R185" s="662"/>
      <c r="S185" s="662"/>
      <c r="T185" s="662"/>
      <c r="U185" s="662"/>
      <c r="V185" s="662"/>
      <c r="W185" s="662"/>
      <c r="X185" s="662"/>
      <c r="Y185" s="662"/>
    </row>
    <row r="186" ht="15.75" customHeight="1">
      <c r="A186" s="667"/>
      <c r="B186" s="658"/>
      <c r="C186" s="658"/>
      <c r="D186" s="658"/>
      <c r="E186" s="657"/>
      <c r="F186" s="658"/>
      <c r="G186" s="658"/>
      <c r="H186" s="658"/>
      <c r="I186" s="658"/>
      <c r="J186" s="657"/>
      <c r="K186" s="658"/>
      <c r="L186" s="659"/>
      <c r="M186" s="660"/>
      <c r="N186" s="660"/>
      <c r="O186" s="660"/>
      <c r="P186" s="662"/>
      <c r="Q186" s="660"/>
      <c r="R186" s="662"/>
      <c r="S186" s="662"/>
      <c r="T186" s="662"/>
      <c r="U186" s="662"/>
      <c r="V186" s="662"/>
      <c r="W186" s="662"/>
      <c r="X186" s="662"/>
      <c r="Y186" s="662"/>
    </row>
    <row r="187" ht="15.75" customHeight="1">
      <c r="A187" s="654"/>
      <c r="B187" s="658"/>
      <c r="C187" s="658"/>
      <c r="D187" s="658"/>
      <c r="E187" s="657"/>
      <c r="F187" s="658"/>
      <c r="G187" s="658"/>
      <c r="H187" s="658"/>
      <c r="I187" s="658"/>
      <c r="J187" s="657"/>
      <c r="K187" s="658"/>
      <c r="L187" s="659"/>
      <c r="M187" s="660"/>
      <c r="N187" s="660"/>
      <c r="O187" s="660"/>
      <c r="P187" s="662"/>
      <c r="Q187" s="660"/>
      <c r="R187" s="662"/>
      <c r="S187" s="662"/>
      <c r="T187" s="662"/>
      <c r="U187" s="662"/>
      <c r="V187" s="662"/>
      <c r="W187" s="662"/>
      <c r="X187" s="662"/>
      <c r="Y187" s="662"/>
    </row>
    <row r="188" ht="15.75" customHeight="1">
      <c r="A188" s="667"/>
      <c r="B188" s="658"/>
      <c r="C188" s="658"/>
      <c r="D188" s="658"/>
      <c r="E188" s="657"/>
      <c r="F188" s="658"/>
      <c r="G188" s="658"/>
      <c r="H188" s="658"/>
      <c r="I188" s="658"/>
      <c r="J188" s="657"/>
      <c r="K188" s="658"/>
      <c r="L188" s="659"/>
      <c r="M188" s="660"/>
      <c r="N188" s="660"/>
      <c r="O188" s="660"/>
      <c r="P188" s="662"/>
      <c r="Q188" s="660"/>
      <c r="R188" s="662"/>
      <c r="S188" s="662"/>
      <c r="T188" s="662"/>
      <c r="U188" s="662"/>
      <c r="V188" s="662"/>
      <c r="W188" s="662"/>
      <c r="X188" s="662"/>
      <c r="Y188" s="662"/>
    </row>
    <row r="189" ht="15.75" customHeight="1">
      <c r="A189" s="654"/>
      <c r="B189" s="658"/>
      <c r="C189" s="658"/>
      <c r="D189" s="658"/>
      <c r="E189" s="657"/>
      <c r="F189" s="658"/>
      <c r="G189" s="658"/>
      <c r="H189" s="658"/>
      <c r="I189" s="658"/>
      <c r="J189" s="657"/>
      <c r="K189" s="658"/>
      <c r="L189" s="659"/>
      <c r="M189" s="660"/>
      <c r="N189" s="660"/>
      <c r="O189" s="660"/>
      <c r="P189" s="662"/>
      <c r="Q189" s="660"/>
      <c r="R189" s="662"/>
      <c r="S189" s="662"/>
      <c r="T189" s="662"/>
      <c r="U189" s="662"/>
      <c r="V189" s="662"/>
      <c r="W189" s="662"/>
      <c r="X189" s="662"/>
      <c r="Y189" s="662"/>
    </row>
    <row r="190" ht="15.75" customHeight="1">
      <c r="A190" s="654"/>
      <c r="B190" s="658"/>
      <c r="C190" s="658"/>
      <c r="D190" s="658"/>
      <c r="E190" s="657"/>
      <c r="F190" s="658"/>
      <c r="G190" s="658"/>
      <c r="H190" s="658"/>
      <c r="I190" s="658"/>
      <c r="J190" s="657"/>
      <c r="K190" s="658"/>
      <c r="L190" s="659"/>
      <c r="M190" s="660"/>
      <c r="N190" s="660"/>
      <c r="O190" s="660"/>
      <c r="P190" s="662"/>
      <c r="Q190" s="660"/>
      <c r="R190" s="662"/>
      <c r="S190" s="662"/>
      <c r="T190" s="662"/>
      <c r="U190" s="662"/>
      <c r="V190" s="662"/>
      <c r="W190" s="662"/>
      <c r="X190" s="662"/>
      <c r="Y190" s="662"/>
    </row>
    <row r="191" ht="15.75" customHeight="1">
      <c r="A191" s="654"/>
      <c r="B191" s="658"/>
      <c r="C191" s="658"/>
      <c r="D191" s="658"/>
      <c r="E191" s="657"/>
      <c r="F191" s="658"/>
      <c r="G191" s="658"/>
      <c r="H191" s="658"/>
      <c r="I191" s="658"/>
      <c r="J191" s="657"/>
      <c r="K191" s="658"/>
      <c r="L191" s="659"/>
      <c r="M191" s="660"/>
      <c r="N191" s="660"/>
      <c r="O191" s="660"/>
      <c r="P191" s="662"/>
      <c r="Q191" s="660"/>
      <c r="R191" s="662"/>
      <c r="S191" s="662"/>
      <c r="T191" s="662"/>
      <c r="U191" s="662"/>
      <c r="V191" s="662"/>
      <c r="W191" s="662"/>
      <c r="X191" s="662"/>
      <c r="Y191" s="662"/>
    </row>
    <row r="192" ht="15.75" customHeight="1">
      <c r="A192" s="654"/>
      <c r="B192" s="658"/>
      <c r="C192" s="658"/>
      <c r="D192" s="658"/>
      <c r="E192" s="657"/>
      <c r="F192" s="670"/>
      <c r="G192" s="658"/>
      <c r="H192" s="658"/>
      <c r="I192" s="658"/>
      <c r="J192" s="657"/>
      <c r="K192" s="658"/>
      <c r="L192" s="659"/>
      <c r="M192" s="660"/>
      <c r="N192" s="660"/>
      <c r="O192" s="660"/>
      <c r="P192" s="662"/>
      <c r="Q192" s="660"/>
      <c r="R192" s="662"/>
      <c r="S192" s="662"/>
      <c r="T192" s="662"/>
      <c r="U192" s="662"/>
      <c r="V192" s="662"/>
      <c r="W192" s="662"/>
      <c r="X192" s="662"/>
      <c r="Y192" s="662"/>
    </row>
    <row r="193" ht="15.75" customHeight="1">
      <c r="A193" s="654"/>
      <c r="B193" s="658"/>
      <c r="C193" s="658"/>
      <c r="D193" s="658"/>
      <c r="E193" s="657"/>
      <c r="F193" s="658"/>
      <c r="G193" s="658"/>
      <c r="H193" s="658"/>
      <c r="I193" s="658"/>
      <c r="J193" s="657"/>
      <c r="K193" s="658"/>
      <c r="L193" s="659"/>
      <c r="M193" s="660"/>
      <c r="N193" s="660"/>
      <c r="O193" s="660"/>
      <c r="P193" s="662"/>
      <c r="Q193" s="660"/>
      <c r="R193" s="662"/>
      <c r="S193" s="662"/>
      <c r="T193" s="662"/>
      <c r="U193" s="662"/>
      <c r="V193" s="662"/>
      <c r="W193" s="662"/>
      <c r="X193" s="662"/>
      <c r="Y193" s="662"/>
    </row>
    <row r="194" ht="15.75" customHeight="1">
      <c r="A194" s="654"/>
      <c r="B194" s="658"/>
      <c r="C194" s="658"/>
      <c r="D194" s="658"/>
      <c r="E194" s="657"/>
      <c r="F194" s="658"/>
      <c r="G194" s="658"/>
      <c r="H194" s="658"/>
      <c r="I194" s="658"/>
      <c r="J194" s="657"/>
      <c r="K194" s="658"/>
      <c r="L194" s="659"/>
      <c r="M194" s="660"/>
      <c r="N194" s="660"/>
      <c r="O194" s="660"/>
      <c r="P194" s="662"/>
      <c r="Q194" s="660"/>
      <c r="R194" s="662"/>
      <c r="S194" s="662"/>
      <c r="T194" s="662"/>
      <c r="U194" s="662"/>
      <c r="V194" s="662"/>
      <c r="W194" s="662"/>
      <c r="X194" s="662"/>
      <c r="Y194" s="662"/>
    </row>
    <row r="195" ht="15.75" customHeight="1">
      <c r="A195" s="667"/>
      <c r="B195" s="658"/>
      <c r="C195" s="658"/>
      <c r="D195" s="658"/>
      <c r="E195" s="657"/>
      <c r="F195" s="658"/>
      <c r="G195" s="658"/>
      <c r="H195" s="658"/>
      <c r="I195" s="658"/>
      <c r="J195" s="657"/>
      <c r="K195" s="658"/>
      <c r="L195" s="659"/>
      <c r="M195" s="660"/>
      <c r="N195" s="660"/>
      <c r="O195" s="660"/>
      <c r="P195" s="662"/>
      <c r="Q195" s="660"/>
      <c r="R195" s="662"/>
      <c r="S195" s="662"/>
      <c r="T195" s="662"/>
      <c r="U195" s="662"/>
      <c r="V195" s="662"/>
      <c r="W195" s="662"/>
      <c r="X195" s="662"/>
      <c r="Y195" s="662"/>
    </row>
    <row r="196" ht="15.75" customHeight="1">
      <c r="A196" s="654"/>
      <c r="B196" s="658"/>
      <c r="C196" s="658"/>
      <c r="D196" s="658"/>
      <c r="E196" s="657"/>
      <c r="F196" s="658"/>
      <c r="G196" s="658"/>
      <c r="H196" s="658"/>
      <c r="I196" s="658"/>
      <c r="J196" s="657"/>
      <c r="K196" s="658"/>
      <c r="L196" s="659"/>
      <c r="M196" s="660"/>
      <c r="N196" s="660"/>
      <c r="O196" s="660"/>
      <c r="P196" s="662"/>
      <c r="Q196" s="660"/>
      <c r="R196" s="662"/>
      <c r="S196" s="662"/>
      <c r="T196" s="662"/>
      <c r="U196" s="662"/>
      <c r="V196" s="662"/>
      <c r="W196" s="662"/>
      <c r="X196" s="662"/>
      <c r="Y196" s="662"/>
    </row>
    <row r="197" ht="15.75" customHeight="1">
      <c r="A197" s="654"/>
      <c r="B197" s="658"/>
      <c r="C197" s="658"/>
      <c r="D197" s="658"/>
      <c r="E197" s="657"/>
      <c r="F197" s="658"/>
      <c r="G197" s="658"/>
      <c r="H197" s="658"/>
      <c r="I197" s="658"/>
      <c r="J197" s="657"/>
      <c r="K197" s="658"/>
      <c r="L197" s="659"/>
      <c r="M197" s="660"/>
      <c r="N197" s="660"/>
      <c r="O197" s="660"/>
      <c r="P197" s="662"/>
      <c r="Q197" s="660"/>
      <c r="R197" s="662"/>
      <c r="S197" s="662"/>
      <c r="T197" s="662"/>
      <c r="U197" s="662"/>
      <c r="V197" s="662"/>
      <c r="W197" s="662"/>
      <c r="X197" s="662"/>
      <c r="Y197" s="662"/>
    </row>
    <row r="198" ht="15.75" customHeight="1">
      <c r="A198" s="654"/>
      <c r="B198" s="658"/>
      <c r="C198" s="658"/>
      <c r="D198" s="658"/>
      <c r="E198" s="657"/>
      <c r="F198" s="658"/>
      <c r="G198" s="658"/>
      <c r="H198" s="658"/>
      <c r="I198" s="658"/>
      <c r="J198" s="657"/>
      <c r="K198" s="658"/>
      <c r="L198" s="659"/>
      <c r="M198" s="660"/>
      <c r="N198" s="660"/>
      <c r="O198" s="660"/>
      <c r="P198" s="662"/>
      <c r="Q198" s="660"/>
      <c r="R198" s="662"/>
      <c r="S198" s="662"/>
      <c r="T198" s="662"/>
      <c r="U198" s="662"/>
      <c r="V198" s="662"/>
      <c r="W198" s="662"/>
      <c r="X198" s="662"/>
      <c r="Y198" s="662"/>
    </row>
    <row r="199" ht="15.75" customHeight="1">
      <c r="A199" s="667"/>
      <c r="B199" s="658"/>
      <c r="C199" s="658"/>
      <c r="D199" s="658"/>
      <c r="E199" s="657"/>
      <c r="F199" s="658"/>
      <c r="G199" s="658"/>
      <c r="H199" s="658"/>
      <c r="I199" s="658"/>
      <c r="J199" s="657"/>
      <c r="K199" s="658"/>
      <c r="L199" s="659"/>
      <c r="M199" s="660"/>
      <c r="N199" s="660"/>
      <c r="O199" s="660"/>
      <c r="P199" s="662"/>
      <c r="Q199" s="660"/>
      <c r="R199" s="662"/>
      <c r="S199" s="662"/>
      <c r="T199" s="662"/>
      <c r="U199" s="662"/>
      <c r="V199" s="662"/>
      <c r="W199" s="662"/>
      <c r="X199" s="662"/>
      <c r="Y199" s="662"/>
    </row>
    <row r="200" ht="15.75" customHeight="1">
      <c r="A200" s="687"/>
      <c r="B200" s="658"/>
      <c r="C200" s="658"/>
      <c r="D200" s="658"/>
      <c r="E200" s="657"/>
      <c r="F200" s="658"/>
      <c r="G200" s="658"/>
      <c r="H200" s="658"/>
      <c r="I200" s="658"/>
      <c r="J200" s="657"/>
      <c r="K200" s="658"/>
      <c r="L200" s="659"/>
      <c r="M200" s="660"/>
      <c r="N200" s="660"/>
      <c r="O200" s="660"/>
      <c r="P200" s="662"/>
      <c r="Q200" s="660"/>
      <c r="R200" s="662"/>
      <c r="S200" s="662"/>
      <c r="T200" s="662"/>
      <c r="U200" s="662"/>
      <c r="V200" s="662"/>
      <c r="W200" s="662"/>
      <c r="X200" s="662"/>
      <c r="Y200" s="662"/>
    </row>
    <row r="201" ht="15.75" customHeight="1">
      <c r="A201" s="687"/>
      <c r="B201" s="658"/>
      <c r="C201" s="658"/>
      <c r="D201" s="658"/>
      <c r="E201" s="657"/>
      <c r="F201" s="658"/>
      <c r="G201" s="658"/>
      <c r="H201" s="658"/>
      <c r="I201" s="658"/>
      <c r="J201" s="657"/>
      <c r="K201" s="658"/>
      <c r="L201" s="659"/>
      <c r="M201" s="660"/>
      <c r="N201" s="660"/>
      <c r="O201" s="660"/>
      <c r="P201" s="662"/>
      <c r="Q201" s="660"/>
      <c r="R201" s="662"/>
      <c r="S201" s="662"/>
      <c r="T201" s="662"/>
      <c r="U201" s="662"/>
      <c r="V201" s="662"/>
      <c r="W201" s="662"/>
      <c r="X201" s="662"/>
      <c r="Y201" s="662"/>
    </row>
    <row r="202" ht="15.75" customHeight="1">
      <c r="A202" s="687"/>
      <c r="B202" s="658"/>
      <c r="C202" s="658"/>
      <c r="D202" s="658"/>
      <c r="E202" s="657"/>
      <c r="F202" s="658"/>
      <c r="G202" s="658"/>
      <c r="H202" s="658"/>
      <c r="I202" s="658"/>
      <c r="J202" s="657"/>
      <c r="K202" s="658"/>
      <c r="L202" s="659"/>
      <c r="M202" s="660"/>
      <c r="N202" s="660"/>
      <c r="O202" s="660"/>
      <c r="P202" s="662"/>
      <c r="Q202" s="660"/>
      <c r="R202" s="662"/>
      <c r="S202" s="662"/>
      <c r="T202" s="662"/>
      <c r="U202" s="662"/>
      <c r="V202" s="662"/>
      <c r="W202" s="662"/>
      <c r="X202" s="662"/>
      <c r="Y202" s="662"/>
    </row>
    <row r="203" ht="15.75" customHeight="1">
      <c r="A203" s="660"/>
      <c r="B203" s="658"/>
      <c r="C203" s="658"/>
      <c r="D203" s="658"/>
      <c r="E203" s="657"/>
      <c r="F203" s="658"/>
      <c r="G203" s="658"/>
      <c r="H203" s="658"/>
      <c r="I203" s="658"/>
      <c r="J203" s="657"/>
      <c r="K203" s="658"/>
      <c r="L203" s="659"/>
      <c r="M203" s="660"/>
      <c r="N203" s="660"/>
      <c r="O203" s="660"/>
      <c r="P203" s="662"/>
      <c r="Q203" s="660"/>
      <c r="R203" s="662"/>
      <c r="S203" s="662"/>
      <c r="T203" s="662"/>
      <c r="U203" s="662"/>
      <c r="V203" s="662"/>
      <c r="W203" s="662"/>
      <c r="X203" s="662"/>
      <c r="Y203" s="662"/>
    </row>
    <row r="204" ht="15.75" customHeight="1">
      <c r="A204" s="660"/>
      <c r="B204" s="658"/>
      <c r="C204" s="658"/>
      <c r="D204" s="658"/>
      <c r="E204" s="657"/>
      <c r="F204" s="658"/>
      <c r="G204" s="658"/>
      <c r="H204" s="658"/>
      <c r="I204" s="658"/>
      <c r="J204" s="657"/>
      <c r="K204" s="658"/>
      <c r="L204" s="659"/>
      <c r="M204" s="660"/>
      <c r="N204" s="660"/>
      <c r="O204" s="660"/>
      <c r="P204" s="662"/>
      <c r="Q204" s="660"/>
      <c r="R204" s="662"/>
      <c r="S204" s="662"/>
      <c r="T204" s="662"/>
      <c r="U204" s="662"/>
      <c r="V204" s="662"/>
      <c r="W204" s="662"/>
      <c r="X204" s="662"/>
      <c r="Y204" s="662"/>
    </row>
    <row r="205" ht="15.75" customHeight="1">
      <c r="A205" s="687"/>
      <c r="B205" s="658"/>
      <c r="C205" s="658"/>
      <c r="D205" s="658"/>
      <c r="E205" s="657"/>
      <c r="F205" s="658"/>
      <c r="G205" s="658"/>
      <c r="H205" s="658"/>
      <c r="I205" s="658"/>
      <c r="J205" s="657"/>
      <c r="K205" s="658"/>
      <c r="L205" s="659"/>
      <c r="M205" s="660"/>
      <c r="N205" s="660"/>
      <c r="O205" s="660"/>
      <c r="P205" s="662"/>
      <c r="Q205" s="660"/>
      <c r="R205" s="662"/>
      <c r="S205" s="662"/>
      <c r="T205" s="662"/>
      <c r="U205" s="662"/>
      <c r="V205" s="662"/>
      <c r="W205" s="662"/>
      <c r="X205" s="662"/>
      <c r="Y205" s="662"/>
    </row>
    <row r="206" ht="15.75" customHeight="1">
      <c r="A206" s="687"/>
      <c r="B206" s="658"/>
      <c r="C206" s="658"/>
      <c r="D206" s="658"/>
      <c r="E206" s="657"/>
      <c r="F206" s="658"/>
      <c r="G206" s="658"/>
      <c r="H206" s="658"/>
      <c r="I206" s="658"/>
      <c r="J206" s="657"/>
      <c r="K206" s="658"/>
      <c r="L206" s="659"/>
      <c r="M206" s="660"/>
      <c r="N206" s="660"/>
      <c r="O206" s="660"/>
      <c r="P206" s="662"/>
      <c r="Q206" s="660"/>
      <c r="R206" s="662"/>
      <c r="S206" s="662"/>
      <c r="T206" s="662"/>
      <c r="U206" s="662"/>
      <c r="V206" s="662"/>
      <c r="W206" s="662"/>
      <c r="X206" s="662"/>
      <c r="Y206" s="662"/>
    </row>
    <row r="207" ht="15.75" customHeight="1">
      <c r="A207" s="687"/>
      <c r="B207" s="658"/>
      <c r="C207" s="658"/>
      <c r="D207" s="658"/>
      <c r="E207" s="657"/>
      <c r="F207" s="658"/>
      <c r="G207" s="658"/>
      <c r="H207" s="658"/>
      <c r="I207" s="658"/>
      <c r="J207" s="657"/>
      <c r="K207" s="658"/>
      <c r="L207" s="659"/>
      <c r="M207" s="660"/>
      <c r="N207" s="660"/>
      <c r="O207" s="660"/>
      <c r="P207" s="662"/>
      <c r="Q207" s="660"/>
      <c r="R207" s="662"/>
      <c r="S207" s="662"/>
      <c r="T207" s="662"/>
      <c r="U207" s="662"/>
      <c r="V207" s="662"/>
      <c r="W207" s="662"/>
      <c r="X207" s="662"/>
      <c r="Y207" s="662"/>
    </row>
    <row r="208" ht="15.75" customHeight="1">
      <c r="A208" s="687"/>
      <c r="B208" s="658"/>
      <c r="C208" s="658"/>
      <c r="D208" s="658"/>
      <c r="E208" s="657"/>
      <c r="F208" s="658"/>
      <c r="G208" s="658"/>
      <c r="H208" s="658"/>
      <c r="I208" s="658"/>
      <c r="J208" s="657"/>
      <c r="K208" s="658"/>
      <c r="L208" s="659"/>
      <c r="M208" s="660"/>
      <c r="N208" s="660"/>
      <c r="O208" s="660"/>
      <c r="P208" s="662"/>
      <c r="Q208" s="660"/>
      <c r="R208" s="662"/>
      <c r="S208" s="662"/>
      <c r="T208" s="662"/>
      <c r="U208" s="662"/>
      <c r="V208" s="662"/>
      <c r="W208" s="662"/>
      <c r="X208" s="662"/>
      <c r="Y208" s="662"/>
    </row>
    <row r="209" ht="15.75" customHeight="1">
      <c r="A209" s="687"/>
      <c r="B209" s="658"/>
      <c r="C209" s="658"/>
      <c r="D209" s="658"/>
      <c r="E209" s="657"/>
      <c r="F209" s="658"/>
      <c r="G209" s="658"/>
      <c r="H209" s="658"/>
      <c r="I209" s="658"/>
      <c r="J209" s="657"/>
      <c r="K209" s="658"/>
      <c r="L209" s="659"/>
      <c r="M209" s="660"/>
      <c r="N209" s="660"/>
      <c r="O209" s="660"/>
      <c r="P209" s="662"/>
      <c r="Q209" s="660"/>
      <c r="R209" s="662"/>
      <c r="S209" s="662"/>
      <c r="T209" s="662"/>
      <c r="U209" s="662"/>
      <c r="V209" s="662"/>
      <c r="W209" s="662"/>
      <c r="X209" s="662"/>
      <c r="Y209" s="662"/>
    </row>
    <row r="210" ht="15.75" customHeight="1">
      <c r="A210" s="687"/>
      <c r="B210" s="658"/>
      <c r="C210" s="658"/>
      <c r="D210" s="658"/>
      <c r="E210" s="657"/>
      <c r="F210" s="658"/>
      <c r="G210" s="658"/>
      <c r="H210" s="658"/>
      <c r="I210" s="658"/>
      <c r="J210" s="657"/>
      <c r="K210" s="658"/>
      <c r="L210" s="659"/>
      <c r="M210" s="660"/>
      <c r="N210" s="660"/>
      <c r="O210" s="660"/>
      <c r="P210" s="662"/>
      <c r="Q210" s="660"/>
      <c r="R210" s="662"/>
      <c r="S210" s="662"/>
      <c r="T210" s="662"/>
      <c r="U210" s="662"/>
      <c r="V210" s="662"/>
      <c r="W210" s="662"/>
      <c r="X210" s="662"/>
      <c r="Y210" s="662"/>
    </row>
    <row r="211" ht="15.75" customHeight="1">
      <c r="A211" s="687"/>
      <c r="B211" s="658"/>
      <c r="C211" s="658"/>
      <c r="D211" s="658"/>
      <c r="E211" s="657"/>
      <c r="F211" s="658"/>
      <c r="G211" s="658"/>
      <c r="H211" s="658"/>
      <c r="I211" s="658"/>
      <c r="J211" s="657"/>
      <c r="K211" s="658"/>
      <c r="L211" s="659"/>
      <c r="M211" s="660"/>
      <c r="N211" s="660"/>
      <c r="O211" s="660"/>
      <c r="P211" s="662"/>
      <c r="Q211" s="660"/>
      <c r="R211" s="662"/>
      <c r="S211" s="662"/>
      <c r="T211" s="662"/>
      <c r="U211" s="662"/>
      <c r="V211" s="662"/>
      <c r="W211" s="662"/>
      <c r="X211" s="662"/>
      <c r="Y211" s="662"/>
    </row>
    <row r="212" ht="15.75" customHeight="1">
      <c r="A212" s="660"/>
      <c r="B212" s="658"/>
      <c r="C212" s="658"/>
      <c r="D212" s="658"/>
      <c r="E212" s="657"/>
      <c r="F212" s="658"/>
      <c r="G212" s="658"/>
      <c r="H212" s="658"/>
      <c r="I212" s="658"/>
      <c r="J212" s="657"/>
      <c r="K212" s="658"/>
      <c r="L212" s="659"/>
      <c r="M212" s="660"/>
      <c r="N212" s="660"/>
      <c r="O212" s="660"/>
      <c r="P212" s="662"/>
      <c r="Q212" s="660"/>
      <c r="R212" s="662"/>
      <c r="S212" s="662"/>
      <c r="T212" s="662"/>
      <c r="U212" s="662"/>
      <c r="V212" s="662"/>
      <c r="W212" s="662"/>
      <c r="X212" s="662"/>
      <c r="Y212" s="662"/>
    </row>
    <row r="213" ht="15.75" customHeight="1">
      <c r="A213" s="687"/>
      <c r="B213" s="658"/>
      <c r="C213" s="658"/>
      <c r="D213" s="658"/>
      <c r="E213" s="657"/>
      <c r="F213" s="658"/>
      <c r="G213" s="658"/>
      <c r="H213" s="658"/>
      <c r="I213" s="658"/>
      <c r="J213" s="657"/>
      <c r="K213" s="658"/>
      <c r="L213" s="659"/>
      <c r="M213" s="660"/>
      <c r="N213" s="660"/>
      <c r="O213" s="660"/>
      <c r="P213" s="662"/>
      <c r="Q213" s="660"/>
      <c r="R213" s="662"/>
      <c r="S213" s="662"/>
      <c r="T213" s="662"/>
      <c r="U213" s="662"/>
      <c r="V213" s="662"/>
      <c r="W213" s="662"/>
      <c r="X213" s="662"/>
      <c r="Y213" s="662"/>
    </row>
    <row r="214" ht="15.75" customHeight="1">
      <c r="A214" s="687"/>
      <c r="B214" s="658"/>
      <c r="C214" s="658"/>
      <c r="D214" s="658"/>
      <c r="E214" s="657"/>
      <c r="F214" s="658"/>
      <c r="G214" s="658"/>
      <c r="H214" s="658"/>
      <c r="I214" s="658"/>
      <c r="J214" s="657"/>
      <c r="K214" s="658"/>
      <c r="L214" s="659"/>
      <c r="M214" s="660"/>
      <c r="N214" s="660"/>
      <c r="O214" s="660"/>
      <c r="P214" s="662"/>
      <c r="Q214" s="660"/>
      <c r="R214" s="662"/>
      <c r="S214" s="662"/>
      <c r="T214" s="662"/>
      <c r="U214" s="662"/>
      <c r="V214" s="662"/>
      <c r="W214" s="662"/>
      <c r="X214" s="662"/>
      <c r="Y214" s="662"/>
    </row>
    <row r="215" ht="15.75" customHeight="1">
      <c r="A215" s="687"/>
      <c r="B215" s="658"/>
      <c r="C215" s="658"/>
      <c r="D215" s="658"/>
      <c r="E215" s="657"/>
      <c r="F215" s="658"/>
      <c r="G215" s="658"/>
      <c r="H215" s="658"/>
      <c r="I215" s="658"/>
      <c r="J215" s="657"/>
      <c r="K215" s="658"/>
      <c r="L215" s="659"/>
      <c r="M215" s="660"/>
      <c r="N215" s="660"/>
      <c r="O215" s="660"/>
      <c r="P215" s="662"/>
      <c r="Q215" s="660"/>
      <c r="R215" s="662"/>
      <c r="S215" s="662"/>
      <c r="T215" s="662"/>
      <c r="U215" s="662"/>
      <c r="V215" s="662"/>
      <c r="W215" s="662"/>
      <c r="X215" s="662"/>
      <c r="Y215" s="662"/>
    </row>
    <row r="216" ht="15.75" customHeight="1">
      <c r="A216" s="687"/>
      <c r="B216" s="658"/>
      <c r="C216" s="658"/>
      <c r="D216" s="658"/>
      <c r="E216" s="657"/>
      <c r="F216" s="658"/>
      <c r="G216" s="658"/>
      <c r="H216" s="658"/>
      <c r="I216" s="658"/>
      <c r="J216" s="657"/>
      <c r="K216" s="658"/>
      <c r="L216" s="659"/>
      <c r="M216" s="660"/>
      <c r="N216" s="660"/>
      <c r="O216" s="660"/>
      <c r="P216" s="662"/>
      <c r="Q216" s="660"/>
      <c r="R216" s="662"/>
      <c r="S216" s="662"/>
      <c r="T216" s="662"/>
      <c r="U216" s="662"/>
      <c r="V216" s="662"/>
      <c r="W216" s="662"/>
      <c r="X216" s="662"/>
      <c r="Y216" s="662"/>
    </row>
    <row r="217" ht="15.75" customHeight="1">
      <c r="A217" s="687"/>
      <c r="B217" s="658"/>
      <c r="C217" s="658"/>
      <c r="D217" s="658"/>
      <c r="E217" s="657"/>
      <c r="F217" s="658"/>
      <c r="G217" s="658"/>
      <c r="H217" s="658"/>
      <c r="I217" s="658"/>
      <c r="J217" s="657"/>
      <c r="K217" s="658"/>
      <c r="L217" s="659"/>
      <c r="M217" s="660"/>
      <c r="N217" s="660"/>
      <c r="O217" s="660"/>
      <c r="P217" s="662"/>
      <c r="Q217" s="660"/>
      <c r="R217" s="662"/>
      <c r="S217" s="662"/>
      <c r="T217" s="662"/>
      <c r="U217" s="662"/>
      <c r="V217" s="662"/>
      <c r="W217" s="662"/>
      <c r="X217" s="662"/>
      <c r="Y217" s="662"/>
    </row>
    <row r="218" ht="15.75" customHeight="1">
      <c r="A218" s="687"/>
      <c r="B218" s="658"/>
      <c r="C218" s="658"/>
      <c r="D218" s="658"/>
      <c r="E218" s="657"/>
      <c r="F218" s="658"/>
      <c r="G218" s="658"/>
      <c r="H218" s="658"/>
      <c r="I218" s="658"/>
      <c r="J218" s="657"/>
      <c r="K218" s="658"/>
      <c r="L218" s="659"/>
      <c r="M218" s="660"/>
      <c r="N218" s="660"/>
      <c r="O218" s="660"/>
      <c r="P218" s="662"/>
      <c r="Q218" s="660"/>
      <c r="R218" s="662"/>
      <c r="S218" s="662"/>
      <c r="T218" s="662"/>
      <c r="U218" s="662"/>
      <c r="V218" s="662"/>
      <c r="W218" s="662"/>
      <c r="X218" s="662"/>
      <c r="Y218" s="66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D2"/>
    <hyperlink r:id="rId3" ref="N2"/>
    <hyperlink r:id="rId4" location="section-overview" ref="D3"/>
    <hyperlink r:id="rId5" ref="C4"/>
    <hyperlink r:id="rId6" ref="C5"/>
    <hyperlink r:id="rId7" ref="C6"/>
    <hyperlink r:id="rId8" ref="C7"/>
    <hyperlink r:id="rId9" ref="C8"/>
    <hyperlink r:id="rId10" ref="C9"/>
    <hyperlink r:id="rId11" location="overview" ref="C10"/>
    <hyperlink r:id="rId12" ref="C11"/>
    <hyperlink r:id="rId13" ref="C12"/>
    <hyperlink r:id="rId14" ref="C13"/>
    <hyperlink r:id="rId15" ref="C14"/>
    <hyperlink r:id="rId16" ref="C15"/>
    <hyperlink r:id="rId17" ref="C16"/>
    <hyperlink r:id="rId18" ref="C17"/>
    <hyperlink r:id="rId19" ref="C18"/>
    <hyperlink r:id="rId20" ref="A20"/>
    <hyperlink r:id="rId21" ref="C20"/>
    <hyperlink r:id="rId22" ref="C21"/>
    <hyperlink r:id="rId23" ref="C23"/>
    <hyperlink r:id="rId24" ref="C24"/>
    <hyperlink r:id="rId25" ref="A27"/>
    <hyperlink r:id="rId26" ref="C28"/>
    <hyperlink r:id="rId27" ref="C30"/>
    <hyperlink r:id="rId28" ref="C31"/>
  </hyperlinks>
  <printOptions/>
  <pageMargins bottom="0.75" footer="0.0" header="0.0" left="0.7" right="0.7" top="0.75"/>
  <pageSetup orientation="landscape"/>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9.13"/>
    <col customWidth="1" min="2" max="2" width="10.25"/>
    <col customWidth="1" min="3" max="3" width="10.13"/>
    <col customWidth="1" min="4" max="6" width="13.38"/>
    <col customWidth="1" min="7" max="7" width="11.38"/>
    <col customWidth="1" min="8" max="8" width="26.0"/>
    <col customWidth="1" min="9" max="9" width="15.75"/>
    <col customWidth="1" min="10" max="10" width="19.25"/>
    <col customWidth="1" min="11" max="11" width="18.88"/>
    <col customWidth="1" min="12" max="12" width="21.13"/>
    <col customWidth="1" min="13" max="13" width="18.38"/>
    <col customWidth="1" min="14" max="14" width="28.13"/>
    <col customWidth="1" min="15" max="15" width="16.0"/>
    <col customWidth="1" min="16" max="17" width="13.0"/>
    <col customWidth="1" min="18" max="18" width="65.75"/>
    <col customWidth="1" min="19" max="19" width="12.88"/>
    <col customWidth="1" min="20" max="20" width="31.38"/>
    <col customWidth="1" min="21" max="21" width="20.0"/>
    <col customWidth="1" min="22" max="22" width="11.13"/>
    <col customWidth="1" min="23" max="23" width="12.25"/>
    <col customWidth="1" min="24" max="24" width="11.63"/>
    <col customWidth="1" min="25" max="25" width="10.0"/>
    <col customWidth="1" min="26" max="26" width="11.0"/>
    <col customWidth="1" min="27" max="27" width="11.38"/>
    <col customWidth="1" min="28" max="28" width="13.63"/>
    <col customWidth="1" min="29" max="29" width="13.38"/>
    <col customWidth="1" min="30" max="30" width="14.88"/>
    <col customWidth="1" min="31" max="31" width="10.38"/>
    <col customWidth="1" min="32" max="32" width="11.38"/>
    <col customWidth="1" min="33" max="33" width="10.75"/>
    <col customWidth="1" min="34" max="34" width="13.75"/>
    <col customWidth="1" min="36" max="36" width="14.38"/>
    <col customWidth="1" min="38" max="38" width="11.0"/>
    <col customWidth="1" min="39" max="39" width="10.75"/>
    <col customWidth="1" min="40" max="40" width="7.88"/>
    <col customWidth="1" min="52" max="52" width="28.75"/>
    <col customWidth="1" min="54" max="56" width="17.38"/>
  </cols>
  <sheetData>
    <row r="1" ht="54.75" customHeight="1">
      <c r="A1" s="688" t="s">
        <v>0</v>
      </c>
      <c r="B1" s="689" t="s">
        <v>3659</v>
      </c>
      <c r="C1" s="689" t="s">
        <v>3660</v>
      </c>
      <c r="D1" s="689" t="s">
        <v>3661</v>
      </c>
      <c r="E1" s="690" t="s">
        <v>2</v>
      </c>
      <c r="F1" s="689" t="s">
        <v>3</v>
      </c>
      <c r="G1" s="689" t="s">
        <v>4</v>
      </c>
      <c r="H1" s="689" t="s">
        <v>5</v>
      </c>
      <c r="I1" s="689" t="s">
        <v>7</v>
      </c>
      <c r="J1" s="689" t="s">
        <v>3662</v>
      </c>
      <c r="K1" s="691" t="s">
        <v>3663</v>
      </c>
      <c r="L1" s="691" t="s">
        <v>9</v>
      </c>
      <c r="M1" s="692" t="s">
        <v>10</v>
      </c>
      <c r="N1" s="693" t="s">
        <v>11</v>
      </c>
      <c r="O1" s="692" t="s">
        <v>12</v>
      </c>
      <c r="P1" s="692" t="s">
        <v>13</v>
      </c>
      <c r="Q1" s="694" t="s">
        <v>3664</v>
      </c>
      <c r="R1" s="695" t="s">
        <v>15</v>
      </c>
      <c r="S1" s="696" t="s">
        <v>16</v>
      </c>
      <c r="T1" s="696" t="s">
        <v>18</v>
      </c>
      <c r="U1" s="697" t="s">
        <v>19</v>
      </c>
      <c r="V1" s="698" t="s">
        <v>20</v>
      </c>
      <c r="W1" s="699" t="s">
        <v>21</v>
      </c>
      <c r="X1" s="700" t="s">
        <v>3665</v>
      </c>
      <c r="Y1" s="700" t="s">
        <v>23</v>
      </c>
      <c r="Z1" s="700" t="s">
        <v>24</v>
      </c>
      <c r="AA1" s="700" t="s">
        <v>25</v>
      </c>
      <c r="AB1" s="700" t="s">
        <v>26</v>
      </c>
      <c r="AC1" s="700" t="s">
        <v>27</v>
      </c>
      <c r="AD1" s="699" t="s">
        <v>3666</v>
      </c>
      <c r="AE1" s="700" t="s">
        <v>29</v>
      </c>
      <c r="AF1" s="700" t="s">
        <v>30</v>
      </c>
      <c r="AG1" s="701" t="s">
        <v>31</v>
      </c>
      <c r="AH1" s="701" t="s">
        <v>32</v>
      </c>
      <c r="AI1" s="700" t="s">
        <v>3667</v>
      </c>
      <c r="AJ1" s="702" t="s">
        <v>3668</v>
      </c>
      <c r="AK1" s="700" t="s">
        <v>35</v>
      </c>
      <c r="AL1" s="701" t="s">
        <v>3669</v>
      </c>
      <c r="AM1" s="701" t="s">
        <v>37</v>
      </c>
      <c r="AN1" s="703" t="s">
        <v>3670</v>
      </c>
      <c r="AO1" s="703" t="s">
        <v>39</v>
      </c>
      <c r="AP1" s="703" t="s">
        <v>40</v>
      </c>
      <c r="AQ1" s="703" t="s">
        <v>41</v>
      </c>
      <c r="AR1" s="703" t="s">
        <v>42</v>
      </c>
      <c r="AS1" s="703" t="s">
        <v>43</v>
      </c>
      <c r="AT1" s="703" t="s">
        <v>44</v>
      </c>
      <c r="AU1" s="703" t="s">
        <v>45</v>
      </c>
      <c r="AV1" s="704" t="s">
        <v>46</v>
      </c>
      <c r="AW1" s="703" t="s">
        <v>47</v>
      </c>
      <c r="AX1" s="703" t="s">
        <v>48</v>
      </c>
      <c r="AY1" s="703" t="s">
        <v>3671</v>
      </c>
      <c r="AZ1" s="703" t="s">
        <v>51</v>
      </c>
      <c r="BA1" s="703" t="s">
        <v>52</v>
      </c>
      <c r="BB1" s="703" t="s">
        <v>53</v>
      </c>
      <c r="BC1" s="705" t="s">
        <v>54</v>
      </c>
      <c r="BD1" s="703" t="s">
        <v>55</v>
      </c>
      <c r="BE1" s="700"/>
      <c r="BF1" s="700"/>
      <c r="BG1" s="700"/>
      <c r="BH1" s="700"/>
      <c r="BI1" s="700"/>
      <c r="BJ1" s="700"/>
      <c r="BK1" s="700"/>
      <c r="BL1" s="700"/>
      <c r="BM1" s="700"/>
      <c r="BN1" s="700"/>
      <c r="BO1" s="700"/>
      <c r="BP1" s="700"/>
      <c r="BQ1" s="700"/>
      <c r="BR1" s="700"/>
      <c r="BS1" s="700"/>
      <c r="BT1" s="700"/>
    </row>
    <row r="2" ht="15.75" customHeight="1">
      <c r="A2" s="686" t="s">
        <v>3672</v>
      </c>
      <c r="B2" s="684"/>
      <c r="C2" s="706" t="s">
        <v>3673</v>
      </c>
      <c r="D2" s="707" t="s">
        <v>3674</v>
      </c>
      <c r="E2" s="708" t="s">
        <v>57</v>
      </c>
      <c r="F2" s="684" t="b">
        <v>1</v>
      </c>
      <c r="G2" s="709" t="b">
        <v>1</v>
      </c>
      <c r="H2" s="684"/>
      <c r="I2" s="710" t="s">
        <v>3129</v>
      </c>
      <c r="J2" s="710" t="s">
        <v>3128</v>
      </c>
      <c r="K2" s="711" t="s">
        <v>100</v>
      </c>
      <c r="L2" s="686" t="s">
        <v>123</v>
      </c>
      <c r="M2" s="686" t="s">
        <v>314</v>
      </c>
      <c r="N2" s="686" t="s">
        <v>125</v>
      </c>
      <c r="O2" s="686" t="s">
        <v>83</v>
      </c>
      <c r="P2" s="686" t="s">
        <v>65</v>
      </c>
      <c r="Q2" s="686"/>
      <c r="R2" s="686" t="s">
        <v>3131</v>
      </c>
      <c r="S2" s="686" t="s">
        <v>3675</v>
      </c>
      <c r="T2" s="686" t="s">
        <v>3133</v>
      </c>
      <c r="U2" s="686" t="s">
        <v>129</v>
      </c>
      <c r="V2" s="684">
        <v>2018.0</v>
      </c>
      <c r="W2" s="684" t="s">
        <v>91</v>
      </c>
      <c r="X2" s="686"/>
      <c r="Y2" s="686" t="s">
        <v>306</v>
      </c>
      <c r="AA2" s="686"/>
      <c r="AB2" s="686"/>
      <c r="AC2" s="686"/>
      <c r="AD2" s="686"/>
      <c r="AE2" s="686"/>
      <c r="AF2" s="686"/>
      <c r="AG2" s="686"/>
      <c r="AH2" s="686"/>
      <c r="AI2" s="710" t="s">
        <v>3134</v>
      </c>
      <c r="AJ2" s="712">
        <v>90.0</v>
      </c>
      <c r="AK2" s="686"/>
      <c r="AL2" s="686"/>
      <c r="AM2" s="686" t="s">
        <v>3676</v>
      </c>
      <c r="AN2" s="686"/>
      <c r="AO2" s="686"/>
      <c r="AP2" s="686" t="s">
        <v>3677</v>
      </c>
      <c r="AQ2" s="686"/>
      <c r="AR2" s="686"/>
      <c r="AS2" s="686" t="s">
        <v>3676</v>
      </c>
      <c r="AT2" s="686"/>
      <c r="AU2" s="686" t="s">
        <v>3678</v>
      </c>
      <c r="AV2" s="686" t="s">
        <v>3138</v>
      </c>
      <c r="AX2" s="684" t="b">
        <v>0</v>
      </c>
      <c r="AY2" s="686" t="s">
        <v>95</v>
      </c>
      <c r="AZ2" s="686"/>
      <c r="BA2" s="686"/>
      <c r="BB2" s="686"/>
      <c r="BC2" s="686"/>
      <c r="BD2" s="686"/>
      <c r="BE2" s="686"/>
      <c r="BF2" s="686"/>
      <c r="BG2" s="686"/>
      <c r="BH2" s="686"/>
      <c r="BI2" s="686"/>
      <c r="BJ2" s="686"/>
      <c r="BK2" s="686"/>
      <c r="BL2" s="686"/>
      <c r="BM2" s="686"/>
      <c r="BN2" s="686"/>
      <c r="BO2" s="686"/>
      <c r="BP2" s="686"/>
      <c r="BQ2" s="686"/>
      <c r="BR2" s="686"/>
      <c r="BS2" s="686"/>
      <c r="BT2" s="686"/>
    </row>
    <row r="3" ht="15.75" customHeight="1">
      <c r="A3" s="711" t="s">
        <v>96</v>
      </c>
      <c r="B3" s="713"/>
      <c r="C3" s="711" t="s">
        <v>3674</v>
      </c>
      <c r="D3" s="708"/>
      <c r="E3" s="708" t="s">
        <v>57</v>
      </c>
      <c r="F3" s="708" t="b">
        <v>1</v>
      </c>
      <c r="G3" s="714" t="b">
        <f t="shared" ref="G3:G5" si="1">IF(F3=TRUE,TRUE,FALSE)</f>
        <v>1</v>
      </c>
      <c r="H3" s="715"/>
      <c r="I3" s="716"/>
      <c r="J3" s="716" t="s">
        <v>99</v>
      </c>
      <c r="K3" s="711" t="s">
        <v>100</v>
      </c>
      <c r="L3" s="711" t="s">
        <v>101</v>
      </c>
      <c r="M3" s="711" t="s">
        <v>102</v>
      </c>
      <c r="N3" s="711" t="s">
        <v>103</v>
      </c>
      <c r="O3" s="711"/>
      <c r="P3" s="717"/>
      <c r="Q3" s="711"/>
      <c r="R3" s="676" t="s">
        <v>104</v>
      </c>
      <c r="S3" s="676" t="s">
        <v>105</v>
      </c>
      <c r="T3" s="676" t="s">
        <v>106</v>
      </c>
      <c r="U3" s="676" t="s">
        <v>107</v>
      </c>
      <c r="V3" s="676">
        <v>2016.0</v>
      </c>
      <c r="W3" s="684" t="s">
        <v>109</v>
      </c>
      <c r="X3" s="718">
        <v>10662.0</v>
      </c>
      <c r="Y3" s="719" t="s">
        <v>3679</v>
      </c>
      <c r="Z3" s="676" t="s">
        <v>492</v>
      </c>
      <c r="AA3" s="720">
        <v>43882.0</v>
      </c>
      <c r="AB3" s="721">
        <v>1.0E7</v>
      </c>
      <c r="AC3" s="721">
        <v>1.65E7</v>
      </c>
      <c r="AD3" s="685"/>
      <c r="AE3" s="685">
        <v>2.0</v>
      </c>
      <c r="AF3" s="676" t="s">
        <v>111</v>
      </c>
      <c r="AG3" s="685">
        <v>2.0</v>
      </c>
      <c r="AH3" s="722">
        <v>2.0</v>
      </c>
      <c r="AI3" s="723" t="s">
        <v>112</v>
      </c>
      <c r="AJ3" s="722">
        <v>587.0</v>
      </c>
      <c r="AK3" s="723" t="s">
        <v>113</v>
      </c>
      <c r="AL3" s="685"/>
      <c r="AM3" s="676" t="s">
        <v>114</v>
      </c>
      <c r="AN3" s="719"/>
      <c r="AO3" s="723" t="s">
        <v>115</v>
      </c>
      <c r="AP3" s="724" t="s">
        <v>116</v>
      </c>
      <c r="AQ3" s="723" t="s">
        <v>117</v>
      </c>
      <c r="AR3" s="685"/>
      <c r="AS3" s="685"/>
      <c r="AT3" s="685"/>
      <c r="AU3" s="685"/>
      <c r="AV3" s="685"/>
      <c r="AW3" s="685"/>
      <c r="AX3" s="685"/>
      <c r="AY3" s="685"/>
      <c r="AZ3" s="685"/>
      <c r="BA3" s="685"/>
      <c r="BB3" s="685"/>
      <c r="BC3" s="685"/>
      <c r="BD3" s="685"/>
      <c r="BE3" s="685"/>
      <c r="BF3" s="685"/>
      <c r="BG3" s="685"/>
      <c r="BH3" s="685"/>
      <c r="BI3" s="686"/>
      <c r="BJ3" s="686"/>
      <c r="BK3" s="686"/>
      <c r="BL3" s="686"/>
      <c r="BM3" s="686"/>
      <c r="BN3" s="686"/>
      <c r="BO3" s="686"/>
      <c r="BP3" s="686"/>
      <c r="BQ3" s="686"/>
      <c r="BR3" s="686"/>
      <c r="BS3" s="686"/>
      <c r="BT3" s="686"/>
    </row>
    <row r="4" ht="15.75" customHeight="1">
      <c r="A4" s="711" t="s">
        <v>133</v>
      </c>
      <c r="B4" s="713"/>
      <c r="C4" s="711" t="s">
        <v>3674</v>
      </c>
      <c r="D4" s="707" t="s">
        <v>3674</v>
      </c>
      <c r="E4" s="708" t="s">
        <v>57</v>
      </c>
      <c r="F4" s="708" t="b">
        <v>1</v>
      </c>
      <c r="G4" s="714" t="b">
        <f t="shared" si="1"/>
        <v>1</v>
      </c>
      <c r="H4" s="725"/>
      <c r="I4" s="726"/>
      <c r="J4" s="727" t="s">
        <v>134</v>
      </c>
      <c r="K4" s="711" t="s">
        <v>100</v>
      </c>
      <c r="L4" s="711" t="s">
        <v>101</v>
      </c>
      <c r="M4" s="711" t="s">
        <v>102</v>
      </c>
      <c r="N4" s="711" t="s">
        <v>136</v>
      </c>
      <c r="O4" s="711" t="s">
        <v>65</v>
      </c>
      <c r="P4" s="717"/>
      <c r="Q4" s="711"/>
      <c r="R4" s="724" t="s">
        <v>138</v>
      </c>
      <c r="S4" s="724" t="s">
        <v>139</v>
      </c>
      <c r="T4" s="724" t="s">
        <v>141</v>
      </c>
      <c r="U4" s="724" t="s">
        <v>142</v>
      </c>
      <c r="V4" s="724">
        <v>2017.0</v>
      </c>
      <c r="W4" s="684" t="s">
        <v>109</v>
      </c>
      <c r="X4" s="728">
        <v>151531.0</v>
      </c>
      <c r="Y4" s="719" t="s">
        <v>3679</v>
      </c>
      <c r="Z4" s="724"/>
      <c r="AA4" s="729">
        <v>43997.0</v>
      </c>
      <c r="AB4" s="721">
        <v>2000000.0</v>
      </c>
      <c r="AC4" s="721">
        <v>2000000.0</v>
      </c>
      <c r="AD4" s="722"/>
      <c r="AE4" s="722">
        <v>1.0</v>
      </c>
      <c r="AF4" s="676" t="s">
        <v>111</v>
      </c>
      <c r="AG4" s="722">
        <v>3.0</v>
      </c>
      <c r="AH4" s="722"/>
      <c r="AI4" s="730" t="s">
        <v>144</v>
      </c>
      <c r="AJ4" s="722"/>
      <c r="AK4" s="724"/>
      <c r="AL4" s="722"/>
      <c r="AM4" s="724" t="s">
        <v>3680</v>
      </c>
      <c r="AN4" s="724" t="s">
        <v>146</v>
      </c>
      <c r="AO4" s="724"/>
      <c r="AP4" s="723" t="s">
        <v>147</v>
      </c>
      <c r="AQ4" s="719"/>
      <c r="AR4" s="686"/>
      <c r="AS4" s="686"/>
      <c r="AT4" s="686"/>
      <c r="AU4" s="686"/>
      <c r="AV4" s="686"/>
      <c r="AW4" s="686"/>
      <c r="AX4" s="686"/>
      <c r="AY4" s="686"/>
      <c r="AZ4" s="686"/>
      <c r="BA4" s="686"/>
      <c r="BB4" s="686"/>
      <c r="BC4" s="686"/>
      <c r="BD4" s="731" t="s">
        <v>148</v>
      </c>
      <c r="BE4" s="685"/>
      <c r="BF4" s="685"/>
      <c r="BG4" s="685"/>
      <c r="BH4" s="685"/>
      <c r="BI4" s="686"/>
      <c r="BJ4" s="686"/>
      <c r="BK4" s="686"/>
      <c r="BL4" s="686"/>
      <c r="BM4" s="686"/>
      <c r="BN4" s="686"/>
      <c r="BO4" s="686"/>
      <c r="BP4" s="686"/>
      <c r="BQ4" s="686"/>
      <c r="BR4" s="686"/>
      <c r="BS4" s="686"/>
      <c r="BT4" s="686"/>
    </row>
    <row r="5" ht="16.5" customHeight="1">
      <c r="A5" s="711" t="s">
        <v>3681</v>
      </c>
      <c r="B5" s="713"/>
      <c r="C5" s="711" t="s">
        <v>3674</v>
      </c>
      <c r="D5" s="708"/>
      <c r="E5" s="708" t="s">
        <v>57</v>
      </c>
      <c r="F5" s="708" t="b">
        <v>1</v>
      </c>
      <c r="G5" s="714" t="b">
        <f t="shared" si="1"/>
        <v>1</v>
      </c>
      <c r="H5" s="732"/>
      <c r="I5" s="733"/>
      <c r="J5" s="733" t="s">
        <v>185</v>
      </c>
      <c r="K5" s="711" t="s">
        <v>186</v>
      </c>
      <c r="L5" s="686" t="s">
        <v>80</v>
      </c>
      <c r="M5" s="711" t="s">
        <v>124</v>
      </c>
      <c r="N5" s="711" t="s">
        <v>187</v>
      </c>
      <c r="O5" s="711"/>
      <c r="P5" s="717"/>
      <c r="Q5" s="711"/>
      <c r="R5" s="676" t="s">
        <v>188</v>
      </c>
      <c r="S5" s="734" t="s">
        <v>189</v>
      </c>
      <c r="T5" s="676" t="s">
        <v>190</v>
      </c>
      <c r="U5" s="676" t="s">
        <v>3682</v>
      </c>
      <c r="V5" s="724">
        <v>2014.0</v>
      </c>
      <c r="W5" s="684" t="s">
        <v>91</v>
      </c>
      <c r="X5" s="718">
        <v>234594.0</v>
      </c>
      <c r="Y5" s="724" t="s">
        <v>3683</v>
      </c>
      <c r="Z5" s="676"/>
      <c r="AA5" s="676"/>
      <c r="AB5" s="676"/>
      <c r="AC5" s="676"/>
      <c r="AD5" s="685"/>
      <c r="AE5" s="685"/>
      <c r="AF5" s="676"/>
      <c r="AG5" s="685"/>
      <c r="AH5" s="722"/>
      <c r="AI5" s="724"/>
      <c r="AJ5" s="722"/>
      <c r="AK5" s="723" t="s">
        <v>194</v>
      </c>
      <c r="AL5" s="685" t="s">
        <v>195</v>
      </c>
      <c r="AM5" s="724"/>
      <c r="AN5" s="724"/>
      <c r="AO5" s="724"/>
      <c r="AP5" s="724"/>
      <c r="AQ5" s="719"/>
      <c r="AR5" s="686"/>
      <c r="AS5" s="686"/>
      <c r="AT5" s="686"/>
      <c r="AU5" s="686"/>
      <c r="AV5" s="686"/>
      <c r="AW5" s="686"/>
      <c r="AX5" s="686"/>
      <c r="AY5" s="686"/>
      <c r="AZ5" s="686"/>
      <c r="BA5" s="686"/>
      <c r="BB5" s="686"/>
      <c r="BC5" s="686"/>
      <c r="BD5" s="686"/>
      <c r="BE5" s="686"/>
      <c r="BF5" s="686"/>
      <c r="BG5" s="686"/>
      <c r="BH5" s="686"/>
      <c r="BI5" s="686"/>
      <c r="BJ5" s="686"/>
      <c r="BK5" s="686"/>
      <c r="BL5" s="686"/>
      <c r="BM5" s="686"/>
      <c r="BN5" s="686"/>
      <c r="BO5" s="686"/>
      <c r="BP5" s="686"/>
      <c r="BQ5" s="686"/>
      <c r="BR5" s="686"/>
      <c r="BS5" s="686"/>
      <c r="BT5" s="686"/>
    </row>
    <row r="6" ht="16.5" customHeight="1">
      <c r="A6" s="686" t="s">
        <v>230</v>
      </c>
      <c r="B6" s="684"/>
      <c r="C6" s="686"/>
      <c r="D6" s="709"/>
      <c r="E6" s="708" t="s">
        <v>57</v>
      </c>
      <c r="F6" s="684" t="b">
        <v>1</v>
      </c>
      <c r="G6" s="714" t="b">
        <v>1</v>
      </c>
      <c r="H6" s="684"/>
      <c r="I6" s="710" t="s">
        <v>232</v>
      </c>
      <c r="J6" s="710" t="s">
        <v>231</v>
      </c>
      <c r="K6" s="686" t="s">
        <v>233</v>
      </c>
      <c r="L6" s="686" t="s">
        <v>80</v>
      </c>
      <c r="M6" s="711" t="s">
        <v>63</v>
      </c>
      <c r="N6" s="711" t="s">
        <v>187</v>
      </c>
      <c r="O6" s="686"/>
      <c r="P6" s="686"/>
      <c r="Q6" s="686"/>
      <c r="R6" s="686" t="s">
        <v>3684</v>
      </c>
      <c r="S6" s="686" t="s">
        <v>3685</v>
      </c>
      <c r="T6" s="686" t="s">
        <v>239</v>
      </c>
      <c r="U6" s="686" t="s">
        <v>3686</v>
      </c>
      <c r="V6" s="712">
        <v>1993.0</v>
      </c>
      <c r="W6" s="684" t="s">
        <v>73</v>
      </c>
      <c r="X6" s="712">
        <v>31667.0</v>
      </c>
      <c r="Y6" s="686" t="s">
        <v>2887</v>
      </c>
      <c r="Z6" s="686" t="s">
        <v>242</v>
      </c>
      <c r="AA6" s="735">
        <v>43444.0</v>
      </c>
      <c r="AB6" s="736">
        <v>7000000.0</v>
      </c>
      <c r="AC6" s="736">
        <v>7000000.0</v>
      </c>
      <c r="AD6" s="712">
        <v>7.0</v>
      </c>
      <c r="AE6" s="712">
        <v>1.0</v>
      </c>
      <c r="AF6" s="686" t="s">
        <v>111</v>
      </c>
      <c r="AG6" s="686" t="s">
        <v>3687</v>
      </c>
      <c r="AH6" s="712">
        <v>1.0</v>
      </c>
      <c r="AI6" s="710" t="s">
        <v>243</v>
      </c>
      <c r="AJ6" s="737">
        <v>2329.0</v>
      </c>
      <c r="AK6" s="710" t="s">
        <v>244</v>
      </c>
      <c r="AL6" s="686" t="s">
        <v>245</v>
      </c>
      <c r="AM6" s="686" t="s">
        <v>3688</v>
      </c>
      <c r="AN6" s="686"/>
      <c r="AO6" s="686"/>
      <c r="AP6" s="686" t="s">
        <v>247</v>
      </c>
      <c r="AQ6" s="686"/>
      <c r="AR6" s="686" t="s">
        <v>3689</v>
      </c>
      <c r="AS6" s="686" t="s">
        <v>3688</v>
      </c>
      <c r="AT6" s="686" t="s">
        <v>3690</v>
      </c>
      <c r="AU6" s="686" t="s">
        <v>3691</v>
      </c>
      <c r="AV6" s="686" t="s">
        <v>250</v>
      </c>
      <c r="AX6" s="684" t="b">
        <v>0</v>
      </c>
      <c r="AY6" s="686" t="s">
        <v>95</v>
      </c>
      <c r="AZ6" s="686"/>
      <c r="BA6" s="686"/>
      <c r="BB6" s="686"/>
      <c r="BC6" s="731" t="s">
        <v>228</v>
      </c>
      <c r="BD6" s="731" t="s">
        <v>229</v>
      </c>
      <c r="BE6" s="686"/>
      <c r="BF6" s="686"/>
      <c r="BG6" s="686"/>
      <c r="BH6" s="686"/>
      <c r="BI6" s="686"/>
      <c r="BJ6" s="686"/>
      <c r="BK6" s="686"/>
      <c r="BL6" s="686"/>
      <c r="BM6" s="686"/>
      <c r="BN6" s="686"/>
      <c r="BO6" s="686"/>
      <c r="BP6" s="686"/>
      <c r="BQ6" s="686"/>
      <c r="BR6" s="686"/>
      <c r="BS6" s="686"/>
      <c r="BT6" s="686"/>
    </row>
    <row r="7" ht="15.75" customHeight="1">
      <c r="A7" s="686" t="s">
        <v>3692</v>
      </c>
      <c r="B7" s="684"/>
      <c r="C7" s="706" t="s">
        <v>3673</v>
      </c>
      <c r="D7" s="709"/>
      <c r="E7" s="708" t="s">
        <v>57</v>
      </c>
      <c r="F7" s="684" t="b">
        <v>1</v>
      </c>
      <c r="G7" s="709" t="b">
        <v>1</v>
      </c>
      <c r="H7" s="684"/>
      <c r="I7" s="710" t="s">
        <v>3693</v>
      </c>
      <c r="J7" s="710" t="s">
        <v>3694</v>
      </c>
      <c r="K7" s="711" t="s">
        <v>100</v>
      </c>
      <c r="L7" s="686" t="s">
        <v>123</v>
      </c>
      <c r="M7" s="686" t="s">
        <v>1093</v>
      </c>
      <c r="N7" s="686" t="s">
        <v>125</v>
      </c>
      <c r="O7" s="686" t="s">
        <v>65</v>
      </c>
      <c r="P7" s="686"/>
      <c r="Q7" s="686"/>
      <c r="R7" s="686" t="s">
        <v>3695</v>
      </c>
      <c r="S7" s="686" t="s">
        <v>3696</v>
      </c>
      <c r="T7" s="686" t="s">
        <v>3697</v>
      </c>
      <c r="U7" s="686" t="s">
        <v>954</v>
      </c>
      <c r="V7" s="712">
        <v>2014.0</v>
      </c>
      <c r="W7" s="684" t="s">
        <v>73</v>
      </c>
      <c r="X7" s="737">
        <v>10644.0</v>
      </c>
      <c r="Y7" s="686" t="s">
        <v>3679</v>
      </c>
      <c r="Z7" s="686" t="s">
        <v>259</v>
      </c>
      <c r="AA7" s="738">
        <v>43951.0</v>
      </c>
      <c r="AB7" s="736">
        <v>500000.0</v>
      </c>
      <c r="AC7" s="736">
        <v>9859220.0</v>
      </c>
      <c r="AD7" s="712">
        <v>9.86</v>
      </c>
      <c r="AE7" s="712">
        <v>7.0</v>
      </c>
      <c r="AF7" s="686"/>
      <c r="AG7" s="712">
        <v>9.0</v>
      </c>
      <c r="AH7" s="686"/>
      <c r="AI7" s="710" t="s">
        <v>3698</v>
      </c>
      <c r="AJ7" s="712">
        <v>801.0</v>
      </c>
      <c r="AK7" s="686" t="s">
        <v>3699</v>
      </c>
      <c r="AL7" s="686" t="s">
        <v>3700</v>
      </c>
      <c r="AM7" s="686" t="s">
        <v>3701</v>
      </c>
      <c r="AQ7" s="686"/>
      <c r="AR7" s="686"/>
      <c r="AS7" s="686"/>
      <c r="AT7" s="686"/>
      <c r="AU7" s="686"/>
      <c r="AV7" s="639" t="s">
        <v>3702</v>
      </c>
      <c r="AW7" s="686"/>
      <c r="AX7" s="686"/>
      <c r="AY7" s="686"/>
      <c r="AZ7" s="686"/>
      <c r="BA7" s="686"/>
      <c r="BB7" s="686"/>
      <c r="BC7" s="686"/>
      <c r="BD7" s="686"/>
      <c r="BE7" s="686"/>
      <c r="BF7" s="686"/>
      <c r="BG7" s="686"/>
      <c r="BH7" s="686"/>
      <c r="BI7" s="686"/>
      <c r="BJ7" s="686"/>
      <c r="BK7" s="686"/>
      <c r="BL7" s="686"/>
      <c r="BM7" s="686"/>
      <c r="BN7" s="686"/>
      <c r="BO7" s="686"/>
      <c r="BP7" s="686"/>
      <c r="BQ7" s="686"/>
      <c r="BR7" s="686"/>
      <c r="BS7" s="686"/>
      <c r="BT7" s="686"/>
    </row>
    <row r="8" ht="15.75" customHeight="1">
      <c r="A8" s="711" t="s">
        <v>382</v>
      </c>
      <c r="B8" s="713"/>
      <c r="C8" s="711" t="s">
        <v>3674</v>
      </c>
      <c r="D8" s="708"/>
      <c r="E8" s="708" t="s">
        <v>57</v>
      </c>
      <c r="F8" s="708" t="b">
        <v>1</v>
      </c>
      <c r="G8" s="714" t="b">
        <f t="shared" ref="G8:G9" si="2">IF(F8=TRUE,TRUE,FALSE)</f>
        <v>1</v>
      </c>
      <c r="H8" s="739"/>
      <c r="I8" s="727" t="s">
        <v>384</v>
      </c>
      <c r="J8" s="727" t="s">
        <v>383</v>
      </c>
      <c r="K8" s="711" t="s">
        <v>385</v>
      </c>
      <c r="L8" s="711" t="s">
        <v>101</v>
      </c>
      <c r="M8" s="711" t="s">
        <v>81</v>
      </c>
      <c r="N8" s="686" t="s">
        <v>125</v>
      </c>
      <c r="O8" s="711"/>
      <c r="P8" s="717"/>
      <c r="Q8" s="711"/>
      <c r="R8" s="719" t="s">
        <v>387</v>
      </c>
      <c r="S8" s="676" t="s">
        <v>388</v>
      </c>
      <c r="T8" s="676" t="s">
        <v>389</v>
      </c>
      <c r="U8" s="724" t="s">
        <v>3703</v>
      </c>
      <c r="V8" s="724">
        <v>2016.0</v>
      </c>
      <c r="W8" s="722" t="s">
        <v>109</v>
      </c>
      <c r="X8" s="718">
        <v>73159.0</v>
      </c>
      <c r="Y8" s="719" t="s">
        <v>74</v>
      </c>
      <c r="Z8" s="676" t="s">
        <v>74</v>
      </c>
      <c r="AA8" s="676">
        <v>2017.0</v>
      </c>
      <c r="AB8" s="676"/>
      <c r="AC8" s="676"/>
      <c r="AD8" s="685"/>
      <c r="AE8" s="685">
        <v>1.0</v>
      </c>
      <c r="AF8" s="676"/>
      <c r="AG8" s="685">
        <v>5.0</v>
      </c>
      <c r="AH8" s="685"/>
      <c r="AI8" s="724" t="s">
        <v>390</v>
      </c>
      <c r="AJ8" s="722"/>
      <c r="AK8" s="676" t="s">
        <v>391</v>
      </c>
      <c r="AL8" s="685" t="s">
        <v>392</v>
      </c>
      <c r="AM8" s="676" t="s">
        <v>393</v>
      </c>
      <c r="AN8" s="724"/>
      <c r="AO8" s="724"/>
      <c r="AP8" s="724"/>
      <c r="AQ8" s="719"/>
      <c r="AR8" s="686"/>
      <c r="AS8" s="686"/>
      <c r="AT8" s="686"/>
      <c r="AU8" s="686"/>
      <c r="AV8" s="686"/>
      <c r="AW8" s="686"/>
      <c r="AX8" s="686"/>
      <c r="AY8" s="686"/>
      <c r="AZ8" s="686"/>
      <c r="BA8" s="686"/>
      <c r="BB8" s="686"/>
      <c r="BC8" s="686"/>
      <c r="BD8" s="686"/>
      <c r="BE8" s="685"/>
      <c r="BF8" s="685"/>
      <c r="BG8" s="685"/>
      <c r="BH8" s="685"/>
      <c r="BI8" s="686"/>
      <c r="BJ8" s="686"/>
      <c r="BK8" s="686"/>
      <c r="BL8" s="686"/>
      <c r="BM8" s="686"/>
      <c r="BN8" s="686"/>
      <c r="BO8" s="686"/>
      <c r="BP8" s="686"/>
      <c r="BQ8" s="686"/>
      <c r="BR8" s="686"/>
      <c r="BS8" s="686"/>
      <c r="BT8" s="686"/>
    </row>
    <row r="9" ht="15.75" customHeight="1">
      <c r="A9" s="711" t="s">
        <v>485</v>
      </c>
      <c r="B9" s="713"/>
      <c r="C9" s="711" t="s">
        <v>3674</v>
      </c>
      <c r="D9" s="713"/>
      <c r="E9" s="708" t="s">
        <v>57</v>
      </c>
      <c r="F9" s="713" t="b">
        <v>1</v>
      </c>
      <c r="G9" s="714" t="b">
        <f t="shared" si="2"/>
        <v>1</v>
      </c>
      <c r="H9" s="740"/>
      <c r="I9" s="711"/>
      <c r="J9" s="716" t="s">
        <v>487</v>
      </c>
      <c r="K9" s="711" t="s">
        <v>100</v>
      </c>
      <c r="L9" s="711" t="s">
        <v>123</v>
      </c>
      <c r="M9" s="711" t="s">
        <v>124</v>
      </c>
      <c r="N9" s="686" t="s">
        <v>125</v>
      </c>
      <c r="O9" s="711"/>
      <c r="P9" s="717"/>
      <c r="Q9" s="711"/>
      <c r="R9" s="676" t="s">
        <v>3704</v>
      </c>
      <c r="S9" s="676" t="s">
        <v>3705</v>
      </c>
      <c r="T9" s="676" t="s">
        <v>490</v>
      </c>
      <c r="U9" s="676" t="s">
        <v>3602</v>
      </c>
      <c r="V9" s="676">
        <v>2012.0</v>
      </c>
      <c r="W9" s="684" t="s">
        <v>109</v>
      </c>
      <c r="X9" s="718">
        <v>5892.0</v>
      </c>
      <c r="Y9" s="719" t="s">
        <v>3706</v>
      </c>
      <c r="Z9" s="676" t="s">
        <v>492</v>
      </c>
      <c r="AA9" s="720">
        <v>42614.0</v>
      </c>
      <c r="AB9" s="721">
        <v>3000000.0</v>
      </c>
      <c r="AC9" s="721">
        <v>1.01E7</v>
      </c>
      <c r="AD9" s="685"/>
      <c r="AE9" s="685">
        <v>4.0</v>
      </c>
      <c r="AF9" s="676" t="s">
        <v>111</v>
      </c>
      <c r="AG9" s="685">
        <v>5.0</v>
      </c>
      <c r="AH9" s="685"/>
      <c r="AI9" s="723" t="s">
        <v>493</v>
      </c>
      <c r="AJ9" s="722">
        <v>1424.0</v>
      </c>
      <c r="AK9" s="676" t="s">
        <v>494</v>
      </c>
      <c r="AL9" s="685" t="s">
        <v>495</v>
      </c>
      <c r="AM9" s="676" t="s">
        <v>496</v>
      </c>
      <c r="AO9" s="676"/>
      <c r="AP9" s="719"/>
      <c r="AQ9" s="676"/>
      <c r="AR9" s="685"/>
      <c r="AS9" s="685"/>
      <c r="AT9" s="685"/>
      <c r="AU9" s="685"/>
      <c r="AV9" s="685"/>
      <c r="AW9" s="685"/>
      <c r="AX9" s="685"/>
      <c r="AY9" s="685"/>
      <c r="AZ9" s="685"/>
      <c r="BA9" s="685"/>
      <c r="BB9" s="685"/>
      <c r="BC9" s="685"/>
      <c r="BD9" s="685"/>
      <c r="BE9" s="741"/>
      <c r="BF9" s="741"/>
      <c r="BG9" s="741"/>
      <c r="BH9" s="741"/>
      <c r="BI9" s="741"/>
      <c r="BJ9" s="741"/>
      <c r="BK9" s="741"/>
      <c r="BL9" s="741"/>
      <c r="BM9" s="741"/>
      <c r="BN9" s="741"/>
      <c r="BO9" s="741"/>
      <c r="BP9" s="741"/>
      <c r="BQ9" s="741"/>
      <c r="BR9" s="741"/>
      <c r="BS9" s="741"/>
      <c r="BT9" s="741"/>
    </row>
    <row r="10" ht="16.5" customHeight="1">
      <c r="A10" s="686" t="s">
        <v>690</v>
      </c>
      <c r="B10" s="684"/>
      <c r="C10" s="711" t="s">
        <v>3674</v>
      </c>
      <c r="D10" s="713"/>
      <c r="E10" s="708" t="s">
        <v>57</v>
      </c>
      <c r="F10" s="713" t="b">
        <v>1</v>
      </c>
      <c r="G10" s="709" t="b">
        <v>1</v>
      </c>
      <c r="H10" s="684"/>
      <c r="I10" s="710" t="s">
        <v>677</v>
      </c>
      <c r="J10" s="710" t="s">
        <v>676</v>
      </c>
      <c r="K10" s="711" t="s">
        <v>100</v>
      </c>
      <c r="L10" s="711" t="s">
        <v>123</v>
      </c>
      <c r="M10" s="711" t="s">
        <v>124</v>
      </c>
      <c r="N10" s="711" t="s">
        <v>136</v>
      </c>
      <c r="O10" s="686"/>
      <c r="P10" s="686"/>
      <c r="Q10" s="686"/>
      <c r="R10" s="686" t="s">
        <v>679</v>
      </c>
      <c r="S10" s="686" t="s">
        <v>680</v>
      </c>
      <c r="T10" s="686" t="s">
        <v>681</v>
      </c>
      <c r="U10" s="676" t="s">
        <v>682</v>
      </c>
      <c r="V10" s="712">
        <v>2014.0</v>
      </c>
      <c r="W10" s="684" t="s">
        <v>91</v>
      </c>
      <c r="X10" s="718">
        <v>103048.0</v>
      </c>
      <c r="Y10" s="686" t="s">
        <v>277</v>
      </c>
      <c r="Z10" s="686"/>
      <c r="AA10" s="742">
        <v>44210.0</v>
      </c>
      <c r="AB10" s="686" t="s">
        <v>3707</v>
      </c>
      <c r="AC10" s="686" t="s">
        <v>3708</v>
      </c>
      <c r="AD10" s="712">
        <v>0.02</v>
      </c>
      <c r="AE10" s="712">
        <v>1.0</v>
      </c>
      <c r="AF10" s="676" t="s">
        <v>111</v>
      </c>
      <c r="AG10" s="712">
        <v>1.0</v>
      </c>
      <c r="AH10" s="686"/>
      <c r="AI10" s="710" t="s">
        <v>3709</v>
      </c>
      <c r="AJ10" s="712">
        <v>136.0</v>
      </c>
      <c r="AK10" s="676" t="s">
        <v>685</v>
      </c>
      <c r="AL10" s="686"/>
      <c r="AM10" s="686" t="s">
        <v>3710</v>
      </c>
      <c r="AN10" s="686"/>
      <c r="AO10" s="686" t="s">
        <v>3710</v>
      </c>
      <c r="AP10" s="686" t="s">
        <v>3711</v>
      </c>
      <c r="AQ10" s="686"/>
      <c r="AR10" s="686"/>
      <c r="AS10" s="686" t="s">
        <v>3710</v>
      </c>
      <c r="AT10" s="686"/>
      <c r="AU10" s="686" t="s">
        <v>3712</v>
      </c>
      <c r="AV10" s="686" t="s">
        <v>689</v>
      </c>
      <c r="AX10" s="684" t="b">
        <v>0</v>
      </c>
      <c r="AY10" s="686" t="s">
        <v>182</v>
      </c>
      <c r="BA10" s="686"/>
      <c r="BB10" s="686"/>
      <c r="BC10" s="686"/>
      <c r="BD10" s="686"/>
      <c r="BE10" s="686"/>
      <c r="BF10" s="686"/>
      <c r="BG10" s="686"/>
      <c r="BH10" s="686"/>
      <c r="BI10" s="686"/>
      <c r="BJ10" s="686"/>
      <c r="BK10" s="686"/>
      <c r="BL10" s="686"/>
      <c r="BM10" s="686"/>
      <c r="BN10" s="686"/>
      <c r="BO10" s="686"/>
      <c r="BP10" s="686"/>
      <c r="BQ10" s="686"/>
      <c r="BR10" s="686"/>
      <c r="BS10" s="686"/>
      <c r="BT10" s="686"/>
    </row>
    <row r="11" ht="15.75" customHeight="1">
      <c r="A11" s="686" t="s">
        <v>579</v>
      </c>
      <c r="B11" s="684"/>
      <c r="C11" s="711" t="s">
        <v>3673</v>
      </c>
      <c r="D11" s="713"/>
      <c r="E11" s="708" t="s">
        <v>57</v>
      </c>
      <c r="F11" s="713" t="b">
        <v>1</v>
      </c>
      <c r="G11" s="709" t="b">
        <v>1</v>
      </c>
      <c r="H11" s="684"/>
      <c r="I11" s="710" t="s">
        <v>581</v>
      </c>
      <c r="J11" s="710" t="s">
        <v>580</v>
      </c>
      <c r="K11" s="711" t="s">
        <v>100</v>
      </c>
      <c r="L11" s="686" t="s">
        <v>80</v>
      </c>
      <c r="M11" s="711" t="s">
        <v>63</v>
      </c>
      <c r="N11" s="711" t="s">
        <v>187</v>
      </c>
      <c r="O11" s="686"/>
      <c r="P11" s="686"/>
      <c r="Q11" s="686"/>
      <c r="R11" s="686" t="s">
        <v>3713</v>
      </c>
      <c r="S11" s="686" t="s">
        <v>585</v>
      </c>
      <c r="T11" s="686" t="s">
        <v>586</v>
      </c>
      <c r="U11" s="686" t="s">
        <v>587</v>
      </c>
      <c r="V11" s="712">
        <v>2010.0</v>
      </c>
      <c r="W11" s="684" t="s">
        <v>91</v>
      </c>
      <c r="X11" s="737">
        <v>143376.0</v>
      </c>
      <c r="Y11" s="686" t="s">
        <v>74</v>
      </c>
      <c r="Z11" s="686"/>
      <c r="AA11" s="742">
        <v>44511.0</v>
      </c>
      <c r="AB11" s="686" t="s">
        <v>3714</v>
      </c>
      <c r="AC11" s="686" t="s">
        <v>3715</v>
      </c>
      <c r="AD11" s="712">
        <v>2.7</v>
      </c>
      <c r="AE11" s="712">
        <v>2.0</v>
      </c>
      <c r="AF11" s="686"/>
      <c r="AG11" s="712">
        <v>4.0</v>
      </c>
      <c r="AH11" s="686"/>
      <c r="AI11" s="710" t="s">
        <v>588</v>
      </c>
      <c r="AJ11" s="712">
        <v>441.0</v>
      </c>
      <c r="AK11" s="686" t="s">
        <v>589</v>
      </c>
      <c r="AM11" s="686" t="s">
        <v>3716</v>
      </c>
      <c r="AN11" s="686"/>
      <c r="AO11" s="686"/>
      <c r="AP11" s="686" t="s">
        <v>3716</v>
      </c>
      <c r="AQ11" s="686"/>
      <c r="AR11" s="686"/>
      <c r="AS11" s="686" t="s">
        <v>3716</v>
      </c>
      <c r="AT11" s="686"/>
      <c r="AU11" s="686" t="s">
        <v>3717</v>
      </c>
      <c r="AV11" s="686" t="s">
        <v>592</v>
      </c>
      <c r="AX11" s="684" t="b">
        <v>0</v>
      </c>
      <c r="AY11" s="686" t="s">
        <v>95</v>
      </c>
      <c r="AZ11" s="686"/>
      <c r="BA11" s="686"/>
      <c r="BB11" s="686"/>
      <c r="BC11" s="686"/>
      <c r="BD11" s="686"/>
      <c r="BE11" s="686"/>
      <c r="BF11" s="686"/>
      <c r="BG11" s="686"/>
      <c r="BH11" s="686"/>
      <c r="BI11" s="686"/>
      <c r="BJ11" s="686"/>
      <c r="BK11" s="686"/>
      <c r="BL11" s="686"/>
      <c r="BM11" s="686"/>
      <c r="BN11" s="686"/>
      <c r="BO11" s="686"/>
      <c r="BP11" s="686"/>
      <c r="BQ11" s="686"/>
      <c r="BR11" s="686"/>
      <c r="BS11" s="686"/>
      <c r="BT11" s="686"/>
    </row>
    <row r="12" ht="16.5" customHeight="1">
      <c r="A12" s="686" t="s">
        <v>593</v>
      </c>
      <c r="B12" s="684"/>
      <c r="C12" s="711" t="s">
        <v>3673</v>
      </c>
      <c r="D12" s="713"/>
      <c r="E12" s="708" t="s">
        <v>57</v>
      </c>
      <c r="F12" s="713" t="b">
        <v>1</v>
      </c>
      <c r="G12" s="709" t="b">
        <v>1</v>
      </c>
      <c r="H12" s="684"/>
      <c r="I12" s="710" t="s">
        <v>596</v>
      </c>
      <c r="J12" s="710" t="s">
        <v>595</v>
      </c>
      <c r="K12" s="711" t="s">
        <v>186</v>
      </c>
      <c r="L12" s="686" t="s">
        <v>80</v>
      </c>
      <c r="M12" s="711" t="s">
        <v>63</v>
      </c>
      <c r="N12" s="711" t="s">
        <v>187</v>
      </c>
      <c r="O12" s="686"/>
      <c r="P12" s="686"/>
      <c r="Q12" s="686"/>
      <c r="R12" s="686" t="s">
        <v>3718</v>
      </c>
      <c r="S12" s="686" t="s">
        <v>599</v>
      </c>
      <c r="T12" s="686" t="s">
        <v>600</v>
      </c>
      <c r="U12" s="686" t="s">
        <v>207</v>
      </c>
      <c r="V12" s="684">
        <v>2010.0</v>
      </c>
      <c r="W12" s="684" t="s">
        <v>109</v>
      </c>
      <c r="X12" s="737">
        <v>155337.0</v>
      </c>
      <c r="Y12" s="686" t="s">
        <v>193</v>
      </c>
      <c r="AA12" s="686"/>
      <c r="AB12" s="686"/>
      <c r="AC12" s="686"/>
      <c r="AD12" s="686"/>
      <c r="AE12" s="686"/>
      <c r="AF12" s="686"/>
      <c r="AG12" s="686"/>
      <c r="AH12" s="686"/>
      <c r="AI12" s="710" t="s">
        <v>601</v>
      </c>
      <c r="AJ12" s="712">
        <v>960.0</v>
      </c>
      <c r="AK12" s="686" t="s">
        <v>602</v>
      </c>
      <c r="AL12" s="686" t="s">
        <v>603</v>
      </c>
      <c r="AM12" s="686" t="s">
        <v>3719</v>
      </c>
      <c r="AN12" s="686"/>
      <c r="AO12" s="686" t="s">
        <v>3719</v>
      </c>
      <c r="AP12" s="686" t="s">
        <v>605</v>
      </c>
      <c r="AQ12" s="686" t="s">
        <v>606</v>
      </c>
      <c r="AR12" s="686"/>
      <c r="AS12" s="686" t="s">
        <v>3719</v>
      </c>
      <c r="AT12" s="686" t="s">
        <v>3720</v>
      </c>
      <c r="AU12" s="686" t="s">
        <v>3721</v>
      </c>
      <c r="AV12" s="686" t="s">
        <v>609</v>
      </c>
      <c r="AX12" s="684" t="b">
        <v>0</v>
      </c>
      <c r="AY12" s="686" t="s">
        <v>182</v>
      </c>
      <c r="BA12" s="686"/>
      <c r="BB12" s="686"/>
      <c r="BC12" s="686"/>
      <c r="BD12" s="686"/>
      <c r="BE12" s="686"/>
      <c r="BF12" s="686"/>
      <c r="BG12" s="686"/>
      <c r="BH12" s="686"/>
      <c r="BI12" s="686"/>
      <c r="BJ12" s="686"/>
      <c r="BK12" s="686"/>
      <c r="BL12" s="686"/>
      <c r="BM12" s="686"/>
      <c r="BN12" s="686"/>
      <c r="BO12" s="686"/>
      <c r="BP12" s="686"/>
      <c r="BQ12" s="686"/>
      <c r="BR12" s="686"/>
      <c r="BS12" s="686"/>
      <c r="BT12" s="686"/>
    </row>
    <row r="13" ht="15.75" customHeight="1">
      <c r="A13" s="716" t="s">
        <v>627</v>
      </c>
      <c r="B13" s="713"/>
      <c r="C13" s="711" t="s">
        <v>3673</v>
      </c>
      <c r="D13" s="708"/>
      <c r="E13" s="708" t="s">
        <v>57</v>
      </c>
      <c r="F13" s="708" t="b">
        <v>1</v>
      </c>
      <c r="G13" s="714" t="b">
        <f>IF(F13=TRUE,TRUE,FALSE)</f>
        <v>1</v>
      </c>
      <c r="H13" s="740"/>
      <c r="I13" s="716" t="s">
        <v>3722</v>
      </c>
      <c r="J13" s="716" t="s">
        <v>628</v>
      </c>
      <c r="K13" s="711" t="s">
        <v>100</v>
      </c>
      <c r="L13" s="711" t="s">
        <v>123</v>
      </c>
      <c r="M13" s="711" t="s">
        <v>124</v>
      </c>
      <c r="N13" s="686" t="s">
        <v>125</v>
      </c>
      <c r="O13" s="711"/>
      <c r="P13" s="717"/>
      <c r="Q13" s="711"/>
      <c r="R13" s="724"/>
      <c r="S13" s="724"/>
      <c r="T13" s="741"/>
      <c r="U13" s="719" t="s">
        <v>207</v>
      </c>
      <c r="V13" s="684">
        <v>2016.0</v>
      </c>
      <c r="W13" s="684" t="s">
        <v>91</v>
      </c>
      <c r="X13" s="722"/>
      <c r="Y13" s="724"/>
      <c r="Z13" s="724"/>
      <c r="AA13" s="724"/>
      <c r="AB13" s="724"/>
      <c r="AC13" s="724"/>
      <c r="AD13" s="722"/>
      <c r="AE13" s="722"/>
      <c r="AF13" s="724"/>
      <c r="AG13" s="722"/>
      <c r="AH13" s="722"/>
      <c r="AI13" s="724"/>
      <c r="AJ13" s="722"/>
      <c r="AK13" s="724" t="s">
        <v>629</v>
      </c>
      <c r="AL13" s="743" t="s">
        <v>630</v>
      </c>
      <c r="AM13" s="744" t="s">
        <v>631</v>
      </c>
      <c r="AN13" s="724"/>
      <c r="AO13" s="724"/>
      <c r="AP13" s="724"/>
      <c r="AQ13" s="719"/>
      <c r="AR13" s="686"/>
      <c r="AS13" s="686"/>
      <c r="AT13" s="686"/>
      <c r="AU13" s="686"/>
      <c r="AV13" s="639" t="s">
        <v>632</v>
      </c>
      <c r="AW13" s="686"/>
      <c r="AX13" s="686"/>
      <c r="AY13" s="686"/>
      <c r="AZ13" s="686"/>
      <c r="BA13" s="686"/>
      <c r="BB13" s="686"/>
      <c r="BC13" s="686"/>
      <c r="BD13" s="686"/>
      <c r="BE13" s="686"/>
      <c r="BF13" s="686"/>
      <c r="BG13" s="686"/>
      <c r="BH13" s="686"/>
      <c r="BI13" s="686"/>
      <c r="BJ13" s="686"/>
      <c r="BK13" s="686"/>
      <c r="BL13" s="686"/>
      <c r="BM13" s="686"/>
      <c r="BN13" s="686"/>
      <c r="BO13" s="686"/>
      <c r="BP13" s="686"/>
      <c r="BQ13" s="686"/>
      <c r="BR13" s="686"/>
      <c r="BS13" s="686"/>
      <c r="BT13" s="686"/>
    </row>
    <row r="14" ht="15.75" customHeight="1">
      <c r="A14" s="686" t="s">
        <v>706</v>
      </c>
      <c r="B14" s="684"/>
      <c r="C14" s="711" t="s">
        <v>3673</v>
      </c>
      <c r="D14" s="708" t="s">
        <v>3723</v>
      </c>
      <c r="E14" s="708" t="s">
        <v>57</v>
      </c>
      <c r="F14" s="713" t="b">
        <v>1</v>
      </c>
      <c r="G14" s="709" t="b">
        <v>1</v>
      </c>
      <c r="H14" s="684"/>
      <c r="I14" s="710" t="s">
        <v>708</v>
      </c>
      <c r="J14" s="710" t="s">
        <v>707</v>
      </c>
      <c r="K14" s="711" t="s">
        <v>79</v>
      </c>
      <c r="L14" s="686" t="s">
        <v>80</v>
      </c>
      <c r="M14" s="711" t="s">
        <v>63</v>
      </c>
      <c r="N14" s="711" t="s">
        <v>82</v>
      </c>
      <c r="O14" s="686"/>
      <c r="P14" s="686"/>
      <c r="Q14" s="686"/>
      <c r="R14" s="686" t="s">
        <v>709</v>
      </c>
      <c r="S14" s="686" t="s">
        <v>710</v>
      </c>
      <c r="T14" s="686" t="s">
        <v>711</v>
      </c>
      <c r="U14" s="686" t="s">
        <v>577</v>
      </c>
      <c r="V14" s="712">
        <v>2013.0</v>
      </c>
      <c r="W14" s="684" t="s">
        <v>109</v>
      </c>
      <c r="X14" s="737">
        <v>45450.0</v>
      </c>
      <c r="Y14" s="686" t="s">
        <v>74</v>
      </c>
      <c r="Z14" s="686" t="s">
        <v>259</v>
      </c>
      <c r="AA14" s="735">
        <v>43466.0</v>
      </c>
      <c r="AB14" s="745">
        <v>71429.0</v>
      </c>
      <c r="AC14" s="745">
        <v>71429.0</v>
      </c>
      <c r="AD14" s="712">
        <v>86.58</v>
      </c>
      <c r="AE14" s="712">
        <v>2.0</v>
      </c>
      <c r="AF14" s="686" t="s">
        <v>164</v>
      </c>
      <c r="AG14" s="712">
        <v>2.0</v>
      </c>
      <c r="AH14" s="686"/>
      <c r="AI14" s="710" t="s">
        <v>714</v>
      </c>
      <c r="AJ14" s="712">
        <v>173.0</v>
      </c>
      <c r="AK14" s="686"/>
      <c r="AL14" s="686" t="s">
        <v>715</v>
      </c>
      <c r="AM14" s="686" t="s">
        <v>3724</v>
      </c>
      <c r="AN14" s="686"/>
      <c r="AO14" s="686"/>
      <c r="AP14" s="686" t="s">
        <v>3725</v>
      </c>
      <c r="AQ14" s="686"/>
      <c r="AR14" s="686"/>
      <c r="AS14" s="686" t="s">
        <v>3724</v>
      </c>
      <c r="AT14" s="686"/>
      <c r="AU14" s="686" t="s">
        <v>3726</v>
      </c>
      <c r="AV14" s="686" t="s">
        <v>719</v>
      </c>
      <c r="AX14" s="684" t="b">
        <v>0</v>
      </c>
      <c r="AY14" s="686" t="s">
        <v>182</v>
      </c>
      <c r="AZ14" s="686" t="s">
        <v>720</v>
      </c>
      <c r="BA14" s="686"/>
      <c r="BB14" s="686"/>
      <c r="BC14" s="686"/>
      <c r="BD14" s="686"/>
      <c r="BE14" s="686"/>
      <c r="BF14" s="686"/>
      <c r="BG14" s="686"/>
      <c r="BH14" s="686"/>
      <c r="BI14" s="686"/>
      <c r="BJ14" s="686"/>
      <c r="BK14" s="686"/>
      <c r="BL14" s="686"/>
      <c r="BM14" s="686"/>
      <c r="BN14" s="686"/>
      <c r="BO14" s="686"/>
      <c r="BP14" s="686"/>
      <c r="BQ14" s="686"/>
      <c r="BR14" s="686"/>
      <c r="BS14" s="686"/>
      <c r="BT14" s="686"/>
    </row>
    <row r="15" ht="16.5" customHeight="1">
      <c r="A15" s="686" t="s">
        <v>721</v>
      </c>
      <c r="B15" s="684"/>
      <c r="C15" s="711" t="s">
        <v>3673</v>
      </c>
      <c r="D15" s="709" t="s">
        <v>3673</v>
      </c>
      <c r="E15" s="708" t="s">
        <v>57</v>
      </c>
      <c r="F15" s="713" t="b">
        <v>1</v>
      </c>
      <c r="G15" s="709" t="b">
        <v>1</v>
      </c>
      <c r="H15" s="684"/>
      <c r="I15" s="710" t="s">
        <v>723</v>
      </c>
      <c r="J15" s="716" t="s">
        <v>722</v>
      </c>
      <c r="K15" s="711" t="s">
        <v>61</v>
      </c>
      <c r="L15" s="711" t="s">
        <v>62</v>
      </c>
      <c r="M15" s="711" t="s">
        <v>63</v>
      </c>
      <c r="N15" s="711" t="s">
        <v>321</v>
      </c>
      <c r="O15" s="711"/>
      <c r="P15" s="717"/>
      <c r="Q15" s="711"/>
      <c r="R15" s="686" t="s">
        <v>724</v>
      </c>
      <c r="S15" s="686" t="s">
        <v>725</v>
      </c>
      <c r="T15" s="686" t="s">
        <v>726</v>
      </c>
      <c r="U15" s="686" t="s">
        <v>3727</v>
      </c>
      <c r="V15" s="684">
        <v>2017.0</v>
      </c>
      <c r="W15" s="684" t="s">
        <v>91</v>
      </c>
      <c r="X15" s="718">
        <v>561991.0</v>
      </c>
      <c r="Y15" s="686" t="s">
        <v>306</v>
      </c>
      <c r="AA15" s="686"/>
      <c r="AB15" s="686"/>
      <c r="AC15" s="686"/>
      <c r="AD15" s="686"/>
      <c r="AE15" s="686"/>
      <c r="AF15" s="686"/>
      <c r="AG15" s="686"/>
      <c r="AH15" s="686"/>
      <c r="AI15" s="686"/>
      <c r="AJ15" s="686"/>
      <c r="AK15" s="686"/>
      <c r="AL15" s="686"/>
      <c r="AM15" s="686" t="s">
        <v>3728</v>
      </c>
      <c r="AN15" s="686"/>
      <c r="AO15" s="686"/>
      <c r="AP15" s="686" t="s">
        <v>3728</v>
      </c>
      <c r="AQ15" s="686"/>
      <c r="AR15" s="686"/>
      <c r="AS15" s="686" t="s">
        <v>3728</v>
      </c>
      <c r="AT15" s="686"/>
      <c r="AU15" s="686" t="s">
        <v>3729</v>
      </c>
      <c r="AV15" s="686" t="s">
        <v>730</v>
      </c>
      <c r="AX15" s="684" t="b">
        <v>0</v>
      </c>
      <c r="AY15" s="686" t="s">
        <v>214</v>
      </c>
      <c r="AZ15" s="686"/>
      <c r="BA15" s="686"/>
      <c r="BB15" s="686"/>
      <c r="BC15" s="686"/>
      <c r="BD15" s="686"/>
      <c r="BE15" s="686"/>
      <c r="BF15" s="686"/>
      <c r="BG15" s="686"/>
      <c r="BH15" s="686"/>
      <c r="BI15" s="686"/>
      <c r="BJ15" s="686"/>
      <c r="BK15" s="686"/>
      <c r="BL15" s="686"/>
      <c r="BM15" s="686"/>
      <c r="BN15" s="686"/>
      <c r="BO15" s="686"/>
      <c r="BP15" s="686"/>
      <c r="BQ15" s="686"/>
      <c r="BR15" s="686"/>
      <c r="BS15" s="686"/>
      <c r="BT15" s="686"/>
    </row>
    <row r="16" ht="16.5" customHeight="1">
      <c r="A16" s="686" t="s">
        <v>731</v>
      </c>
      <c r="B16" s="684"/>
      <c r="C16" s="711" t="s">
        <v>3673</v>
      </c>
      <c r="D16" s="708"/>
      <c r="E16" s="708" t="s">
        <v>57</v>
      </c>
      <c r="F16" s="708" t="b">
        <v>1</v>
      </c>
      <c r="G16" s="709" t="b">
        <v>1</v>
      </c>
      <c r="H16" s="684"/>
      <c r="I16" s="710" t="s">
        <v>733</v>
      </c>
      <c r="J16" s="710" t="s">
        <v>732</v>
      </c>
      <c r="K16" s="711" t="s">
        <v>186</v>
      </c>
      <c r="L16" s="686" t="s">
        <v>80</v>
      </c>
      <c r="M16" s="711" t="s">
        <v>63</v>
      </c>
      <c r="N16" s="711" t="s">
        <v>187</v>
      </c>
      <c r="O16" s="686"/>
      <c r="P16" s="686"/>
      <c r="Q16" s="686"/>
      <c r="R16" s="686" t="s">
        <v>736</v>
      </c>
      <c r="S16" s="686" t="s">
        <v>3730</v>
      </c>
      <c r="T16" s="686" t="s">
        <v>3731</v>
      </c>
      <c r="U16" s="686" t="s">
        <v>415</v>
      </c>
      <c r="V16" s="712">
        <v>2011.0</v>
      </c>
      <c r="W16" s="684" t="s">
        <v>109</v>
      </c>
      <c r="X16" s="712">
        <v>19624.0</v>
      </c>
      <c r="Y16" s="686" t="s">
        <v>110</v>
      </c>
      <c r="Z16" s="686" t="s">
        <v>259</v>
      </c>
      <c r="AA16" s="742">
        <v>44549.0</v>
      </c>
      <c r="AB16" s="745">
        <v>71429.0</v>
      </c>
      <c r="AC16" s="736">
        <v>8883304.0</v>
      </c>
      <c r="AD16" s="712">
        <v>8.883</v>
      </c>
      <c r="AE16" s="712">
        <v>3.0</v>
      </c>
      <c r="AF16" s="686" t="s">
        <v>111</v>
      </c>
      <c r="AG16" s="712">
        <v>7.0</v>
      </c>
      <c r="AH16" s="686"/>
      <c r="AI16" s="710" t="s">
        <v>739</v>
      </c>
      <c r="AJ16" s="737">
        <v>1193.0</v>
      </c>
      <c r="AK16" s="686" t="s">
        <v>740</v>
      </c>
      <c r="AM16" s="686" t="s">
        <v>3732</v>
      </c>
      <c r="AN16" s="686" t="s">
        <v>3733</v>
      </c>
      <c r="AO16" s="686" t="s">
        <v>3732</v>
      </c>
      <c r="AP16" s="686" t="s">
        <v>743</v>
      </c>
      <c r="AQ16" s="686"/>
      <c r="AR16" s="686"/>
      <c r="AS16" s="686" t="s">
        <v>3732</v>
      </c>
      <c r="AT16" s="686"/>
      <c r="AU16" s="686" t="s">
        <v>3734</v>
      </c>
      <c r="AV16" s="686" t="s">
        <v>745</v>
      </c>
      <c r="AX16" s="684" t="b">
        <v>0</v>
      </c>
      <c r="AY16" s="686" t="s">
        <v>182</v>
      </c>
      <c r="BA16" s="686"/>
      <c r="BB16" s="686"/>
      <c r="BC16" s="731" t="s">
        <v>228</v>
      </c>
      <c r="BD16" s="731" t="s">
        <v>3735</v>
      </c>
      <c r="BE16" s="686"/>
      <c r="BF16" s="686"/>
      <c r="BG16" s="686"/>
      <c r="BH16" s="686"/>
      <c r="BI16" s="686"/>
      <c r="BJ16" s="686"/>
      <c r="BK16" s="686"/>
      <c r="BL16" s="686"/>
      <c r="BM16" s="686"/>
      <c r="BN16" s="686"/>
      <c r="BO16" s="686"/>
      <c r="BP16" s="686"/>
      <c r="BQ16" s="686"/>
      <c r="BR16" s="686"/>
      <c r="BS16" s="686"/>
      <c r="BT16" s="686"/>
    </row>
    <row r="17" ht="15.75" customHeight="1">
      <c r="A17" s="686" t="s">
        <v>746</v>
      </c>
      <c r="B17" s="684"/>
      <c r="C17" s="711" t="s">
        <v>3673</v>
      </c>
      <c r="D17" s="708" t="s">
        <v>3723</v>
      </c>
      <c r="E17" s="708" t="s">
        <v>57</v>
      </c>
      <c r="F17" s="708" t="b">
        <v>1</v>
      </c>
      <c r="G17" s="709" t="b">
        <v>1</v>
      </c>
      <c r="H17" s="684"/>
      <c r="I17" s="710" t="s">
        <v>748</v>
      </c>
      <c r="J17" s="710" t="s">
        <v>747</v>
      </c>
      <c r="K17" s="711" t="s">
        <v>186</v>
      </c>
      <c r="L17" s="686" t="s">
        <v>80</v>
      </c>
      <c r="M17" s="711" t="s">
        <v>63</v>
      </c>
      <c r="N17" s="711" t="s">
        <v>187</v>
      </c>
      <c r="O17" s="686"/>
      <c r="P17" s="686"/>
      <c r="Q17" s="686"/>
      <c r="R17" s="686" t="s">
        <v>3736</v>
      </c>
      <c r="S17" s="686" t="s">
        <v>3737</v>
      </c>
      <c r="T17" s="686" t="s">
        <v>3738</v>
      </c>
      <c r="U17" s="686" t="s">
        <v>823</v>
      </c>
      <c r="V17" s="712">
        <v>2000.0</v>
      </c>
      <c r="W17" s="684" t="s">
        <v>109</v>
      </c>
      <c r="X17" s="737">
        <v>17743.0</v>
      </c>
      <c r="Y17" s="686" t="s">
        <v>74</v>
      </c>
      <c r="Z17" s="686" t="s">
        <v>242</v>
      </c>
      <c r="AA17" s="742">
        <v>44550.0</v>
      </c>
      <c r="AB17" s="686" t="s">
        <v>3739</v>
      </c>
      <c r="AC17" s="686" t="s">
        <v>3740</v>
      </c>
      <c r="AD17" s="712">
        <v>98.5</v>
      </c>
      <c r="AE17" s="712">
        <v>6.0</v>
      </c>
      <c r="AF17" s="686"/>
      <c r="AG17" s="712">
        <v>12.0</v>
      </c>
      <c r="AH17" s="686"/>
      <c r="AI17" s="710" t="s">
        <v>3741</v>
      </c>
      <c r="AJ17" s="737">
        <v>1926.0</v>
      </c>
      <c r="AK17" s="710" t="s">
        <v>3742</v>
      </c>
      <c r="AL17" s="685">
        <f>97246377774</f>
        <v>97246377774</v>
      </c>
      <c r="AM17" s="686"/>
      <c r="AN17" s="686"/>
      <c r="AO17" s="686"/>
      <c r="AP17" s="686" t="s">
        <v>3743</v>
      </c>
      <c r="AQ17" s="686"/>
      <c r="AR17" s="686" t="s">
        <v>3744</v>
      </c>
      <c r="AS17" s="686"/>
      <c r="AT17" s="686"/>
      <c r="AU17" s="686" t="s">
        <v>3745</v>
      </c>
      <c r="AV17" s="686" t="s">
        <v>3746</v>
      </c>
      <c r="AX17" s="684" t="b">
        <v>0</v>
      </c>
      <c r="AY17" s="686" t="s">
        <v>182</v>
      </c>
      <c r="BA17" s="686"/>
      <c r="BB17" s="686"/>
      <c r="BC17" s="686"/>
      <c r="BD17" s="686"/>
      <c r="BE17" s="686"/>
      <c r="BF17" s="686"/>
      <c r="BG17" s="686"/>
      <c r="BH17" s="686"/>
      <c r="BI17" s="686"/>
      <c r="BJ17" s="686"/>
      <c r="BK17" s="686"/>
      <c r="BL17" s="686"/>
      <c r="BM17" s="686"/>
      <c r="BN17" s="686"/>
      <c r="BO17" s="686"/>
      <c r="BP17" s="686"/>
      <c r="BQ17" s="686"/>
      <c r="BR17" s="686"/>
      <c r="BS17" s="686"/>
      <c r="BT17" s="686"/>
    </row>
    <row r="18" ht="16.5" customHeight="1">
      <c r="A18" s="686" t="s">
        <v>841</v>
      </c>
      <c r="B18" s="684"/>
      <c r="C18" s="725" t="s">
        <v>3747</v>
      </c>
      <c r="D18" s="709" t="s">
        <v>3673</v>
      </c>
      <c r="E18" s="708" t="s">
        <v>57</v>
      </c>
      <c r="F18" s="708" t="b">
        <v>1</v>
      </c>
      <c r="G18" s="709" t="b">
        <v>1</v>
      </c>
      <c r="H18" s="740" t="s">
        <v>3748</v>
      </c>
      <c r="I18" s="710" t="s">
        <v>843</v>
      </c>
      <c r="J18" s="710" t="s">
        <v>3749</v>
      </c>
      <c r="K18" s="711" t="s">
        <v>61</v>
      </c>
      <c r="L18" s="711" t="s">
        <v>62</v>
      </c>
      <c r="M18" s="711"/>
      <c r="N18" s="711" t="s">
        <v>321</v>
      </c>
      <c r="O18" s="686"/>
      <c r="P18" s="686"/>
      <c r="Q18" s="686"/>
      <c r="R18" s="686" t="s">
        <v>3750</v>
      </c>
      <c r="S18" s="686" t="s">
        <v>3751</v>
      </c>
      <c r="T18" s="686" t="s">
        <v>846</v>
      </c>
      <c r="U18" s="744" t="s">
        <v>870</v>
      </c>
      <c r="V18" s="712">
        <v>2018.0</v>
      </c>
      <c r="W18" s="684" t="s">
        <v>91</v>
      </c>
      <c r="X18" s="686"/>
      <c r="Y18" s="686" t="s">
        <v>74</v>
      </c>
      <c r="Z18" s="686"/>
      <c r="AA18" s="742">
        <v>44487.0</v>
      </c>
      <c r="AB18" s="686" t="s">
        <v>3752</v>
      </c>
      <c r="AC18" s="686" t="s">
        <v>3715</v>
      </c>
      <c r="AD18" s="712">
        <v>2.7</v>
      </c>
      <c r="AE18" s="712">
        <v>2.0</v>
      </c>
      <c r="AF18" s="686"/>
      <c r="AG18" s="712">
        <v>5.0</v>
      </c>
      <c r="AH18" s="686"/>
      <c r="AI18" s="686"/>
      <c r="AJ18" s="686"/>
      <c r="AK18" s="686"/>
      <c r="AL18" s="686"/>
      <c r="AM18" s="686" t="s">
        <v>3753</v>
      </c>
      <c r="AN18" s="686" t="s">
        <v>3754</v>
      </c>
      <c r="AO18" s="686"/>
      <c r="AP18" s="686"/>
      <c r="AQ18" s="686"/>
      <c r="AR18" s="686"/>
      <c r="AS18" s="686"/>
      <c r="AT18" s="686"/>
      <c r="AU18" s="686" t="s">
        <v>3755</v>
      </c>
      <c r="AV18" s="686" t="s">
        <v>851</v>
      </c>
      <c r="AX18" s="684" t="b">
        <v>0</v>
      </c>
      <c r="AY18" s="686" t="s">
        <v>214</v>
      </c>
      <c r="AZ18" s="686" t="s">
        <v>852</v>
      </c>
      <c r="BA18" s="686"/>
      <c r="BB18" s="686"/>
      <c r="BC18" s="686"/>
      <c r="BD18" s="686"/>
      <c r="BE18" s="686"/>
      <c r="BF18" s="686"/>
      <c r="BG18" s="686"/>
      <c r="BH18" s="686"/>
      <c r="BI18" s="686"/>
      <c r="BJ18" s="686"/>
      <c r="BK18" s="686"/>
      <c r="BL18" s="686"/>
      <c r="BM18" s="686"/>
      <c r="BN18" s="686"/>
      <c r="BO18" s="686"/>
      <c r="BP18" s="686"/>
      <c r="BQ18" s="686"/>
      <c r="BR18" s="686"/>
      <c r="BS18" s="686"/>
      <c r="BT18" s="686"/>
    </row>
    <row r="19" ht="15.75" customHeight="1">
      <c r="A19" s="686" t="s">
        <v>877</v>
      </c>
      <c r="B19" s="684"/>
      <c r="C19" s="725" t="s">
        <v>3747</v>
      </c>
      <c r="D19" s="708"/>
      <c r="E19" s="708" t="s">
        <v>57</v>
      </c>
      <c r="F19" s="708" t="b">
        <v>1</v>
      </c>
      <c r="G19" s="709" t="b">
        <v>1</v>
      </c>
      <c r="H19" s="684"/>
      <c r="I19" s="710" t="s">
        <v>880</v>
      </c>
      <c r="J19" s="710" t="s">
        <v>3756</v>
      </c>
      <c r="K19" s="711" t="s">
        <v>61</v>
      </c>
      <c r="L19" s="711" t="s">
        <v>62</v>
      </c>
      <c r="M19" s="711" t="s">
        <v>63</v>
      </c>
      <c r="N19" s="711" t="s">
        <v>321</v>
      </c>
      <c r="O19" s="686"/>
      <c r="P19" s="686"/>
      <c r="Q19" s="686"/>
      <c r="R19" s="686" t="s">
        <v>882</v>
      </c>
      <c r="S19" s="686" t="s">
        <v>3757</v>
      </c>
      <c r="T19" s="686" t="s">
        <v>884</v>
      </c>
      <c r="U19" s="686" t="s">
        <v>415</v>
      </c>
      <c r="V19" s="712">
        <v>2005.0</v>
      </c>
      <c r="W19" s="684" t="s">
        <v>109</v>
      </c>
      <c r="X19" s="746">
        <v>55890.0</v>
      </c>
      <c r="Y19" s="676" t="s">
        <v>259</v>
      </c>
      <c r="AA19" s="747">
        <v>44335.0</v>
      </c>
      <c r="AB19" s="686" t="s">
        <v>3758</v>
      </c>
      <c r="AC19" s="686" t="s">
        <v>3759</v>
      </c>
      <c r="AD19" s="712">
        <v>21.79</v>
      </c>
      <c r="AE19" s="712">
        <v>9.0</v>
      </c>
      <c r="AF19" s="686"/>
      <c r="AG19" s="712">
        <v>4.0</v>
      </c>
      <c r="AH19" s="686"/>
      <c r="AI19" s="710" t="s">
        <v>886</v>
      </c>
      <c r="AJ19" s="722">
        <v>320.0</v>
      </c>
      <c r="AK19" s="723" t="s">
        <v>887</v>
      </c>
      <c r="AL19" s="685" t="s">
        <v>888</v>
      </c>
      <c r="AM19" s="686"/>
      <c r="AN19" s="686" t="s">
        <v>3760</v>
      </c>
      <c r="AO19" s="686"/>
      <c r="AP19" s="686" t="s">
        <v>3761</v>
      </c>
      <c r="AQ19" s="686"/>
      <c r="AR19" s="686" t="s">
        <v>3762</v>
      </c>
      <c r="AS19" s="686"/>
      <c r="AT19" s="686"/>
      <c r="AU19" s="686" t="s">
        <v>3763</v>
      </c>
      <c r="AV19" s="686" t="s">
        <v>893</v>
      </c>
      <c r="AX19" s="684" t="b">
        <v>0</v>
      </c>
      <c r="AY19" s="686" t="s">
        <v>182</v>
      </c>
      <c r="BA19" s="686"/>
      <c r="BB19" s="686"/>
      <c r="BC19" s="686"/>
      <c r="BD19" s="686"/>
      <c r="BE19" s="686"/>
      <c r="BF19" s="686"/>
      <c r="BG19" s="686"/>
      <c r="BH19" s="686"/>
      <c r="BI19" s="686"/>
      <c r="BJ19" s="686"/>
      <c r="BK19" s="686"/>
      <c r="BL19" s="686"/>
      <c r="BM19" s="686"/>
      <c r="BN19" s="686"/>
      <c r="BO19" s="686"/>
      <c r="BP19" s="686"/>
      <c r="BQ19" s="686"/>
      <c r="BR19" s="686"/>
      <c r="BS19" s="686"/>
      <c r="BT19" s="686"/>
    </row>
    <row r="20" ht="16.5" customHeight="1">
      <c r="A20" s="711" t="s">
        <v>947</v>
      </c>
      <c r="B20" s="708"/>
      <c r="C20" s="740" t="s">
        <v>3764</v>
      </c>
      <c r="D20" s="708"/>
      <c r="E20" s="708"/>
      <c r="F20" s="708" t="b">
        <v>1</v>
      </c>
      <c r="G20" s="708" t="b">
        <v>1</v>
      </c>
      <c r="H20" s="740" t="s">
        <v>3765</v>
      </c>
      <c r="I20" s="716" t="s">
        <v>950</v>
      </c>
      <c r="J20" s="711"/>
      <c r="K20" s="711" t="s">
        <v>122</v>
      </c>
      <c r="L20" s="711" t="s">
        <v>123</v>
      </c>
      <c r="M20" s="711" t="s">
        <v>63</v>
      </c>
      <c r="N20" s="711"/>
      <c r="O20" s="711"/>
      <c r="P20" s="717"/>
      <c r="Q20" s="711"/>
      <c r="R20" s="719"/>
      <c r="S20" s="719"/>
      <c r="T20" s="748"/>
      <c r="U20" s="719" t="s">
        <v>954</v>
      </c>
      <c r="V20" s="684">
        <v>2019.0</v>
      </c>
      <c r="W20" s="684" t="s">
        <v>91</v>
      </c>
      <c r="X20" s="684"/>
      <c r="Y20" s="719" t="s">
        <v>74</v>
      </c>
      <c r="Z20" s="719"/>
      <c r="AA20" s="686">
        <v>2021.0</v>
      </c>
      <c r="AB20" s="686"/>
      <c r="AC20" s="686"/>
      <c r="AD20" s="684"/>
      <c r="AE20" s="684"/>
      <c r="AF20" s="719"/>
      <c r="AG20" s="684"/>
      <c r="AH20" s="684"/>
      <c r="AI20" s="723" t="s">
        <v>955</v>
      </c>
      <c r="AJ20" s="684"/>
      <c r="AK20" s="719"/>
      <c r="AL20" s="722"/>
      <c r="AM20" s="724"/>
      <c r="AN20" s="724"/>
      <c r="AO20" s="724"/>
      <c r="AP20" s="724"/>
      <c r="AQ20" s="719"/>
      <c r="AR20" s="686"/>
      <c r="AS20" s="686"/>
      <c r="AT20" s="686"/>
      <c r="AU20" s="686"/>
      <c r="AV20" s="686"/>
      <c r="AW20" s="686"/>
      <c r="AX20" s="686"/>
      <c r="AY20" s="686"/>
      <c r="AZ20" s="686"/>
      <c r="BA20" s="686"/>
      <c r="BB20" s="686"/>
      <c r="BC20" s="686"/>
      <c r="BD20" s="686"/>
      <c r="BE20" s="686"/>
      <c r="BF20" s="686"/>
      <c r="BG20" s="686"/>
      <c r="BH20" s="686"/>
      <c r="BI20" s="686"/>
      <c r="BJ20" s="686"/>
      <c r="BK20" s="686"/>
      <c r="BL20" s="686"/>
      <c r="BM20" s="686"/>
      <c r="BN20" s="686"/>
      <c r="BO20" s="686"/>
      <c r="BP20" s="686"/>
      <c r="BQ20" s="686"/>
      <c r="BR20" s="686"/>
      <c r="BS20" s="686"/>
      <c r="BT20" s="686"/>
    </row>
    <row r="21" ht="15.75" customHeight="1">
      <c r="A21" s="686" t="s">
        <v>1008</v>
      </c>
      <c r="B21" s="684"/>
      <c r="C21" s="725" t="s">
        <v>3747</v>
      </c>
      <c r="D21" s="708"/>
      <c r="E21" s="708" t="s">
        <v>57</v>
      </c>
      <c r="F21" s="708" t="b">
        <v>1</v>
      </c>
      <c r="G21" s="709" t="b">
        <v>1</v>
      </c>
      <c r="H21" s="684"/>
      <c r="I21" s="710" t="s">
        <v>1010</v>
      </c>
      <c r="J21" s="710" t="s">
        <v>1009</v>
      </c>
      <c r="K21" s="711" t="s">
        <v>100</v>
      </c>
      <c r="L21" s="711" t="s">
        <v>123</v>
      </c>
      <c r="M21" s="711" t="s">
        <v>314</v>
      </c>
      <c r="N21" s="711" t="s">
        <v>83</v>
      </c>
      <c r="O21" s="686"/>
      <c r="P21" s="686"/>
      <c r="Q21" s="686"/>
      <c r="R21" s="686" t="s">
        <v>1012</v>
      </c>
      <c r="S21" s="686" t="s">
        <v>1013</v>
      </c>
      <c r="T21" s="686" t="s">
        <v>1014</v>
      </c>
      <c r="U21" s="686" t="s">
        <v>415</v>
      </c>
      <c r="V21" s="712">
        <v>2016.0</v>
      </c>
      <c r="W21" s="684" t="s">
        <v>91</v>
      </c>
      <c r="X21" s="722">
        <v>406289.0</v>
      </c>
      <c r="Y21" s="686" t="s">
        <v>277</v>
      </c>
      <c r="Z21" s="686"/>
      <c r="AA21" s="742">
        <v>44273.0</v>
      </c>
      <c r="AB21" s="686" t="s">
        <v>3766</v>
      </c>
      <c r="AC21" s="686" t="s">
        <v>3767</v>
      </c>
      <c r="AD21" s="712">
        <v>0.011</v>
      </c>
      <c r="AE21" s="712">
        <v>1.0</v>
      </c>
      <c r="AF21" s="686"/>
      <c r="AG21" s="712">
        <v>1.0</v>
      </c>
      <c r="AH21" s="686"/>
      <c r="AI21" s="675" t="s">
        <v>1015</v>
      </c>
      <c r="AJ21" s="685"/>
      <c r="AK21" s="724" t="s">
        <v>1016</v>
      </c>
      <c r="AL21" s="686"/>
      <c r="AM21" s="686" t="s">
        <v>3768</v>
      </c>
      <c r="AN21" s="724" t="s">
        <v>1018</v>
      </c>
      <c r="AO21" s="724"/>
      <c r="AP21" s="686" t="s">
        <v>3768</v>
      </c>
      <c r="AQ21" s="686"/>
      <c r="AR21" s="686"/>
      <c r="AS21" s="686"/>
      <c r="AT21" s="686"/>
      <c r="AU21" s="686" t="s">
        <v>3769</v>
      </c>
      <c r="AV21" s="686" t="s">
        <v>1020</v>
      </c>
      <c r="AX21" s="684" t="b">
        <v>0</v>
      </c>
      <c r="AY21" s="686" t="s">
        <v>214</v>
      </c>
      <c r="AZ21" s="686"/>
      <c r="BA21" s="686"/>
      <c r="BB21" s="686"/>
      <c r="BC21" s="686"/>
      <c r="BD21" s="686"/>
      <c r="BE21" s="686"/>
      <c r="BF21" s="686"/>
      <c r="BG21" s="686"/>
      <c r="BH21" s="686"/>
      <c r="BI21" s="686"/>
      <c r="BJ21" s="686"/>
      <c r="BK21" s="686"/>
      <c r="BL21" s="686"/>
      <c r="BM21" s="686"/>
      <c r="BN21" s="686"/>
      <c r="BO21" s="686"/>
      <c r="BP21" s="686"/>
      <c r="BQ21" s="686"/>
      <c r="BR21" s="686"/>
      <c r="BS21" s="686"/>
      <c r="BT21" s="686"/>
    </row>
    <row r="22" ht="16.5" customHeight="1">
      <c r="A22" s="686" t="s">
        <v>1021</v>
      </c>
      <c r="B22" s="684"/>
      <c r="C22" s="725" t="s">
        <v>3747</v>
      </c>
      <c r="D22" s="709" t="s">
        <v>3673</v>
      </c>
      <c r="E22" s="708" t="s">
        <v>57</v>
      </c>
      <c r="F22" s="708" t="b">
        <v>1</v>
      </c>
      <c r="G22" s="709" t="b">
        <v>1</v>
      </c>
      <c r="H22" s="684"/>
      <c r="I22" s="710" t="s">
        <v>1023</v>
      </c>
      <c r="J22" s="710" t="s">
        <v>3770</v>
      </c>
      <c r="K22" s="711" t="s">
        <v>61</v>
      </c>
      <c r="L22" s="711" t="s">
        <v>62</v>
      </c>
      <c r="M22" s="711" t="s">
        <v>124</v>
      </c>
      <c r="N22" s="711" t="s">
        <v>321</v>
      </c>
      <c r="O22" s="686"/>
      <c r="P22" s="686"/>
      <c r="Q22" s="686"/>
      <c r="R22" s="686" t="s">
        <v>1024</v>
      </c>
      <c r="S22" s="686" t="s">
        <v>1025</v>
      </c>
      <c r="T22" s="686" t="s">
        <v>1026</v>
      </c>
      <c r="U22" s="686" t="s">
        <v>870</v>
      </c>
      <c r="V22" s="684">
        <v>2014.0</v>
      </c>
      <c r="W22" s="684" t="s">
        <v>91</v>
      </c>
      <c r="X22" s="686"/>
      <c r="Y22" s="686" t="s">
        <v>193</v>
      </c>
      <c r="AA22" s="742">
        <v>44213.0</v>
      </c>
      <c r="AB22" s="686"/>
      <c r="AC22" s="712">
        <v>0.0</v>
      </c>
      <c r="AD22" s="686"/>
      <c r="AE22" s="712">
        <v>1.0</v>
      </c>
      <c r="AF22" s="686"/>
      <c r="AG22" s="712">
        <v>1.0</v>
      </c>
      <c r="AH22" s="686"/>
      <c r="AI22" s="710" t="s">
        <v>1027</v>
      </c>
      <c r="AJ22" s="712">
        <v>101.0</v>
      </c>
      <c r="AK22" s="686"/>
      <c r="AL22" s="686"/>
      <c r="AM22" s="686"/>
      <c r="AN22" s="686" t="s">
        <v>3771</v>
      </c>
      <c r="AO22" s="686"/>
      <c r="AP22" s="686" t="s">
        <v>3772</v>
      </c>
      <c r="AQ22" s="686"/>
      <c r="AR22" s="686"/>
      <c r="AS22" s="686"/>
      <c r="AT22" s="686" t="s">
        <v>3772</v>
      </c>
      <c r="AU22" s="686" t="s">
        <v>3773</v>
      </c>
      <c r="AV22" s="686" t="s">
        <v>1031</v>
      </c>
      <c r="AX22" s="684" t="b">
        <v>0</v>
      </c>
      <c r="AY22" s="686" t="s">
        <v>182</v>
      </c>
      <c r="BA22" s="686"/>
      <c r="BB22" s="686"/>
      <c r="BC22" s="686"/>
      <c r="BD22" s="686"/>
      <c r="BE22" s="686"/>
      <c r="BF22" s="686"/>
      <c r="BG22" s="686"/>
      <c r="BH22" s="686"/>
      <c r="BI22" s="686"/>
      <c r="BJ22" s="686"/>
      <c r="BK22" s="686"/>
      <c r="BL22" s="686"/>
      <c r="BM22" s="686"/>
      <c r="BN22" s="686"/>
      <c r="BO22" s="686"/>
      <c r="BP22" s="686"/>
      <c r="BQ22" s="686"/>
      <c r="BR22" s="686"/>
      <c r="BS22" s="686"/>
      <c r="BT22" s="686"/>
    </row>
    <row r="23" ht="16.5" customHeight="1">
      <c r="A23" s="711" t="s">
        <v>1032</v>
      </c>
      <c r="B23" s="688"/>
      <c r="C23" s="725" t="s">
        <v>3747</v>
      </c>
      <c r="D23" s="708"/>
      <c r="E23" s="708" t="s">
        <v>57</v>
      </c>
      <c r="F23" s="708" t="b">
        <v>1</v>
      </c>
      <c r="G23" s="714" t="b">
        <f>IF(F23=TRUE,TRUE,FALSE)</f>
        <v>1</v>
      </c>
      <c r="H23" s="739"/>
      <c r="I23" s="727" t="s">
        <v>1034</v>
      </c>
      <c r="J23" s="727" t="s">
        <v>1033</v>
      </c>
      <c r="K23" s="711" t="s">
        <v>1035</v>
      </c>
      <c r="L23" s="711" t="s">
        <v>101</v>
      </c>
      <c r="M23" s="711" t="s">
        <v>187</v>
      </c>
      <c r="N23" s="686" t="s">
        <v>125</v>
      </c>
      <c r="O23" s="711"/>
      <c r="P23" s="717"/>
      <c r="Q23" s="749"/>
      <c r="R23" s="676" t="s">
        <v>1037</v>
      </c>
      <c r="S23" s="676"/>
      <c r="T23" s="676" t="s">
        <v>1038</v>
      </c>
      <c r="U23" s="724" t="s">
        <v>415</v>
      </c>
      <c r="V23" s="724">
        <v>2019.0</v>
      </c>
      <c r="W23" s="684" t="s">
        <v>91</v>
      </c>
      <c r="X23" s="718">
        <v>165307.0</v>
      </c>
      <c r="Y23" s="724" t="s">
        <v>74</v>
      </c>
      <c r="Z23" s="676"/>
      <c r="AA23" s="676"/>
      <c r="AB23" s="676"/>
      <c r="AC23" s="676"/>
      <c r="AD23" s="685"/>
      <c r="AE23" s="685"/>
      <c r="AF23" s="676"/>
      <c r="AG23" s="722">
        <v>1.0</v>
      </c>
      <c r="AH23" s="722"/>
      <c r="AI23" s="724" t="s">
        <v>1039</v>
      </c>
      <c r="AJ23" s="722">
        <v>39.0</v>
      </c>
      <c r="AK23" s="719" t="s">
        <v>1040</v>
      </c>
      <c r="AL23" s="685" t="s">
        <v>1041</v>
      </c>
      <c r="AM23" s="724" t="s">
        <v>1042</v>
      </c>
      <c r="AN23" s="719" t="s">
        <v>1043</v>
      </c>
      <c r="AO23" s="719" t="s">
        <v>1044</v>
      </c>
      <c r="AP23" s="719" t="s">
        <v>1045</v>
      </c>
      <c r="AQ23" s="719"/>
      <c r="AR23" s="686"/>
      <c r="AS23" s="686"/>
      <c r="AT23" s="686"/>
      <c r="AU23" s="686"/>
      <c r="AV23" s="686"/>
      <c r="AW23" s="686"/>
      <c r="AX23" s="686"/>
      <c r="AY23" s="686"/>
      <c r="AZ23" s="686"/>
      <c r="BA23" s="686"/>
      <c r="BB23" s="686"/>
      <c r="BC23" s="686"/>
      <c r="BD23" s="686"/>
      <c r="BE23" s="686"/>
      <c r="BF23" s="686"/>
      <c r="BG23" s="686"/>
      <c r="BH23" s="686"/>
      <c r="BI23" s="686"/>
      <c r="BJ23" s="686"/>
      <c r="BK23" s="686"/>
      <c r="BL23" s="686"/>
      <c r="BM23" s="686"/>
      <c r="BN23" s="686"/>
      <c r="BO23" s="686"/>
      <c r="BP23" s="686"/>
      <c r="BQ23" s="686"/>
      <c r="BR23" s="686"/>
      <c r="BS23" s="686"/>
      <c r="BT23" s="686"/>
    </row>
    <row r="24" ht="16.5" customHeight="1">
      <c r="A24" s="686" t="s">
        <v>3774</v>
      </c>
      <c r="B24" s="684"/>
      <c r="C24" s="686"/>
      <c r="D24" s="709"/>
      <c r="E24" s="708" t="s">
        <v>57</v>
      </c>
      <c r="F24" s="684" t="b">
        <v>1</v>
      </c>
      <c r="G24" s="709" t="b">
        <v>1</v>
      </c>
      <c r="H24" s="684"/>
      <c r="I24" s="686"/>
      <c r="J24" s="710" t="s">
        <v>3775</v>
      </c>
      <c r="K24" s="686" t="s">
        <v>3776</v>
      </c>
      <c r="L24" s="686" t="s">
        <v>187</v>
      </c>
      <c r="M24" s="686" t="s">
        <v>81</v>
      </c>
      <c r="N24" s="686" t="s">
        <v>65</v>
      </c>
      <c r="O24" s="686" t="s">
        <v>83</v>
      </c>
      <c r="P24" s="686"/>
      <c r="Q24" s="686"/>
      <c r="R24" s="686" t="s">
        <v>3777</v>
      </c>
      <c r="S24" s="686" t="s">
        <v>3778</v>
      </c>
      <c r="T24" s="686" t="s">
        <v>3779</v>
      </c>
      <c r="U24" s="686" t="s">
        <v>3602</v>
      </c>
      <c r="V24" s="712">
        <v>2007.0</v>
      </c>
      <c r="W24" s="684" t="s">
        <v>73</v>
      </c>
      <c r="X24" s="737">
        <v>3916.0</v>
      </c>
      <c r="Y24" s="686" t="s">
        <v>3780</v>
      </c>
      <c r="Z24" s="686" t="s">
        <v>1993</v>
      </c>
      <c r="AA24" s="735">
        <v>42705.0</v>
      </c>
      <c r="AB24" s="736">
        <v>3.0E7</v>
      </c>
      <c r="AC24" s="736">
        <v>6.94E7</v>
      </c>
      <c r="AD24" s="712">
        <v>69.4</v>
      </c>
      <c r="AE24" s="712">
        <v>6.0</v>
      </c>
      <c r="AF24" s="686" t="s">
        <v>1287</v>
      </c>
      <c r="AG24" s="712">
        <v>5.0</v>
      </c>
      <c r="AH24" s="686"/>
      <c r="AI24" s="710" t="s">
        <v>3781</v>
      </c>
      <c r="AJ24" s="686" t="s">
        <v>570</v>
      </c>
      <c r="AK24" s="686" t="s">
        <v>3782</v>
      </c>
      <c r="AL24" s="686"/>
      <c r="AM24" s="686" t="s">
        <v>3783</v>
      </c>
      <c r="AQ24" s="686"/>
      <c r="AR24" s="686"/>
      <c r="AS24" s="686"/>
      <c r="AT24" s="686"/>
      <c r="AU24" s="686"/>
      <c r="AV24" s="686"/>
      <c r="AW24" s="686"/>
      <c r="AX24" s="686"/>
      <c r="AY24" s="686"/>
      <c r="AZ24" s="686"/>
      <c r="BA24" s="686"/>
      <c r="BB24" s="686"/>
      <c r="BC24" s="686"/>
      <c r="BD24" s="686"/>
      <c r="BE24" s="686"/>
      <c r="BF24" s="686"/>
      <c r="BG24" s="686"/>
      <c r="BH24" s="686"/>
      <c r="BI24" s="686"/>
      <c r="BJ24" s="686"/>
      <c r="BK24" s="686"/>
      <c r="BL24" s="686"/>
      <c r="BM24" s="686"/>
      <c r="BN24" s="686"/>
      <c r="BO24" s="686"/>
      <c r="BP24" s="686"/>
      <c r="BQ24" s="686"/>
      <c r="BR24" s="686"/>
      <c r="BS24" s="686"/>
      <c r="BT24" s="686"/>
    </row>
    <row r="25" ht="15.75" customHeight="1">
      <c r="A25" s="686" t="s">
        <v>1112</v>
      </c>
      <c r="B25" s="684"/>
      <c r="C25" s="725" t="s">
        <v>3747</v>
      </c>
      <c r="D25" s="708"/>
      <c r="E25" s="708" t="s">
        <v>57</v>
      </c>
      <c r="F25" s="708" t="b">
        <v>1</v>
      </c>
      <c r="G25" s="709" t="b">
        <v>1</v>
      </c>
      <c r="H25" s="684"/>
      <c r="I25" s="710" t="s">
        <v>1113</v>
      </c>
      <c r="J25" s="716" t="s">
        <v>3784</v>
      </c>
      <c r="K25" s="711" t="s">
        <v>100</v>
      </c>
      <c r="L25" s="711" t="s">
        <v>123</v>
      </c>
      <c r="M25" s="711" t="s">
        <v>314</v>
      </c>
      <c r="N25" s="686" t="s">
        <v>125</v>
      </c>
      <c r="O25" s="686"/>
      <c r="P25" s="686"/>
      <c r="Q25" s="686"/>
      <c r="R25" s="686" t="s">
        <v>1114</v>
      </c>
      <c r="S25" s="686" t="s">
        <v>1115</v>
      </c>
      <c r="T25" s="686" t="s">
        <v>1116</v>
      </c>
      <c r="U25" s="676" t="s">
        <v>3785</v>
      </c>
      <c r="V25" s="684">
        <v>2015.0</v>
      </c>
      <c r="W25" s="684" t="s">
        <v>91</v>
      </c>
      <c r="X25" s="718">
        <v>414700.0</v>
      </c>
      <c r="Y25" s="686" t="s">
        <v>306</v>
      </c>
      <c r="AA25" s="686"/>
      <c r="AB25" s="686"/>
      <c r="AC25" s="686"/>
      <c r="AD25" s="686"/>
      <c r="AE25" s="686"/>
      <c r="AF25" s="686"/>
      <c r="AG25" s="686"/>
      <c r="AH25" s="686"/>
      <c r="AI25" s="686"/>
      <c r="AJ25" s="686"/>
      <c r="AK25" s="676" t="s">
        <v>1117</v>
      </c>
      <c r="AL25" s="686"/>
      <c r="AM25" s="676" t="s">
        <v>1118</v>
      </c>
      <c r="AO25" s="686"/>
      <c r="AP25" s="686" t="s">
        <v>3786</v>
      </c>
      <c r="AQ25" s="686"/>
      <c r="AR25" s="686"/>
      <c r="AS25" s="686" t="s">
        <v>3786</v>
      </c>
      <c r="AT25" s="686"/>
      <c r="AU25" s="686" t="s">
        <v>3787</v>
      </c>
      <c r="AV25" s="686" t="s">
        <v>1121</v>
      </c>
      <c r="AX25" s="684" t="b">
        <v>0</v>
      </c>
      <c r="AY25" s="686" t="s">
        <v>95</v>
      </c>
      <c r="AZ25" s="686"/>
      <c r="BA25" s="686"/>
      <c r="BB25" s="686"/>
      <c r="BC25" s="686"/>
      <c r="BD25" s="686"/>
      <c r="BE25" s="686"/>
      <c r="BF25" s="686"/>
      <c r="BG25" s="686"/>
      <c r="BH25" s="686"/>
      <c r="BI25" s="686"/>
      <c r="BJ25" s="686"/>
      <c r="BK25" s="686"/>
      <c r="BL25" s="686"/>
      <c r="BM25" s="686"/>
      <c r="BN25" s="686"/>
      <c r="BO25" s="686"/>
      <c r="BP25" s="686"/>
      <c r="BQ25" s="686"/>
      <c r="BR25" s="686"/>
      <c r="BS25" s="686"/>
      <c r="BT25" s="686"/>
    </row>
    <row r="26" ht="15.75" customHeight="1">
      <c r="A26" s="686" t="s">
        <v>1122</v>
      </c>
      <c r="B26" s="684"/>
      <c r="C26" s="725" t="s">
        <v>3747</v>
      </c>
      <c r="D26" s="708"/>
      <c r="E26" s="708" t="s">
        <v>57</v>
      </c>
      <c r="F26" s="708" t="b">
        <v>1</v>
      </c>
      <c r="G26" s="709" t="b">
        <v>1</v>
      </c>
      <c r="H26" s="684"/>
      <c r="I26" s="710" t="s">
        <v>1124</v>
      </c>
      <c r="J26" s="716" t="s">
        <v>1123</v>
      </c>
      <c r="K26" s="711" t="s">
        <v>122</v>
      </c>
      <c r="L26" s="711" t="s">
        <v>123</v>
      </c>
      <c r="M26" s="711" t="s">
        <v>124</v>
      </c>
      <c r="N26" s="686" t="s">
        <v>125</v>
      </c>
      <c r="O26" s="711"/>
      <c r="P26" s="717"/>
      <c r="Q26" s="686"/>
      <c r="R26" s="686" t="s">
        <v>1125</v>
      </c>
      <c r="S26" s="686" t="s">
        <v>1126</v>
      </c>
      <c r="T26" s="686" t="s">
        <v>1127</v>
      </c>
      <c r="U26" s="686" t="s">
        <v>207</v>
      </c>
      <c r="V26" s="684">
        <v>2014.0</v>
      </c>
      <c r="W26" s="684" t="s">
        <v>91</v>
      </c>
      <c r="X26" s="718">
        <v>92084.0</v>
      </c>
      <c r="Y26" s="719" t="s">
        <v>3679</v>
      </c>
      <c r="Z26" s="676" t="s">
        <v>492</v>
      </c>
      <c r="AA26" s="750">
        <v>42495.0</v>
      </c>
      <c r="AB26" s="676"/>
      <c r="AC26" s="676"/>
      <c r="AD26" s="685"/>
      <c r="AE26" s="685">
        <v>3.0</v>
      </c>
      <c r="AF26" s="676" t="s">
        <v>111</v>
      </c>
      <c r="AG26" s="685">
        <v>2.0</v>
      </c>
      <c r="AH26" s="686"/>
      <c r="AI26" s="710" t="s">
        <v>1128</v>
      </c>
      <c r="AJ26" s="712">
        <v>107.0</v>
      </c>
      <c r="AK26" s="676" t="s">
        <v>1129</v>
      </c>
      <c r="AL26" s="685"/>
      <c r="AM26" s="676" t="s">
        <v>1130</v>
      </c>
      <c r="AN26" s="686"/>
      <c r="AO26" s="686"/>
      <c r="AP26" s="686" t="s">
        <v>3788</v>
      </c>
      <c r="AQ26" s="686"/>
      <c r="AR26" s="686"/>
      <c r="AS26" s="686"/>
      <c r="AT26" s="686"/>
      <c r="AU26" s="686" t="s">
        <v>3789</v>
      </c>
      <c r="AV26" s="686" t="s">
        <v>1133</v>
      </c>
      <c r="AX26" s="684" t="b">
        <v>0</v>
      </c>
      <c r="AY26" s="686" t="s">
        <v>95</v>
      </c>
      <c r="AZ26" s="686"/>
      <c r="BA26" s="686"/>
      <c r="BB26" s="686"/>
      <c r="BC26" s="686"/>
      <c r="BD26" s="686"/>
      <c r="BE26" s="686"/>
      <c r="BF26" s="686"/>
      <c r="BG26" s="686"/>
      <c r="BH26" s="686"/>
      <c r="BI26" s="686"/>
      <c r="BJ26" s="686"/>
      <c r="BK26" s="686"/>
      <c r="BL26" s="686"/>
      <c r="BM26" s="686"/>
      <c r="BN26" s="686"/>
      <c r="BO26" s="686"/>
      <c r="BP26" s="686"/>
      <c r="BQ26" s="686"/>
      <c r="BR26" s="686"/>
      <c r="BS26" s="686"/>
      <c r="BT26" s="686"/>
    </row>
    <row r="27" ht="15.75" customHeight="1">
      <c r="A27" s="686" t="s">
        <v>653</v>
      </c>
      <c r="B27" s="684"/>
      <c r="C27" s="725" t="s">
        <v>3747</v>
      </c>
      <c r="D27" s="708" t="s">
        <v>3723</v>
      </c>
      <c r="E27" s="708" t="s">
        <v>57</v>
      </c>
      <c r="F27" s="708" t="b">
        <v>1</v>
      </c>
      <c r="G27" s="709" t="b">
        <v>1</v>
      </c>
      <c r="H27" s="684"/>
      <c r="I27" s="710" t="s">
        <v>640</v>
      </c>
      <c r="J27" s="686" t="s">
        <v>3790</v>
      </c>
      <c r="K27" s="711" t="s">
        <v>79</v>
      </c>
      <c r="L27" s="686" t="s">
        <v>80</v>
      </c>
      <c r="M27" s="711" t="s">
        <v>641</v>
      </c>
      <c r="N27" s="711" t="s">
        <v>82</v>
      </c>
      <c r="O27" s="686"/>
      <c r="P27" s="686"/>
      <c r="Q27" s="686"/>
      <c r="R27" s="686" t="s">
        <v>643</v>
      </c>
      <c r="S27" s="686" t="s">
        <v>3791</v>
      </c>
      <c r="T27" s="686" t="s">
        <v>645</v>
      </c>
      <c r="U27" s="686" t="s">
        <v>587</v>
      </c>
      <c r="V27" s="684">
        <v>2018.0</v>
      </c>
      <c r="W27" s="684" t="s">
        <v>91</v>
      </c>
      <c r="X27" s="686"/>
      <c r="Y27" s="686" t="s">
        <v>74</v>
      </c>
      <c r="Z27" s="686"/>
      <c r="AA27" s="686"/>
      <c r="AB27" s="686"/>
      <c r="AC27" s="686"/>
      <c r="AD27" s="686"/>
      <c r="AE27" s="686"/>
      <c r="AF27" s="686"/>
      <c r="AG27" s="686"/>
      <c r="AH27" s="686"/>
      <c r="AI27" s="710" t="s">
        <v>646</v>
      </c>
      <c r="AJ27" s="712">
        <v>21.0</v>
      </c>
      <c r="AK27" s="686"/>
      <c r="AL27" s="686"/>
      <c r="AM27" s="686" t="s">
        <v>3792</v>
      </c>
      <c r="AN27" s="686"/>
      <c r="AO27" s="686" t="s">
        <v>3793</v>
      </c>
      <c r="AP27" s="686" t="s">
        <v>3794</v>
      </c>
      <c r="AQ27" s="686"/>
      <c r="AR27" s="686"/>
      <c r="AS27" s="686" t="s">
        <v>3792</v>
      </c>
      <c r="AT27" s="686"/>
      <c r="AU27" s="686" t="s">
        <v>3795</v>
      </c>
      <c r="AV27" s="686" t="s">
        <v>3796</v>
      </c>
      <c r="AX27" s="684" t="b">
        <v>0</v>
      </c>
      <c r="AY27" s="686" t="s">
        <v>214</v>
      </c>
      <c r="AZ27" s="686"/>
      <c r="BA27" s="686"/>
      <c r="BB27" s="686"/>
      <c r="BC27" s="731" t="s">
        <v>705</v>
      </c>
      <c r="BD27" s="686"/>
      <c r="BE27" s="686"/>
      <c r="BF27" s="686"/>
      <c r="BG27" s="686"/>
      <c r="BH27" s="686"/>
      <c r="BI27" s="686"/>
      <c r="BJ27" s="686"/>
      <c r="BK27" s="686"/>
      <c r="BL27" s="686"/>
      <c r="BM27" s="686"/>
      <c r="BN27" s="686"/>
      <c r="BO27" s="686"/>
      <c r="BP27" s="686"/>
      <c r="BQ27" s="686"/>
      <c r="BR27" s="686"/>
      <c r="BS27" s="686"/>
      <c r="BT27" s="686"/>
    </row>
    <row r="28" ht="16.5" customHeight="1">
      <c r="A28" s="711" t="s">
        <v>3797</v>
      </c>
      <c r="B28" s="688"/>
      <c r="C28" s="725" t="s">
        <v>3747</v>
      </c>
      <c r="D28" s="708"/>
      <c r="E28" s="708" t="s">
        <v>57</v>
      </c>
      <c r="F28" s="708" t="b">
        <v>1</v>
      </c>
      <c r="G28" s="714" t="b">
        <f>IF(F28=TRUE,TRUE,FALSE)</f>
        <v>1</v>
      </c>
      <c r="H28" s="725"/>
      <c r="I28" s="727" t="s">
        <v>1136</v>
      </c>
      <c r="J28" s="727" t="s">
        <v>1135</v>
      </c>
      <c r="K28" s="711" t="s">
        <v>100</v>
      </c>
      <c r="L28" s="711" t="s">
        <v>123</v>
      </c>
      <c r="M28" s="711" t="s">
        <v>314</v>
      </c>
      <c r="N28" s="686" t="s">
        <v>125</v>
      </c>
      <c r="O28" s="711"/>
      <c r="P28" s="717"/>
      <c r="Q28" s="711"/>
      <c r="R28" s="676" t="s">
        <v>1138</v>
      </c>
      <c r="S28" s="676" t="s">
        <v>1139</v>
      </c>
      <c r="T28" s="676" t="s">
        <v>1140</v>
      </c>
      <c r="U28" s="676" t="s">
        <v>3602</v>
      </c>
      <c r="V28" s="676">
        <v>2018.0</v>
      </c>
      <c r="W28" s="684" t="s">
        <v>91</v>
      </c>
      <c r="X28" s="718">
        <v>110435.0</v>
      </c>
      <c r="Y28" s="719"/>
      <c r="Z28" s="676"/>
      <c r="AA28" s="676"/>
      <c r="AB28" s="676"/>
      <c r="AC28" s="676"/>
      <c r="AD28" s="685"/>
      <c r="AE28" s="685"/>
      <c r="AF28" s="676"/>
      <c r="AG28" s="685"/>
      <c r="AH28" s="722"/>
      <c r="AI28" s="723" t="s">
        <v>1141</v>
      </c>
      <c r="AJ28" s="722">
        <v>556.0</v>
      </c>
      <c r="AK28" s="730" t="s">
        <v>1142</v>
      </c>
      <c r="AL28" s="751" t="s">
        <v>1143</v>
      </c>
      <c r="AM28" s="676" t="s">
        <v>1144</v>
      </c>
      <c r="AN28" s="724"/>
      <c r="AO28" s="724" t="s">
        <v>1145</v>
      </c>
      <c r="AP28" s="724"/>
      <c r="AQ28" s="719"/>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row>
    <row r="29" ht="15.75" customHeight="1">
      <c r="A29" s="711" t="s">
        <v>3798</v>
      </c>
      <c r="B29" s="684"/>
      <c r="C29" s="725" t="s">
        <v>3747</v>
      </c>
      <c r="D29" s="707" t="s">
        <v>3674</v>
      </c>
      <c r="E29" s="708" t="s">
        <v>57</v>
      </c>
      <c r="F29" s="708" t="b">
        <v>1</v>
      </c>
      <c r="G29" s="709" t="b">
        <v>1</v>
      </c>
      <c r="H29" s="684"/>
      <c r="I29" s="710" t="s">
        <v>1319</v>
      </c>
      <c r="J29" s="710" t="s">
        <v>3799</v>
      </c>
      <c r="K29" s="711" t="s">
        <v>100</v>
      </c>
      <c r="L29" s="711" t="s">
        <v>123</v>
      </c>
      <c r="M29" s="711" t="s">
        <v>124</v>
      </c>
      <c r="N29" s="711" t="s">
        <v>82</v>
      </c>
      <c r="O29" s="711"/>
      <c r="P29" s="717"/>
      <c r="Q29" s="686"/>
      <c r="R29" s="686" t="s">
        <v>3800</v>
      </c>
      <c r="S29" s="686" t="s">
        <v>3801</v>
      </c>
      <c r="T29" s="686" t="s">
        <v>1323</v>
      </c>
      <c r="U29" s="686" t="s">
        <v>207</v>
      </c>
      <c r="V29" s="712">
        <v>2006.0</v>
      </c>
      <c r="W29" s="684" t="s">
        <v>73</v>
      </c>
      <c r="X29" s="728">
        <v>12973.0</v>
      </c>
      <c r="Y29" s="719" t="s">
        <v>3780</v>
      </c>
      <c r="Z29" s="676" t="s">
        <v>259</v>
      </c>
      <c r="AA29" s="720">
        <v>43554.0</v>
      </c>
      <c r="AB29" s="752">
        <v>2798450.0</v>
      </c>
      <c r="AC29" s="721">
        <v>4.8540754E7</v>
      </c>
      <c r="AD29" s="712">
        <v>48.5</v>
      </c>
      <c r="AE29" s="685">
        <v>4.0</v>
      </c>
      <c r="AF29" s="676" t="s">
        <v>111</v>
      </c>
      <c r="AG29" s="722">
        <v>7.0</v>
      </c>
      <c r="AH29" s="722">
        <v>4.0</v>
      </c>
      <c r="AI29" s="710" t="s">
        <v>1326</v>
      </c>
      <c r="AJ29" s="737">
        <v>2277.0</v>
      </c>
      <c r="AK29" s="686"/>
      <c r="AL29" s="685">
        <v>9.7248138187E10</v>
      </c>
      <c r="AM29" s="724" t="s">
        <v>1327</v>
      </c>
      <c r="AN29" s="724"/>
      <c r="AO29" s="724" t="s">
        <v>1327</v>
      </c>
      <c r="AP29" s="724" t="s">
        <v>1328</v>
      </c>
      <c r="AQ29" s="719"/>
      <c r="AR29" s="686" t="s">
        <v>3802</v>
      </c>
      <c r="AS29" s="686"/>
      <c r="AT29" s="686"/>
      <c r="AU29" s="686" t="s">
        <v>3803</v>
      </c>
      <c r="AV29" s="686" t="s">
        <v>1331</v>
      </c>
      <c r="AX29" s="684" t="b">
        <v>0</v>
      </c>
      <c r="AY29" s="686" t="s">
        <v>95</v>
      </c>
      <c r="AZ29" s="686"/>
      <c r="BA29" s="686"/>
      <c r="BB29" s="686"/>
      <c r="BC29" s="686"/>
      <c r="BD29" s="686"/>
      <c r="BE29" s="686"/>
      <c r="BF29" s="686"/>
      <c r="BG29" s="686"/>
      <c r="BH29" s="686"/>
      <c r="BI29" s="686"/>
      <c r="BJ29" s="686"/>
      <c r="BK29" s="686"/>
      <c r="BL29" s="686"/>
      <c r="BM29" s="686"/>
      <c r="BN29" s="686"/>
      <c r="BO29" s="686"/>
      <c r="BP29" s="686"/>
      <c r="BQ29" s="686"/>
      <c r="BR29" s="686"/>
      <c r="BS29" s="686"/>
      <c r="BT29" s="686"/>
    </row>
    <row r="30" ht="15.75" customHeight="1">
      <c r="A30" s="686" t="s">
        <v>1204</v>
      </c>
      <c r="B30" s="684" t="s">
        <v>3804</v>
      </c>
      <c r="C30" s="686" t="s">
        <v>3673</v>
      </c>
      <c r="D30" s="709"/>
      <c r="E30" s="708" t="s">
        <v>57</v>
      </c>
      <c r="F30" s="684" t="b">
        <v>1</v>
      </c>
      <c r="G30" s="709" t="b">
        <v>1</v>
      </c>
      <c r="H30" s="684"/>
      <c r="I30" s="686" t="s">
        <v>471</v>
      </c>
      <c r="J30" s="710" t="s">
        <v>1205</v>
      </c>
      <c r="K30" s="686" t="s">
        <v>100</v>
      </c>
      <c r="L30" s="686" t="s">
        <v>123</v>
      </c>
      <c r="M30" s="686" t="s">
        <v>124</v>
      </c>
      <c r="N30" s="686" t="s">
        <v>340</v>
      </c>
      <c r="O30" s="686" t="s">
        <v>125</v>
      </c>
      <c r="P30" s="686" t="s">
        <v>366</v>
      </c>
      <c r="Q30" s="686" t="s">
        <v>3544</v>
      </c>
      <c r="R30" s="686" t="s">
        <v>1207</v>
      </c>
      <c r="S30" s="686" t="s">
        <v>1208</v>
      </c>
      <c r="T30" s="686" t="s">
        <v>570</v>
      </c>
      <c r="U30" s="686" t="s">
        <v>483</v>
      </c>
      <c r="V30" s="686"/>
      <c r="W30" s="684"/>
      <c r="X30" s="686"/>
      <c r="Y30" s="686"/>
      <c r="Z30" s="686"/>
      <c r="AA30" s="686"/>
      <c r="AB30" s="686"/>
      <c r="AC30" s="686"/>
      <c r="AD30" s="686"/>
      <c r="AE30" s="686"/>
      <c r="AF30" s="686"/>
      <c r="AG30" s="686"/>
      <c r="AH30" s="686"/>
      <c r="AI30" s="710" t="s">
        <v>1209</v>
      </c>
      <c r="AJ30" s="686" t="s">
        <v>1210</v>
      </c>
      <c r="AK30" s="686" t="s">
        <v>1211</v>
      </c>
      <c r="AL30" s="686" t="s">
        <v>1212</v>
      </c>
      <c r="AN30" s="686"/>
      <c r="AO30" s="686" t="s">
        <v>1213</v>
      </c>
      <c r="AP30" s="686" t="s">
        <v>1214</v>
      </c>
      <c r="AQ30" s="686" t="s">
        <v>1215</v>
      </c>
      <c r="AS30" s="686"/>
      <c r="AT30" s="686"/>
      <c r="AU30" s="686"/>
      <c r="AV30" s="639" t="s">
        <v>1216</v>
      </c>
      <c r="AW30" s="686"/>
      <c r="AX30" s="686"/>
      <c r="AY30" s="686"/>
      <c r="AZ30" s="686" t="s">
        <v>1217</v>
      </c>
      <c r="BA30" s="686"/>
      <c r="BB30" s="686"/>
      <c r="BC30" s="686"/>
      <c r="BD30" s="686"/>
      <c r="BE30" s="686"/>
      <c r="BF30" s="686"/>
      <c r="BG30" s="686"/>
      <c r="BH30" s="686"/>
      <c r="BI30" s="686"/>
      <c r="BJ30" s="686"/>
      <c r="BK30" s="686"/>
      <c r="BL30" s="686"/>
      <c r="BM30" s="686"/>
      <c r="BN30" s="686"/>
      <c r="BO30" s="686"/>
      <c r="BP30" s="686"/>
      <c r="BQ30" s="686"/>
      <c r="BR30" s="686"/>
      <c r="BS30" s="686"/>
      <c r="BT30" s="686"/>
    </row>
    <row r="31" ht="16.5" customHeight="1">
      <c r="A31" s="686" t="s">
        <v>1279</v>
      </c>
      <c r="B31" s="688" t="s">
        <v>3805</v>
      </c>
      <c r="C31" s="725" t="s">
        <v>3806</v>
      </c>
      <c r="D31" s="708"/>
      <c r="E31" s="708" t="s">
        <v>57</v>
      </c>
      <c r="F31" s="708" t="b">
        <v>1</v>
      </c>
      <c r="G31" s="709" t="b">
        <v>1</v>
      </c>
      <c r="H31" s="684"/>
      <c r="I31" s="710" t="s">
        <v>1281</v>
      </c>
      <c r="J31" s="710" t="s">
        <v>1280</v>
      </c>
      <c r="K31" s="711" t="s">
        <v>1035</v>
      </c>
      <c r="L31" s="686" t="s">
        <v>80</v>
      </c>
      <c r="M31" s="711" t="s">
        <v>124</v>
      </c>
      <c r="N31" s="711" t="s">
        <v>136</v>
      </c>
      <c r="O31" s="711" t="s">
        <v>1282</v>
      </c>
      <c r="P31" s="717" t="s">
        <v>340</v>
      </c>
      <c r="Q31" s="711" t="s">
        <v>3542</v>
      </c>
      <c r="R31" s="686" t="s">
        <v>1284</v>
      </c>
      <c r="S31" s="686" t="s">
        <v>1285</v>
      </c>
      <c r="T31" s="686" t="s">
        <v>1286</v>
      </c>
      <c r="U31" s="686" t="s">
        <v>2427</v>
      </c>
      <c r="V31" s="712">
        <v>2016.0</v>
      </c>
      <c r="W31" s="684" t="s">
        <v>109</v>
      </c>
      <c r="X31" s="712">
        <v>19348.0</v>
      </c>
      <c r="Y31" s="686" t="s">
        <v>3679</v>
      </c>
      <c r="Z31" s="686" t="s">
        <v>492</v>
      </c>
      <c r="AA31" s="735">
        <v>44054.0</v>
      </c>
      <c r="AB31" s="736">
        <v>7500000.0</v>
      </c>
      <c r="AC31" s="736">
        <v>1.4238907E7</v>
      </c>
      <c r="AD31" s="712">
        <v>14.29</v>
      </c>
      <c r="AE31" s="712">
        <v>6.0</v>
      </c>
      <c r="AF31" s="686" t="s">
        <v>1287</v>
      </c>
      <c r="AG31" s="712">
        <v>14.0</v>
      </c>
      <c r="AH31" s="686"/>
      <c r="AI31" s="710" t="s">
        <v>1288</v>
      </c>
      <c r="AJ31" s="737">
        <v>1382.0</v>
      </c>
      <c r="AK31" s="686" t="s">
        <v>1289</v>
      </c>
      <c r="AM31" s="686" t="s">
        <v>1290</v>
      </c>
      <c r="AN31" s="686" t="s">
        <v>1291</v>
      </c>
      <c r="AO31" s="686" t="s">
        <v>3807</v>
      </c>
      <c r="AP31" s="686" t="s">
        <v>3808</v>
      </c>
      <c r="AQ31" s="686"/>
      <c r="AR31" s="686"/>
      <c r="AS31" s="686" t="s">
        <v>3808</v>
      </c>
      <c r="AT31" s="686"/>
      <c r="AU31" s="686" t="s">
        <v>3809</v>
      </c>
      <c r="AV31" s="686" t="s">
        <v>1295</v>
      </c>
      <c r="AW31" s="686" t="s">
        <v>1296</v>
      </c>
      <c r="AX31" s="684" t="b">
        <v>0</v>
      </c>
      <c r="AY31" s="686" t="s">
        <v>95</v>
      </c>
      <c r="AZ31" s="686"/>
      <c r="BA31" s="686"/>
      <c r="BB31" s="686"/>
      <c r="BC31" s="686"/>
      <c r="BD31" s="686"/>
      <c r="BE31" s="686"/>
      <c r="BF31" s="686"/>
      <c r="BG31" s="686"/>
      <c r="BH31" s="686"/>
      <c r="BI31" s="686"/>
      <c r="BJ31" s="686"/>
      <c r="BK31" s="686"/>
      <c r="BL31" s="686"/>
      <c r="BM31" s="686"/>
      <c r="BN31" s="686"/>
      <c r="BO31" s="686"/>
      <c r="BP31" s="686"/>
      <c r="BQ31" s="686"/>
      <c r="BR31" s="686"/>
      <c r="BS31" s="686"/>
      <c r="BT31" s="686"/>
    </row>
    <row r="32" ht="16.5" customHeight="1">
      <c r="A32" s="711" t="s">
        <v>1404</v>
      </c>
      <c r="B32" s="688" t="s">
        <v>3805</v>
      </c>
      <c r="C32" s="725" t="s">
        <v>3806</v>
      </c>
      <c r="D32" s="709" t="s">
        <v>3673</v>
      </c>
      <c r="E32" s="708" t="s">
        <v>57</v>
      </c>
      <c r="F32" s="708" t="b">
        <v>1</v>
      </c>
      <c r="G32" s="714" t="b">
        <f>IF(F32=TRUE,TRUE,FALSE)</f>
        <v>1</v>
      </c>
      <c r="H32" s="740"/>
      <c r="I32" s="716" t="s">
        <v>1406</v>
      </c>
      <c r="J32" s="716" t="s">
        <v>1405</v>
      </c>
      <c r="K32" s="711" t="s">
        <v>61</v>
      </c>
      <c r="L32" s="711" t="s">
        <v>62</v>
      </c>
      <c r="M32" s="711" t="s">
        <v>63</v>
      </c>
      <c r="N32" s="711" t="s">
        <v>427</v>
      </c>
      <c r="O32" s="711" t="s">
        <v>64</v>
      </c>
      <c r="P32" s="717"/>
      <c r="Q32" s="711" t="s">
        <v>3542</v>
      </c>
      <c r="R32" s="719" t="s">
        <v>1408</v>
      </c>
      <c r="S32" s="719" t="s">
        <v>1409</v>
      </c>
      <c r="T32" s="748"/>
      <c r="U32" s="719" t="s">
        <v>415</v>
      </c>
      <c r="V32" s="684">
        <v>2018.0</v>
      </c>
      <c r="W32" s="684" t="s">
        <v>91</v>
      </c>
      <c r="X32" s="684"/>
      <c r="Y32" s="719"/>
      <c r="Z32" s="719"/>
      <c r="AA32" s="686"/>
      <c r="AB32" s="686"/>
      <c r="AC32" s="686"/>
      <c r="AD32" s="684"/>
      <c r="AE32" s="684"/>
      <c r="AF32" s="719"/>
      <c r="AG32" s="684"/>
      <c r="AH32" s="684"/>
      <c r="AI32" s="730" t="s">
        <v>1410</v>
      </c>
      <c r="AJ32" s="724">
        <v>611.0</v>
      </c>
      <c r="AK32" s="719"/>
      <c r="AL32" s="722"/>
      <c r="AM32" s="686" t="s">
        <v>1411</v>
      </c>
      <c r="AN32" s="724" t="s">
        <v>1412</v>
      </c>
      <c r="AO32" s="724" t="s">
        <v>1413</v>
      </c>
      <c r="AP32" s="626" t="s">
        <v>1414</v>
      </c>
      <c r="AQ32" s="686"/>
      <c r="AR32" s="686"/>
      <c r="AS32" s="686"/>
      <c r="AT32" s="686"/>
      <c r="AU32" s="686"/>
      <c r="AV32" s="639" t="s">
        <v>1415</v>
      </c>
      <c r="AW32" s="686"/>
      <c r="AX32" s="686"/>
      <c r="AY32" s="686"/>
      <c r="AZ32" s="686"/>
      <c r="BA32" s="686"/>
      <c r="BB32" s="686"/>
      <c r="BC32" s="686"/>
      <c r="BD32" s="686"/>
      <c r="BE32" s="686"/>
      <c r="BF32" s="686"/>
      <c r="BG32" s="686"/>
      <c r="BH32" s="686"/>
      <c r="BI32" s="686"/>
      <c r="BJ32" s="686"/>
      <c r="BK32" s="686"/>
      <c r="BL32" s="686"/>
      <c r="BM32" s="686"/>
      <c r="BN32" s="686"/>
      <c r="BO32" s="686"/>
      <c r="BP32" s="686"/>
      <c r="BQ32" s="686"/>
      <c r="BR32" s="686"/>
      <c r="BS32" s="686"/>
      <c r="BT32" s="686"/>
    </row>
    <row r="33" ht="15.75" customHeight="1">
      <c r="A33" s="686" t="s">
        <v>1450</v>
      </c>
      <c r="B33" s="688" t="s">
        <v>3810</v>
      </c>
      <c r="C33" s="725" t="s">
        <v>3806</v>
      </c>
      <c r="D33" s="708"/>
      <c r="E33" s="708" t="s">
        <v>57</v>
      </c>
      <c r="F33" s="708" t="b">
        <v>1</v>
      </c>
      <c r="G33" s="709" t="b">
        <v>1</v>
      </c>
      <c r="H33" s="684"/>
      <c r="I33" s="710" t="s">
        <v>1452</v>
      </c>
      <c r="J33" s="727" t="s">
        <v>1451</v>
      </c>
      <c r="K33" s="711" t="s">
        <v>473</v>
      </c>
      <c r="L33" s="711" t="s">
        <v>123</v>
      </c>
      <c r="M33" s="711" t="s">
        <v>124</v>
      </c>
      <c r="N33" s="711" t="s">
        <v>340</v>
      </c>
      <c r="O33" s="711"/>
      <c r="P33" s="717"/>
      <c r="Q33" s="711" t="s">
        <v>3546</v>
      </c>
      <c r="R33" s="686" t="s">
        <v>1454</v>
      </c>
      <c r="S33" s="686" t="s">
        <v>1455</v>
      </c>
      <c r="T33" s="686" t="s">
        <v>1456</v>
      </c>
      <c r="U33" s="686" t="s">
        <v>954</v>
      </c>
      <c r="V33" s="684">
        <v>2018.0</v>
      </c>
      <c r="W33" s="684" t="s">
        <v>91</v>
      </c>
      <c r="X33" s="686"/>
      <c r="Y33" s="686" t="s">
        <v>110</v>
      </c>
      <c r="Z33" s="686"/>
      <c r="AA33" s="686"/>
      <c r="AB33" s="686"/>
      <c r="AC33" s="712">
        <v>0.0</v>
      </c>
      <c r="AD33" s="686"/>
      <c r="AE33" s="712">
        <v>1.0</v>
      </c>
      <c r="AF33" s="686"/>
      <c r="AG33" s="712">
        <v>2.0</v>
      </c>
      <c r="AH33" s="686"/>
      <c r="AI33" s="710" t="s">
        <v>1457</v>
      </c>
      <c r="AJ33" s="712">
        <v>121.0</v>
      </c>
      <c r="AK33" s="686" t="s">
        <v>1458</v>
      </c>
      <c r="AM33" s="686" t="s">
        <v>1459</v>
      </c>
      <c r="AN33" s="686" t="s">
        <v>1460</v>
      </c>
      <c r="AO33" s="686" t="s">
        <v>1461</v>
      </c>
      <c r="AP33" s="686" t="s">
        <v>3811</v>
      </c>
      <c r="AQ33" s="686" t="s">
        <v>1463</v>
      </c>
      <c r="AR33" s="686"/>
      <c r="AS33" s="686" t="s">
        <v>3812</v>
      </c>
      <c r="AT33" s="686"/>
      <c r="AU33" s="686" t="s">
        <v>3813</v>
      </c>
      <c r="AV33" s="686" t="s">
        <v>1466</v>
      </c>
      <c r="AX33" s="684" t="b">
        <v>0</v>
      </c>
      <c r="AY33" s="686" t="s">
        <v>214</v>
      </c>
      <c r="AZ33" s="686"/>
      <c r="BA33" s="686"/>
      <c r="BB33" s="686"/>
      <c r="BC33" s="686"/>
      <c r="BD33" s="686"/>
      <c r="BE33" s="686"/>
      <c r="BF33" s="686"/>
      <c r="BG33" s="686"/>
      <c r="BH33" s="686"/>
      <c r="BI33" s="686"/>
      <c r="BJ33" s="686"/>
      <c r="BK33" s="686"/>
      <c r="BL33" s="686"/>
      <c r="BM33" s="686"/>
      <c r="BN33" s="686"/>
      <c r="BO33" s="686"/>
      <c r="BP33" s="686"/>
      <c r="BQ33" s="686"/>
      <c r="BR33" s="686"/>
      <c r="BS33" s="686"/>
      <c r="BT33" s="686"/>
    </row>
    <row r="34" ht="15.75" customHeight="1">
      <c r="A34" s="711" t="s">
        <v>1469</v>
      </c>
      <c r="B34" s="688" t="s">
        <v>3810</v>
      </c>
      <c r="C34" s="725" t="s">
        <v>3806</v>
      </c>
      <c r="D34" s="709" t="s">
        <v>3673</v>
      </c>
      <c r="E34" s="708" t="s">
        <v>57</v>
      </c>
      <c r="F34" s="708" t="b">
        <v>1</v>
      </c>
      <c r="G34" s="714" t="b">
        <f>IF(F34=TRUE,TRUE,FALSE)</f>
        <v>1</v>
      </c>
      <c r="H34" s="739"/>
      <c r="I34" s="727"/>
      <c r="J34" s="727" t="s">
        <v>1472</v>
      </c>
      <c r="K34" s="711" t="s">
        <v>61</v>
      </c>
      <c r="L34" s="711" t="s">
        <v>62</v>
      </c>
      <c r="M34" s="711" t="s">
        <v>63</v>
      </c>
      <c r="N34" s="711" t="s">
        <v>321</v>
      </c>
      <c r="O34" s="711"/>
      <c r="P34" s="717"/>
      <c r="Q34" s="711" t="s">
        <v>3552</v>
      </c>
      <c r="R34" s="724" t="s">
        <v>3814</v>
      </c>
      <c r="S34" s="724" t="s">
        <v>1475</v>
      </c>
      <c r="T34" s="741"/>
      <c r="U34" s="724" t="s">
        <v>3602</v>
      </c>
      <c r="V34" s="724">
        <v>2016.0</v>
      </c>
      <c r="W34" s="684" t="s">
        <v>91</v>
      </c>
      <c r="X34" s="722"/>
      <c r="Y34" s="724" t="s">
        <v>3815</v>
      </c>
      <c r="Z34" s="676"/>
      <c r="AA34" s="676"/>
      <c r="AB34" s="676"/>
      <c r="AC34" s="676"/>
      <c r="AD34" s="685"/>
      <c r="AE34" s="685"/>
      <c r="AF34" s="676"/>
      <c r="AG34" s="685"/>
      <c r="AH34" s="722"/>
      <c r="AI34" s="724"/>
      <c r="AJ34" s="722"/>
      <c r="AK34" s="724"/>
      <c r="AL34" s="684"/>
      <c r="AM34" s="719" t="s">
        <v>1476</v>
      </c>
      <c r="AN34" s="724"/>
      <c r="AO34" s="724"/>
      <c r="AP34" s="719" t="s">
        <v>1476</v>
      </c>
      <c r="AQ34" s="719"/>
      <c r="AR34" s="686"/>
      <c r="AS34" s="686"/>
      <c r="AT34" s="686"/>
      <c r="AU34" s="686"/>
      <c r="AV34" s="686"/>
      <c r="AW34" s="686"/>
      <c r="AX34" s="686"/>
      <c r="AY34" s="686"/>
      <c r="AZ34" s="686" t="s">
        <v>1477</v>
      </c>
      <c r="BA34" s="686"/>
      <c r="BB34" s="686"/>
      <c r="BC34" s="686"/>
      <c r="BD34" s="686"/>
      <c r="BE34" s="686"/>
      <c r="BF34" s="686"/>
      <c r="BG34" s="686"/>
      <c r="BH34" s="686"/>
      <c r="BI34" s="686"/>
      <c r="BJ34" s="686"/>
      <c r="BK34" s="686"/>
      <c r="BL34" s="686"/>
      <c r="BM34" s="686"/>
      <c r="BN34" s="686"/>
      <c r="BO34" s="686"/>
      <c r="BP34" s="686"/>
      <c r="BQ34" s="686"/>
      <c r="BR34" s="686"/>
      <c r="BS34" s="686"/>
      <c r="BT34" s="686"/>
    </row>
    <row r="35" ht="15.75" customHeight="1">
      <c r="A35" s="686" t="s">
        <v>1584</v>
      </c>
      <c r="B35" s="684"/>
      <c r="C35" s="686"/>
      <c r="D35" s="709" t="s">
        <v>3673</v>
      </c>
      <c r="E35" s="708" t="s">
        <v>57</v>
      </c>
      <c r="F35" s="684" t="b">
        <v>1</v>
      </c>
      <c r="G35" s="709" t="b">
        <v>1</v>
      </c>
      <c r="H35" s="684"/>
      <c r="I35" s="710" t="s">
        <v>1586</v>
      </c>
      <c r="J35" s="710" t="s">
        <v>1585</v>
      </c>
      <c r="K35" s="753" t="s">
        <v>61</v>
      </c>
      <c r="L35" s="686" t="s">
        <v>62</v>
      </c>
      <c r="M35" s="686" t="s">
        <v>124</v>
      </c>
      <c r="N35" s="686" t="s">
        <v>321</v>
      </c>
      <c r="O35" s="686"/>
      <c r="P35" s="686"/>
      <c r="Q35" s="686"/>
      <c r="R35" s="686" t="s">
        <v>1588</v>
      </c>
      <c r="S35" s="686" t="s">
        <v>1589</v>
      </c>
      <c r="T35" s="686"/>
      <c r="U35" s="686" t="s">
        <v>3816</v>
      </c>
      <c r="V35" s="684">
        <v>2007.0</v>
      </c>
      <c r="W35" s="684" t="s">
        <v>91</v>
      </c>
      <c r="X35" s="686"/>
      <c r="Y35" s="686"/>
      <c r="Z35" s="686"/>
      <c r="AA35" s="686"/>
      <c r="AB35" s="686"/>
      <c r="AC35" s="686"/>
      <c r="AD35" s="686"/>
      <c r="AE35" s="686"/>
      <c r="AF35" s="686"/>
      <c r="AG35" s="686"/>
      <c r="AH35" s="686"/>
      <c r="AI35" s="710" t="s">
        <v>1585</v>
      </c>
      <c r="AJ35" s="686"/>
      <c r="AK35" s="686"/>
      <c r="AL35" s="686"/>
      <c r="AM35" s="686"/>
      <c r="AN35" s="686"/>
      <c r="AO35" s="686"/>
      <c r="AP35" s="686"/>
      <c r="AQ35" s="686"/>
      <c r="AR35" s="686"/>
      <c r="AS35" s="686"/>
      <c r="AT35" s="686"/>
      <c r="AU35" s="686"/>
      <c r="AV35" s="639" t="s">
        <v>1590</v>
      </c>
      <c r="AW35" s="686"/>
      <c r="AX35" s="686"/>
      <c r="AY35" s="686"/>
      <c r="AZ35" s="686"/>
      <c r="BA35" s="686"/>
      <c r="BB35" s="686"/>
      <c r="BC35" s="686"/>
      <c r="BD35" s="686"/>
      <c r="BE35" s="686"/>
      <c r="BF35" s="686"/>
      <c r="BG35" s="686"/>
      <c r="BH35" s="686"/>
      <c r="BI35" s="686"/>
      <c r="BJ35" s="686"/>
      <c r="BK35" s="686"/>
      <c r="BL35" s="686"/>
      <c r="BM35" s="686"/>
      <c r="BN35" s="686"/>
      <c r="BO35" s="686"/>
      <c r="BP35" s="686"/>
      <c r="BQ35" s="686"/>
      <c r="BR35" s="686"/>
      <c r="BS35" s="686"/>
      <c r="BT35" s="686"/>
    </row>
    <row r="36" ht="16.5" customHeight="1">
      <c r="A36" s="686" t="s">
        <v>1592</v>
      </c>
      <c r="B36" s="684"/>
      <c r="C36" s="725" t="s">
        <v>3806</v>
      </c>
      <c r="D36" s="713"/>
      <c r="E36" s="708" t="s">
        <v>57</v>
      </c>
      <c r="F36" s="713" t="b">
        <v>1</v>
      </c>
      <c r="G36" s="709" t="b">
        <v>1</v>
      </c>
      <c r="H36" s="684"/>
      <c r="I36" s="710" t="s">
        <v>1594</v>
      </c>
      <c r="J36" s="710" t="s">
        <v>3817</v>
      </c>
      <c r="K36" s="711" t="s">
        <v>61</v>
      </c>
      <c r="L36" s="686" t="s">
        <v>62</v>
      </c>
      <c r="M36" s="686" t="s">
        <v>63</v>
      </c>
      <c r="N36" s="686" t="s">
        <v>321</v>
      </c>
      <c r="O36" s="686"/>
      <c r="P36" s="686"/>
      <c r="Q36" s="686"/>
      <c r="R36" s="686" t="s">
        <v>1596</v>
      </c>
      <c r="S36" s="686" t="s">
        <v>1597</v>
      </c>
      <c r="T36" s="686" t="s">
        <v>1598</v>
      </c>
      <c r="U36" s="686" t="s">
        <v>71</v>
      </c>
      <c r="V36" s="684">
        <v>2015.0</v>
      </c>
      <c r="W36" s="684" t="s">
        <v>91</v>
      </c>
      <c r="X36" s="737">
        <v>177431.0</v>
      </c>
      <c r="Y36" s="686" t="s">
        <v>74</v>
      </c>
      <c r="Z36" s="686"/>
      <c r="AA36" s="742">
        <v>44486.0</v>
      </c>
      <c r="AB36" s="686"/>
      <c r="AC36" s="712">
        <v>0.0</v>
      </c>
      <c r="AD36" s="686"/>
      <c r="AE36" s="712">
        <v>1.0</v>
      </c>
      <c r="AF36" s="686"/>
      <c r="AG36" s="712">
        <v>1.0</v>
      </c>
      <c r="AH36" s="686"/>
      <c r="AI36" s="710" t="s">
        <v>1599</v>
      </c>
      <c r="AJ36" s="712">
        <v>223.0</v>
      </c>
      <c r="AK36" s="686" t="s">
        <v>1600</v>
      </c>
      <c r="AM36" s="686" t="s">
        <v>3818</v>
      </c>
      <c r="AN36" s="686"/>
      <c r="AO36" s="686"/>
      <c r="AP36" s="686"/>
      <c r="AQ36" s="686"/>
      <c r="AR36" s="686"/>
      <c r="AS36" s="686"/>
      <c r="AT36" s="686"/>
      <c r="AU36" s="686" t="s">
        <v>3819</v>
      </c>
      <c r="AV36" s="686" t="s">
        <v>1603</v>
      </c>
      <c r="AX36" s="684" t="b">
        <v>0</v>
      </c>
      <c r="AY36" s="686" t="s">
        <v>214</v>
      </c>
      <c r="AZ36" s="686"/>
      <c r="BA36" s="686"/>
      <c r="BB36" s="686"/>
      <c r="BC36" s="686"/>
      <c r="BD36" s="686"/>
      <c r="BE36" s="686"/>
      <c r="BF36" s="686"/>
      <c r="BG36" s="686"/>
      <c r="BH36" s="686"/>
      <c r="BI36" s="686"/>
      <c r="BJ36" s="686"/>
      <c r="BK36" s="686"/>
      <c r="BL36" s="686"/>
      <c r="BM36" s="686"/>
      <c r="BN36" s="686"/>
      <c r="BO36" s="686"/>
      <c r="BP36" s="686"/>
      <c r="BQ36" s="686"/>
      <c r="BR36" s="686"/>
      <c r="BS36" s="686"/>
      <c r="BT36" s="686"/>
    </row>
    <row r="37" ht="15.75" customHeight="1">
      <c r="A37" s="686" t="s">
        <v>1614</v>
      </c>
      <c r="B37" s="684" t="s">
        <v>3820</v>
      </c>
      <c r="C37" s="686" t="s">
        <v>3674</v>
      </c>
      <c r="D37" s="709"/>
      <c r="E37" s="708" t="s">
        <v>57</v>
      </c>
      <c r="F37" s="684" t="b">
        <v>1</v>
      </c>
      <c r="G37" s="709" t="b">
        <v>1</v>
      </c>
      <c r="H37" s="684"/>
      <c r="I37" s="710" t="s">
        <v>1616</v>
      </c>
      <c r="J37" s="710" t="s">
        <v>1615</v>
      </c>
      <c r="K37" s="686" t="s">
        <v>100</v>
      </c>
      <c r="L37" s="686" t="s">
        <v>80</v>
      </c>
      <c r="M37" s="686" t="s">
        <v>124</v>
      </c>
      <c r="N37" s="686" t="s">
        <v>136</v>
      </c>
      <c r="O37" s="686"/>
      <c r="P37" s="686"/>
      <c r="Q37" s="686" t="s">
        <v>3542</v>
      </c>
      <c r="R37" s="686" t="s">
        <v>1618</v>
      </c>
      <c r="S37" s="686" t="s">
        <v>1619</v>
      </c>
      <c r="T37" s="686" t="s">
        <v>1620</v>
      </c>
      <c r="U37" s="686" t="s">
        <v>207</v>
      </c>
      <c r="V37" s="712">
        <v>2014.0</v>
      </c>
      <c r="W37" s="684" t="s">
        <v>109</v>
      </c>
      <c r="X37" s="737">
        <v>120835.0</v>
      </c>
      <c r="Y37" s="686"/>
      <c r="Z37" s="686"/>
      <c r="AA37" s="686"/>
      <c r="AB37" s="686"/>
      <c r="AC37" s="686"/>
      <c r="AD37" s="686"/>
      <c r="AE37" s="686"/>
      <c r="AF37" s="686"/>
      <c r="AG37" s="686"/>
      <c r="AH37" s="686"/>
      <c r="AI37" s="686"/>
      <c r="AJ37" s="686"/>
      <c r="AK37" s="686" t="s">
        <v>1621</v>
      </c>
      <c r="AL37" s="686"/>
      <c r="AM37" s="686"/>
      <c r="AN37" s="686"/>
      <c r="AO37" s="686"/>
      <c r="AP37" s="686"/>
      <c r="AQ37" s="686"/>
      <c r="AR37" s="686"/>
      <c r="AS37" s="686"/>
      <c r="AT37" s="686"/>
      <c r="AU37" s="686"/>
      <c r="AV37" s="686"/>
      <c r="AW37" s="686"/>
      <c r="AX37" s="686"/>
      <c r="AY37" s="686"/>
      <c r="AZ37" s="686"/>
      <c r="BA37" s="686"/>
      <c r="BB37" s="686"/>
      <c r="BC37" s="686"/>
      <c r="BD37" s="686"/>
      <c r="BE37" s="686"/>
      <c r="BF37" s="686"/>
      <c r="BG37" s="686"/>
      <c r="BH37" s="686"/>
      <c r="BI37" s="686"/>
      <c r="BJ37" s="686"/>
      <c r="BK37" s="686"/>
      <c r="BL37" s="686"/>
      <c r="BM37" s="686"/>
      <c r="BN37" s="686"/>
      <c r="BO37" s="686"/>
      <c r="BP37" s="686"/>
      <c r="BQ37" s="686"/>
      <c r="BR37" s="686"/>
      <c r="BS37" s="686"/>
      <c r="BT37" s="686"/>
    </row>
    <row r="38" ht="15.75" customHeight="1">
      <c r="A38" s="686" t="s">
        <v>1622</v>
      </c>
      <c r="B38" s="684"/>
      <c r="C38" s="725" t="s">
        <v>3806</v>
      </c>
      <c r="D38" s="708" t="s">
        <v>3723</v>
      </c>
      <c r="E38" s="708" t="s">
        <v>57</v>
      </c>
      <c r="F38" s="708" t="b">
        <v>1</v>
      </c>
      <c r="G38" s="709" t="b">
        <v>1</v>
      </c>
      <c r="H38" s="684"/>
      <c r="I38" s="710" t="s">
        <v>1624</v>
      </c>
      <c r="J38" s="710" t="s">
        <v>1623</v>
      </c>
      <c r="K38" s="711" t="s">
        <v>473</v>
      </c>
      <c r="L38" s="711" t="s">
        <v>123</v>
      </c>
      <c r="M38" s="711" t="s">
        <v>63</v>
      </c>
      <c r="N38" s="686" t="s">
        <v>125</v>
      </c>
      <c r="O38" s="686"/>
      <c r="P38" s="686"/>
      <c r="Q38" s="686" t="s">
        <v>3554</v>
      </c>
      <c r="R38" s="686" t="s">
        <v>1626</v>
      </c>
      <c r="S38" s="686" t="s">
        <v>1627</v>
      </c>
      <c r="T38" s="686" t="s">
        <v>1628</v>
      </c>
      <c r="U38" s="686" t="s">
        <v>954</v>
      </c>
      <c r="V38" s="684">
        <v>2016.0</v>
      </c>
      <c r="W38" s="684" t="s">
        <v>91</v>
      </c>
      <c r="X38" s="712">
        <v>242898.0</v>
      </c>
      <c r="Y38" s="686" t="s">
        <v>306</v>
      </c>
      <c r="AA38" s="686"/>
      <c r="AB38" s="686"/>
      <c r="AC38" s="686"/>
      <c r="AD38" s="686"/>
      <c r="AE38" s="686"/>
      <c r="AF38" s="686"/>
      <c r="AG38" s="686"/>
      <c r="AH38" s="686"/>
      <c r="AI38" s="710" t="s">
        <v>1629</v>
      </c>
      <c r="AJ38" s="712">
        <v>195.0</v>
      </c>
      <c r="AK38" s="686"/>
      <c r="AL38" s="686"/>
      <c r="AM38" s="686" t="s">
        <v>1630</v>
      </c>
      <c r="AN38" s="686" t="s">
        <v>1631</v>
      </c>
      <c r="AO38" s="686" t="s">
        <v>3821</v>
      </c>
      <c r="AP38" s="686" t="s">
        <v>1633</v>
      </c>
      <c r="AQ38" s="686" t="s">
        <v>1634</v>
      </c>
      <c r="AR38" s="686" t="s">
        <v>3822</v>
      </c>
      <c r="AS38" s="686" t="s">
        <v>3823</v>
      </c>
      <c r="AT38" s="686"/>
      <c r="AU38" s="686" t="s">
        <v>1637</v>
      </c>
      <c r="AV38" s="686" t="s">
        <v>1638</v>
      </c>
      <c r="AX38" s="684" t="b">
        <v>0</v>
      </c>
      <c r="AY38" s="686" t="s">
        <v>182</v>
      </c>
      <c r="AZ38" s="686" t="s">
        <v>1639</v>
      </c>
      <c r="BA38" s="686"/>
      <c r="BB38" s="686"/>
      <c r="BC38" s="686"/>
      <c r="BD38" s="686"/>
      <c r="BE38" s="686"/>
      <c r="BF38" s="686"/>
      <c r="BG38" s="686"/>
      <c r="BH38" s="686"/>
      <c r="BI38" s="686"/>
      <c r="BJ38" s="686"/>
      <c r="BK38" s="686"/>
      <c r="BL38" s="686"/>
      <c r="BM38" s="686"/>
      <c r="BN38" s="686"/>
      <c r="BO38" s="686"/>
      <c r="BP38" s="686"/>
      <c r="BQ38" s="686"/>
      <c r="BR38" s="686"/>
      <c r="BS38" s="686"/>
      <c r="BT38" s="686"/>
    </row>
    <row r="39" ht="16.5" customHeight="1">
      <c r="A39" s="686" t="s">
        <v>1640</v>
      </c>
      <c r="B39" s="684" t="s">
        <v>3824</v>
      </c>
      <c r="C39" s="686" t="s">
        <v>3723</v>
      </c>
      <c r="D39" s="709"/>
      <c r="E39" s="708" t="s">
        <v>57</v>
      </c>
      <c r="F39" s="684" t="b">
        <v>1</v>
      </c>
      <c r="G39" s="709" t="b">
        <v>1</v>
      </c>
      <c r="H39" s="684"/>
      <c r="I39" s="710" t="s">
        <v>1642</v>
      </c>
      <c r="J39" s="710" t="s">
        <v>3825</v>
      </c>
      <c r="K39" s="686" t="s">
        <v>100</v>
      </c>
      <c r="L39" s="686" t="s">
        <v>80</v>
      </c>
      <c r="M39" s="686" t="s">
        <v>314</v>
      </c>
      <c r="N39" s="686" t="s">
        <v>125</v>
      </c>
      <c r="O39" s="686"/>
      <c r="P39" s="686"/>
      <c r="Q39" s="686" t="s">
        <v>3544</v>
      </c>
      <c r="R39" s="639" t="s">
        <v>1644</v>
      </c>
      <c r="S39" s="686" t="s">
        <v>1645</v>
      </c>
      <c r="T39" s="686" t="s">
        <v>1646</v>
      </c>
      <c r="U39" s="639" t="s">
        <v>1649</v>
      </c>
      <c r="V39" s="712">
        <v>2007.0</v>
      </c>
      <c r="W39" s="684" t="s">
        <v>109</v>
      </c>
      <c r="X39" s="737">
        <v>205259.0</v>
      </c>
      <c r="Y39" s="686"/>
      <c r="Z39" s="686"/>
      <c r="AA39" s="686"/>
      <c r="AB39" s="686"/>
      <c r="AC39" s="686"/>
      <c r="AD39" s="686">
        <f>3.1+5+15</f>
        <v>23.1</v>
      </c>
      <c r="AE39" s="686"/>
      <c r="AF39" s="686"/>
      <c r="AG39" s="686"/>
      <c r="AH39" s="686"/>
      <c r="AI39" s="686"/>
      <c r="AJ39" s="686"/>
      <c r="AK39" s="686" t="s">
        <v>1648</v>
      </c>
      <c r="AL39" s="686"/>
      <c r="AM39" s="686"/>
      <c r="AN39" s="686"/>
      <c r="AO39" s="686"/>
      <c r="AP39" s="686"/>
      <c r="AQ39" s="686"/>
      <c r="AR39" s="686"/>
      <c r="AS39" s="686"/>
      <c r="AT39" s="686"/>
      <c r="AU39" s="686"/>
      <c r="AV39" s="639" t="s">
        <v>1649</v>
      </c>
      <c r="AW39" s="639" t="s">
        <v>1650</v>
      </c>
      <c r="AX39" s="686"/>
      <c r="AY39" s="686"/>
      <c r="AZ39" s="686"/>
      <c r="BA39" s="686"/>
      <c r="BB39" s="686"/>
      <c r="BC39" s="686"/>
      <c r="BD39" s="686"/>
      <c r="BE39" s="686"/>
      <c r="BF39" s="686"/>
      <c r="BG39" s="686"/>
      <c r="BH39" s="686"/>
      <c r="BI39" s="686"/>
      <c r="BJ39" s="686"/>
      <c r="BK39" s="686"/>
      <c r="BL39" s="686"/>
      <c r="BM39" s="686"/>
      <c r="BN39" s="686"/>
      <c r="BO39" s="686"/>
      <c r="BP39" s="686"/>
      <c r="BQ39" s="686"/>
      <c r="BR39" s="686"/>
      <c r="BS39" s="686"/>
      <c r="BT39" s="686"/>
    </row>
    <row r="40" ht="15.75" customHeight="1">
      <c r="A40" s="686" t="s">
        <v>1667</v>
      </c>
      <c r="B40" s="684"/>
      <c r="C40" s="725" t="s">
        <v>3806</v>
      </c>
      <c r="D40" s="713"/>
      <c r="E40" s="708" t="s">
        <v>57</v>
      </c>
      <c r="F40" s="713" t="b">
        <v>1</v>
      </c>
      <c r="G40" s="709" t="b">
        <v>1</v>
      </c>
      <c r="H40" s="684"/>
      <c r="I40" s="710" t="s">
        <v>1669</v>
      </c>
      <c r="J40" s="710" t="s">
        <v>1668</v>
      </c>
      <c r="K40" s="686" t="s">
        <v>233</v>
      </c>
      <c r="L40" s="686" t="s">
        <v>80</v>
      </c>
      <c r="M40" s="686" t="s">
        <v>63</v>
      </c>
      <c r="N40" s="754" t="s">
        <v>597</v>
      </c>
      <c r="O40" s="686"/>
      <c r="P40" s="686"/>
      <c r="Q40" s="686"/>
      <c r="R40" s="686" t="s">
        <v>1671</v>
      </c>
      <c r="S40" s="686" t="s">
        <v>1672</v>
      </c>
      <c r="T40" s="686" t="s">
        <v>1673</v>
      </c>
      <c r="U40" s="686" t="s">
        <v>1674</v>
      </c>
      <c r="V40" s="712">
        <v>1999.0</v>
      </c>
      <c r="W40" s="684" t="s">
        <v>568</v>
      </c>
      <c r="X40" s="737">
        <v>3329.0</v>
      </c>
      <c r="Y40" s="686" t="s">
        <v>3780</v>
      </c>
      <c r="Z40" s="686" t="s">
        <v>1675</v>
      </c>
      <c r="AA40" s="735">
        <v>43896.0</v>
      </c>
      <c r="AB40" s="736">
        <v>1.5E8</v>
      </c>
      <c r="AC40" s="736">
        <v>4.969E8</v>
      </c>
      <c r="AD40" s="712">
        <v>496.0</v>
      </c>
      <c r="AE40" s="712">
        <v>8.0</v>
      </c>
      <c r="AF40" s="686" t="s">
        <v>1287</v>
      </c>
      <c r="AG40" s="712">
        <v>8.0</v>
      </c>
      <c r="AH40" s="686"/>
      <c r="AI40" s="710" t="s">
        <v>1676</v>
      </c>
      <c r="AJ40" s="737">
        <v>9884.0</v>
      </c>
      <c r="AK40" s="686" t="s">
        <v>1677</v>
      </c>
      <c r="AL40" s="686" t="s">
        <v>1678</v>
      </c>
      <c r="AM40" s="686" t="s">
        <v>3826</v>
      </c>
      <c r="AN40" s="686" t="s">
        <v>3827</v>
      </c>
      <c r="AO40" s="686"/>
      <c r="AP40" s="686" t="s">
        <v>3828</v>
      </c>
      <c r="AQ40" s="686" t="s">
        <v>3829</v>
      </c>
      <c r="AR40" s="686"/>
      <c r="AS40" s="686"/>
      <c r="AT40" s="686"/>
      <c r="AU40" s="686" t="s">
        <v>3830</v>
      </c>
      <c r="AV40" s="686" t="s">
        <v>1684</v>
      </c>
      <c r="AX40" s="684" t="b">
        <v>0</v>
      </c>
      <c r="AY40" s="686" t="s">
        <v>95</v>
      </c>
      <c r="AZ40" s="686"/>
      <c r="BA40" s="686"/>
      <c r="BB40" s="686"/>
      <c r="BC40" s="686"/>
      <c r="BD40" s="686"/>
      <c r="BE40" s="686"/>
      <c r="BF40" s="686"/>
      <c r="BG40" s="686"/>
      <c r="BH40" s="686"/>
      <c r="BI40" s="686"/>
      <c r="BJ40" s="686"/>
      <c r="BK40" s="686"/>
      <c r="BL40" s="686"/>
      <c r="BM40" s="686"/>
      <c r="BN40" s="686"/>
      <c r="BO40" s="686"/>
      <c r="BP40" s="686"/>
      <c r="BQ40" s="686"/>
      <c r="BR40" s="686"/>
      <c r="BS40" s="686"/>
      <c r="BT40" s="686"/>
    </row>
    <row r="41" ht="15.75" customHeight="1">
      <c r="A41" s="686" t="s">
        <v>1687</v>
      </c>
      <c r="B41" s="684"/>
      <c r="C41" s="725" t="s">
        <v>3806</v>
      </c>
      <c r="D41" s="713"/>
      <c r="E41" s="708" t="s">
        <v>57</v>
      </c>
      <c r="F41" s="713" t="b">
        <v>1</v>
      </c>
      <c r="G41" s="709" t="b">
        <v>1</v>
      </c>
      <c r="H41" s="684"/>
      <c r="I41" s="710" t="s">
        <v>1690</v>
      </c>
      <c r="J41" s="716" t="s">
        <v>1689</v>
      </c>
      <c r="K41" s="711" t="s">
        <v>100</v>
      </c>
      <c r="L41" s="686" t="s">
        <v>123</v>
      </c>
      <c r="M41" s="686" t="s">
        <v>124</v>
      </c>
      <c r="N41" s="686" t="s">
        <v>125</v>
      </c>
      <c r="O41" s="686"/>
      <c r="P41" s="686"/>
      <c r="Q41" s="686"/>
      <c r="R41" s="686" t="s">
        <v>1691</v>
      </c>
      <c r="S41" s="686" t="s">
        <v>1692</v>
      </c>
      <c r="T41" s="686" t="s">
        <v>1693</v>
      </c>
      <c r="U41" s="686" t="s">
        <v>129</v>
      </c>
      <c r="V41" s="712">
        <v>2012.0</v>
      </c>
      <c r="W41" s="684" t="s">
        <v>109</v>
      </c>
      <c r="X41" s="737">
        <v>20021.0</v>
      </c>
      <c r="Y41" s="686" t="s">
        <v>193</v>
      </c>
      <c r="Z41" s="686" t="s">
        <v>1694</v>
      </c>
      <c r="AA41" s="735">
        <v>43663.0</v>
      </c>
      <c r="AB41" s="686" t="s">
        <v>3831</v>
      </c>
      <c r="AC41" s="736">
        <v>3350000.0</v>
      </c>
      <c r="AD41" s="712">
        <v>3.35</v>
      </c>
      <c r="AE41" s="712">
        <v>5.0</v>
      </c>
      <c r="AF41" s="686" t="s">
        <v>111</v>
      </c>
      <c r="AG41" s="712">
        <v>6.0</v>
      </c>
      <c r="AH41" s="686"/>
      <c r="AI41" s="710" t="s">
        <v>1695</v>
      </c>
      <c r="AJ41" s="712">
        <v>317.0</v>
      </c>
      <c r="AK41" s="686" t="s">
        <v>1696</v>
      </c>
      <c r="AM41" s="686" t="s">
        <v>3832</v>
      </c>
      <c r="AN41" s="686"/>
      <c r="AO41" s="686" t="s">
        <v>3833</v>
      </c>
      <c r="AP41" s="686" t="s">
        <v>3834</v>
      </c>
      <c r="AQ41" s="686"/>
      <c r="AR41" s="686"/>
      <c r="AS41" s="686" t="s">
        <v>3832</v>
      </c>
      <c r="AT41" s="686"/>
      <c r="AU41" s="686" t="s">
        <v>3835</v>
      </c>
      <c r="AV41" s="686" t="s">
        <v>1701</v>
      </c>
      <c r="AW41" s="686" t="s">
        <v>1702</v>
      </c>
      <c r="AX41" s="684" t="b">
        <v>0</v>
      </c>
      <c r="AY41" s="686" t="s">
        <v>95</v>
      </c>
      <c r="AZ41" s="686" t="s">
        <v>1703</v>
      </c>
      <c r="BA41" s="686"/>
      <c r="BB41" s="686"/>
      <c r="BC41" s="686"/>
      <c r="BD41" s="686"/>
      <c r="BE41" s="686"/>
      <c r="BF41" s="686"/>
      <c r="BG41" s="686"/>
      <c r="BH41" s="686"/>
      <c r="BI41" s="686"/>
      <c r="BJ41" s="686"/>
      <c r="BK41" s="686"/>
      <c r="BL41" s="686"/>
      <c r="BM41" s="686"/>
      <c r="BN41" s="686"/>
      <c r="BO41" s="686"/>
      <c r="BP41" s="686"/>
      <c r="BQ41" s="686"/>
      <c r="BR41" s="686"/>
      <c r="BS41" s="686"/>
      <c r="BT41" s="686"/>
    </row>
    <row r="42" ht="16.5" customHeight="1">
      <c r="A42" s="686" t="s">
        <v>1731</v>
      </c>
      <c r="B42" s="688" t="s">
        <v>3836</v>
      </c>
      <c r="C42" s="725" t="s">
        <v>3837</v>
      </c>
      <c r="D42" s="709" t="s">
        <v>3673</v>
      </c>
      <c r="E42" s="708" t="s">
        <v>57</v>
      </c>
      <c r="F42" s="708" t="b">
        <v>1</v>
      </c>
      <c r="G42" s="709" t="b">
        <v>1</v>
      </c>
      <c r="H42" s="740" t="s">
        <v>1732</v>
      </c>
      <c r="I42" s="710" t="s">
        <v>1734</v>
      </c>
      <c r="J42" s="716" t="s">
        <v>1733</v>
      </c>
      <c r="K42" s="711" t="s">
        <v>61</v>
      </c>
      <c r="L42" s="686" t="s">
        <v>80</v>
      </c>
      <c r="M42" s="711" t="s">
        <v>63</v>
      </c>
      <c r="N42" s="717" t="s">
        <v>582</v>
      </c>
      <c r="O42" s="717" t="s">
        <v>3087</v>
      </c>
      <c r="P42" s="717"/>
      <c r="Q42" s="686" t="s">
        <v>3550</v>
      </c>
      <c r="R42" s="686" t="s">
        <v>1736</v>
      </c>
      <c r="S42" s="686" t="s">
        <v>1737</v>
      </c>
      <c r="T42" s="686" t="s">
        <v>1738</v>
      </c>
      <c r="U42" s="686" t="s">
        <v>577</v>
      </c>
      <c r="V42" s="684">
        <v>2012.0</v>
      </c>
      <c r="W42" s="684" t="s">
        <v>91</v>
      </c>
      <c r="X42" s="686"/>
      <c r="Y42" s="686" t="s">
        <v>193</v>
      </c>
      <c r="AA42" s="686"/>
      <c r="AB42" s="686"/>
      <c r="AC42" s="686"/>
      <c r="AD42" s="686"/>
      <c r="AE42" s="686"/>
      <c r="AF42" s="686"/>
      <c r="AG42" s="686"/>
      <c r="AH42" s="686"/>
      <c r="AI42" s="710" t="s">
        <v>1739</v>
      </c>
      <c r="AJ42" s="686"/>
      <c r="AK42" s="686"/>
      <c r="AL42" s="686"/>
      <c r="AM42" s="686" t="s">
        <v>3838</v>
      </c>
      <c r="AN42" s="686"/>
      <c r="AO42" s="686" t="s">
        <v>3839</v>
      </c>
      <c r="AP42" s="686"/>
      <c r="AQ42" s="686"/>
      <c r="AR42" s="686"/>
      <c r="AS42" s="686" t="s">
        <v>3838</v>
      </c>
      <c r="AT42" s="686"/>
      <c r="AU42" s="686" t="s">
        <v>3840</v>
      </c>
      <c r="AV42" s="686" t="s">
        <v>1743</v>
      </c>
      <c r="AX42" s="684" t="b">
        <v>0</v>
      </c>
      <c r="AY42" s="686" t="s">
        <v>182</v>
      </c>
      <c r="BA42" s="686"/>
      <c r="BB42" s="686"/>
      <c r="BC42" s="686"/>
      <c r="BD42" s="686"/>
      <c r="BE42" s="686"/>
      <c r="BF42" s="686"/>
      <c r="BG42" s="686"/>
      <c r="BH42" s="686"/>
      <c r="BI42" s="686"/>
      <c r="BJ42" s="686"/>
      <c r="BK42" s="686"/>
      <c r="BL42" s="686"/>
      <c r="BM42" s="686"/>
      <c r="BN42" s="686"/>
      <c r="BO42" s="686"/>
      <c r="BP42" s="686"/>
      <c r="BQ42" s="686"/>
      <c r="BR42" s="686"/>
      <c r="BS42" s="686"/>
      <c r="BT42" s="686"/>
    </row>
    <row r="43" ht="15.75" customHeight="1">
      <c r="A43" s="686" t="s">
        <v>3841</v>
      </c>
      <c r="B43" s="684" t="s">
        <v>3824</v>
      </c>
      <c r="C43" s="686" t="s">
        <v>3723</v>
      </c>
      <c r="D43" s="709" t="s">
        <v>3673</v>
      </c>
      <c r="E43" s="708" t="s">
        <v>57</v>
      </c>
      <c r="F43" s="684" t="b">
        <v>1</v>
      </c>
      <c r="G43" s="709" t="b">
        <v>1</v>
      </c>
      <c r="H43" s="686"/>
      <c r="I43" s="710" t="s">
        <v>3054</v>
      </c>
      <c r="J43" s="710" t="s">
        <v>3053</v>
      </c>
      <c r="K43" s="686" t="s">
        <v>100</v>
      </c>
      <c r="L43" s="686" t="s">
        <v>101</v>
      </c>
      <c r="M43" s="686" t="s">
        <v>102</v>
      </c>
      <c r="N43" s="686" t="s">
        <v>125</v>
      </c>
      <c r="O43" s="686"/>
      <c r="P43" s="686"/>
      <c r="Q43" s="686"/>
      <c r="R43" s="639" t="s">
        <v>3055</v>
      </c>
      <c r="S43" s="686"/>
      <c r="T43" s="686"/>
      <c r="U43" s="686" t="s">
        <v>3842</v>
      </c>
      <c r="V43" s="686">
        <v>2009.0</v>
      </c>
      <c r="W43" s="684" t="s">
        <v>109</v>
      </c>
      <c r="X43" s="686"/>
      <c r="Y43" s="686" t="s">
        <v>3843</v>
      </c>
      <c r="Z43" s="686"/>
      <c r="AA43" s="686"/>
      <c r="AB43" s="686"/>
      <c r="AC43" s="686"/>
      <c r="AD43" s="686">
        <v>42.0</v>
      </c>
      <c r="AE43" s="686"/>
      <c r="AF43" s="686"/>
      <c r="AG43" s="686"/>
      <c r="AH43" s="686"/>
      <c r="AI43" s="686"/>
      <c r="AJ43" s="686"/>
      <c r="AK43" s="686"/>
      <c r="AL43" s="686"/>
      <c r="AM43" s="686"/>
      <c r="AN43" s="686"/>
      <c r="AO43" s="686"/>
      <c r="AP43" s="686"/>
      <c r="AQ43" s="686"/>
      <c r="AR43" s="686"/>
      <c r="AS43" s="686"/>
      <c r="AT43" s="686"/>
      <c r="AU43" s="686"/>
      <c r="AV43" s="639" t="s">
        <v>3056</v>
      </c>
      <c r="AW43" s="686"/>
      <c r="AX43" s="686"/>
      <c r="AY43" s="686"/>
      <c r="AZ43" s="686"/>
      <c r="BA43" s="686"/>
      <c r="BB43" s="686"/>
      <c r="BC43" s="686"/>
      <c r="BD43" s="686"/>
      <c r="BE43" s="686"/>
      <c r="BF43" s="686"/>
      <c r="BG43" s="686"/>
      <c r="BH43" s="686"/>
      <c r="BI43" s="686"/>
      <c r="BJ43" s="686"/>
      <c r="BK43" s="686"/>
      <c r="BL43" s="686"/>
      <c r="BM43" s="686"/>
      <c r="BN43" s="686"/>
      <c r="BO43" s="686"/>
      <c r="BP43" s="686"/>
      <c r="BQ43" s="686"/>
      <c r="BR43" s="686"/>
      <c r="BS43" s="686"/>
      <c r="BT43" s="686"/>
    </row>
    <row r="44" ht="15.75" customHeight="1">
      <c r="A44" s="686" t="s">
        <v>1755</v>
      </c>
      <c r="B44" s="688" t="s">
        <v>3844</v>
      </c>
      <c r="C44" s="725" t="s">
        <v>3723</v>
      </c>
      <c r="D44" s="709" t="s">
        <v>3673</v>
      </c>
      <c r="E44" s="708" t="s">
        <v>57</v>
      </c>
      <c r="F44" s="708" t="b">
        <v>1</v>
      </c>
      <c r="G44" s="714" t="b">
        <f>IF(F44=TRUE,TRUE,FALSE)</f>
        <v>1</v>
      </c>
      <c r="H44" s="740" t="s">
        <v>1756</v>
      </c>
      <c r="I44" s="710" t="s">
        <v>1758</v>
      </c>
      <c r="J44" s="710" t="s">
        <v>1757</v>
      </c>
      <c r="K44" s="686" t="s">
        <v>61</v>
      </c>
      <c r="L44" s="686" t="s">
        <v>62</v>
      </c>
      <c r="M44" s="686" t="s">
        <v>63</v>
      </c>
      <c r="N44" s="711" t="s">
        <v>321</v>
      </c>
      <c r="O44" s="686"/>
      <c r="P44" s="686"/>
      <c r="Q44" s="686"/>
      <c r="R44" s="686" t="s">
        <v>1760</v>
      </c>
      <c r="S44" s="686" t="s">
        <v>1761</v>
      </c>
      <c r="T44" s="686" t="s">
        <v>1762</v>
      </c>
      <c r="U44" s="639" t="s">
        <v>1766</v>
      </c>
      <c r="V44" s="712">
        <v>2008.0</v>
      </c>
      <c r="W44" s="684" t="s">
        <v>109</v>
      </c>
      <c r="X44" s="686"/>
      <c r="Y44" s="754" t="s">
        <v>178</v>
      </c>
      <c r="Z44" s="686"/>
      <c r="AA44" s="742">
        <v>44518.0</v>
      </c>
      <c r="AB44" s="686" t="s">
        <v>3845</v>
      </c>
      <c r="AC44" s="686" t="s">
        <v>3846</v>
      </c>
      <c r="AD44" s="712">
        <v>5.9</v>
      </c>
      <c r="AE44" s="712">
        <v>2.0</v>
      </c>
      <c r="AF44" s="686"/>
      <c r="AG44" s="712">
        <v>7.0</v>
      </c>
      <c r="AH44" s="686"/>
      <c r="AI44" s="710" t="s">
        <v>1763</v>
      </c>
      <c r="AJ44" s="712">
        <v>755.0</v>
      </c>
      <c r="AK44" s="686"/>
      <c r="AL44" s="686"/>
      <c r="AM44" s="686" t="s">
        <v>3847</v>
      </c>
      <c r="AN44" s="686"/>
      <c r="AO44" s="686"/>
      <c r="AP44" s="686" t="s">
        <v>3847</v>
      </c>
      <c r="AQ44" s="686"/>
      <c r="AR44" s="686"/>
      <c r="AS44" s="686"/>
      <c r="AT44" s="686"/>
      <c r="AU44" s="686" t="s">
        <v>3848</v>
      </c>
      <c r="AV44" s="686" t="s">
        <v>1766</v>
      </c>
      <c r="AX44" s="684" t="b">
        <v>0</v>
      </c>
      <c r="AY44" s="686" t="s">
        <v>182</v>
      </c>
      <c r="BA44" s="686"/>
      <c r="BB44" s="686"/>
      <c r="BC44" s="686"/>
      <c r="BD44" s="686"/>
      <c r="BE44" s="686"/>
      <c r="BF44" s="686"/>
      <c r="BG44" s="686"/>
      <c r="BH44" s="686"/>
      <c r="BI44" s="686"/>
      <c r="BJ44" s="686"/>
      <c r="BK44" s="686"/>
      <c r="BL44" s="686"/>
      <c r="BM44" s="686"/>
      <c r="BN44" s="686"/>
      <c r="BO44" s="686"/>
      <c r="BP44" s="686"/>
      <c r="BQ44" s="686"/>
      <c r="BR44" s="686"/>
      <c r="BS44" s="686"/>
      <c r="BT44" s="686"/>
    </row>
    <row r="45" ht="15.75" customHeight="1">
      <c r="A45" s="686" t="s">
        <v>1786</v>
      </c>
      <c r="B45" s="684" t="s">
        <v>3824</v>
      </c>
      <c r="C45" s="686" t="s">
        <v>3723</v>
      </c>
      <c r="D45" s="709" t="s">
        <v>3673</v>
      </c>
      <c r="E45" s="708" t="s">
        <v>57</v>
      </c>
      <c r="F45" s="684" t="b">
        <v>1</v>
      </c>
      <c r="G45" s="709" t="b">
        <v>1</v>
      </c>
      <c r="H45" s="684" t="s">
        <v>3849</v>
      </c>
      <c r="I45" s="710" t="s">
        <v>1790</v>
      </c>
      <c r="J45" s="710" t="s">
        <v>1789</v>
      </c>
      <c r="K45" s="686" t="s">
        <v>233</v>
      </c>
      <c r="L45" s="686" t="s">
        <v>80</v>
      </c>
      <c r="M45" s="686" t="s">
        <v>63</v>
      </c>
      <c r="N45" s="686" t="s">
        <v>427</v>
      </c>
      <c r="O45" s="755" t="s">
        <v>2578</v>
      </c>
      <c r="P45" s="686"/>
      <c r="Q45" s="686"/>
      <c r="R45" s="639" t="s">
        <v>1791</v>
      </c>
      <c r="S45" s="686" t="s">
        <v>1792</v>
      </c>
      <c r="T45" s="686" t="s">
        <v>1793</v>
      </c>
      <c r="U45" s="639" t="s">
        <v>1796</v>
      </c>
      <c r="V45" s="712">
        <v>2004.0</v>
      </c>
      <c r="W45" s="684" t="s">
        <v>109</v>
      </c>
      <c r="X45" s="737">
        <v>26759.0</v>
      </c>
      <c r="Y45" s="686" t="s">
        <v>3706</v>
      </c>
      <c r="Z45" s="686" t="s">
        <v>1694</v>
      </c>
      <c r="AA45" s="738">
        <v>41774.0</v>
      </c>
      <c r="AB45" s="736">
        <v>1.4E7</v>
      </c>
      <c r="AC45" s="736">
        <v>1.4E7</v>
      </c>
      <c r="AD45" s="712">
        <v>14.0</v>
      </c>
      <c r="AE45" s="712">
        <v>1.0</v>
      </c>
      <c r="AF45" s="686" t="s">
        <v>111</v>
      </c>
      <c r="AG45" s="712">
        <v>2.0</v>
      </c>
      <c r="AH45" s="686"/>
      <c r="AI45" s="686"/>
      <c r="AJ45" s="686"/>
      <c r="AK45" s="686"/>
      <c r="AL45" s="686" t="s">
        <v>1794</v>
      </c>
      <c r="AM45" s="686" t="s">
        <v>1795</v>
      </c>
      <c r="AP45" s="686"/>
      <c r="AQ45" s="686"/>
      <c r="AR45" s="686"/>
      <c r="AS45" s="686"/>
      <c r="AT45" s="686"/>
      <c r="AU45" s="686"/>
      <c r="AV45" s="756" t="s">
        <v>1796</v>
      </c>
      <c r="AW45" s="686"/>
      <c r="AX45" s="686"/>
      <c r="AY45" s="686"/>
      <c r="AZ45" s="686"/>
      <c r="BA45" s="686"/>
      <c r="BB45" s="686"/>
      <c r="BC45" s="686"/>
      <c r="BD45" s="686"/>
      <c r="BE45" s="686"/>
      <c r="BF45" s="686"/>
      <c r="BG45" s="686"/>
      <c r="BH45" s="686"/>
      <c r="BI45" s="686"/>
      <c r="BJ45" s="686"/>
      <c r="BK45" s="686"/>
      <c r="BL45" s="686"/>
      <c r="BM45" s="686"/>
      <c r="BN45" s="686"/>
      <c r="BO45" s="686"/>
      <c r="BP45" s="686"/>
      <c r="BQ45" s="686"/>
      <c r="BR45" s="686"/>
      <c r="BS45" s="686"/>
      <c r="BT45" s="686"/>
    </row>
    <row r="46" ht="16.5" customHeight="1">
      <c r="A46" s="686" t="s">
        <v>1895</v>
      </c>
      <c r="B46" s="684"/>
      <c r="C46" s="725" t="s">
        <v>3837</v>
      </c>
      <c r="D46" s="709" t="s">
        <v>3673</v>
      </c>
      <c r="E46" s="708" t="s">
        <v>57</v>
      </c>
      <c r="F46" s="708" t="b">
        <v>1</v>
      </c>
      <c r="G46" s="709" t="b">
        <v>1</v>
      </c>
      <c r="H46" s="684"/>
      <c r="I46" s="710" t="s">
        <v>1897</v>
      </c>
      <c r="J46" s="710" t="s">
        <v>1896</v>
      </c>
      <c r="K46" s="711" t="s">
        <v>122</v>
      </c>
      <c r="L46" s="686" t="s">
        <v>80</v>
      </c>
      <c r="M46" s="711" t="s">
        <v>63</v>
      </c>
      <c r="N46" s="711" t="s">
        <v>3554</v>
      </c>
      <c r="O46" s="711"/>
      <c r="P46" s="717"/>
      <c r="Q46" s="711" t="s">
        <v>3554</v>
      </c>
      <c r="R46" s="686" t="s">
        <v>1899</v>
      </c>
      <c r="S46" s="686" t="s">
        <v>1900</v>
      </c>
      <c r="T46" s="686" t="s">
        <v>1901</v>
      </c>
      <c r="U46" s="686" t="s">
        <v>293</v>
      </c>
      <c r="V46" s="684">
        <v>2004.0</v>
      </c>
      <c r="W46" s="684" t="s">
        <v>109</v>
      </c>
      <c r="X46" s="686"/>
      <c r="Y46" s="686" t="s">
        <v>193</v>
      </c>
      <c r="AA46" s="686"/>
      <c r="AB46" s="686"/>
      <c r="AC46" s="686"/>
      <c r="AD46" s="686"/>
      <c r="AE46" s="686"/>
      <c r="AF46" s="686"/>
      <c r="AG46" s="686"/>
      <c r="AH46" s="686"/>
      <c r="AI46" s="710" t="s">
        <v>1902</v>
      </c>
      <c r="AJ46" s="712">
        <v>357.0</v>
      </c>
      <c r="AK46" s="686"/>
      <c r="AL46" s="686"/>
      <c r="AM46" s="686" t="s">
        <v>3850</v>
      </c>
      <c r="AN46" s="686"/>
      <c r="AO46" s="686" t="s">
        <v>3850</v>
      </c>
      <c r="AP46" s="686" t="s">
        <v>3851</v>
      </c>
      <c r="AQ46" s="686"/>
      <c r="AR46" s="686"/>
      <c r="AS46" s="686" t="s">
        <v>3850</v>
      </c>
      <c r="AT46" s="686"/>
      <c r="AU46" s="686" t="s">
        <v>3852</v>
      </c>
      <c r="AV46" s="686" t="s">
        <v>1906</v>
      </c>
      <c r="AX46" s="684" t="b">
        <v>0</v>
      </c>
      <c r="AY46" s="686" t="s">
        <v>95</v>
      </c>
      <c r="AZ46" s="686"/>
      <c r="BA46" s="686"/>
      <c r="BB46" s="686"/>
      <c r="BC46" s="686"/>
      <c r="BD46" s="686"/>
      <c r="BE46" s="686"/>
      <c r="BF46" s="686"/>
      <c r="BG46" s="686"/>
      <c r="BH46" s="686"/>
      <c r="BI46" s="686"/>
      <c r="BJ46" s="686"/>
      <c r="BK46" s="686"/>
      <c r="BL46" s="686"/>
      <c r="BM46" s="686"/>
      <c r="BN46" s="686"/>
      <c r="BO46" s="686"/>
      <c r="BP46" s="686"/>
      <c r="BQ46" s="686"/>
      <c r="BR46" s="686"/>
      <c r="BS46" s="686"/>
      <c r="BT46" s="686"/>
    </row>
    <row r="47" ht="15.75" customHeight="1">
      <c r="A47" s="686" t="s">
        <v>1907</v>
      </c>
      <c r="B47" s="684"/>
      <c r="C47" s="725" t="s">
        <v>3837</v>
      </c>
      <c r="D47" s="709" t="s">
        <v>3673</v>
      </c>
      <c r="E47" s="708" t="s">
        <v>57</v>
      </c>
      <c r="F47" s="708" t="b">
        <v>1</v>
      </c>
      <c r="G47" s="709" t="b">
        <v>1</v>
      </c>
      <c r="H47" s="684"/>
      <c r="I47" s="710" t="s">
        <v>1909</v>
      </c>
      <c r="J47" s="710" t="s">
        <v>1908</v>
      </c>
      <c r="K47" s="711" t="s">
        <v>233</v>
      </c>
      <c r="L47" s="686" t="s">
        <v>80</v>
      </c>
      <c r="M47" s="711" t="s">
        <v>124</v>
      </c>
      <c r="N47" s="711" t="s">
        <v>428</v>
      </c>
      <c r="O47" s="757" t="s">
        <v>597</v>
      </c>
      <c r="P47" s="717"/>
      <c r="Q47" s="711" t="s">
        <v>3554</v>
      </c>
      <c r="R47" s="686" t="s">
        <v>1911</v>
      </c>
      <c r="S47" s="686" t="s">
        <v>1912</v>
      </c>
      <c r="T47" s="686" t="s">
        <v>1913</v>
      </c>
      <c r="U47" s="686" t="s">
        <v>1914</v>
      </c>
      <c r="V47" s="684">
        <v>1990.0</v>
      </c>
      <c r="W47" s="684" t="s">
        <v>109</v>
      </c>
      <c r="X47" s="737">
        <v>167669.0</v>
      </c>
      <c r="Y47" s="686" t="s">
        <v>2887</v>
      </c>
      <c r="AA47" s="686"/>
      <c r="AB47" s="686"/>
      <c r="AC47" s="686"/>
      <c r="AD47" s="686"/>
      <c r="AE47" s="686"/>
      <c r="AF47" s="686" t="s">
        <v>111</v>
      </c>
      <c r="AG47" s="686"/>
      <c r="AH47" s="686"/>
      <c r="AI47" s="710" t="s">
        <v>1916</v>
      </c>
      <c r="AJ47" s="712">
        <v>575.0</v>
      </c>
      <c r="AK47" s="758" t="s">
        <v>1917</v>
      </c>
      <c r="AL47" s="759">
        <v>9.72E10</v>
      </c>
      <c r="AM47" s="686" t="s">
        <v>1918</v>
      </c>
      <c r="AN47" s="686"/>
      <c r="AO47" s="686"/>
      <c r="AP47" s="686" t="s">
        <v>3853</v>
      </c>
      <c r="AQ47" s="686"/>
      <c r="AR47" s="686"/>
      <c r="AS47" s="686"/>
      <c r="AT47" s="686"/>
      <c r="AU47" s="686" t="s">
        <v>3854</v>
      </c>
      <c r="AV47" s="686" t="s">
        <v>1921</v>
      </c>
      <c r="AX47" s="684" t="b">
        <v>0</v>
      </c>
      <c r="AY47" s="686" t="s">
        <v>95</v>
      </c>
      <c r="AZ47" s="686"/>
      <c r="BA47" s="686"/>
      <c r="BB47" s="686"/>
      <c r="BC47" s="686"/>
      <c r="BD47" s="686"/>
      <c r="BE47" s="686"/>
      <c r="BF47" s="686"/>
      <c r="BG47" s="686"/>
      <c r="BH47" s="686"/>
      <c r="BI47" s="686"/>
      <c r="BJ47" s="686"/>
      <c r="BK47" s="686"/>
      <c r="BL47" s="686"/>
      <c r="BM47" s="686"/>
      <c r="BN47" s="686"/>
      <c r="BO47" s="686"/>
      <c r="BP47" s="686"/>
      <c r="BQ47" s="686"/>
      <c r="BR47" s="686"/>
      <c r="BS47" s="686"/>
      <c r="BT47" s="686"/>
    </row>
    <row r="48" ht="15.0" customHeight="1">
      <c r="A48" s="686" t="s">
        <v>3855</v>
      </c>
      <c r="B48" s="684" t="s">
        <v>3824</v>
      </c>
      <c r="C48" s="686" t="s">
        <v>3723</v>
      </c>
      <c r="D48" s="709" t="s">
        <v>3673</v>
      </c>
      <c r="E48" s="708" t="s">
        <v>57</v>
      </c>
      <c r="F48" s="684" t="b">
        <v>1</v>
      </c>
      <c r="G48" s="709" t="b">
        <v>1</v>
      </c>
      <c r="H48" s="684"/>
      <c r="I48" s="710" t="s">
        <v>1924</v>
      </c>
      <c r="J48" s="686" t="s">
        <v>3856</v>
      </c>
      <c r="K48" s="686" t="s">
        <v>233</v>
      </c>
      <c r="L48" s="686" t="s">
        <v>80</v>
      </c>
      <c r="M48" s="686" t="s">
        <v>63</v>
      </c>
      <c r="N48" s="639" t="s">
        <v>340</v>
      </c>
      <c r="O48" s="686" t="s">
        <v>339</v>
      </c>
      <c r="P48" s="686" t="s">
        <v>427</v>
      </c>
      <c r="Q48" s="686"/>
      <c r="R48" s="639" t="s">
        <v>1926</v>
      </c>
      <c r="S48" s="639" t="s">
        <v>1927</v>
      </c>
      <c r="T48" s="686"/>
      <c r="U48" s="639" t="s">
        <v>3857</v>
      </c>
      <c r="V48" s="686">
        <v>1949.0</v>
      </c>
      <c r="W48" s="684" t="s">
        <v>568</v>
      </c>
      <c r="X48" s="686"/>
      <c r="Y48" s="686"/>
      <c r="Z48" s="686"/>
      <c r="AA48" s="686"/>
      <c r="AB48" s="686"/>
      <c r="AC48" s="686" t="s">
        <v>3858</v>
      </c>
      <c r="AD48" s="686">
        <f>128*100</f>
        <v>12800</v>
      </c>
      <c r="AE48" s="686"/>
      <c r="AF48" s="686"/>
      <c r="AG48" s="686"/>
      <c r="AH48" s="686"/>
      <c r="AI48" s="686"/>
      <c r="AJ48" s="686"/>
      <c r="AL48" s="686"/>
      <c r="AM48" s="686" t="s">
        <v>1930</v>
      </c>
      <c r="AR48" s="686"/>
      <c r="AS48" s="686"/>
      <c r="AT48" s="686"/>
      <c r="AU48" s="686"/>
      <c r="AV48" s="686" t="s">
        <v>1931</v>
      </c>
      <c r="AX48" s="686"/>
      <c r="AY48" s="686"/>
      <c r="AZ48" s="686"/>
      <c r="BA48" s="686"/>
      <c r="BB48" s="686"/>
      <c r="BC48" s="686"/>
      <c r="BD48" s="686"/>
      <c r="BE48" s="686"/>
      <c r="BF48" s="686"/>
      <c r="BG48" s="686"/>
      <c r="BH48" s="686"/>
      <c r="BI48" s="686"/>
      <c r="BJ48" s="686"/>
      <c r="BK48" s="686"/>
      <c r="BL48" s="686"/>
      <c r="BM48" s="686"/>
      <c r="BN48" s="686"/>
      <c r="BO48" s="686"/>
      <c r="BP48" s="686"/>
      <c r="BQ48" s="686"/>
      <c r="BR48" s="686"/>
      <c r="BS48" s="686"/>
      <c r="BT48" s="686"/>
    </row>
    <row r="49" ht="16.5" customHeight="1">
      <c r="A49" s="686" t="s">
        <v>1969</v>
      </c>
      <c r="B49" s="684" t="s">
        <v>3824</v>
      </c>
      <c r="C49" s="686" t="s">
        <v>3723</v>
      </c>
      <c r="D49" s="709" t="s">
        <v>3673</v>
      </c>
      <c r="E49" s="708" t="s">
        <v>57</v>
      </c>
      <c r="F49" s="684" t="b">
        <v>1</v>
      </c>
      <c r="G49" s="709" t="b">
        <v>1</v>
      </c>
      <c r="H49" s="684"/>
      <c r="I49" s="710" t="s">
        <v>1971</v>
      </c>
      <c r="J49" s="710" t="s">
        <v>1970</v>
      </c>
      <c r="K49" s="686" t="s">
        <v>233</v>
      </c>
      <c r="L49" s="686" t="s">
        <v>123</v>
      </c>
      <c r="M49" s="686" t="s">
        <v>63</v>
      </c>
      <c r="N49" s="686" t="s">
        <v>582</v>
      </c>
      <c r="O49" s="686" t="s">
        <v>340</v>
      </c>
      <c r="P49" s="686"/>
      <c r="Q49" s="686"/>
      <c r="R49" s="686" t="s">
        <v>1973</v>
      </c>
      <c r="S49" s="686" t="s">
        <v>1974</v>
      </c>
      <c r="T49" s="686" t="s">
        <v>1975</v>
      </c>
      <c r="U49" s="639" t="s">
        <v>1976</v>
      </c>
      <c r="V49" s="712">
        <v>2010.0</v>
      </c>
      <c r="W49" s="684" t="s">
        <v>109</v>
      </c>
      <c r="X49" s="686"/>
      <c r="Y49" s="754" t="s">
        <v>178</v>
      </c>
      <c r="Z49" s="686"/>
      <c r="AA49" s="686"/>
      <c r="AB49" s="686"/>
      <c r="AC49" s="686"/>
      <c r="AD49" s="686">
        <v>24.4</v>
      </c>
      <c r="AE49" s="686"/>
      <c r="AF49" s="686"/>
      <c r="AG49" s="686"/>
      <c r="AH49" s="686"/>
      <c r="AI49" s="686"/>
      <c r="AJ49" s="686"/>
      <c r="AK49" s="686"/>
      <c r="AL49" s="686"/>
      <c r="AM49" s="686"/>
      <c r="AN49" s="686"/>
      <c r="AO49" s="686"/>
      <c r="AP49" s="686"/>
      <c r="AQ49" s="686"/>
      <c r="AR49" s="686"/>
      <c r="AS49" s="686"/>
      <c r="AT49" s="686"/>
      <c r="AU49" s="686"/>
      <c r="AV49" s="686" t="s">
        <v>1976</v>
      </c>
      <c r="AX49" s="684" t="b">
        <v>0</v>
      </c>
      <c r="AY49" s="686" t="s">
        <v>214</v>
      </c>
      <c r="AZ49" s="686"/>
      <c r="BA49" s="686"/>
      <c r="BB49" s="686"/>
      <c r="BC49" s="686"/>
      <c r="BD49" s="686"/>
      <c r="BE49" s="686"/>
      <c r="BF49" s="686"/>
      <c r="BG49" s="686"/>
      <c r="BH49" s="686"/>
      <c r="BI49" s="686"/>
      <c r="BJ49" s="686"/>
      <c r="BK49" s="686"/>
      <c r="BL49" s="686"/>
      <c r="BM49" s="686"/>
      <c r="BN49" s="686"/>
      <c r="BO49" s="686"/>
      <c r="BP49" s="686"/>
      <c r="BQ49" s="686"/>
      <c r="BR49" s="686"/>
      <c r="BS49" s="686"/>
      <c r="BT49" s="686"/>
    </row>
    <row r="50" ht="15.75" customHeight="1">
      <c r="A50" s="686" t="s">
        <v>1977</v>
      </c>
      <c r="B50" s="684"/>
      <c r="C50" s="725" t="s">
        <v>3837</v>
      </c>
      <c r="D50" s="709" t="s">
        <v>3673</v>
      </c>
      <c r="E50" s="708" t="s">
        <v>57</v>
      </c>
      <c r="F50" s="708" t="b">
        <v>1</v>
      </c>
      <c r="G50" s="709" t="b">
        <v>1</v>
      </c>
      <c r="H50" s="684"/>
      <c r="I50" s="710" t="s">
        <v>1979</v>
      </c>
      <c r="J50" s="710" t="s">
        <v>1978</v>
      </c>
      <c r="K50" s="711" t="s">
        <v>61</v>
      </c>
      <c r="L50" s="686" t="s">
        <v>80</v>
      </c>
      <c r="M50" s="711" t="s">
        <v>63</v>
      </c>
      <c r="N50" s="711" t="s">
        <v>321</v>
      </c>
      <c r="O50" s="711"/>
      <c r="P50" s="717"/>
      <c r="Q50" s="711" t="s">
        <v>3553</v>
      </c>
      <c r="R50" s="686" t="s">
        <v>1981</v>
      </c>
      <c r="S50" s="686" t="s">
        <v>1982</v>
      </c>
      <c r="T50" s="686" t="s">
        <v>1983</v>
      </c>
      <c r="U50" s="686" t="s">
        <v>129</v>
      </c>
      <c r="V50" s="712">
        <v>2013.0</v>
      </c>
      <c r="W50" s="684" t="s">
        <v>91</v>
      </c>
      <c r="X50" s="686"/>
      <c r="Y50" s="686" t="s">
        <v>74</v>
      </c>
      <c r="Z50" s="686"/>
      <c r="AA50" s="686"/>
      <c r="AB50" s="686"/>
      <c r="AC50" s="686"/>
      <c r="AD50" s="686"/>
      <c r="AE50" s="686"/>
      <c r="AF50" s="686"/>
      <c r="AG50" s="686"/>
      <c r="AH50" s="686"/>
      <c r="AI50" s="686"/>
      <c r="AJ50" s="686"/>
      <c r="AK50" s="686"/>
      <c r="AL50" s="686"/>
      <c r="AM50" s="686"/>
      <c r="AN50" s="686"/>
      <c r="AO50" s="686"/>
      <c r="AP50" s="686"/>
      <c r="AQ50" s="686"/>
      <c r="AR50" s="686"/>
      <c r="AS50" s="686"/>
      <c r="AT50" s="686"/>
      <c r="AU50" s="686"/>
      <c r="AV50" s="686" t="s">
        <v>1984</v>
      </c>
      <c r="AX50" s="684" t="b">
        <v>0</v>
      </c>
      <c r="AY50" s="686" t="s">
        <v>95</v>
      </c>
      <c r="AZ50" s="686"/>
      <c r="BA50" s="686"/>
      <c r="BB50" s="686"/>
      <c r="BC50" s="686"/>
      <c r="BD50" s="686"/>
      <c r="BE50" s="686"/>
      <c r="BF50" s="686"/>
      <c r="BG50" s="686"/>
      <c r="BH50" s="686"/>
      <c r="BI50" s="686"/>
      <c r="BJ50" s="686"/>
      <c r="BK50" s="686"/>
      <c r="BL50" s="686"/>
      <c r="BM50" s="686"/>
      <c r="BN50" s="686"/>
      <c r="BO50" s="686"/>
      <c r="BP50" s="686"/>
      <c r="BQ50" s="686"/>
      <c r="BR50" s="686"/>
      <c r="BS50" s="686"/>
      <c r="BT50" s="686"/>
    </row>
    <row r="51" ht="15.75" customHeight="1">
      <c r="A51" s="686" t="s">
        <v>3859</v>
      </c>
      <c r="B51" s="684"/>
      <c r="C51" s="706" t="s">
        <v>3673</v>
      </c>
      <c r="D51" s="708" t="s">
        <v>3723</v>
      </c>
      <c r="E51" s="708" t="s">
        <v>57</v>
      </c>
      <c r="F51" s="708" t="b">
        <v>1</v>
      </c>
      <c r="G51" s="709" t="b">
        <v>1</v>
      </c>
      <c r="H51" s="684"/>
      <c r="I51" s="710" t="s">
        <v>2048</v>
      </c>
      <c r="J51" s="710" t="s">
        <v>2047</v>
      </c>
      <c r="K51" s="686" t="s">
        <v>79</v>
      </c>
      <c r="L51" s="686" t="s">
        <v>123</v>
      </c>
      <c r="M51" s="686" t="s">
        <v>63</v>
      </c>
      <c r="N51" s="686" t="s">
        <v>125</v>
      </c>
      <c r="O51" s="686" t="s">
        <v>65</v>
      </c>
      <c r="P51" s="686"/>
      <c r="Q51" s="686" t="s">
        <v>3554</v>
      </c>
      <c r="R51" s="686" t="s">
        <v>2050</v>
      </c>
      <c r="S51" s="686" t="s">
        <v>3860</v>
      </c>
      <c r="T51" s="686" t="s">
        <v>2051</v>
      </c>
      <c r="U51" s="662" t="s">
        <v>2052</v>
      </c>
      <c r="V51" s="684">
        <v>2014.0</v>
      </c>
      <c r="W51" s="684" t="s">
        <v>91</v>
      </c>
      <c r="Y51" s="686"/>
      <c r="Z51" s="686"/>
      <c r="AA51" s="686"/>
      <c r="AB51" s="686"/>
      <c r="AC51" s="686"/>
      <c r="AD51" s="686"/>
      <c r="AE51" s="686"/>
      <c r="AF51" s="686"/>
      <c r="AG51" s="686"/>
      <c r="AH51" s="686"/>
      <c r="AK51" s="686"/>
      <c r="AL51" s="686"/>
      <c r="AM51" s="686"/>
      <c r="AN51" s="686"/>
      <c r="AO51" s="686"/>
      <c r="AP51" s="686"/>
      <c r="AQ51" s="686"/>
      <c r="AR51" s="686"/>
      <c r="AS51" s="686"/>
      <c r="AT51" s="686"/>
      <c r="AU51" s="686"/>
      <c r="AV51" s="639" t="s">
        <v>2053</v>
      </c>
      <c r="AW51" s="686"/>
      <c r="AX51" s="686"/>
      <c r="AY51" s="686"/>
      <c r="AZ51" s="686"/>
      <c r="BA51" s="686"/>
      <c r="BB51" s="686"/>
      <c r="BC51" s="686"/>
      <c r="BD51" s="686"/>
      <c r="BE51" s="686"/>
      <c r="BF51" s="686"/>
      <c r="BG51" s="686"/>
      <c r="BH51" s="686"/>
      <c r="BI51" s="686"/>
      <c r="BJ51" s="686"/>
      <c r="BK51" s="686"/>
      <c r="BL51" s="686"/>
      <c r="BM51" s="686"/>
      <c r="BN51" s="686"/>
      <c r="BO51" s="686"/>
      <c r="BP51" s="686"/>
      <c r="BQ51" s="686"/>
      <c r="BR51" s="686"/>
      <c r="BS51" s="686"/>
      <c r="BT51" s="686"/>
    </row>
    <row r="52" ht="15.75" customHeight="1">
      <c r="A52" s="711" t="s">
        <v>2064</v>
      </c>
      <c r="B52" s="684" t="s">
        <v>3824</v>
      </c>
      <c r="C52" s="686" t="s">
        <v>3723</v>
      </c>
      <c r="D52" s="707" t="s">
        <v>3674</v>
      </c>
      <c r="E52" s="708" t="s">
        <v>57</v>
      </c>
      <c r="F52" s="708" t="b">
        <v>1</v>
      </c>
      <c r="G52" s="708" t="b">
        <v>1</v>
      </c>
      <c r="H52" s="740"/>
      <c r="I52" s="716" t="s">
        <v>2066</v>
      </c>
      <c r="J52" s="716" t="s">
        <v>3861</v>
      </c>
      <c r="K52" s="711" t="s">
        <v>100</v>
      </c>
      <c r="L52" s="711" t="s">
        <v>123</v>
      </c>
      <c r="M52" s="711" t="s">
        <v>314</v>
      </c>
      <c r="N52" s="686" t="s">
        <v>125</v>
      </c>
      <c r="O52" s="711"/>
      <c r="P52" s="717"/>
      <c r="Q52" s="711"/>
      <c r="R52" s="639" t="s">
        <v>2068</v>
      </c>
      <c r="S52" s="719"/>
      <c r="T52" s="748"/>
      <c r="U52" s="639" t="s">
        <v>2069</v>
      </c>
      <c r="V52" s="686">
        <v>2017.0</v>
      </c>
      <c r="W52" s="684" t="s">
        <v>109</v>
      </c>
      <c r="X52" s="684"/>
      <c r="Y52" s="719"/>
      <c r="Z52" s="719"/>
      <c r="AA52" s="686"/>
      <c r="AB52" s="686"/>
      <c r="AC52" s="686"/>
      <c r="AD52" s="684">
        <v>2.7</v>
      </c>
      <c r="AE52" s="684"/>
      <c r="AF52" s="719"/>
      <c r="AG52" s="684"/>
      <c r="AH52" s="684"/>
      <c r="AI52" s="719"/>
      <c r="AJ52" s="684"/>
      <c r="AK52" s="719"/>
      <c r="AL52" s="722"/>
      <c r="AM52" s="724"/>
      <c r="AN52" s="724"/>
      <c r="AO52" s="724"/>
      <c r="AP52" s="724"/>
      <c r="AQ52" s="719"/>
      <c r="AR52" s="686"/>
      <c r="AS52" s="686"/>
      <c r="AT52" s="686"/>
      <c r="AU52" s="686"/>
      <c r="AV52" s="756" t="s">
        <v>2069</v>
      </c>
      <c r="AW52" s="686"/>
      <c r="AX52" s="686"/>
      <c r="AY52" s="686"/>
      <c r="AZ52" s="686"/>
      <c r="BA52" s="686"/>
      <c r="BB52" s="686"/>
      <c r="BC52" s="686"/>
      <c r="BD52" s="686"/>
      <c r="BE52" s="686"/>
      <c r="BF52" s="686"/>
      <c r="BG52" s="686"/>
      <c r="BH52" s="686"/>
      <c r="BI52" s="686"/>
      <c r="BJ52" s="686"/>
      <c r="BK52" s="686"/>
      <c r="BL52" s="686"/>
      <c r="BM52" s="686"/>
      <c r="BN52" s="686"/>
      <c r="BO52" s="686"/>
      <c r="BP52" s="686"/>
      <c r="BQ52" s="686"/>
      <c r="BR52" s="686"/>
      <c r="BS52" s="686"/>
      <c r="BT52" s="686"/>
    </row>
    <row r="53" ht="15.75" customHeight="1">
      <c r="A53" s="686" t="s">
        <v>2094</v>
      </c>
      <c r="B53" s="684"/>
      <c r="C53" s="725" t="s">
        <v>3837</v>
      </c>
      <c r="D53" s="713"/>
      <c r="E53" s="708" t="s">
        <v>57</v>
      </c>
      <c r="F53" s="713" t="b">
        <v>1</v>
      </c>
      <c r="G53" s="709" t="b">
        <v>1</v>
      </c>
      <c r="H53" s="684"/>
      <c r="I53" s="710" t="s">
        <v>2096</v>
      </c>
      <c r="J53" s="710" t="s">
        <v>2095</v>
      </c>
      <c r="K53" s="711" t="s">
        <v>473</v>
      </c>
      <c r="L53" s="711" t="s">
        <v>123</v>
      </c>
      <c r="M53" s="711" t="s">
        <v>314</v>
      </c>
      <c r="N53" s="711" t="s">
        <v>82</v>
      </c>
      <c r="O53" s="711"/>
      <c r="P53" s="717"/>
      <c r="Q53" s="686" t="s">
        <v>3542</v>
      </c>
      <c r="R53" s="686" t="s">
        <v>2098</v>
      </c>
      <c r="S53" s="686" t="s">
        <v>2099</v>
      </c>
      <c r="T53" s="686" t="s">
        <v>2100</v>
      </c>
      <c r="U53" s="686" t="s">
        <v>129</v>
      </c>
      <c r="V53" s="712">
        <v>2014.0</v>
      </c>
      <c r="W53" s="684" t="s">
        <v>109</v>
      </c>
      <c r="X53" s="737">
        <v>14993.0</v>
      </c>
      <c r="Y53" s="686" t="s">
        <v>74</v>
      </c>
      <c r="Z53" s="686" t="s">
        <v>74</v>
      </c>
      <c r="AA53" s="742">
        <v>44550.0</v>
      </c>
      <c r="AB53" s="686" t="s">
        <v>3862</v>
      </c>
      <c r="AC53" s="686" t="s">
        <v>3863</v>
      </c>
      <c r="AD53" s="712">
        <v>2.1</v>
      </c>
      <c r="AE53" s="712">
        <v>3.0</v>
      </c>
      <c r="AF53" s="686" t="s">
        <v>111</v>
      </c>
      <c r="AG53" s="712">
        <v>7.0</v>
      </c>
      <c r="AH53" s="686"/>
      <c r="AI53" s="710" t="s">
        <v>2101</v>
      </c>
      <c r="AJ53" s="737">
        <v>1508.0</v>
      </c>
      <c r="AK53" s="686" t="s">
        <v>2102</v>
      </c>
      <c r="AM53" s="686" t="s">
        <v>3864</v>
      </c>
      <c r="AN53" s="686"/>
      <c r="AO53" s="686" t="s">
        <v>3865</v>
      </c>
      <c r="AP53" s="686" t="s">
        <v>3864</v>
      </c>
      <c r="AQ53" s="686"/>
      <c r="AR53" s="686"/>
      <c r="AS53" s="686"/>
      <c r="AT53" s="686"/>
      <c r="AU53" s="686" t="s">
        <v>3866</v>
      </c>
      <c r="AV53" s="686" t="s">
        <v>2106</v>
      </c>
      <c r="AX53" s="684" t="b">
        <v>0</v>
      </c>
      <c r="AY53" s="686" t="s">
        <v>95</v>
      </c>
      <c r="AZ53" s="686"/>
      <c r="BA53" s="686"/>
      <c r="BB53" s="686"/>
      <c r="BC53" s="686"/>
      <c r="BD53" s="686"/>
      <c r="BE53" s="686"/>
      <c r="BF53" s="686"/>
      <c r="BG53" s="686"/>
      <c r="BH53" s="686"/>
      <c r="BI53" s="686"/>
      <c r="BJ53" s="686"/>
      <c r="BK53" s="686"/>
      <c r="BL53" s="686"/>
      <c r="BM53" s="686"/>
      <c r="BN53" s="686"/>
      <c r="BO53" s="686"/>
      <c r="BP53" s="686"/>
      <c r="BQ53" s="686"/>
      <c r="BR53" s="686"/>
      <c r="BS53" s="686"/>
      <c r="BT53" s="686"/>
    </row>
    <row r="54" ht="16.5" customHeight="1">
      <c r="A54" s="686" t="s">
        <v>2107</v>
      </c>
      <c r="B54" s="684"/>
      <c r="C54" s="725" t="s">
        <v>3837</v>
      </c>
      <c r="D54" s="713"/>
      <c r="E54" s="708" t="s">
        <v>57</v>
      </c>
      <c r="F54" s="713" t="b">
        <v>1</v>
      </c>
      <c r="G54" s="709" t="b">
        <v>1</v>
      </c>
      <c r="H54" s="684"/>
      <c r="I54" s="710" t="s">
        <v>2109</v>
      </c>
      <c r="J54" s="710" t="s">
        <v>2108</v>
      </c>
      <c r="K54" s="711" t="s">
        <v>61</v>
      </c>
      <c r="L54" s="711" t="s">
        <v>123</v>
      </c>
      <c r="M54" s="711" t="s">
        <v>314</v>
      </c>
      <c r="N54" s="686" t="s">
        <v>125</v>
      </c>
      <c r="O54" s="711" t="s">
        <v>65</v>
      </c>
      <c r="P54" s="717"/>
      <c r="Q54" s="686"/>
      <c r="R54" s="686" t="s">
        <v>2111</v>
      </c>
      <c r="S54" s="686" t="s">
        <v>2112</v>
      </c>
      <c r="T54" s="686" t="s">
        <v>2113</v>
      </c>
      <c r="U54" s="686" t="s">
        <v>129</v>
      </c>
      <c r="V54" s="712">
        <v>2016.0</v>
      </c>
      <c r="W54" s="684" t="s">
        <v>109</v>
      </c>
      <c r="X54" s="737">
        <v>9145.0</v>
      </c>
      <c r="Y54" s="686" t="s">
        <v>3679</v>
      </c>
      <c r="Z54" s="686" t="s">
        <v>492</v>
      </c>
      <c r="AA54" s="735">
        <v>43942.0</v>
      </c>
      <c r="AB54" s="736">
        <v>4000000.0</v>
      </c>
      <c r="AC54" s="686" t="s">
        <v>3867</v>
      </c>
      <c r="AD54" s="712">
        <v>7.0</v>
      </c>
      <c r="AE54" s="712">
        <v>4.0</v>
      </c>
      <c r="AF54" s="686"/>
      <c r="AG54" s="712">
        <v>10.0</v>
      </c>
      <c r="AH54" s="686"/>
      <c r="AI54" s="710" t="s">
        <v>2114</v>
      </c>
      <c r="AJ54" s="686"/>
      <c r="AK54" s="686" t="s">
        <v>2115</v>
      </c>
      <c r="AM54" s="686" t="s">
        <v>3868</v>
      </c>
      <c r="AN54" s="686"/>
      <c r="AO54" s="686" t="s">
        <v>3868</v>
      </c>
      <c r="AP54" s="686" t="s">
        <v>3869</v>
      </c>
      <c r="AQ54" s="686"/>
      <c r="AR54" s="686"/>
      <c r="AS54" s="686" t="s">
        <v>3870</v>
      </c>
      <c r="AT54" s="686"/>
      <c r="AU54" s="686" t="s">
        <v>3871</v>
      </c>
      <c r="AV54" s="686" t="s">
        <v>2120</v>
      </c>
      <c r="AX54" s="684" t="b">
        <v>0</v>
      </c>
      <c r="AY54" s="686" t="s">
        <v>95</v>
      </c>
      <c r="AZ54" s="686"/>
      <c r="BA54" s="686"/>
      <c r="BB54" s="686"/>
      <c r="BC54" s="686"/>
      <c r="BD54" s="686"/>
      <c r="BE54" s="686"/>
      <c r="BF54" s="686"/>
      <c r="BG54" s="686"/>
      <c r="BH54" s="686"/>
      <c r="BI54" s="686"/>
      <c r="BJ54" s="686"/>
      <c r="BK54" s="686"/>
      <c r="BL54" s="686"/>
      <c r="BM54" s="686"/>
      <c r="BN54" s="686"/>
      <c r="BO54" s="686"/>
      <c r="BP54" s="686"/>
      <c r="BQ54" s="686"/>
      <c r="BR54" s="686"/>
      <c r="BS54" s="686"/>
      <c r="BT54" s="686"/>
    </row>
    <row r="55" ht="15.75" customHeight="1">
      <c r="A55" s="686" t="s">
        <v>2131</v>
      </c>
      <c r="B55" s="684" t="s">
        <v>3872</v>
      </c>
      <c r="C55" s="686" t="s">
        <v>3747</v>
      </c>
      <c r="D55" s="708" t="s">
        <v>3723</v>
      </c>
      <c r="E55" s="708" t="s">
        <v>57</v>
      </c>
      <c r="F55" s="684" t="b">
        <v>1</v>
      </c>
      <c r="G55" s="709" t="b">
        <v>1</v>
      </c>
      <c r="H55" s="684"/>
      <c r="I55" s="686" t="s">
        <v>471</v>
      </c>
      <c r="J55" s="710" t="s">
        <v>2133</v>
      </c>
      <c r="K55" s="686" t="s">
        <v>79</v>
      </c>
      <c r="L55" s="686" t="s">
        <v>123</v>
      </c>
      <c r="M55" s="686" t="s">
        <v>641</v>
      </c>
      <c r="N55" s="686" t="s">
        <v>187</v>
      </c>
      <c r="O55" s="686" t="s">
        <v>428</v>
      </c>
      <c r="P55" s="686" t="s">
        <v>82</v>
      </c>
      <c r="Q55" s="686"/>
      <c r="R55" s="686" t="s">
        <v>2134</v>
      </c>
      <c r="S55" s="760" t="s">
        <v>2135</v>
      </c>
      <c r="T55" s="686"/>
      <c r="U55" s="686" t="s">
        <v>3873</v>
      </c>
      <c r="V55" s="686"/>
      <c r="W55" s="684"/>
      <c r="X55" s="686"/>
      <c r="Y55" s="686"/>
      <c r="Z55" s="686"/>
      <c r="AA55" s="686"/>
      <c r="AB55" s="686"/>
      <c r="AC55" s="686"/>
      <c r="AD55" s="686"/>
      <c r="AE55" s="686"/>
      <c r="AF55" s="686"/>
      <c r="AG55" s="686"/>
      <c r="AH55" s="686"/>
      <c r="AI55" s="686"/>
      <c r="AJ55" s="686"/>
      <c r="AK55" s="686"/>
      <c r="AL55" s="686"/>
      <c r="AM55" s="686"/>
      <c r="AN55" s="686"/>
      <c r="AO55" s="686"/>
      <c r="AP55" s="686"/>
      <c r="AQ55" s="686"/>
      <c r="AR55" s="686"/>
      <c r="AS55" s="686"/>
      <c r="AT55" s="686"/>
      <c r="AU55" s="686"/>
      <c r="AV55" s="686" t="s">
        <v>2136</v>
      </c>
      <c r="AY55" s="686"/>
      <c r="AZ55" s="686"/>
      <c r="BA55" s="686"/>
      <c r="BB55" s="686"/>
      <c r="BC55" s="686"/>
      <c r="BD55" s="686"/>
      <c r="BE55" s="686"/>
      <c r="BF55" s="686"/>
      <c r="BG55" s="686"/>
      <c r="BH55" s="686"/>
      <c r="BI55" s="686"/>
      <c r="BJ55" s="686"/>
      <c r="BK55" s="686"/>
      <c r="BL55" s="686"/>
      <c r="BM55" s="686"/>
      <c r="BN55" s="686"/>
      <c r="BO55" s="686"/>
      <c r="BP55" s="686"/>
      <c r="BQ55" s="686"/>
      <c r="BR55" s="686"/>
      <c r="BS55" s="686"/>
      <c r="BT55" s="686"/>
    </row>
    <row r="56" ht="15.75" customHeight="1">
      <c r="A56" s="686" t="s">
        <v>2164</v>
      </c>
      <c r="B56" s="684" t="s">
        <v>3872</v>
      </c>
      <c r="C56" s="711" t="s">
        <v>3747</v>
      </c>
      <c r="D56" s="709" t="s">
        <v>3673</v>
      </c>
      <c r="E56" s="708" t="s">
        <v>57</v>
      </c>
      <c r="F56" s="708" t="b">
        <v>1</v>
      </c>
      <c r="G56" s="709" t="b">
        <v>1</v>
      </c>
      <c r="H56" s="684"/>
      <c r="I56" s="686"/>
      <c r="J56" s="710" t="s">
        <v>3874</v>
      </c>
      <c r="K56" s="686" t="s">
        <v>233</v>
      </c>
      <c r="L56" s="686" t="s">
        <v>80</v>
      </c>
      <c r="M56" s="686" t="s">
        <v>63</v>
      </c>
      <c r="N56" s="686" t="s">
        <v>65</v>
      </c>
      <c r="O56" s="686" t="s">
        <v>235</v>
      </c>
      <c r="P56" s="686"/>
      <c r="Q56" s="686" t="s">
        <v>187</v>
      </c>
      <c r="R56" s="686" t="s">
        <v>2169</v>
      </c>
      <c r="S56" s="686"/>
      <c r="T56" s="686"/>
      <c r="U56" s="686" t="s">
        <v>3602</v>
      </c>
      <c r="V56" s="686">
        <v>2020.0</v>
      </c>
      <c r="W56" s="684"/>
      <c r="X56" s="686"/>
      <c r="Y56" s="686"/>
      <c r="Z56" s="686"/>
      <c r="AA56" s="686"/>
      <c r="AB56" s="686"/>
      <c r="AC56" s="686"/>
      <c r="AD56" s="686"/>
      <c r="AE56" s="686"/>
      <c r="AF56" s="686"/>
      <c r="AG56" s="686"/>
      <c r="AH56" s="686"/>
      <c r="AI56" s="686"/>
      <c r="AJ56" s="686"/>
      <c r="AK56" s="686"/>
      <c r="AL56" s="686"/>
      <c r="AM56" s="686"/>
      <c r="AN56" s="686"/>
      <c r="AO56" s="686"/>
      <c r="AP56" s="686"/>
      <c r="AQ56" s="686"/>
      <c r="AR56" s="686"/>
      <c r="AS56" s="686"/>
      <c r="AT56" s="686"/>
      <c r="AU56" s="686"/>
      <c r="AV56" s="686"/>
      <c r="AW56" s="686"/>
      <c r="AX56" s="686"/>
      <c r="AY56" s="686"/>
      <c r="AZ56" s="686"/>
      <c r="BA56" s="686"/>
      <c r="BB56" s="686"/>
      <c r="BC56" s="686"/>
      <c r="BD56" s="686"/>
      <c r="BE56" s="686"/>
      <c r="BF56" s="686"/>
      <c r="BG56" s="686"/>
      <c r="BH56" s="686"/>
      <c r="BI56" s="686"/>
      <c r="BJ56" s="686"/>
      <c r="BK56" s="686"/>
      <c r="BL56" s="686"/>
      <c r="BM56" s="686"/>
      <c r="BN56" s="686"/>
      <c r="BO56" s="686"/>
      <c r="BP56" s="686"/>
      <c r="BQ56" s="686"/>
      <c r="BR56" s="686"/>
      <c r="BS56" s="686"/>
      <c r="BT56" s="686"/>
    </row>
    <row r="57" ht="15.75" customHeight="1">
      <c r="A57" s="686" t="s">
        <v>2184</v>
      </c>
      <c r="B57" s="684"/>
      <c r="C57" s="711" t="s">
        <v>3747</v>
      </c>
      <c r="D57" s="709" t="s">
        <v>3673</v>
      </c>
      <c r="E57" s="708" t="s">
        <v>57</v>
      </c>
      <c r="F57" s="708" t="b">
        <v>1</v>
      </c>
      <c r="G57" s="709" t="b">
        <v>1</v>
      </c>
      <c r="H57" s="684"/>
      <c r="I57" s="710" t="s">
        <v>2186</v>
      </c>
      <c r="J57" s="716" t="s">
        <v>2185</v>
      </c>
      <c r="K57" s="711" t="s">
        <v>61</v>
      </c>
      <c r="L57" s="711" t="s">
        <v>62</v>
      </c>
      <c r="M57" s="711" t="s">
        <v>63</v>
      </c>
      <c r="N57" s="711" t="s">
        <v>321</v>
      </c>
      <c r="O57" s="711"/>
      <c r="P57" s="717"/>
      <c r="Q57" s="717"/>
      <c r="R57" s="686" t="s">
        <v>2188</v>
      </c>
      <c r="S57" s="686" t="s">
        <v>2189</v>
      </c>
      <c r="T57" s="686" t="s">
        <v>2190</v>
      </c>
      <c r="U57" s="686" t="s">
        <v>129</v>
      </c>
      <c r="V57" s="684">
        <v>1991.0</v>
      </c>
      <c r="W57" s="684" t="s">
        <v>109</v>
      </c>
      <c r="X57" s="686"/>
      <c r="Y57" s="686" t="s">
        <v>193</v>
      </c>
      <c r="AA57" s="712" t="s">
        <v>2191</v>
      </c>
      <c r="AB57" s="686"/>
      <c r="AC57" s="712">
        <v>0.0</v>
      </c>
      <c r="AD57" s="686"/>
      <c r="AE57" s="712">
        <v>1.0</v>
      </c>
      <c r="AF57" s="686"/>
      <c r="AG57" s="712">
        <v>1.0</v>
      </c>
      <c r="AH57" s="686"/>
      <c r="AI57" s="710" t="s">
        <v>2192</v>
      </c>
      <c r="AJ57" s="737">
        <v>2383.0</v>
      </c>
      <c r="AK57" s="663" t="s">
        <v>2193</v>
      </c>
      <c r="AL57" s="686"/>
      <c r="AM57" s="686" t="s">
        <v>3875</v>
      </c>
      <c r="AN57" s="686"/>
      <c r="AO57" s="686"/>
      <c r="AP57" s="686"/>
      <c r="AQ57" s="686"/>
      <c r="AR57" s="686"/>
      <c r="AS57" s="686"/>
      <c r="AT57" s="686"/>
      <c r="AU57" s="686" t="s">
        <v>3876</v>
      </c>
      <c r="AV57" s="686" t="s">
        <v>2196</v>
      </c>
      <c r="AX57" s="684" t="b">
        <v>0</v>
      </c>
      <c r="AY57" s="686" t="s">
        <v>95</v>
      </c>
      <c r="AZ57" s="686"/>
      <c r="BA57" s="686"/>
      <c r="BB57" s="686"/>
      <c r="BC57" s="686"/>
      <c r="BD57" s="686"/>
      <c r="BE57" s="686"/>
      <c r="BF57" s="686"/>
      <c r="BG57" s="686"/>
      <c r="BH57" s="686"/>
      <c r="BI57" s="686"/>
      <c r="BJ57" s="686"/>
      <c r="BK57" s="686"/>
      <c r="BL57" s="686"/>
      <c r="BM57" s="686"/>
      <c r="BN57" s="686"/>
      <c r="BO57" s="686"/>
      <c r="BP57" s="686"/>
      <c r="BQ57" s="686"/>
      <c r="BR57" s="686"/>
      <c r="BS57" s="686"/>
      <c r="BT57" s="686"/>
    </row>
    <row r="58" ht="15.75" customHeight="1">
      <c r="A58" s="686" t="s">
        <v>2206</v>
      </c>
      <c r="B58" s="684" t="s">
        <v>3844</v>
      </c>
      <c r="C58" s="686" t="s">
        <v>3674</v>
      </c>
      <c r="D58" s="709" t="s">
        <v>3673</v>
      </c>
      <c r="E58" s="708" t="s">
        <v>57</v>
      </c>
      <c r="F58" s="684" t="b">
        <v>1</v>
      </c>
      <c r="G58" s="753" t="b">
        <v>1</v>
      </c>
      <c r="H58" s="684" t="s">
        <v>2207</v>
      </c>
      <c r="I58" s="710" t="s">
        <v>2209</v>
      </c>
      <c r="J58" s="710" t="s">
        <v>2208</v>
      </c>
      <c r="K58" s="686" t="s">
        <v>122</v>
      </c>
      <c r="L58" s="686" t="s">
        <v>123</v>
      </c>
      <c r="M58" s="686" t="s">
        <v>63</v>
      </c>
      <c r="N58" s="686" t="s">
        <v>427</v>
      </c>
      <c r="O58" s="686" t="s">
        <v>340</v>
      </c>
      <c r="P58" s="686" t="s">
        <v>339</v>
      </c>
      <c r="Q58" s="686" t="s">
        <v>3544</v>
      </c>
      <c r="R58" s="686" t="s">
        <v>2210</v>
      </c>
      <c r="S58" s="686" t="s">
        <v>2211</v>
      </c>
      <c r="T58" s="686" t="s">
        <v>2212</v>
      </c>
      <c r="U58" s="686" t="s">
        <v>432</v>
      </c>
      <c r="V58" s="684">
        <v>2017.0</v>
      </c>
      <c r="W58" s="684" t="s">
        <v>91</v>
      </c>
      <c r="X58" s="686"/>
      <c r="Y58" s="686" t="s">
        <v>306</v>
      </c>
      <c r="AA58" s="686"/>
      <c r="AB58" s="686"/>
      <c r="AC58" s="686"/>
      <c r="AD58" s="686"/>
      <c r="AE58" s="686"/>
      <c r="AF58" s="686"/>
      <c r="AG58" s="686"/>
      <c r="AH58" s="686"/>
      <c r="AI58" s="710" t="s">
        <v>2214</v>
      </c>
      <c r="AJ58" s="712">
        <v>2.0</v>
      </c>
      <c r="AK58" s="686"/>
      <c r="AL58" s="686"/>
      <c r="AM58" s="686" t="s">
        <v>3877</v>
      </c>
      <c r="AN58" s="686"/>
      <c r="AO58" s="686"/>
      <c r="AP58" s="686"/>
      <c r="AQ58" s="686"/>
      <c r="AR58" s="686"/>
      <c r="AS58" s="686"/>
      <c r="AT58" s="686"/>
      <c r="AU58" s="686" t="s">
        <v>3877</v>
      </c>
      <c r="AV58" s="686" t="s">
        <v>2216</v>
      </c>
      <c r="AX58" s="684" t="b">
        <v>0</v>
      </c>
      <c r="AY58" s="686" t="s">
        <v>214</v>
      </c>
      <c r="AZ58" s="686"/>
      <c r="BA58" s="686"/>
      <c r="BB58" s="686"/>
      <c r="BC58" s="686"/>
      <c r="BD58" s="686"/>
      <c r="BE58" s="686"/>
      <c r="BF58" s="686"/>
      <c r="BG58" s="686"/>
      <c r="BH58" s="686"/>
      <c r="BI58" s="686"/>
      <c r="BJ58" s="686"/>
      <c r="BK58" s="686"/>
      <c r="BL58" s="686"/>
      <c r="BM58" s="686"/>
      <c r="BN58" s="686"/>
      <c r="BO58" s="686"/>
      <c r="BP58" s="686"/>
      <c r="BQ58" s="686"/>
      <c r="BR58" s="686"/>
      <c r="BS58" s="686"/>
      <c r="BT58" s="686"/>
    </row>
    <row r="59" ht="16.5" customHeight="1">
      <c r="A59" s="711" t="s">
        <v>3878</v>
      </c>
      <c r="B59" s="708"/>
      <c r="C59" s="740" t="s">
        <v>3673</v>
      </c>
      <c r="D59" s="708" t="s">
        <v>3723</v>
      </c>
      <c r="E59" s="708" t="s">
        <v>57</v>
      </c>
      <c r="F59" s="708" t="b">
        <v>1</v>
      </c>
      <c r="G59" s="708" t="b">
        <v>1</v>
      </c>
      <c r="H59" s="740" t="s">
        <v>3879</v>
      </c>
      <c r="I59" s="711" t="s">
        <v>471</v>
      </c>
      <c r="J59" s="716" t="s">
        <v>3880</v>
      </c>
      <c r="K59" s="711" t="s">
        <v>186</v>
      </c>
      <c r="L59" s="686" t="s">
        <v>80</v>
      </c>
      <c r="M59" s="711" t="s">
        <v>124</v>
      </c>
      <c r="N59" s="757" t="s">
        <v>597</v>
      </c>
      <c r="O59" s="711" t="s">
        <v>340</v>
      </c>
      <c r="P59" s="717"/>
      <c r="Q59" s="711"/>
      <c r="R59" s="719" t="s">
        <v>3881</v>
      </c>
      <c r="S59" s="719"/>
      <c r="T59" s="748"/>
      <c r="U59" s="719" t="s">
        <v>483</v>
      </c>
      <c r="V59" s="686"/>
      <c r="W59" s="684" t="s">
        <v>91</v>
      </c>
      <c r="X59" s="684"/>
      <c r="Y59" s="719"/>
      <c r="Z59" s="719"/>
      <c r="AA59" s="686"/>
      <c r="AB59" s="686"/>
      <c r="AC59" s="686"/>
      <c r="AD59" s="684"/>
      <c r="AE59" s="684"/>
      <c r="AF59" s="719"/>
      <c r="AG59" s="684"/>
      <c r="AH59" s="684"/>
      <c r="AI59" s="719"/>
      <c r="AJ59" s="684"/>
      <c r="AK59" s="719"/>
      <c r="AL59" s="722"/>
      <c r="AM59" s="724"/>
      <c r="AN59" s="724"/>
      <c r="AO59" s="724"/>
      <c r="AP59" s="724"/>
      <c r="AQ59" s="719"/>
      <c r="AR59" s="686"/>
      <c r="AS59" s="686"/>
      <c r="AT59" s="686"/>
      <c r="AU59" s="686"/>
      <c r="AV59" s="686" t="s">
        <v>3882</v>
      </c>
      <c r="AW59" s="686"/>
      <c r="AX59" s="686"/>
      <c r="AY59" s="686"/>
      <c r="AZ59" s="686"/>
      <c r="BA59" s="686"/>
      <c r="BB59" s="686"/>
      <c r="BC59" s="686"/>
      <c r="BD59" s="686"/>
      <c r="BE59" s="686"/>
      <c r="BF59" s="686"/>
      <c r="BG59" s="686"/>
      <c r="BH59" s="686"/>
      <c r="BI59" s="686"/>
      <c r="BJ59" s="686"/>
      <c r="BK59" s="686"/>
      <c r="BL59" s="686"/>
      <c r="BM59" s="686"/>
      <c r="BN59" s="686"/>
      <c r="BO59" s="686"/>
      <c r="BP59" s="686"/>
      <c r="BQ59" s="686"/>
      <c r="BR59" s="686"/>
      <c r="BS59" s="686"/>
      <c r="BT59" s="686"/>
    </row>
    <row r="60" ht="16.5" customHeight="1">
      <c r="A60" s="686" t="s">
        <v>2236</v>
      </c>
      <c r="B60" s="713" t="s">
        <v>3883</v>
      </c>
      <c r="C60" s="711" t="s">
        <v>3747</v>
      </c>
      <c r="D60" s="709" t="s">
        <v>3673</v>
      </c>
      <c r="E60" s="708" t="s">
        <v>57</v>
      </c>
      <c r="F60" s="708" t="b">
        <v>1</v>
      </c>
      <c r="G60" s="709" t="b">
        <v>1</v>
      </c>
      <c r="H60" s="684"/>
      <c r="I60" s="710" t="s">
        <v>2238</v>
      </c>
      <c r="J60" s="716" t="s">
        <v>2237</v>
      </c>
      <c r="K60" s="711" t="s">
        <v>61</v>
      </c>
      <c r="L60" s="711" t="s">
        <v>62</v>
      </c>
      <c r="M60" s="711" t="s">
        <v>63</v>
      </c>
      <c r="N60" s="711" t="s">
        <v>321</v>
      </c>
      <c r="O60" s="711"/>
      <c r="P60" s="717"/>
      <c r="Q60" s="711"/>
      <c r="R60" s="686" t="s">
        <v>2240</v>
      </c>
      <c r="S60" s="686" t="s">
        <v>2241</v>
      </c>
      <c r="T60" s="686" t="s">
        <v>2242</v>
      </c>
      <c r="U60" s="686" t="s">
        <v>71</v>
      </c>
      <c r="V60" s="712">
        <v>2003.0</v>
      </c>
      <c r="W60" s="684" t="s">
        <v>73</v>
      </c>
      <c r="X60" s="686"/>
      <c r="Y60" s="686" t="s">
        <v>110</v>
      </c>
      <c r="Z60" s="686"/>
      <c r="AA60" s="742">
        <v>44422.0</v>
      </c>
      <c r="AB60" s="686" t="s">
        <v>3884</v>
      </c>
      <c r="AC60" s="686" t="s">
        <v>3885</v>
      </c>
      <c r="AD60" s="712">
        <v>18.5</v>
      </c>
      <c r="AE60" s="712">
        <v>2.0</v>
      </c>
      <c r="AF60" s="686"/>
      <c r="AG60" s="712">
        <v>2.0</v>
      </c>
      <c r="AH60" s="686"/>
      <c r="AI60" s="710" t="s">
        <v>2243</v>
      </c>
      <c r="AJ60" s="737">
        <v>1503.0</v>
      </c>
      <c r="AK60" s="663" t="s">
        <v>2244</v>
      </c>
      <c r="AL60" s="686"/>
      <c r="AM60" s="686"/>
      <c r="AN60" s="686"/>
      <c r="AO60" s="686" t="s">
        <v>3886</v>
      </c>
      <c r="AP60" s="686" t="s">
        <v>3887</v>
      </c>
      <c r="AQ60" s="686"/>
      <c r="AR60" s="686"/>
      <c r="AS60" s="686"/>
      <c r="AT60" s="686"/>
      <c r="AU60" s="686" t="s">
        <v>3888</v>
      </c>
      <c r="AV60" s="686" t="s">
        <v>2248</v>
      </c>
      <c r="AX60" s="684" t="b">
        <v>1</v>
      </c>
      <c r="AY60" s="686" t="s">
        <v>182</v>
      </c>
      <c r="BA60" s="686"/>
      <c r="BB60" s="686"/>
      <c r="BC60" s="686"/>
      <c r="BD60" s="686"/>
      <c r="BE60" s="686"/>
      <c r="BF60" s="686"/>
      <c r="BG60" s="686"/>
      <c r="BH60" s="686"/>
      <c r="BI60" s="686"/>
      <c r="BJ60" s="686"/>
      <c r="BK60" s="686"/>
      <c r="BL60" s="686"/>
      <c r="BM60" s="686"/>
      <c r="BN60" s="686"/>
      <c r="BO60" s="686"/>
      <c r="BP60" s="686"/>
      <c r="BQ60" s="686"/>
      <c r="BR60" s="686"/>
      <c r="BS60" s="686"/>
      <c r="BT60" s="686"/>
    </row>
    <row r="61" ht="15.75" customHeight="1">
      <c r="A61" s="711" t="s">
        <v>2262</v>
      </c>
      <c r="B61" s="713" t="s">
        <v>3883</v>
      </c>
      <c r="C61" s="711" t="s">
        <v>3747</v>
      </c>
      <c r="D61" s="709" t="s">
        <v>3673</v>
      </c>
      <c r="E61" s="708" t="s">
        <v>57</v>
      </c>
      <c r="F61" s="708" t="b">
        <v>1</v>
      </c>
      <c r="G61" s="714" t="b">
        <f t="shared" ref="G61:G62" si="3">IF(F61=TRUE,TRUE,FALSE)</f>
        <v>1</v>
      </c>
      <c r="H61" s="725"/>
      <c r="I61" s="726" t="s">
        <v>471</v>
      </c>
      <c r="J61" s="727" t="s">
        <v>2263</v>
      </c>
      <c r="K61" s="711" t="s">
        <v>61</v>
      </c>
      <c r="L61" s="711" t="s">
        <v>62</v>
      </c>
      <c r="M61" s="711" t="s">
        <v>63</v>
      </c>
      <c r="N61" s="711" t="s">
        <v>321</v>
      </c>
      <c r="O61" s="711"/>
      <c r="P61" s="717"/>
      <c r="Q61" s="711"/>
      <c r="R61" s="719"/>
      <c r="S61" s="719"/>
      <c r="T61" s="741"/>
      <c r="U61" s="724" t="s">
        <v>415</v>
      </c>
      <c r="V61" s="724"/>
      <c r="W61" s="722"/>
      <c r="X61" s="722"/>
      <c r="Y61" s="724"/>
      <c r="Z61" s="724"/>
      <c r="AA61" s="724"/>
      <c r="AB61" s="724"/>
      <c r="AC61" s="724"/>
      <c r="AD61" s="722"/>
      <c r="AE61" s="722"/>
      <c r="AF61" s="724"/>
      <c r="AG61" s="722"/>
      <c r="AH61" s="722"/>
      <c r="AI61" s="724"/>
      <c r="AJ61" s="722"/>
      <c r="AK61" s="761"/>
      <c r="AL61" s="722"/>
      <c r="AM61" s="724"/>
      <c r="AN61" s="724"/>
      <c r="AO61" s="724"/>
      <c r="AP61" s="724"/>
      <c r="AQ61" s="719"/>
      <c r="AR61" s="686"/>
      <c r="AS61" s="686"/>
      <c r="AT61" s="686"/>
      <c r="AU61" s="686"/>
      <c r="AV61" s="686"/>
      <c r="AW61" s="686"/>
      <c r="AX61" s="686"/>
      <c r="AY61" s="686"/>
      <c r="AZ61" s="686"/>
      <c r="BA61" s="686"/>
      <c r="BB61" s="686"/>
      <c r="BC61" s="686"/>
      <c r="BD61" s="686"/>
      <c r="BE61" s="685"/>
      <c r="BF61" s="685"/>
      <c r="BG61" s="685"/>
      <c r="BH61" s="685"/>
      <c r="BI61" s="686"/>
      <c r="BJ61" s="686"/>
      <c r="BK61" s="686"/>
      <c r="BL61" s="686"/>
      <c r="BM61" s="686"/>
      <c r="BN61" s="686"/>
      <c r="BO61" s="686"/>
      <c r="BP61" s="686"/>
      <c r="BQ61" s="686"/>
      <c r="BR61" s="686"/>
      <c r="BS61" s="686"/>
      <c r="BT61" s="686"/>
    </row>
    <row r="62" ht="16.5" customHeight="1">
      <c r="A62" s="711" t="s">
        <v>3889</v>
      </c>
      <c r="B62" s="713" t="s">
        <v>3883</v>
      </c>
      <c r="C62" s="711" t="s">
        <v>3747</v>
      </c>
      <c r="D62" s="709" t="s">
        <v>3673</v>
      </c>
      <c r="E62" s="708" t="s">
        <v>57</v>
      </c>
      <c r="F62" s="708" t="b">
        <v>1</v>
      </c>
      <c r="G62" s="714" t="b">
        <f t="shared" si="3"/>
        <v>1</v>
      </c>
      <c r="H62" s="740"/>
      <c r="I62" s="711"/>
      <c r="J62" s="716" t="s">
        <v>2268</v>
      </c>
      <c r="K62" s="711" t="s">
        <v>61</v>
      </c>
      <c r="L62" s="711" t="s">
        <v>62</v>
      </c>
      <c r="M62" s="711" t="s">
        <v>63</v>
      </c>
      <c r="N62" s="711" t="s">
        <v>321</v>
      </c>
      <c r="O62" s="711"/>
      <c r="P62" s="717"/>
      <c r="Q62" s="711" t="s">
        <v>3553</v>
      </c>
      <c r="R62" s="719"/>
      <c r="S62" s="719"/>
      <c r="T62" s="748"/>
      <c r="U62" s="719" t="s">
        <v>3602</v>
      </c>
      <c r="V62" s="712">
        <v>1995.0</v>
      </c>
      <c r="W62" s="684" t="s">
        <v>91</v>
      </c>
      <c r="X62" s="684"/>
      <c r="Y62" s="719"/>
      <c r="Z62" s="719"/>
      <c r="AA62" s="686"/>
      <c r="AB62" s="686"/>
      <c r="AC62" s="686"/>
      <c r="AD62" s="684"/>
      <c r="AE62" s="684"/>
      <c r="AF62" s="719"/>
      <c r="AG62" s="684"/>
      <c r="AH62" s="684"/>
      <c r="AI62" s="719"/>
      <c r="AJ62" s="684"/>
      <c r="AK62" s="762" t="s">
        <v>2276</v>
      </c>
      <c r="AL62" s="722"/>
      <c r="AM62" s="724"/>
      <c r="AN62" s="724"/>
      <c r="AO62" s="724"/>
      <c r="AP62" s="724"/>
      <c r="AQ62" s="719"/>
      <c r="AR62" s="686"/>
      <c r="AS62" s="686"/>
      <c r="AT62" s="686"/>
      <c r="AU62" s="686"/>
      <c r="AV62" s="686"/>
      <c r="AW62" s="686"/>
      <c r="AX62" s="686"/>
      <c r="AY62" s="686"/>
      <c r="AZ62" s="686"/>
      <c r="BA62" s="686"/>
      <c r="BB62" s="686"/>
      <c r="BC62" s="686"/>
      <c r="BD62" s="686"/>
      <c r="BE62" s="686"/>
      <c r="BF62" s="686"/>
      <c r="BG62" s="686"/>
      <c r="BH62" s="686"/>
      <c r="BI62" s="686"/>
      <c r="BJ62" s="686"/>
      <c r="BK62" s="686"/>
      <c r="BL62" s="686"/>
      <c r="BM62" s="686"/>
      <c r="BN62" s="686"/>
      <c r="BO62" s="686"/>
      <c r="BP62" s="686"/>
      <c r="BQ62" s="686"/>
      <c r="BR62" s="686"/>
      <c r="BS62" s="686"/>
      <c r="BT62" s="686"/>
    </row>
    <row r="63" ht="16.5" customHeight="1">
      <c r="A63" s="686" t="s">
        <v>2287</v>
      </c>
      <c r="B63" s="713" t="s">
        <v>3883</v>
      </c>
      <c r="C63" s="711" t="s">
        <v>3747</v>
      </c>
      <c r="D63" s="709" t="s">
        <v>3673</v>
      </c>
      <c r="E63" s="708" t="s">
        <v>57</v>
      </c>
      <c r="F63" s="708" t="b">
        <v>1</v>
      </c>
      <c r="G63" s="709" t="b">
        <v>1</v>
      </c>
      <c r="H63" s="684"/>
      <c r="I63" s="710" t="s">
        <v>2289</v>
      </c>
      <c r="J63" s="716" t="s">
        <v>3890</v>
      </c>
      <c r="K63" s="686" t="s">
        <v>233</v>
      </c>
      <c r="L63" s="686" t="s">
        <v>80</v>
      </c>
      <c r="M63" s="711" t="s">
        <v>63</v>
      </c>
      <c r="N63" s="711" t="s">
        <v>82</v>
      </c>
      <c r="O63" s="711" t="s">
        <v>125</v>
      </c>
      <c r="P63" s="717"/>
      <c r="Q63" s="749" t="s">
        <v>3550</v>
      </c>
      <c r="R63" s="686" t="s">
        <v>2291</v>
      </c>
      <c r="S63" s="686" t="s">
        <v>2292</v>
      </c>
      <c r="T63" s="686" t="s">
        <v>2294</v>
      </c>
      <c r="U63" s="686" t="s">
        <v>577</v>
      </c>
      <c r="V63" s="684">
        <v>2017.0</v>
      </c>
      <c r="W63" s="684" t="s">
        <v>91</v>
      </c>
      <c r="X63" s="686"/>
      <c r="Y63" s="686" t="s">
        <v>277</v>
      </c>
      <c r="Z63" s="686"/>
      <c r="AA63" s="754" t="s">
        <v>3891</v>
      </c>
      <c r="AB63" s="686"/>
      <c r="AC63" s="712">
        <v>0.0</v>
      </c>
      <c r="AD63" s="686"/>
      <c r="AE63" s="712">
        <v>1.0</v>
      </c>
      <c r="AF63" s="686"/>
      <c r="AG63" s="712">
        <v>1.0</v>
      </c>
      <c r="AH63" s="686"/>
      <c r="AI63" s="710" t="s">
        <v>2295</v>
      </c>
      <c r="AJ63" s="712">
        <v>58.0</v>
      </c>
      <c r="AK63" s="686"/>
      <c r="AL63" s="686"/>
      <c r="AM63" s="686"/>
      <c r="AN63" s="686"/>
      <c r="AO63" s="686"/>
      <c r="AP63" s="686" t="s">
        <v>3892</v>
      </c>
      <c r="AQ63" s="686"/>
      <c r="AR63" s="686"/>
      <c r="AS63" s="686"/>
      <c r="AT63" s="686"/>
      <c r="AU63" s="686" t="s">
        <v>3892</v>
      </c>
      <c r="AV63" s="686" t="s">
        <v>2129</v>
      </c>
      <c r="AX63" s="684" t="b">
        <v>0</v>
      </c>
      <c r="AY63" s="686" t="s">
        <v>214</v>
      </c>
      <c r="AZ63" s="686"/>
      <c r="BA63" s="686"/>
      <c r="BB63" s="686"/>
      <c r="BC63" s="731" t="s">
        <v>228</v>
      </c>
      <c r="BD63" s="731" t="s">
        <v>148</v>
      </c>
      <c r="BE63" s="686"/>
      <c r="BF63" s="686"/>
      <c r="BG63" s="686"/>
      <c r="BH63" s="686"/>
      <c r="BI63" s="686"/>
      <c r="BJ63" s="686"/>
      <c r="BK63" s="686"/>
      <c r="BL63" s="686"/>
      <c r="BM63" s="686"/>
      <c r="BN63" s="686"/>
      <c r="BO63" s="686"/>
      <c r="BP63" s="686"/>
      <c r="BQ63" s="686"/>
      <c r="BR63" s="686"/>
      <c r="BS63" s="686"/>
      <c r="BT63" s="686"/>
    </row>
    <row r="64" ht="15.75" customHeight="1">
      <c r="A64" s="686" t="s">
        <v>2817</v>
      </c>
      <c r="B64" s="713" t="s">
        <v>3883</v>
      </c>
      <c r="C64" s="711" t="s">
        <v>3747</v>
      </c>
      <c r="D64" s="708" t="s">
        <v>3723</v>
      </c>
      <c r="E64" s="708" t="s">
        <v>57</v>
      </c>
      <c r="F64" s="708" t="b">
        <v>1</v>
      </c>
      <c r="G64" s="709" t="b">
        <v>1</v>
      </c>
      <c r="H64" s="684"/>
      <c r="I64" s="710" t="s">
        <v>2807</v>
      </c>
      <c r="J64" s="716" t="s">
        <v>3893</v>
      </c>
      <c r="K64" s="711" t="s">
        <v>186</v>
      </c>
      <c r="L64" s="711" t="s">
        <v>123</v>
      </c>
      <c r="M64" s="711" t="s">
        <v>124</v>
      </c>
      <c r="N64" s="711" t="s">
        <v>3554</v>
      </c>
      <c r="O64" s="711"/>
      <c r="P64" s="717"/>
      <c r="Q64" s="749" t="s">
        <v>3549</v>
      </c>
      <c r="R64" s="686" t="s">
        <v>2809</v>
      </c>
      <c r="S64" s="686" t="s">
        <v>2810</v>
      </c>
      <c r="T64" s="686" t="s">
        <v>2811</v>
      </c>
      <c r="U64" s="676" t="s">
        <v>3894</v>
      </c>
      <c r="V64" s="712">
        <v>2013.0</v>
      </c>
      <c r="W64" s="684" t="s">
        <v>109</v>
      </c>
      <c r="X64" s="718">
        <v>30080.0</v>
      </c>
      <c r="Y64" s="686" t="s">
        <v>110</v>
      </c>
      <c r="Z64" s="686"/>
      <c r="AA64" s="742">
        <v>44364.0</v>
      </c>
      <c r="AB64" s="686" t="s">
        <v>3895</v>
      </c>
      <c r="AC64" s="686" t="s">
        <v>3896</v>
      </c>
      <c r="AD64" s="712">
        <v>5.3</v>
      </c>
      <c r="AE64" s="712">
        <v>2.0</v>
      </c>
      <c r="AF64" s="686"/>
      <c r="AG64" s="712">
        <v>3.0</v>
      </c>
      <c r="AH64" s="686"/>
      <c r="AI64" s="710" t="s">
        <v>2812</v>
      </c>
      <c r="AJ64" s="712">
        <v>530.0</v>
      </c>
      <c r="AK64" s="686"/>
      <c r="AL64" s="686"/>
      <c r="AM64" s="686" t="s">
        <v>3897</v>
      </c>
      <c r="AN64" s="686"/>
      <c r="AO64" s="686" t="s">
        <v>3898</v>
      </c>
      <c r="AP64" s="686"/>
      <c r="AQ64" s="686"/>
      <c r="AR64" s="686"/>
      <c r="AS64" s="686" t="s">
        <v>3898</v>
      </c>
      <c r="AT64" s="686" t="s">
        <v>3897</v>
      </c>
      <c r="AU64" s="686" t="s">
        <v>3899</v>
      </c>
      <c r="AV64" s="686" t="s">
        <v>2816</v>
      </c>
      <c r="AX64" s="684" t="b">
        <v>0</v>
      </c>
      <c r="AY64" s="686" t="s">
        <v>95</v>
      </c>
      <c r="AZ64" s="686"/>
      <c r="BA64" s="686"/>
      <c r="BB64" s="686"/>
      <c r="BC64" s="686"/>
      <c r="BD64" s="686"/>
      <c r="BE64" s="686"/>
      <c r="BF64" s="686"/>
      <c r="BG64" s="686"/>
      <c r="BH64" s="686"/>
      <c r="BI64" s="686"/>
      <c r="BJ64" s="686"/>
      <c r="BK64" s="686"/>
      <c r="BL64" s="686"/>
      <c r="BM64" s="686"/>
      <c r="BN64" s="686"/>
      <c r="BO64" s="686"/>
      <c r="BP64" s="686"/>
      <c r="BQ64" s="686"/>
      <c r="BR64" s="686"/>
      <c r="BS64" s="686"/>
      <c r="BT64" s="686"/>
    </row>
    <row r="65" ht="16.5" customHeight="1">
      <c r="A65" s="686" t="s">
        <v>3900</v>
      </c>
      <c r="B65" s="684">
        <v>11.3</v>
      </c>
      <c r="C65" s="686" t="s">
        <v>3723</v>
      </c>
      <c r="D65" s="709"/>
      <c r="E65" s="708"/>
      <c r="F65" s="684" t="b">
        <v>1</v>
      </c>
      <c r="G65" s="709" t="b">
        <v>1</v>
      </c>
      <c r="H65" s="686"/>
      <c r="I65" s="686" t="s">
        <v>471</v>
      </c>
      <c r="J65" s="710" t="s">
        <v>2300</v>
      </c>
      <c r="K65" s="686" t="s">
        <v>233</v>
      </c>
      <c r="L65" s="686" t="s">
        <v>62</v>
      </c>
      <c r="M65" s="686" t="s">
        <v>124</v>
      </c>
      <c r="N65" s="686" t="s">
        <v>235</v>
      </c>
      <c r="O65" s="686"/>
      <c r="P65" s="686"/>
      <c r="Q65" s="686"/>
      <c r="R65" s="724" t="s">
        <v>2301</v>
      </c>
      <c r="S65" s="686"/>
      <c r="T65" s="686"/>
      <c r="U65" s="686" t="s">
        <v>3602</v>
      </c>
      <c r="V65" s="686"/>
      <c r="W65" s="684"/>
      <c r="X65" s="686"/>
      <c r="Y65" s="686"/>
      <c r="Z65" s="686"/>
      <c r="AA65" s="686"/>
      <c r="AB65" s="686"/>
      <c r="AC65" s="686"/>
      <c r="AD65" s="686"/>
      <c r="AE65" s="686"/>
      <c r="AF65" s="686"/>
      <c r="AG65" s="686"/>
      <c r="AH65" s="686"/>
      <c r="AI65" s="686"/>
      <c r="AJ65" s="686"/>
      <c r="AK65" s="686" t="s">
        <v>2302</v>
      </c>
      <c r="AL65" s="686"/>
      <c r="AM65" s="686"/>
      <c r="AN65" s="686"/>
      <c r="AO65" s="686"/>
      <c r="AP65" s="686"/>
      <c r="AQ65" s="686"/>
      <c r="AR65" s="686"/>
      <c r="AS65" s="686"/>
      <c r="AT65" s="686"/>
      <c r="AU65" s="686"/>
      <c r="AV65" s="686" t="s">
        <v>2303</v>
      </c>
      <c r="AX65" s="686"/>
      <c r="AY65" s="686"/>
      <c r="AZ65" s="686"/>
      <c r="BA65" s="686"/>
      <c r="BB65" s="686"/>
      <c r="BC65" s="686"/>
      <c r="BD65" s="686"/>
      <c r="BE65" s="686"/>
      <c r="BF65" s="686"/>
      <c r="BG65" s="686"/>
      <c r="BH65" s="686"/>
      <c r="BI65" s="686"/>
      <c r="BJ65" s="686"/>
      <c r="BK65" s="686"/>
      <c r="BL65" s="686"/>
      <c r="BM65" s="686"/>
      <c r="BN65" s="686"/>
      <c r="BO65" s="686"/>
      <c r="BP65" s="686"/>
      <c r="BQ65" s="686"/>
      <c r="BR65" s="686"/>
      <c r="BS65" s="686"/>
      <c r="BT65" s="686"/>
    </row>
    <row r="66" ht="16.5" customHeight="1">
      <c r="A66" s="686" t="s">
        <v>2330</v>
      </c>
      <c r="B66" s="684" t="s">
        <v>3824</v>
      </c>
      <c r="C66" s="686" t="s">
        <v>3723</v>
      </c>
      <c r="D66" s="707" t="s">
        <v>3674</v>
      </c>
      <c r="E66" s="708"/>
      <c r="F66" s="684" t="b">
        <v>1</v>
      </c>
      <c r="G66" s="753" t="b">
        <v>1</v>
      </c>
      <c r="H66" s="684"/>
      <c r="I66" s="710" t="s">
        <v>2332</v>
      </c>
      <c r="J66" s="710" t="s">
        <v>2331</v>
      </c>
      <c r="K66" s="686" t="s">
        <v>1035</v>
      </c>
      <c r="L66" s="686" t="s">
        <v>123</v>
      </c>
      <c r="M66" s="686" t="s">
        <v>314</v>
      </c>
      <c r="N66" s="686" t="s">
        <v>1282</v>
      </c>
      <c r="O66" s="686" t="s">
        <v>65</v>
      </c>
      <c r="P66" s="686"/>
      <c r="Q66" s="686"/>
      <c r="R66" s="686" t="s">
        <v>2333</v>
      </c>
      <c r="S66" s="686" t="s">
        <v>2334</v>
      </c>
      <c r="T66" s="686" t="s">
        <v>2335</v>
      </c>
      <c r="U66" s="686" t="s">
        <v>207</v>
      </c>
      <c r="V66" s="684">
        <v>2019.0</v>
      </c>
      <c r="W66" s="684" t="s">
        <v>91</v>
      </c>
      <c r="X66" s="686"/>
      <c r="Y66" s="686" t="s">
        <v>306</v>
      </c>
      <c r="AA66" s="686"/>
      <c r="AB66" s="686"/>
      <c r="AC66" s="686"/>
      <c r="AD66" s="686"/>
      <c r="AE66" s="686"/>
      <c r="AF66" s="686"/>
      <c r="AG66" s="686"/>
      <c r="AH66" s="686"/>
      <c r="AI66" s="710" t="s">
        <v>2336</v>
      </c>
      <c r="AJ66" s="686"/>
      <c r="AK66" s="686"/>
      <c r="AL66" s="686"/>
      <c r="AM66" s="686" t="s">
        <v>3901</v>
      </c>
      <c r="AN66" s="686"/>
      <c r="AO66" s="686" t="s">
        <v>3901</v>
      </c>
      <c r="AP66" s="686" t="s">
        <v>3902</v>
      </c>
      <c r="AQ66" s="686"/>
      <c r="AR66" s="686"/>
      <c r="AS66" s="686" t="s">
        <v>3901</v>
      </c>
      <c r="AT66" s="686"/>
      <c r="AU66" s="686" t="s">
        <v>3903</v>
      </c>
      <c r="AV66" s="686" t="s">
        <v>2340</v>
      </c>
      <c r="AX66" s="684" t="b">
        <v>0</v>
      </c>
      <c r="AY66" s="686" t="s">
        <v>214</v>
      </c>
      <c r="AZ66" s="686"/>
      <c r="BA66" s="686"/>
      <c r="BB66" s="686"/>
      <c r="BC66" s="686"/>
      <c r="BD66" s="686"/>
      <c r="BE66" s="686"/>
      <c r="BF66" s="686"/>
      <c r="BG66" s="686"/>
      <c r="BH66" s="686"/>
      <c r="BI66" s="686"/>
      <c r="BJ66" s="686"/>
      <c r="BK66" s="686"/>
      <c r="BL66" s="686"/>
      <c r="BM66" s="686"/>
      <c r="BN66" s="686"/>
      <c r="BO66" s="686"/>
      <c r="BP66" s="686"/>
      <c r="BQ66" s="686"/>
      <c r="BR66" s="686"/>
      <c r="BS66" s="686"/>
      <c r="BT66" s="686"/>
    </row>
    <row r="67" ht="16.5" customHeight="1">
      <c r="A67" s="686" t="s">
        <v>2342</v>
      </c>
      <c r="B67" s="684" t="s">
        <v>3824</v>
      </c>
      <c r="C67" s="686" t="s">
        <v>3723</v>
      </c>
      <c r="D67" s="709" t="s">
        <v>3673</v>
      </c>
      <c r="E67" s="708"/>
      <c r="F67" s="684" t="b">
        <v>1</v>
      </c>
      <c r="G67" s="709" t="b">
        <v>1</v>
      </c>
      <c r="H67" s="686"/>
      <c r="I67" s="710" t="s">
        <v>2344</v>
      </c>
      <c r="J67" s="686"/>
      <c r="K67" s="686" t="s">
        <v>61</v>
      </c>
      <c r="L67" s="686" t="s">
        <v>62</v>
      </c>
      <c r="M67" s="686" t="s">
        <v>63</v>
      </c>
      <c r="N67" s="686" t="s">
        <v>427</v>
      </c>
      <c r="O67" s="686" t="s">
        <v>64</v>
      </c>
      <c r="P67" s="686"/>
      <c r="Q67" s="686"/>
      <c r="R67" s="639" t="s">
        <v>2346</v>
      </c>
      <c r="S67" s="686"/>
      <c r="T67" s="686"/>
      <c r="U67" s="639" t="s">
        <v>2355</v>
      </c>
      <c r="V67" s="686">
        <v>2008.0</v>
      </c>
      <c r="W67" s="684" t="s">
        <v>109</v>
      </c>
      <c r="X67" s="686"/>
      <c r="Y67" s="686" t="s">
        <v>3904</v>
      </c>
      <c r="Z67" s="686"/>
      <c r="AA67" s="686"/>
      <c r="AB67" s="686"/>
      <c r="AC67" s="686"/>
      <c r="AD67" s="686">
        <v>0.5</v>
      </c>
      <c r="AE67" s="686"/>
      <c r="AF67" s="686"/>
      <c r="AG67" s="686"/>
      <c r="AH67" s="686"/>
      <c r="AI67" s="686"/>
      <c r="AJ67" s="686"/>
      <c r="AK67" s="686"/>
      <c r="AL67" s="686"/>
      <c r="AM67" s="686"/>
      <c r="AN67" s="686"/>
      <c r="AO67" s="686"/>
      <c r="AP67" s="686"/>
      <c r="AQ67" s="686"/>
      <c r="AR67" s="686"/>
      <c r="AS67" s="686"/>
      <c r="AT67" s="686"/>
      <c r="AU67" s="686"/>
      <c r="AV67" s="719" t="s">
        <v>2355</v>
      </c>
      <c r="AW67" s="686"/>
      <c r="AX67" s="686"/>
      <c r="AY67" s="686"/>
      <c r="AZ67" s="686"/>
      <c r="BA67" s="686"/>
      <c r="BB67" s="686"/>
      <c r="BC67" s="686"/>
      <c r="BD67" s="686"/>
      <c r="BE67" s="686"/>
      <c r="BF67" s="686"/>
      <c r="BG67" s="686"/>
      <c r="BH67" s="686"/>
      <c r="BI67" s="686"/>
      <c r="BJ67" s="686"/>
      <c r="BK67" s="686"/>
      <c r="BL67" s="686"/>
      <c r="BM67" s="686"/>
      <c r="BN67" s="686"/>
      <c r="BO67" s="686"/>
      <c r="BP67" s="686"/>
      <c r="BQ67" s="686"/>
      <c r="BR67" s="686"/>
      <c r="BS67" s="686"/>
      <c r="BT67" s="686"/>
    </row>
    <row r="68" ht="16.5" customHeight="1">
      <c r="A68" s="686" t="s">
        <v>2358</v>
      </c>
      <c r="B68" s="713" t="s">
        <v>3883</v>
      </c>
      <c r="C68" s="711" t="s">
        <v>3747</v>
      </c>
      <c r="D68" s="708"/>
      <c r="E68" s="708"/>
      <c r="F68" s="708" t="b">
        <v>1</v>
      </c>
      <c r="G68" s="709" t="b">
        <v>1</v>
      </c>
      <c r="H68" s="684"/>
      <c r="I68" s="710" t="s">
        <v>2360</v>
      </c>
      <c r="J68" s="727" t="s">
        <v>2359</v>
      </c>
      <c r="K68" s="711" t="s">
        <v>79</v>
      </c>
      <c r="L68" s="686" t="s">
        <v>80</v>
      </c>
      <c r="M68" s="711" t="s">
        <v>124</v>
      </c>
      <c r="N68" s="711" t="s">
        <v>82</v>
      </c>
      <c r="O68" s="711"/>
      <c r="P68" s="717"/>
      <c r="Q68" s="686" t="s">
        <v>3550</v>
      </c>
      <c r="R68" s="686" t="s">
        <v>2362</v>
      </c>
      <c r="S68" s="686" t="s">
        <v>2363</v>
      </c>
      <c r="T68" s="686" t="s">
        <v>2364</v>
      </c>
      <c r="U68" s="686" t="s">
        <v>207</v>
      </c>
      <c r="V68" s="712">
        <v>2015.0</v>
      </c>
      <c r="W68" s="684" t="s">
        <v>109</v>
      </c>
      <c r="X68" s="737">
        <v>19007.0</v>
      </c>
      <c r="Y68" s="686" t="s">
        <v>3905</v>
      </c>
      <c r="Z68" s="686" t="s">
        <v>74</v>
      </c>
      <c r="AA68" s="735">
        <v>43617.0</v>
      </c>
      <c r="AB68" s="736">
        <v>4500000.0</v>
      </c>
      <c r="AC68" s="736">
        <v>6582941.0</v>
      </c>
      <c r="AD68" s="712">
        <v>6.583</v>
      </c>
      <c r="AE68" s="712">
        <v>3.0</v>
      </c>
      <c r="AF68" s="686" t="s">
        <v>111</v>
      </c>
      <c r="AG68" s="712">
        <v>2.0</v>
      </c>
      <c r="AH68" s="712">
        <v>2.0</v>
      </c>
      <c r="AI68" s="710" t="s">
        <v>2365</v>
      </c>
      <c r="AJ68" s="712">
        <v>272.0</v>
      </c>
      <c r="AK68" s="686" t="s">
        <v>2366</v>
      </c>
      <c r="AM68" s="686" t="s">
        <v>3906</v>
      </c>
      <c r="AN68" s="686"/>
      <c r="AO68" s="686"/>
      <c r="AP68" s="686"/>
      <c r="AQ68" s="686"/>
      <c r="AR68" s="686"/>
      <c r="AS68" s="686"/>
      <c r="AT68" s="686"/>
      <c r="AU68" s="686" t="s">
        <v>3906</v>
      </c>
      <c r="AV68" s="686" t="s">
        <v>2367</v>
      </c>
      <c r="AX68" s="684" t="b">
        <v>0</v>
      </c>
      <c r="AY68" s="686" t="s">
        <v>182</v>
      </c>
      <c r="BA68" s="686"/>
      <c r="BB68" s="686"/>
      <c r="BC68" s="686"/>
      <c r="BD68" s="686"/>
      <c r="BE68" s="686"/>
      <c r="BF68" s="686"/>
      <c r="BG68" s="686"/>
      <c r="BH68" s="686"/>
      <c r="BI68" s="686"/>
      <c r="BJ68" s="686"/>
      <c r="BK68" s="686"/>
      <c r="BL68" s="686"/>
      <c r="BM68" s="686"/>
      <c r="BN68" s="686"/>
      <c r="BO68" s="686"/>
      <c r="BP68" s="686"/>
      <c r="BQ68" s="686"/>
      <c r="BR68" s="686"/>
      <c r="BS68" s="686"/>
      <c r="BT68" s="686"/>
    </row>
    <row r="69" ht="15.75" customHeight="1">
      <c r="A69" s="686" t="s">
        <v>2163</v>
      </c>
      <c r="B69" s="713" t="s">
        <v>3883</v>
      </c>
      <c r="C69" s="711" t="s">
        <v>3747</v>
      </c>
      <c r="D69" s="707" t="s">
        <v>3674</v>
      </c>
      <c r="E69" s="708"/>
      <c r="F69" s="708" t="b">
        <v>1</v>
      </c>
      <c r="G69" s="709" t="b">
        <v>1</v>
      </c>
      <c r="H69" s="717" t="s">
        <v>2159</v>
      </c>
      <c r="I69" s="710" t="s">
        <v>2161</v>
      </c>
      <c r="J69" s="727" t="s">
        <v>2160</v>
      </c>
      <c r="K69" s="711" t="s">
        <v>100</v>
      </c>
      <c r="L69" s="711" t="s">
        <v>187</v>
      </c>
      <c r="M69" s="711" t="s">
        <v>124</v>
      </c>
      <c r="N69" s="711" t="s">
        <v>187</v>
      </c>
      <c r="O69" s="711"/>
      <c r="P69" s="717"/>
      <c r="Q69" s="711"/>
      <c r="R69" s="686"/>
      <c r="S69" s="686"/>
      <c r="T69" s="686"/>
      <c r="U69" s="686" t="s">
        <v>3355</v>
      </c>
      <c r="V69" s="686">
        <v>2008.0</v>
      </c>
      <c r="W69" s="684" t="s">
        <v>109</v>
      </c>
      <c r="X69" s="686"/>
      <c r="Y69" s="686"/>
      <c r="Z69" s="686"/>
      <c r="AA69" s="686"/>
      <c r="AB69" s="686"/>
      <c r="AC69" s="686"/>
      <c r="AD69" s="712">
        <v>3.554</v>
      </c>
      <c r="AE69" s="686"/>
      <c r="AF69" s="686"/>
      <c r="AG69" s="686"/>
      <c r="AH69" s="686"/>
      <c r="AI69" s="686"/>
      <c r="AJ69" s="686"/>
      <c r="AK69" s="686"/>
      <c r="AL69" s="686"/>
      <c r="AM69" s="686"/>
      <c r="AN69" s="686"/>
      <c r="AO69" s="686"/>
      <c r="AP69" s="686"/>
      <c r="AQ69" s="686"/>
      <c r="AR69" s="686"/>
      <c r="AS69" s="686"/>
      <c r="AT69" s="686"/>
      <c r="AU69" s="686"/>
      <c r="AV69" s="639" t="s">
        <v>3907</v>
      </c>
      <c r="AW69" s="686"/>
      <c r="AX69" s="686"/>
      <c r="AY69" s="686"/>
      <c r="AZ69" s="686" t="s">
        <v>3908</v>
      </c>
      <c r="BA69" s="686"/>
      <c r="BB69" s="686"/>
      <c r="BC69" s="686"/>
      <c r="BD69" s="686"/>
      <c r="BE69" s="686"/>
      <c r="BF69" s="686"/>
      <c r="BG69" s="686"/>
      <c r="BH69" s="686"/>
      <c r="BI69" s="686"/>
      <c r="BJ69" s="686"/>
      <c r="BK69" s="686"/>
      <c r="BL69" s="686"/>
      <c r="BM69" s="686"/>
      <c r="BN69" s="686"/>
      <c r="BO69" s="686"/>
      <c r="BP69" s="686"/>
      <c r="BQ69" s="686"/>
      <c r="BR69" s="686"/>
      <c r="BS69" s="686"/>
      <c r="BT69" s="686"/>
    </row>
    <row r="70" ht="16.5" customHeight="1">
      <c r="A70" s="639" t="s">
        <v>2385</v>
      </c>
      <c r="B70" s="684" t="s">
        <v>3824</v>
      </c>
      <c r="C70" s="686" t="s">
        <v>3723</v>
      </c>
      <c r="D70" s="713"/>
      <c r="E70" s="708"/>
      <c r="F70" s="713" t="b">
        <v>1</v>
      </c>
      <c r="G70" s="708" t="b">
        <v>1</v>
      </c>
      <c r="H70" s="715"/>
      <c r="I70" s="716" t="s">
        <v>3909</v>
      </c>
      <c r="J70" s="716" t="s">
        <v>2392</v>
      </c>
      <c r="K70" s="711" t="s">
        <v>122</v>
      </c>
      <c r="L70" s="711" t="s">
        <v>123</v>
      </c>
      <c r="M70" s="711" t="s">
        <v>124</v>
      </c>
      <c r="N70" s="757" t="s">
        <v>597</v>
      </c>
      <c r="O70" s="711" t="s">
        <v>1282</v>
      </c>
      <c r="P70" s="717" t="s">
        <v>82</v>
      </c>
      <c r="Q70" s="711"/>
      <c r="R70" s="676" t="s">
        <v>2388</v>
      </c>
      <c r="S70" s="676" t="s">
        <v>2389</v>
      </c>
      <c r="T70" s="676" t="s">
        <v>2391</v>
      </c>
      <c r="U70" s="676" t="s">
        <v>3910</v>
      </c>
      <c r="V70" s="685">
        <v>2013.0</v>
      </c>
      <c r="W70" s="684" t="s">
        <v>91</v>
      </c>
      <c r="X70" s="718">
        <v>157697.0</v>
      </c>
      <c r="Y70" s="684"/>
      <c r="Z70" s="676" t="s">
        <v>242</v>
      </c>
      <c r="AA70" s="720">
        <v>42309.0</v>
      </c>
      <c r="AB70" s="676"/>
      <c r="AC70" s="676"/>
      <c r="AD70" s="685"/>
      <c r="AE70" s="685">
        <v>2.0</v>
      </c>
      <c r="AF70" s="685"/>
      <c r="AG70" s="685">
        <v>2.0</v>
      </c>
      <c r="AH70" s="676"/>
      <c r="AI70" s="686"/>
      <c r="AJ70" s="686"/>
      <c r="AK70" s="685" t="s">
        <v>2393</v>
      </c>
      <c r="AL70" s="685"/>
      <c r="AM70" s="676" t="s">
        <v>2394</v>
      </c>
      <c r="AN70" s="626"/>
      <c r="AO70" s="626"/>
      <c r="AP70" s="626"/>
      <c r="AQ70" s="686"/>
      <c r="AR70" s="686"/>
      <c r="AS70" s="686"/>
      <c r="AT70" s="686"/>
      <c r="AU70" s="686"/>
      <c r="AV70" s="719" t="s">
        <v>2395</v>
      </c>
      <c r="AW70" s="686"/>
      <c r="AX70" s="686"/>
      <c r="AY70" s="686"/>
      <c r="AZ70" s="686"/>
      <c r="BA70" s="686"/>
      <c r="BB70" s="686"/>
      <c r="BC70" s="686"/>
      <c r="BD70" s="686"/>
      <c r="BE70" s="686"/>
      <c r="BF70" s="686"/>
      <c r="BG70" s="686"/>
      <c r="BH70" s="686"/>
      <c r="BI70" s="686"/>
      <c r="BJ70" s="686"/>
      <c r="BK70" s="686"/>
      <c r="BL70" s="686"/>
      <c r="BM70" s="686"/>
      <c r="BN70" s="686"/>
      <c r="BO70" s="686"/>
      <c r="BP70" s="686"/>
      <c r="BQ70" s="686"/>
      <c r="BR70" s="686"/>
      <c r="BS70" s="686"/>
      <c r="BT70" s="686"/>
    </row>
    <row r="71" ht="16.5" customHeight="1">
      <c r="A71" s="711" t="s">
        <v>2407</v>
      </c>
      <c r="B71" s="708"/>
      <c r="C71" s="740" t="s">
        <v>3911</v>
      </c>
      <c r="D71" s="709" t="s">
        <v>3673</v>
      </c>
      <c r="E71" s="708" t="s">
        <v>57</v>
      </c>
      <c r="F71" s="708" t="b">
        <v>1</v>
      </c>
      <c r="G71" s="714" t="b">
        <f>IF(F71=TRUE,TRUE,FALSE)</f>
        <v>1</v>
      </c>
      <c r="H71" s="740"/>
      <c r="I71" s="716" t="s">
        <v>2409</v>
      </c>
      <c r="J71" s="716" t="s">
        <v>2408</v>
      </c>
      <c r="K71" s="711" t="s">
        <v>61</v>
      </c>
      <c r="L71" s="711" t="s">
        <v>62</v>
      </c>
      <c r="M71" s="711" t="s">
        <v>63</v>
      </c>
      <c r="N71" s="711" t="s">
        <v>187</v>
      </c>
      <c r="O71" s="711"/>
      <c r="P71" s="717"/>
      <c r="Q71" s="711" t="s">
        <v>3550</v>
      </c>
      <c r="R71" s="724" t="s">
        <v>3912</v>
      </c>
      <c r="S71" s="724"/>
      <c r="T71" s="741"/>
      <c r="U71" s="724" t="s">
        <v>954</v>
      </c>
      <c r="V71" s="724">
        <v>1999.0</v>
      </c>
      <c r="W71" s="722" t="s">
        <v>1929</v>
      </c>
      <c r="X71" s="722"/>
      <c r="Y71" s="724"/>
      <c r="Z71" s="724"/>
      <c r="AA71" s="724"/>
      <c r="AB71" s="724"/>
      <c r="AC71" s="724"/>
      <c r="AD71" s="722">
        <v>165.0</v>
      </c>
      <c r="AE71" s="722"/>
      <c r="AF71" s="724"/>
      <c r="AG71" s="722"/>
      <c r="AH71" s="722"/>
      <c r="AI71" s="730" t="s">
        <v>2415</v>
      </c>
      <c r="AJ71" s="722"/>
      <c r="AK71" s="663" t="s">
        <v>2416</v>
      </c>
      <c r="AL71" s="722"/>
      <c r="AM71" s="724"/>
      <c r="AN71" s="724"/>
      <c r="AO71" s="724"/>
      <c r="AP71" s="724"/>
      <c r="AQ71" s="719"/>
      <c r="AR71" s="686"/>
      <c r="AS71" s="686"/>
      <c r="AT71" s="686"/>
      <c r="AU71" s="686"/>
      <c r="AV71" s="639" t="s">
        <v>2417</v>
      </c>
      <c r="AW71" s="686"/>
      <c r="AX71" s="686"/>
      <c r="AY71" s="686"/>
      <c r="AZ71" s="686"/>
      <c r="BA71" s="686"/>
      <c r="BB71" s="686"/>
      <c r="BC71" s="686"/>
      <c r="BD71" s="686"/>
      <c r="BE71" s="685"/>
      <c r="BF71" s="685"/>
      <c r="BG71" s="685"/>
      <c r="BH71" s="685"/>
      <c r="BI71" s="686"/>
      <c r="BJ71" s="686"/>
      <c r="BK71" s="686"/>
      <c r="BL71" s="686"/>
      <c r="BM71" s="686"/>
      <c r="BN71" s="686"/>
      <c r="BO71" s="686"/>
      <c r="BP71" s="686"/>
      <c r="BQ71" s="686"/>
      <c r="BR71" s="686"/>
      <c r="BS71" s="686"/>
      <c r="BT71" s="686"/>
    </row>
    <row r="72" ht="15.75" customHeight="1">
      <c r="A72" s="686" t="s">
        <v>2446</v>
      </c>
      <c r="B72" s="684" t="s">
        <v>3844</v>
      </c>
      <c r="C72" s="686" t="s">
        <v>3674</v>
      </c>
      <c r="D72" s="709" t="s">
        <v>3673</v>
      </c>
      <c r="E72" s="708"/>
      <c r="F72" s="684" t="b">
        <v>1</v>
      </c>
      <c r="G72" s="753" t="b">
        <v>1</v>
      </c>
      <c r="H72" s="684" t="s">
        <v>2447</v>
      </c>
      <c r="I72" s="710" t="s">
        <v>2449</v>
      </c>
      <c r="J72" s="710" t="s">
        <v>2448</v>
      </c>
      <c r="K72" s="686" t="s">
        <v>233</v>
      </c>
      <c r="L72" s="686" t="s">
        <v>80</v>
      </c>
      <c r="M72" s="686" t="s">
        <v>63</v>
      </c>
      <c r="N72" s="686" t="s">
        <v>340</v>
      </c>
      <c r="O72" s="686" t="s">
        <v>64</v>
      </c>
      <c r="P72" s="686" t="s">
        <v>187</v>
      </c>
      <c r="Q72" s="686" t="s">
        <v>3553</v>
      </c>
      <c r="R72" s="686" t="s">
        <v>2451</v>
      </c>
      <c r="S72" s="686" t="s">
        <v>2452</v>
      </c>
      <c r="T72" s="686" t="s">
        <v>2453</v>
      </c>
      <c r="U72" s="686" t="s">
        <v>954</v>
      </c>
      <c r="V72" s="712">
        <v>2014.0</v>
      </c>
      <c r="W72" s="684" t="s">
        <v>91</v>
      </c>
      <c r="X72" s="686"/>
      <c r="Y72" s="686" t="s">
        <v>163</v>
      </c>
      <c r="Z72" s="686"/>
      <c r="AA72" s="742">
        <v>44520.0</v>
      </c>
      <c r="AB72" s="686" t="s">
        <v>3913</v>
      </c>
      <c r="AC72" s="686" t="s">
        <v>3914</v>
      </c>
      <c r="AD72" s="712">
        <v>10.66</v>
      </c>
      <c r="AE72" s="712">
        <v>7.0</v>
      </c>
      <c r="AF72" s="686"/>
      <c r="AG72" s="712">
        <v>9.0</v>
      </c>
      <c r="AH72" s="686"/>
      <c r="AI72" s="710" t="s">
        <v>3915</v>
      </c>
      <c r="AJ72" s="712">
        <v>342.0</v>
      </c>
      <c r="AK72" s="686"/>
      <c r="AL72" s="686"/>
      <c r="AM72" s="686" t="s">
        <v>3916</v>
      </c>
      <c r="AN72" s="686"/>
      <c r="AO72" s="686"/>
      <c r="AP72" s="686" t="s">
        <v>3917</v>
      </c>
      <c r="AQ72" s="686" t="s">
        <v>3916</v>
      </c>
      <c r="AR72" s="686"/>
      <c r="AS72" s="686" t="s">
        <v>3918</v>
      </c>
      <c r="AT72" s="686"/>
      <c r="AU72" s="686" t="s">
        <v>3919</v>
      </c>
      <c r="AV72" s="686" t="s">
        <v>2459</v>
      </c>
      <c r="AX72" s="684" t="b">
        <v>0</v>
      </c>
      <c r="AY72" s="686" t="s">
        <v>182</v>
      </c>
      <c r="BA72" s="686"/>
      <c r="BB72" s="686"/>
      <c r="BC72" s="686"/>
      <c r="BD72" s="686"/>
      <c r="BE72" s="686"/>
      <c r="BF72" s="686"/>
      <c r="BG72" s="686"/>
      <c r="BH72" s="686"/>
      <c r="BI72" s="686"/>
      <c r="BJ72" s="686"/>
      <c r="BK72" s="686"/>
      <c r="BL72" s="686"/>
      <c r="BM72" s="686"/>
      <c r="BN72" s="686"/>
      <c r="BO72" s="686"/>
      <c r="BP72" s="686"/>
      <c r="BQ72" s="686"/>
      <c r="BR72" s="686"/>
      <c r="BS72" s="686"/>
      <c r="BT72" s="686"/>
    </row>
    <row r="73" ht="15.75" customHeight="1">
      <c r="A73" s="686" t="s">
        <v>2486</v>
      </c>
      <c r="B73" s="684"/>
      <c r="C73" s="740" t="s">
        <v>3911</v>
      </c>
      <c r="D73" s="708"/>
      <c r="E73" s="708" t="s">
        <v>57</v>
      </c>
      <c r="F73" s="708" t="b">
        <v>1</v>
      </c>
      <c r="G73" s="709" t="b">
        <v>1</v>
      </c>
      <c r="H73" s="684"/>
      <c r="I73" s="710" t="s">
        <v>2488</v>
      </c>
      <c r="J73" s="716" t="s">
        <v>2487</v>
      </c>
      <c r="K73" s="711" t="s">
        <v>473</v>
      </c>
      <c r="L73" s="711" t="s">
        <v>123</v>
      </c>
      <c r="M73" s="711" t="s">
        <v>314</v>
      </c>
      <c r="N73" s="711" t="s">
        <v>82</v>
      </c>
      <c r="O73" s="711"/>
      <c r="P73" s="717"/>
      <c r="Q73" s="686" t="s">
        <v>3548</v>
      </c>
      <c r="R73" s="686" t="s">
        <v>2490</v>
      </c>
      <c r="S73" s="686" t="s">
        <v>2491</v>
      </c>
      <c r="T73" s="686" t="s">
        <v>2493</v>
      </c>
      <c r="U73" s="686" t="s">
        <v>954</v>
      </c>
      <c r="V73" s="712">
        <v>2016.0</v>
      </c>
      <c r="W73" s="684" t="s">
        <v>91</v>
      </c>
      <c r="X73" s="737">
        <v>99513.0</v>
      </c>
      <c r="Y73" s="686" t="s">
        <v>74</v>
      </c>
      <c r="Z73" s="686"/>
      <c r="AA73" s="742">
        <v>44247.0</v>
      </c>
      <c r="AB73" s="686" t="s">
        <v>3920</v>
      </c>
      <c r="AC73" s="686" t="s">
        <v>3921</v>
      </c>
      <c r="AD73" s="712">
        <v>1.5</v>
      </c>
      <c r="AE73" s="712">
        <v>1.0</v>
      </c>
      <c r="AF73" s="686"/>
      <c r="AG73" s="712">
        <v>3.0</v>
      </c>
      <c r="AH73" s="686"/>
      <c r="AI73" s="710" t="s">
        <v>2494</v>
      </c>
      <c r="AJ73" s="712">
        <v>277.0</v>
      </c>
      <c r="AK73" s="686" t="s">
        <v>2495</v>
      </c>
      <c r="AM73" s="686" t="s">
        <v>3922</v>
      </c>
      <c r="AN73" s="686"/>
      <c r="AO73" s="686" t="s">
        <v>3922</v>
      </c>
      <c r="AP73" s="686" t="s">
        <v>3923</v>
      </c>
      <c r="AQ73" s="686"/>
      <c r="AR73" s="686"/>
      <c r="AS73" s="686" t="s">
        <v>3922</v>
      </c>
      <c r="AT73" s="686"/>
      <c r="AU73" s="686" t="s">
        <v>3924</v>
      </c>
      <c r="AV73" s="686" t="s">
        <v>2499</v>
      </c>
      <c r="AX73" s="684" t="b">
        <v>0</v>
      </c>
      <c r="AY73" s="686" t="s">
        <v>423</v>
      </c>
      <c r="AZ73" s="686"/>
      <c r="BA73" s="686"/>
      <c r="BB73" s="686"/>
      <c r="BC73" s="731" t="s">
        <v>228</v>
      </c>
      <c r="BD73" s="731" t="s">
        <v>2500</v>
      </c>
      <c r="BE73" s="686"/>
      <c r="BF73" s="686"/>
      <c r="BG73" s="686"/>
      <c r="BH73" s="686"/>
      <c r="BI73" s="686"/>
      <c r="BJ73" s="686"/>
      <c r="BK73" s="686"/>
      <c r="BL73" s="686"/>
      <c r="BM73" s="686"/>
      <c r="BN73" s="686"/>
      <c r="BO73" s="686"/>
      <c r="BP73" s="686"/>
      <c r="BQ73" s="686"/>
      <c r="BR73" s="686"/>
      <c r="BS73" s="686"/>
      <c r="BT73" s="686"/>
    </row>
    <row r="74" ht="15.75" customHeight="1">
      <c r="A74" s="686" t="s">
        <v>2524</v>
      </c>
      <c r="B74" s="684"/>
      <c r="C74" s="740" t="s">
        <v>3911</v>
      </c>
      <c r="D74" s="708"/>
      <c r="E74" s="708"/>
      <c r="F74" s="708" t="b">
        <v>1</v>
      </c>
      <c r="G74" s="709" t="b">
        <v>1</v>
      </c>
      <c r="H74" s="684"/>
      <c r="I74" s="710" t="s">
        <v>2526</v>
      </c>
      <c r="J74" s="716" t="s">
        <v>3925</v>
      </c>
      <c r="K74" s="711" t="s">
        <v>79</v>
      </c>
      <c r="L74" s="711" t="s">
        <v>187</v>
      </c>
      <c r="M74" s="711" t="s">
        <v>63</v>
      </c>
      <c r="N74" s="711" t="s">
        <v>428</v>
      </c>
      <c r="O74" s="711" t="s">
        <v>427</v>
      </c>
      <c r="P74" s="717"/>
      <c r="Q74" s="711" t="s">
        <v>3549</v>
      </c>
      <c r="R74" s="686" t="s">
        <v>2527</v>
      </c>
      <c r="S74" s="686" t="s">
        <v>2528</v>
      </c>
      <c r="T74" s="686" t="s">
        <v>2529</v>
      </c>
      <c r="U74" s="686" t="s">
        <v>71</v>
      </c>
      <c r="V74" s="684">
        <v>1998.0</v>
      </c>
      <c r="W74" s="684" t="s">
        <v>109</v>
      </c>
      <c r="X74" s="737">
        <v>191636.0</v>
      </c>
      <c r="Y74" s="686" t="s">
        <v>193</v>
      </c>
      <c r="AA74" s="686"/>
      <c r="AB74" s="686"/>
      <c r="AC74" s="686"/>
      <c r="AD74" s="686"/>
      <c r="AE74" s="686"/>
      <c r="AF74" s="686"/>
      <c r="AG74" s="686"/>
      <c r="AH74" s="686"/>
      <c r="AI74" s="710" t="s">
        <v>2530</v>
      </c>
      <c r="AJ74" s="686"/>
      <c r="AK74" s="686" t="s">
        <v>2531</v>
      </c>
      <c r="AL74" s="686" t="s">
        <v>2532</v>
      </c>
      <c r="AM74" s="686" t="s">
        <v>3926</v>
      </c>
      <c r="AN74" s="686"/>
      <c r="AO74" s="686" t="s">
        <v>3926</v>
      </c>
      <c r="AP74" s="686" t="s">
        <v>3926</v>
      </c>
      <c r="AQ74" s="686"/>
      <c r="AR74" s="686"/>
      <c r="AS74" s="686"/>
      <c r="AT74" s="686"/>
      <c r="AU74" s="686" t="s">
        <v>3926</v>
      </c>
      <c r="AV74" s="686" t="s">
        <v>2534</v>
      </c>
      <c r="AX74" s="684" t="b">
        <v>0</v>
      </c>
      <c r="AY74" s="686" t="s">
        <v>95</v>
      </c>
      <c r="AZ74" s="686"/>
      <c r="BA74" s="686"/>
      <c r="BB74" s="686"/>
      <c r="BC74" s="686"/>
      <c r="BD74" s="686"/>
      <c r="BE74" s="686"/>
      <c r="BF74" s="686"/>
      <c r="BG74" s="686"/>
      <c r="BH74" s="686"/>
      <c r="BI74" s="686"/>
      <c r="BJ74" s="686"/>
      <c r="BK74" s="686"/>
      <c r="BL74" s="686"/>
      <c r="BM74" s="686"/>
      <c r="BN74" s="686"/>
      <c r="BO74" s="686"/>
      <c r="BP74" s="686"/>
      <c r="BQ74" s="686"/>
      <c r="BR74" s="686"/>
      <c r="BS74" s="686"/>
      <c r="BT74" s="686"/>
    </row>
    <row r="75" ht="16.5" customHeight="1">
      <c r="A75" s="686" t="s">
        <v>2650</v>
      </c>
      <c r="B75" s="684"/>
      <c r="C75" s="740" t="s">
        <v>3911</v>
      </c>
      <c r="D75" s="709" t="s">
        <v>3673</v>
      </c>
      <c r="E75" s="708"/>
      <c r="F75" s="708" t="b">
        <v>1</v>
      </c>
      <c r="G75" s="709" t="b">
        <v>1</v>
      </c>
      <c r="H75" s="684"/>
      <c r="I75" s="710" t="s">
        <v>3927</v>
      </c>
      <c r="J75" s="710" t="s">
        <v>2651</v>
      </c>
      <c r="K75" s="711" t="s">
        <v>61</v>
      </c>
      <c r="L75" s="711" t="s">
        <v>62</v>
      </c>
      <c r="M75" s="711" t="s">
        <v>63</v>
      </c>
      <c r="N75" s="711" t="s">
        <v>321</v>
      </c>
      <c r="O75" s="711"/>
      <c r="P75" s="717"/>
      <c r="Q75" s="711" t="s">
        <v>3552</v>
      </c>
      <c r="R75" s="686" t="s">
        <v>2654</v>
      </c>
      <c r="S75" s="686" t="s">
        <v>2655</v>
      </c>
      <c r="T75" s="686" t="s">
        <v>2656</v>
      </c>
      <c r="U75" s="686" t="s">
        <v>207</v>
      </c>
      <c r="V75" s="712">
        <v>2018.0</v>
      </c>
      <c r="W75" s="684" t="s">
        <v>91</v>
      </c>
      <c r="X75" s="686"/>
      <c r="Y75" s="686" t="s">
        <v>110</v>
      </c>
      <c r="Z75" s="686"/>
      <c r="AA75" s="742">
        <v>44367.0</v>
      </c>
      <c r="AB75" s="686" t="s">
        <v>3928</v>
      </c>
      <c r="AC75" s="686" t="s">
        <v>3929</v>
      </c>
      <c r="AD75" s="712">
        <v>82.5</v>
      </c>
      <c r="AE75" s="712">
        <v>2.0</v>
      </c>
      <c r="AF75" s="686"/>
      <c r="AG75" s="712">
        <v>5.0</v>
      </c>
      <c r="AH75" s="686"/>
      <c r="AI75" s="710" t="s">
        <v>2657</v>
      </c>
      <c r="AJ75" s="712">
        <v>269.0</v>
      </c>
      <c r="AK75" s="686"/>
      <c r="AL75" s="686"/>
      <c r="AM75" s="686"/>
      <c r="AN75" s="686"/>
      <c r="AO75" s="686"/>
      <c r="AP75" s="686" t="s">
        <v>3930</v>
      </c>
      <c r="AQ75" s="686" t="s">
        <v>3931</v>
      </c>
      <c r="AR75" s="686"/>
      <c r="AS75" s="686"/>
      <c r="AT75" s="686"/>
      <c r="AU75" s="686" t="s">
        <v>3932</v>
      </c>
      <c r="AV75" s="686" t="s">
        <v>2661</v>
      </c>
      <c r="AW75" s="686" t="s">
        <v>2662</v>
      </c>
      <c r="AX75" s="684" t="b">
        <v>0</v>
      </c>
      <c r="AY75" s="686" t="s">
        <v>182</v>
      </c>
      <c r="BA75" s="686"/>
      <c r="BB75" s="686"/>
      <c r="BC75" s="686"/>
      <c r="BD75" s="686"/>
      <c r="BE75" s="686"/>
      <c r="BF75" s="686"/>
      <c r="BG75" s="686"/>
      <c r="BH75" s="686"/>
      <c r="BI75" s="686"/>
      <c r="BJ75" s="686"/>
      <c r="BK75" s="686"/>
      <c r="BL75" s="686"/>
      <c r="BM75" s="686"/>
      <c r="BN75" s="686"/>
      <c r="BO75" s="686"/>
      <c r="BP75" s="686"/>
      <c r="BQ75" s="686"/>
      <c r="BR75" s="686"/>
      <c r="BS75" s="686"/>
      <c r="BT75" s="686"/>
    </row>
    <row r="76" ht="16.5" customHeight="1">
      <c r="A76" s="711" t="s">
        <v>2673</v>
      </c>
      <c r="B76" s="708"/>
      <c r="C76" s="740" t="s">
        <v>3911</v>
      </c>
      <c r="D76" s="713"/>
      <c r="E76" s="708"/>
      <c r="F76" s="713" t="b">
        <v>1</v>
      </c>
      <c r="G76" s="714" t="b">
        <f>IF(F76=TRUE,TRUE,FALSE)</f>
        <v>1</v>
      </c>
      <c r="H76" s="715"/>
      <c r="I76" s="723" t="s">
        <v>2675</v>
      </c>
      <c r="J76" s="716" t="s">
        <v>2674</v>
      </c>
      <c r="K76" s="711" t="s">
        <v>61</v>
      </c>
      <c r="L76" s="711" t="s">
        <v>62</v>
      </c>
      <c r="M76" s="711" t="s">
        <v>63</v>
      </c>
      <c r="N76" s="711" t="s">
        <v>321</v>
      </c>
      <c r="O76" s="711"/>
      <c r="P76" s="717"/>
      <c r="Q76" s="711" t="s">
        <v>3553</v>
      </c>
      <c r="R76" s="676" t="s">
        <v>2677</v>
      </c>
      <c r="S76" s="676" t="s">
        <v>2678</v>
      </c>
      <c r="T76" s="676" t="s">
        <v>2679</v>
      </c>
      <c r="U76" s="676" t="s">
        <v>3933</v>
      </c>
      <c r="V76" s="685">
        <v>2000.0</v>
      </c>
      <c r="W76" s="684" t="s">
        <v>109</v>
      </c>
      <c r="X76" s="718">
        <v>169844.0</v>
      </c>
      <c r="Y76" s="719"/>
      <c r="Z76" s="676"/>
      <c r="AA76" s="676"/>
      <c r="AB76" s="676"/>
      <c r="AC76" s="676"/>
      <c r="AD76" s="685"/>
      <c r="AE76" s="685"/>
      <c r="AF76" s="676"/>
      <c r="AG76" s="685"/>
      <c r="AH76" s="685"/>
      <c r="AI76" s="719"/>
      <c r="AJ76" s="684"/>
      <c r="AK76" s="676" t="s">
        <v>2681</v>
      </c>
      <c r="AL76" s="685">
        <f>972-8-9471175</f>
        <v>-9470211</v>
      </c>
      <c r="AM76" s="676"/>
      <c r="AN76" s="724"/>
      <c r="AO76" s="724"/>
      <c r="AP76" s="724"/>
      <c r="AQ76" s="719"/>
      <c r="AR76" s="686"/>
      <c r="AS76" s="686"/>
      <c r="AT76" s="686"/>
      <c r="AU76" s="686"/>
      <c r="AV76" s="756" t="s">
        <v>2682</v>
      </c>
      <c r="AW76" s="686"/>
      <c r="AX76" s="686"/>
      <c r="AY76" s="686"/>
      <c r="AZ76" s="686"/>
      <c r="BA76" s="686"/>
      <c r="BB76" s="686"/>
      <c r="BC76" s="686"/>
      <c r="BD76" s="686"/>
      <c r="BE76" s="686"/>
      <c r="BF76" s="686"/>
      <c r="BG76" s="686"/>
      <c r="BH76" s="686"/>
      <c r="BI76" s="686"/>
      <c r="BJ76" s="686"/>
      <c r="BK76" s="686"/>
      <c r="BL76" s="686"/>
      <c r="BM76" s="686"/>
      <c r="BN76" s="686"/>
      <c r="BO76" s="686"/>
      <c r="BP76" s="686"/>
      <c r="BQ76" s="686"/>
      <c r="BR76" s="686"/>
      <c r="BS76" s="686"/>
      <c r="BT76" s="686"/>
    </row>
    <row r="77" ht="15.75" customHeight="1">
      <c r="A77" s="686" t="s">
        <v>2683</v>
      </c>
      <c r="B77" s="684"/>
      <c r="C77" s="740" t="s">
        <v>3911</v>
      </c>
      <c r="D77" s="709" t="s">
        <v>3673</v>
      </c>
      <c r="E77" s="708"/>
      <c r="F77" s="708" t="b">
        <v>1</v>
      </c>
      <c r="G77" s="709" t="b">
        <v>1</v>
      </c>
      <c r="H77" s="684"/>
      <c r="I77" s="710" t="s">
        <v>2686</v>
      </c>
      <c r="J77" s="716" t="s">
        <v>2685</v>
      </c>
      <c r="K77" s="711" t="s">
        <v>61</v>
      </c>
      <c r="L77" s="711" t="s">
        <v>62</v>
      </c>
      <c r="M77" s="711" t="s">
        <v>63</v>
      </c>
      <c r="N77" s="711" t="s">
        <v>321</v>
      </c>
      <c r="O77" s="711"/>
      <c r="P77" s="717"/>
      <c r="Q77" s="711" t="s">
        <v>3552</v>
      </c>
      <c r="R77" s="686" t="s">
        <v>2688</v>
      </c>
      <c r="S77" s="686" t="s">
        <v>2689</v>
      </c>
      <c r="T77" s="686" t="s">
        <v>2690</v>
      </c>
      <c r="U77" s="755" t="s">
        <v>3934</v>
      </c>
      <c r="V77" s="712">
        <v>2014.0</v>
      </c>
      <c r="W77" s="684" t="s">
        <v>91</v>
      </c>
      <c r="X77" s="686"/>
      <c r="Y77" s="686" t="s">
        <v>74</v>
      </c>
      <c r="Z77" s="686"/>
      <c r="AA77" s="742">
        <v>44519.0</v>
      </c>
      <c r="AB77" s="686" t="s">
        <v>3935</v>
      </c>
      <c r="AC77" s="686" t="s">
        <v>3936</v>
      </c>
      <c r="AD77" s="712">
        <v>5.85</v>
      </c>
      <c r="AE77" s="712">
        <v>2.0</v>
      </c>
      <c r="AF77" s="686"/>
      <c r="AG77" s="712">
        <v>9.0</v>
      </c>
      <c r="AH77" s="686"/>
      <c r="AI77" s="686"/>
      <c r="AJ77" s="686"/>
      <c r="AK77" s="686"/>
      <c r="AL77" s="686"/>
      <c r="AM77" s="686"/>
      <c r="AN77" s="686"/>
      <c r="AO77" s="686"/>
      <c r="AP77" s="686" t="s">
        <v>3937</v>
      </c>
      <c r="AQ77" s="686"/>
      <c r="AR77" s="686"/>
      <c r="AS77" s="686"/>
      <c r="AT77" s="686"/>
      <c r="AU77" s="686" t="s">
        <v>3938</v>
      </c>
      <c r="AV77" s="686" t="s">
        <v>851</v>
      </c>
      <c r="AW77" s="686" t="s">
        <v>2693</v>
      </c>
      <c r="AX77" s="684" t="b">
        <v>0</v>
      </c>
      <c r="AY77" s="686" t="s">
        <v>214</v>
      </c>
      <c r="AZ77" s="686"/>
      <c r="BA77" s="686"/>
      <c r="BB77" s="686"/>
      <c r="BC77" s="686"/>
      <c r="BD77" s="686"/>
      <c r="BE77" s="686"/>
      <c r="BF77" s="686"/>
      <c r="BG77" s="686"/>
      <c r="BH77" s="686"/>
      <c r="BI77" s="686"/>
      <c r="BJ77" s="686"/>
      <c r="BK77" s="686"/>
      <c r="BL77" s="686"/>
      <c r="BM77" s="686"/>
      <c r="BN77" s="686"/>
      <c r="BO77" s="686"/>
      <c r="BP77" s="686"/>
      <c r="BQ77" s="686"/>
      <c r="BR77" s="686"/>
      <c r="BS77" s="686"/>
      <c r="BT77" s="686"/>
    </row>
    <row r="78" ht="15.75" customHeight="1">
      <c r="A78" s="686" t="s">
        <v>2730</v>
      </c>
      <c r="B78" s="684"/>
      <c r="C78" s="740" t="s">
        <v>3911</v>
      </c>
      <c r="D78" s="708" t="s">
        <v>3723</v>
      </c>
      <c r="E78" s="708"/>
      <c r="F78" s="708" t="b">
        <v>1</v>
      </c>
      <c r="G78" s="709" t="b">
        <v>1</v>
      </c>
      <c r="H78" s="684"/>
      <c r="I78" s="710" t="s">
        <v>2732</v>
      </c>
      <c r="J78" s="727" t="s">
        <v>2731</v>
      </c>
      <c r="K78" s="711" t="s">
        <v>186</v>
      </c>
      <c r="L78" s="711" t="s">
        <v>123</v>
      </c>
      <c r="M78" s="711" t="s">
        <v>63</v>
      </c>
      <c r="N78" s="711" t="s">
        <v>82</v>
      </c>
      <c r="O78" s="711"/>
      <c r="P78" s="717"/>
      <c r="Q78" s="711" t="s">
        <v>3542</v>
      </c>
      <c r="R78" s="686" t="s">
        <v>2734</v>
      </c>
      <c r="S78" s="686" t="s">
        <v>2735</v>
      </c>
      <c r="T78" s="686" t="s">
        <v>2736</v>
      </c>
      <c r="U78" s="686" t="s">
        <v>2737</v>
      </c>
      <c r="V78" s="684">
        <v>2014.0</v>
      </c>
      <c r="W78" s="684" t="s">
        <v>91</v>
      </c>
      <c r="X78" s="737">
        <v>169655.0</v>
      </c>
      <c r="Y78" s="686" t="s">
        <v>193</v>
      </c>
      <c r="AA78" s="742">
        <v>44211.0</v>
      </c>
      <c r="AB78" s="686"/>
      <c r="AC78" s="712">
        <v>0.0</v>
      </c>
      <c r="AD78" s="686"/>
      <c r="AE78" s="712">
        <v>1.0</v>
      </c>
      <c r="AF78" s="686"/>
      <c r="AG78" s="712">
        <v>0.0</v>
      </c>
      <c r="AH78" s="686"/>
      <c r="AI78" s="686"/>
      <c r="AJ78" s="686"/>
      <c r="AK78" s="686"/>
      <c r="AL78" s="686"/>
      <c r="AM78" s="686" t="s">
        <v>3939</v>
      </c>
      <c r="AN78" s="686"/>
      <c r="AO78" s="686" t="s">
        <v>3939</v>
      </c>
      <c r="AP78" s="686" t="s">
        <v>3940</v>
      </c>
      <c r="AQ78" s="686"/>
      <c r="AR78" s="686"/>
      <c r="AS78" s="686" t="s">
        <v>3939</v>
      </c>
      <c r="AT78" s="686"/>
      <c r="AU78" s="686" t="s">
        <v>3941</v>
      </c>
      <c r="AV78" s="686" t="s">
        <v>2742</v>
      </c>
      <c r="AW78" s="686" t="s">
        <v>2385</v>
      </c>
      <c r="AX78" s="684" t="b">
        <v>0</v>
      </c>
      <c r="AY78" s="686" t="s">
        <v>182</v>
      </c>
      <c r="BA78" s="686"/>
      <c r="BB78" s="686"/>
      <c r="BC78" s="686"/>
      <c r="BD78" s="686"/>
      <c r="BE78" s="686"/>
      <c r="BF78" s="686"/>
      <c r="BG78" s="686"/>
      <c r="BH78" s="686"/>
      <c r="BI78" s="686"/>
      <c r="BJ78" s="686"/>
      <c r="BK78" s="686"/>
      <c r="BL78" s="686"/>
      <c r="BM78" s="686"/>
      <c r="BN78" s="686"/>
      <c r="BO78" s="686"/>
      <c r="BP78" s="686"/>
      <c r="BQ78" s="686"/>
      <c r="BR78" s="686"/>
      <c r="BS78" s="686"/>
      <c r="BT78" s="686"/>
    </row>
    <row r="79" ht="15.75" customHeight="1">
      <c r="A79" s="711" t="s">
        <v>2784</v>
      </c>
      <c r="B79" s="708"/>
      <c r="C79" s="740" t="s">
        <v>3911</v>
      </c>
      <c r="D79" s="708" t="s">
        <v>3723</v>
      </c>
      <c r="E79" s="708" t="s">
        <v>57</v>
      </c>
      <c r="F79" s="708" t="b">
        <v>1</v>
      </c>
      <c r="G79" s="714" t="b">
        <f>IF(F79=TRUE,TRUE,FALSE)</f>
        <v>1</v>
      </c>
      <c r="H79" s="726" t="s">
        <v>2785</v>
      </c>
      <c r="I79" s="727" t="s">
        <v>2787</v>
      </c>
      <c r="J79" s="727" t="s">
        <v>2786</v>
      </c>
      <c r="K79" s="711" t="s">
        <v>473</v>
      </c>
      <c r="L79" s="711" t="s">
        <v>101</v>
      </c>
      <c r="M79" s="711" t="s">
        <v>314</v>
      </c>
      <c r="N79" s="711" t="s">
        <v>187</v>
      </c>
      <c r="O79" s="711"/>
      <c r="P79" s="717"/>
      <c r="Q79" s="711" t="s">
        <v>3550</v>
      </c>
      <c r="R79" s="676" t="s">
        <v>2789</v>
      </c>
      <c r="S79" s="676"/>
      <c r="T79" s="681"/>
      <c r="U79" s="676" t="s">
        <v>207</v>
      </c>
      <c r="V79" s="712">
        <v>2018.0</v>
      </c>
      <c r="W79" s="684" t="s">
        <v>91</v>
      </c>
      <c r="X79" s="718"/>
      <c r="Y79" s="719"/>
      <c r="Z79" s="676"/>
      <c r="AA79" s="720"/>
      <c r="AB79" s="721"/>
      <c r="AC79" s="721"/>
      <c r="AD79" s="685">
        <v>3.0</v>
      </c>
      <c r="AE79" s="685"/>
      <c r="AF79" s="676"/>
      <c r="AG79" s="685"/>
      <c r="AH79" s="722"/>
      <c r="AI79" s="723" t="s">
        <v>2790</v>
      </c>
      <c r="AJ79" s="722"/>
      <c r="AK79" s="676"/>
      <c r="AL79" s="722"/>
      <c r="AM79" s="676"/>
      <c r="AN79" s="724"/>
      <c r="AO79" s="724"/>
      <c r="AP79" s="724"/>
      <c r="AQ79" s="719"/>
      <c r="AR79" s="686"/>
      <c r="AS79" s="686"/>
      <c r="AT79" s="686"/>
      <c r="AU79" s="686"/>
      <c r="AV79" s="686" t="s">
        <v>2792</v>
      </c>
      <c r="AW79" s="686"/>
      <c r="AX79" s="686"/>
      <c r="AY79" s="686"/>
      <c r="AZ79" s="686" t="s">
        <v>2793</v>
      </c>
      <c r="BA79" s="686"/>
      <c r="BB79" s="686"/>
      <c r="BC79" s="686"/>
      <c r="BD79" s="686"/>
      <c r="BE79" s="686"/>
      <c r="BF79" s="686"/>
      <c r="BG79" s="686"/>
      <c r="BH79" s="686"/>
      <c r="BI79" s="686"/>
      <c r="BJ79" s="686"/>
      <c r="BK79" s="686"/>
      <c r="BL79" s="686"/>
      <c r="BM79" s="686"/>
      <c r="BN79" s="686"/>
      <c r="BO79" s="686"/>
      <c r="BP79" s="686"/>
      <c r="BQ79" s="686"/>
      <c r="BR79" s="686"/>
      <c r="BS79" s="686"/>
      <c r="BT79" s="686"/>
    </row>
    <row r="80" ht="15.75" customHeight="1">
      <c r="A80" s="686" t="s">
        <v>2794</v>
      </c>
      <c r="B80" s="684"/>
      <c r="C80" s="740" t="s">
        <v>3673</v>
      </c>
      <c r="D80" s="709" t="s">
        <v>3673</v>
      </c>
      <c r="E80" s="708"/>
      <c r="F80" s="713" t="b">
        <v>1</v>
      </c>
      <c r="G80" s="709" t="b">
        <v>1</v>
      </c>
      <c r="H80" s="684"/>
      <c r="I80" s="710" t="s">
        <v>2797</v>
      </c>
      <c r="J80" s="716" t="s">
        <v>2796</v>
      </c>
      <c r="K80" s="711" t="s">
        <v>61</v>
      </c>
      <c r="L80" s="711" t="s">
        <v>62</v>
      </c>
      <c r="M80" s="711" t="s">
        <v>63</v>
      </c>
      <c r="N80" s="711" t="s">
        <v>321</v>
      </c>
      <c r="O80" s="711"/>
      <c r="P80" s="717"/>
      <c r="Q80" s="711"/>
      <c r="R80" s="686" t="s">
        <v>2798</v>
      </c>
      <c r="S80" s="686" t="s">
        <v>2799</v>
      </c>
      <c r="T80" s="686" t="s">
        <v>2800</v>
      </c>
      <c r="U80" s="686" t="s">
        <v>870</v>
      </c>
      <c r="V80" s="712">
        <v>2008.0</v>
      </c>
      <c r="W80" s="684" t="s">
        <v>91</v>
      </c>
      <c r="X80" s="718">
        <v>165898.0</v>
      </c>
      <c r="Y80" s="686" t="s">
        <v>163</v>
      </c>
      <c r="Z80" s="686"/>
      <c r="AA80" s="742">
        <v>44214.0</v>
      </c>
      <c r="AB80" s="686" t="s">
        <v>3942</v>
      </c>
      <c r="AC80" s="686" t="s">
        <v>3943</v>
      </c>
      <c r="AD80" s="712">
        <v>24.0</v>
      </c>
      <c r="AE80" s="712">
        <v>4.0</v>
      </c>
      <c r="AF80" s="686"/>
      <c r="AG80" s="712">
        <v>1.0</v>
      </c>
      <c r="AH80" s="686"/>
      <c r="AI80" s="710" t="s">
        <v>2801</v>
      </c>
      <c r="AJ80" s="712">
        <v>167.0</v>
      </c>
      <c r="AK80" s="686"/>
      <c r="AL80" s="685">
        <f>+ 972-8- 9316304</f>
        <v>-9315340</v>
      </c>
      <c r="AM80" s="686"/>
      <c r="AN80" s="686"/>
      <c r="AO80" s="686"/>
      <c r="AP80" s="686"/>
      <c r="AQ80" s="686"/>
      <c r="AR80" s="686"/>
      <c r="AS80" s="686"/>
      <c r="AT80" s="686"/>
      <c r="AU80" s="686" t="s">
        <v>3944</v>
      </c>
      <c r="AV80" s="686" t="s">
        <v>2803</v>
      </c>
      <c r="AW80" s="686"/>
      <c r="AX80" s="684" t="b">
        <v>0</v>
      </c>
      <c r="AY80" s="686" t="s">
        <v>182</v>
      </c>
      <c r="BA80" s="686"/>
      <c r="BB80" s="686"/>
      <c r="BC80" s="686"/>
      <c r="BD80" s="686"/>
      <c r="BE80" s="686"/>
      <c r="BF80" s="686"/>
      <c r="BG80" s="686"/>
      <c r="BH80" s="686"/>
      <c r="BI80" s="686"/>
      <c r="BJ80" s="686"/>
      <c r="BK80" s="686"/>
      <c r="BL80" s="686"/>
      <c r="BM80" s="686"/>
      <c r="BN80" s="686"/>
      <c r="BO80" s="686"/>
      <c r="BP80" s="686"/>
      <c r="BQ80" s="686"/>
      <c r="BR80" s="686"/>
      <c r="BS80" s="686"/>
      <c r="BT80" s="686"/>
    </row>
    <row r="81" ht="15.75" customHeight="1">
      <c r="A81" s="711" t="s">
        <v>2852</v>
      </c>
      <c r="B81" s="708"/>
      <c r="C81" s="740"/>
      <c r="D81" s="707" t="s">
        <v>3674</v>
      </c>
      <c r="E81" s="708"/>
      <c r="F81" s="708" t="b">
        <v>1</v>
      </c>
      <c r="G81" s="714" t="b">
        <f>IF(F81=TRUE,TRUE,FALSE)</f>
        <v>1</v>
      </c>
      <c r="H81" s="717" t="s">
        <v>3945</v>
      </c>
      <c r="I81" s="716" t="s">
        <v>2855</v>
      </c>
      <c r="J81" s="716" t="s">
        <v>2854</v>
      </c>
      <c r="K81" s="711" t="s">
        <v>100</v>
      </c>
      <c r="L81" s="711" t="s">
        <v>123</v>
      </c>
      <c r="M81" s="711" t="s">
        <v>124</v>
      </c>
      <c r="N81" s="686" t="s">
        <v>125</v>
      </c>
      <c r="O81" s="711"/>
      <c r="P81" s="717"/>
      <c r="Q81" s="711"/>
      <c r="R81" s="719"/>
      <c r="S81" s="719"/>
      <c r="T81" s="748"/>
      <c r="U81" s="686" t="s">
        <v>3946</v>
      </c>
      <c r="V81" s="684">
        <v>2009.0</v>
      </c>
      <c r="W81" s="684" t="s">
        <v>91</v>
      </c>
      <c r="X81" s="684"/>
      <c r="Y81" s="719"/>
      <c r="Z81" s="719"/>
      <c r="AA81" s="686"/>
      <c r="AB81" s="686"/>
      <c r="AC81" s="686"/>
      <c r="AD81" s="684"/>
      <c r="AE81" s="684"/>
      <c r="AF81" s="719"/>
      <c r="AG81" s="684"/>
      <c r="AH81" s="684"/>
      <c r="AI81" s="719"/>
      <c r="AJ81" s="684"/>
      <c r="AK81" s="719"/>
      <c r="AL81" s="722"/>
      <c r="AM81" s="724"/>
      <c r="AN81" s="724"/>
      <c r="AO81" s="724"/>
      <c r="AP81" s="724"/>
      <c r="AQ81" s="719"/>
      <c r="AR81" s="686"/>
      <c r="AS81" s="686"/>
      <c r="AT81" s="686"/>
      <c r="AU81" s="686"/>
      <c r="AV81" s="639" t="s">
        <v>2861</v>
      </c>
      <c r="AW81" s="686"/>
      <c r="AX81" s="686"/>
      <c r="AY81" s="686"/>
      <c r="AZ81" s="686"/>
      <c r="BA81" s="686"/>
      <c r="BB81" s="686"/>
      <c r="BC81" s="686"/>
      <c r="BD81" s="686"/>
      <c r="BE81" s="686"/>
      <c r="BF81" s="686"/>
      <c r="BG81" s="686"/>
      <c r="BH81" s="686"/>
      <c r="BI81" s="686"/>
      <c r="BJ81" s="686"/>
      <c r="BK81" s="686"/>
      <c r="BL81" s="686"/>
      <c r="BM81" s="686"/>
      <c r="BN81" s="686"/>
      <c r="BO81" s="686"/>
      <c r="BP81" s="686"/>
      <c r="BQ81" s="686"/>
      <c r="BR81" s="686"/>
      <c r="BS81" s="686"/>
      <c r="BT81" s="686"/>
    </row>
    <row r="82" ht="16.5" customHeight="1">
      <c r="A82" s="686" t="s">
        <v>2878</v>
      </c>
      <c r="B82" s="684"/>
      <c r="C82" s="740" t="s">
        <v>3673</v>
      </c>
      <c r="D82" s="713"/>
      <c r="E82" s="708" t="s">
        <v>57</v>
      </c>
      <c r="F82" s="713" t="b">
        <v>1</v>
      </c>
      <c r="G82" s="709" t="b">
        <v>1</v>
      </c>
      <c r="H82" s="684"/>
      <c r="I82" s="710" t="s">
        <v>2881</v>
      </c>
      <c r="J82" s="716" t="s">
        <v>2880</v>
      </c>
      <c r="K82" s="711" t="s">
        <v>79</v>
      </c>
      <c r="L82" s="686" t="s">
        <v>80</v>
      </c>
      <c r="M82" s="711" t="s">
        <v>63</v>
      </c>
      <c r="N82" s="711" t="s">
        <v>187</v>
      </c>
      <c r="O82" s="711"/>
      <c r="P82" s="717"/>
      <c r="Q82" s="711"/>
      <c r="R82" s="686" t="s">
        <v>2883</v>
      </c>
      <c r="S82" s="686" t="s">
        <v>2884</v>
      </c>
      <c r="T82" s="686" t="s">
        <v>2885</v>
      </c>
      <c r="U82" s="686" t="s">
        <v>220</v>
      </c>
      <c r="V82" s="684">
        <v>1982.0</v>
      </c>
      <c r="W82" s="684" t="s">
        <v>73</v>
      </c>
      <c r="X82" s="737">
        <v>144969.0</v>
      </c>
      <c r="Y82" s="686" t="s">
        <v>2887</v>
      </c>
      <c r="AA82" s="686"/>
      <c r="AB82" s="686"/>
      <c r="AC82" s="686"/>
      <c r="AD82" s="686"/>
      <c r="AE82" s="686"/>
      <c r="AF82" s="686" t="s">
        <v>111</v>
      </c>
      <c r="AG82" s="686"/>
      <c r="AH82" s="686"/>
      <c r="AI82" s="710" t="s">
        <v>2888</v>
      </c>
      <c r="AJ82" s="712">
        <v>787.0</v>
      </c>
      <c r="AK82" s="686" t="s">
        <v>2889</v>
      </c>
      <c r="AL82" s="759">
        <v>9.73E10</v>
      </c>
      <c r="AM82" s="686" t="s">
        <v>3947</v>
      </c>
      <c r="AN82" s="686"/>
      <c r="AO82" s="686"/>
      <c r="AP82" s="686"/>
      <c r="AQ82" s="686"/>
      <c r="AR82" s="686"/>
      <c r="AS82" s="686"/>
      <c r="AT82" s="686" t="s">
        <v>3947</v>
      </c>
      <c r="AU82" s="686" t="s">
        <v>3947</v>
      </c>
      <c r="AV82" s="686" t="s">
        <v>2891</v>
      </c>
      <c r="AW82" s="686"/>
      <c r="AX82" s="684" t="b">
        <v>0</v>
      </c>
      <c r="AY82" s="686" t="s">
        <v>95</v>
      </c>
      <c r="AZ82" s="686"/>
      <c r="BA82" s="686"/>
      <c r="BB82" s="686"/>
      <c r="BC82" s="686"/>
      <c r="BD82" s="686"/>
      <c r="BE82" s="686"/>
      <c r="BF82" s="686"/>
      <c r="BG82" s="686"/>
      <c r="BH82" s="686"/>
      <c r="BI82" s="686"/>
      <c r="BJ82" s="686"/>
      <c r="BK82" s="686"/>
      <c r="BL82" s="686"/>
      <c r="BM82" s="686"/>
      <c r="BN82" s="686"/>
      <c r="BO82" s="686"/>
      <c r="BP82" s="686"/>
      <c r="BQ82" s="686"/>
      <c r="BR82" s="686"/>
      <c r="BS82" s="686"/>
      <c r="BT82" s="686"/>
    </row>
    <row r="83" ht="15.75" customHeight="1">
      <c r="A83" s="686" t="s">
        <v>2896</v>
      </c>
      <c r="B83" s="684"/>
      <c r="C83" s="740" t="s">
        <v>3673</v>
      </c>
      <c r="D83" s="713"/>
      <c r="E83" s="708"/>
      <c r="F83" s="713" t="b">
        <v>1</v>
      </c>
      <c r="G83" s="709" t="b">
        <v>1</v>
      </c>
      <c r="H83" s="684"/>
      <c r="I83" s="710" t="s">
        <v>2898</v>
      </c>
      <c r="J83" s="716" t="s">
        <v>2897</v>
      </c>
      <c r="K83" s="711" t="s">
        <v>122</v>
      </c>
      <c r="L83" s="686" t="s">
        <v>80</v>
      </c>
      <c r="M83" s="711" t="s">
        <v>63</v>
      </c>
      <c r="N83" s="711" t="s">
        <v>187</v>
      </c>
      <c r="O83" s="711"/>
      <c r="P83" s="717"/>
      <c r="Q83" s="711"/>
      <c r="R83" s="686" t="s">
        <v>2900</v>
      </c>
      <c r="S83" s="686" t="s">
        <v>2901</v>
      </c>
      <c r="T83" s="686" t="s">
        <v>2902</v>
      </c>
      <c r="U83" s="686" t="s">
        <v>129</v>
      </c>
      <c r="V83" s="684">
        <v>2015.0</v>
      </c>
      <c r="W83" s="684" t="s">
        <v>91</v>
      </c>
      <c r="X83" s="737">
        <v>191017.0</v>
      </c>
      <c r="Y83" s="686" t="s">
        <v>306</v>
      </c>
      <c r="AA83" s="686"/>
      <c r="AB83" s="686"/>
      <c r="AC83" s="686"/>
      <c r="AD83" s="686"/>
      <c r="AE83" s="686"/>
      <c r="AF83" s="686"/>
      <c r="AG83" s="686"/>
      <c r="AH83" s="686"/>
      <c r="AI83" s="710" t="s">
        <v>2903</v>
      </c>
      <c r="AJ83" s="712">
        <v>31.0</v>
      </c>
      <c r="AK83" s="686" t="s">
        <v>2904</v>
      </c>
      <c r="AM83" s="686" t="s">
        <v>3948</v>
      </c>
      <c r="AN83" s="686"/>
      <c r="AO83" s="686"/>
      <c r="AP83" s="686" t="s">
        <v>3949</v>
      </c>
      <c r="AQ83" s="686"/>
      <c r="AR83" s="686"/>
      <c r="AS83" s="686"/>
      <c r="AT83" s="686"/>
      <c r="AU83" s="686" t="s">
        <v>3950</v>
      </c>
      <c r="AV83" s="686" t="s">
        <v>2908</v>
      </c>
      <c r="AW83" s="686"/>
      <c r="AX83" s="684" t="b">
        <v>0</v>
      </c>
      <c r="AY83" s="686" t="s">
        <v>182</v>
      </c>
      <c r="BA83" s="686"/>
      <c r="BB83" s="686"/>
      <c r="BC83" s="686"/>
      <c r="BD83" s="686"/>
      <c r="BE83" s="686"/>
      <c r="BF83" s="686"/>
      <c r="BG83" s="686"/>
      <c r="BH83" s="686"/>
      <c r="BI83" s="686"/>
      <c r="BJ83" s="686"/>
      <c r="BK83" s="686"/>
      <c r="BL83" s="686"/>
      <c r="BM83" s="686"/>
      <c r="BN83" s="686"/>
      <c r="BO83" s="686"/>
      <c r="BP83" s="686"/>
      <c r="BQ83" s="686"/>
      <c r="BR83" s="686"/>
      <c r="BS83" s="686"/>
      <c r="BT83" s="686"/>
    </row>
    <row r="84" ht="15.75" customHeight="1">
      <c r="A84" s="711" t="s">
        <v>2949</v>
      </c>
      <c r="B84" s="708"/>
      <c r="C84" s="740" t="s">
        <v>3723</v>
      </c>
      <c r="D84" s="707" t="s">
        <v>3674</v>
      </c>
      <c r="E84" s="708"/>
      <c r="F84" s="708" t="b">
        <v>1</v>
      </c>
      <c r="G84" s="714" t="b">
        <f t="shared" ref="G84:G86" si="4">IF(F84=TRUE,TRUE,FALSE)</f>
        <v>1</v>
      </c>
      <c r="H84" s="740"/>
      <c r="I84" s="716" t="s">
        <v>2951</v>
      </c>
      <c r="J84" s="716" t="s">
        <v>2950</v>
      </c>
      <c r="K84" s="711" t="s">
        <v>100</v>
      </c>
      <c r="L84" s="686" t="s">
        <v>80</v>
      </c>
      <c r="M84" s="711" t="s">
        <v>314</v>
      </c>
      <c r="N84" s="686" t="s">
        <v>125</v>
      </c>
      <c r="O84" s="711"/>
      <c r="P84" s="717"/>
      <c r="Q84" s="711"/>
      <c r="R84" s="719"/>
      <c r="S84" s="719"/>
      <c r="T84" s="748"/>
      <c r="U84" s="686" t="s">
        <v>3951</v>
      </c>
      <c r="V84" s="684">
        <v>2016.0</v>
      </c>
      <c r="W84" s="684" t="s">
        <v>91</v>
      </c>
      <c r="X84" s="684"/>
      <c r="Y84" s="719"/>
      <c r="Z84" s="719"/>
      <c r="AA84" s="686"/>
      <c r="AB84" s="686"/>
      <c r="AC84" s="686"/>
      <c r="AD84" s="684"/>
      <c r="AE84" s="684"/>
      <c r="AF84" s="719"/>
      <c r="AG84" s="684"/>
      <c r="AH84" s="684"/>
      <c r="AI84" s="719"/>
      <c r="AJ84" s="684"/>
      <c r="AK84" s="719"/>
      <c r="AL84" s="722"/>
      <c r="AM84" s="724"/>
      <c r="AN84" s="724"/>
      <c r="AO84" s="724"/>
      <c r="AP84" s="724"/>
      <c r="AQ84" s="719"/>
      <c r="AR84" s="686"/>
      <c r="AS84" s="686"/>
      <c r="AT84" s="686"/>
      <c r="AU84" s="686"/>
      <c r="AV84" s="639" t="s">
        <v>2956</v>
      </c>
      <c r="AW84" s="686"/>
      <c r="AX84" s="686"/>
      <c r="AY84" s="686"/>
      <c r="AZ84" s="686"/>
      <c r="BA84" s="686"/>
      <c r="BB84" s="686"/>
      <c r="BC84" s="686"/>
      <c r="BD84" s="686"/>
      <c r="BE84" s="686"/>
      <c r="BF84" s="686"/>
      <c r="BG84" s="686"/>
      <c r="BH84" s="686"/>
      <c r="BI84" s="686"/>
      <c r="BJ84" s="686"/>
      <c r="BK84" s="686"/>
      <c r="BL84" s="686"/>
      <c r="BM84" s="686"/>
      <c r="BN84" s="686"/>
      <c r="BO84" s="686"/>
      <c r="BP84" s="686"/>
      <c r="BQ84" s="686"/>
      <c r="BR84" s="686"/>
      <c r="BS84" s="686"/>
      <c r="BT84" s="686"/>
    </row>
    <row r="85" ht="15.75" customHeight="1">
      <c r="A85" s="711" t="s">
        <v>2977</v>
      </c>
      <c r="B85" s="708"/>
      <c r="C85" s="740" t="s">
        <v>3673</v>
      </c>
      <c r="D85" s="709" t="s">
        <v>3673</v>
      </c>
      <c r="E85" s="708"/>
      <c r="F85" s="713" t="b">
        <v>1</v>
      </c>
      <c r="G85" s="714" t="b">
        <f t="shared" si="4"/>
        <v>1</v>
      </c>
      <c r="H85" s="715"/>
      <c r="I85" s="716"/>
      <c r="J85" s="716" t="s">
        <v>2978</v>
      </c>
      <c r="K85" s="711" t="s">
        <v>233</v>
      </c>
      <c r="L85" s="711" t="s">
        <v>80</v>
      </c>
      <c r="M85" s="711" t="s">
        <v>124</v>
      </c>
      <c r="N85" s="711" t="s">
        <v>235</v>
      </c>
      <c r="O85" s="711"/>
      <c r="P85" s="717"/>
      <c r="Q85" s="711"/>
      <c r="R85" s="763" t="s">
        <v>3952</v>
      </c>
      <c r="S85" s="676" t="s">
        <v>2981</v>
      </c>
      <c r="T85" s="676" t="s">
        <v>901</v>
      </c>
      <c r="U85" s="676" t="s">
        <v>3953</v>
      </c>
      <c r="V85" s="676">
        <v>2014.0</v>
      </c>
      <c r="W85" s="684" t="s">
        <v>91</v>
      </c>
      <c r="X85" s="718">
        <v>118972.0</v>
      </c>
      <c r="Y85" s="719"/>
      <c r="Z85" s="676"/>
      <c r="AA85" s="676"/>
      <c r="AB85" s="676"/>
      <c r="AC85" s="676"/>
      <c r="AD85" s="685"/>
      <c r="AE85" s="685"/>
      <c r="AF85" s="676"/>
      <c r="AG85" s="685"/>
      <c r="AH85" s="685"/>
      <c r="AI85" s="719"/>
      <c r="AJ85" s="684"/>
      <c r="AK85" s="676"/>
      <c r="AL85" s="685"/>
      <c r="AM85" s="676" t="s">
        <v>2986</v>
      </c>
      <c r="AN85" s="724"/>
      <c r="AO85" s="724"/>
      <c r="AP85" s="724"/>
      <c r="AQ85" s="719"/>
      <c r="AR85" s="686"/>
      <c r="AS85" s="686"/>
      <c r="AT85" s="686"/>
      <c r="AU85" s="686"/>
      <c r="AV85" s="686"/>
      <c r="AW85" s="686"/>
      <c r="AX85" s="686"/>
      <c r="AY85" s="686"/>
      <c r="AZ85" s="686"/>
      <c r="BA85" s="686"/>
      <c r="BB85" s="686"/>
      <c r="BC85" s="686"/>
      <c r="BD85" s="686"/>
      <c r="BE85" s="686"/>
      <c r="BF85" s="686"/>
      <c r="BG85" s="686"/>
      <c r="BH85" s="686"/>
      <c r="BI85" s="686"/>
      <c r="BJ85" s="686"/>
      <c r="BK85" s="686"/>
      <c r="BL85" s="686"/>
      <c r="BM85" s="686"/>
      <c r="BN85" s="686"/>
      <c r="BO85" s="686"/>
      <c r="BP85" s="686"/>
      <c r="BQ85" s="686"/>
      <c r="BR85" s="686"/>
      <c r="BS85" s="686"/>
      <c r="BT85" s="686"/>
    </row>
    <row r="86" ht="16.5" customHeight="1">
      <c r="A86" s="711" t="s">
        <v>2987</v>
      </c>
      <c r="B86" s="708"/>
      <c r="C86" s="740" t="s">
        <v>3673</v>
      </c>
      <c r="D86" s="713"/>
      <c r="E86" s="708" t="s">
        <v>57</v>
      </c>
      <c r="F86" s="713" t="b">
        <v>1</v>
      </c>
      <c r="G86" s="714" t="b">
        <f t="shared" si="4"/>
        <v>1</v>
      </c>
      <c r="H86" s="715"/>
      <c r="I86" s="716" t="s">
        <v>2990</v>
      </c>
      <c r="J86" s="716" t="s">
        <v>2989</v>
      </c>
      <c r="K86" s="711" t="s">
        <v>100</v>
      </c>
      <c r="L86" s="711" t="s">
        <v>187</v>
      </c>
      <c r="M86" s="711" t="s">
        <v>187</v>
      </c>
      <c r="N86" s="686" t="s">
        <v>125</v>
      </c>
      <c r="O86" s="711"/>
      <c r="P86" s="717"/>
      <c r="Q86" s="711"/>
      <c r="R86" s="676" t="s">
        <v>2991</v>
      </c>
      <c r="S86" s="676" t="s">
        <v>2992</v>
      </c>
      <c r="T86" s="676" t="s">
        <v>2993</v>
      </c>
      <c r="U86" s="676" t="s">
        <v>3954</v>
      </c>
      <c r="V86" s="676">
        <v>2014.0</v>
      </c>
      <c r="W86" s="684" t="s">
        <v>109</v>
      </c>
      <c r="X86" s="718">
        <v>106942.0</v>
      </c>
      <c r="Y86" s="719"/>
      <c r="Z86" s="676"/>
      <c r="AA86" s="676"/>
      <c r="AB86" s="676"/>
      <c r="AC86" s="676"/>
      <c r="AD86" s="685"/>
      <c r="AE86" s="685"/>
      <c r="AF86" s="676" t="s">
        <v>111</v>
      </c>
      <c r="AG86" s="685"/>
      <c r="AH86" s="685"/>
      <c r="AI86" s="719"/>
      <c r="AJ86" s="684"/>
      <c r="AK86" s="676" t="s">
        <v>2994</v>
      </c>
      <c r="AL86" s="685"/>
      <c r="AM86" s="676" t="s">
        <v>2995</v>
      </c>
      <c r="AN86" s="724"/>
      <c r="AO86" s="724"/>
      <c r="AP86" s="724"/>
      <c r="AQ86" s="719"/>
      <c r="AR86" s="686"/>
      <c r="AS86" s="686"/>
      <c r="AT86" s="686"/>
      <c r="AU86" s="686"/>
      <c r="AV86" s="686"/>
      <c r="AW86" s="686"/>
      <c r="AX86" s="686"/>
      <c r="AY86" s="686"/>
      <c r="AZ86" s="686"/>
      <c r="BA86" s="686"/>
      <c r="BB86" s="686"/>
      <c r="BC86" s="686"/>
      <c r="BD86" s="686"/>
      <c r="BE86" s="686"/>
      <c r="BF86" s="686"/>
      <c r="BG86" s="686"/>
      <c r="BH86" s="686"/>
      <c r="BI86" s="686"/>
      <c r="BJ86" s="686"/>
      <c r="BK86" s="686"/>
      <c r="BL86" s="686"/>
      <c r="BM86" s="686"/>
      <c r="BN86" s="686"/>
      <c r="BO86" s="686"/>
      <c r="BP86" s="686"/>
      <c r="BQ86" s="686"/>
      <c r="BR86" s="686"/>
      <c r="BS86" s="686"/>
      <c r="BT86" s="686"/>
    </row>
    <row r="87" ht="16.5" customHeight="1">
      <c r="A87" s="686" t="s">
        <v>2997</v>
      </c>
      <c r="B87" s="684" t="s">
        <v>3955</v>
      </c>
      <c r="C87" s="686" t="s">
        <v>3674</v>
      </c>
      <c r="D87" s="707" t="s">
        <v>3674</v>
      </c>
      <c r="E87" s="708"/>
      <c r="F87" s="684" t="b">
        <v>1</v>
      </c>
      <c r="G87" s="709" t="b">
        <v>1</v>
      </c>
      <c r="H87" s="684" t="s">
        <v>3956</v>
      </c>
      <c r="I87" s="710" t="s">
        <v>3000</v>
      </c>
      <c r="J87" s="710" t="s">
        <v>2999</v>
      </c>
      <c r="K87" s="686" t="s">
        <v>100</v>
      </c>
      <c r="L87" s="686" t="s">
        <v>123</v>
      </c>
      <c r="M87" s="686" t="s">
        <v>124</v>
      </c>
      <c r="N87" s="686" t="s">
        <v>366</v>
      </c>
      <c r="O87" s="686" t="s">
        <v>340</v>
      </c>
      <c r="P87" s="686" t="s">
        <v>125</v>
      </c>
      <c r="Q87" s="686" t="s">
        <v>3544</v>
      </c>
      <c r="R87" s="686" t="s">
        <v>3001</v>
      </c>
      <c r="S87" s="686" t="s">
        <v>3002</v>
      </c>
      <c r="T87" s="686" t="s">
        <v>3003</v>
      </c>
      <c r="U87" s="686" t="s">
        <v>129</v>
      </c>
      <c r="V87" s="712">
        <v>2014.0</v>
      </c>
      <c r="W87" s="684" t="s">
        <v>91</v>
      </c>
      <c r="X87" s="686"/>
      <c r="Y87" s="686" t="s">
        <v>193</v>
      </c>
      <c r="AA87" s="742">
        <v>44363.0</v>
      </c>
      <c r="AB87" s="686" t="s">
        <v>3957</v>
      </c>
      <c r="AC87" s="686" t="s">
        <v>3958</v>
      </c>
      <c r="AD87" s="712">
        <v>0.36</v>
      </c>
      <c r="AE87" s="712">
        <v>2.0</v>
      </c>
      <c r="AF87" s="686"/>
      <c r="AG87" s="712">
        <v>0.0</v>
      </c>
      <c r="AH87" s="686"/>
      <c r="AI87" s="710" t="s">
        <v>3004</v>
      </c>
      <c r="AJ87" s="686"/>
      <c r="AK87" s="686"/>
      <c r="AL87" s="686"/>
      <c r="AM87" s="686" t="s">
        <v>3959</v>
      </c>
      <c r="AN87" s="686"/>
      <c r="AO87" s="686"/>
      <c r="AP87" s="686"/>
      <c r="AQ87" s="686"/>
      <c r="AR87" s="686"/>
      <c r="AS87" s="686"/>
      <c r="AT87" s="686"/>
      <c r="AU87" s="686" t="s">
        <v>3960</v>
      </c>
      <c r="AV87" s="686" t="s">
        <v>3007</v>
      </c>
      <c r="AW87" s="686"/>
      <c r="AX87" s="684" t="b">
        <v>0</v>
      </c>
      <c r="AY87" s="686" t="s">
        <v>95</v>
      </c>
      <c r="AZ87" s="686"/>
      <c r="BA87" s="686"/>
      <c r="BB87" s="686"/>
      <c r="BC87" s="686"/>
      <c r="BD87" s="686"/>
      <c r="BE87" s="686"/>
      <c r="BF87" s="686"/>
      <c r="BG87" s="686"/>
      <c r="BH87" s="686"/>
      <c r="BI87" s="686"/>
      <c r="BJ87" s="686"/>
      <c r="BK87" s="686"/>
      <c r="BL87" s="686"/>
      <c r="BM87" s="686"/>
      <c r="BN87" s="686"/>
      <c r="BO87" s="686"/>
      <c r="BP87" s="686"/>
      <c r="BQ87" s="686"/>
      <c r="BR87" s="686"/>
      <c r="BS87" s="686"/>
      <c r="BT87" s="686"/>
    </row>
    <row r="88" ht="15.75" customHeight="1">
      <c r="A88" s="686" t="s">
        <v>3083</v>
      </c>
      <c r="B88" s="684"/>
      <c r="C88" s="686" t="s">
        <v>3723</v>
      </c>
      <c r="D88" s="707" t="s">
        <v>3674</v>
      </c>
      <c r="E88" s="708"/>
      <c r="F88" s="684" t="b">
        <v>1</v>
      </c>
      <c r="G88" s="709" t="b">
        <v>1</v>
      </c>
      <c r="H88" s="684"/>
      <c r="I88" s="710" t="s">
        <v>3086</v>
      </c>
      <c r="J88" s="710" t="s">
        <v>3085</v>
      </c>
      <c r="K88" s="686" t="s">
        <v>100</v>
      </c>
      <c r="L88" s="686" t="s">
        <v>123</v>
      </c>
      <c r="M88" s="686" t="s">
        <v>314</v>
      </c>
      <c r="N88" s="686" t="s">
        <v>125</v>
      </c>
      <c r="O88" s="686" t="s">
        <v>3087</v>
      </c>
      <c r="P88" s="686"/>
      <c r="Q88" s="686"/>
      <c r="R88" s="686"/>
      <c r="S88" s="686"/>
      <c r="T88" s="686"/>
      <c r="U88" s="686" t="s">
        <v>587</v>
      </c>
      <c r="V88" s="684">
        <v>2006.0</v>
      </c>
      <c r="W88" s="684" t="s">
        <v>109</v>
      </c>
      <c r="X88" s="686"/>
      <c r="Y88" s="686"/>
      <c r="Z88" s="686"/>
      <c r="AA88" s="686"/>
      <c r="AB88" s="686"/>
      <c r="AC88" s="686"/>
      <c r="AD88" s="686"/>
      <c r="AE88" s="686"/>
      <c r="AF88" s="686"/>
      <c r="AG88" s="686"/>
      <c r="AH88" s="686"/>
      <c r="AI88" s="686"/>
      <c r="AJ88" s="686"/>
      <c r="AK88" s="686"/>
      <c r="AL88" s="686"/>
      <c r="AM88" s="686"/>
      <c r="AN88" s="686"/>
      <c r="AO88" s="686"/>
      <c r="AP88" s="686"/>
      <c r="AQ88" s="686"/>
      <c r="AR88" s="686"/>
      <c r="AS88" s="686"/>
      <c r="AT88" s="686"/>
      <c r="AU88" s="686"/>
      <c r="AV88" s="639" t="s">
        <v>3088</v>
      </c>
      <c r="AW88" s="686"/>
      <c r="AX88" s="686"/>
      <c r="AY88" s="686"/>
      <c r="AZ88" s="686"/>
      <c r="BA88" s="686"/>
      <c r="BB88" s="686"/>
      <c r="BC88" s="686"/>
      <c r="BD88" s="686"/>
      <c r="BE88" s="686"/>
      <c r="BF88" s="686"/>
      <c r="BG88" s="686"/>
      <c r="BH88" s="686"/>
      <c r="BI88" s="686"/>
      <c r="BJ88" s="686"/>
      <c r="BK88" s="686"/>
      <c r="BL88" s="686"/>
      <c r="BM88" s="686"/>
      <c r="BN88" s="686"/>
      <c r="BO88" s="686"/>
      <c r="BP88" s="686"/>
      <c r="BQ88" s="686"/>
      <c r="BR88" s="686"/>
      <c r="BS88" s="686"/>
      <c r="BT88" s="686"/>
    </row>
    <row r="89" ht="15.75" customHeight="1">
      <c r="A89" s="686" t="s">
        <v>3099</v>
      </c>
      <c r="B89" s="684" t="s">
        <v>3961</v>
      </c>
      <c r="C89" s="686" t="s">
        <v>3674</v>
      </c>
      <c r="D89" s="708" t="s">
        <v>3723</v>
      </c>
      <c r="E89" s="708"/>
      <c r="F89" s="684" t="b">
        <v>1</v>
      </c>
      <c r="G89" s="709" t="b">
        <v>1</v>
      </c>
      <c r="H89" s="684" t="s">
        <v>3100</v>
      </c>
      <c r="I89" s="710" t="s">
        <v>3102</v>
      </c>
      <c r="J89" s="710" t="s">
        <v>3101</v>
      </c>
      <c r="K89" s="686" t="s">
        <v>186</v>
      </c>
      <c r="L89" s="686" t="s">
        <v>123</v>
      </c>
      <c r="M89" s="686" t="s">
        <v>124</v>
      </c>
      <c r="N89" s="686" t="s">
        <v>427</v>
      </c>
      <c r="O89" s="686"/>
      <c r="P89" s="686"/>
      <c r="Q89" s="686" t="s">
        <v>3544</v>
      </c>
      <c r="R89" s="686" t="s">
        <v>3103</v>
      </c>
      <c r="S89" s="686" t="s">
        <v>3104</v>
      </c>
      <c r="T89" s="686" t="s">
        <v>3105</v>
      </c>
      <c r="U89" s="686" t="s">
        <v>71</v>
      </c>
      <c r="V89" s="712">
        <v>2020.0</v>
      </c>
      <c r="W89" s="684" t="s">
        <v>91</v>
      </c>
      <c r="X89" s="686"/>
      <c r="Y89" s="686" t="s">
        <v>306</v>
      </c>
      <c r="AA89" s="686"/>
      <c r="AB89" s="686"/>
      <c r="AC89" s="686"/>
      <c r="AD89" s="686">
        <v>0.0</v>
      </c>
      <c r="AE89" s="686"/>
      <c r="AF89" s="686"/>
      <c r="AG89" s="686"/>
      <c r="AH89" s="686"/>
      <c r="AI89" s="686"/>
      <c r="AJ89" s="686"/>
      <c r="AK89" s="686"/>
      <c r="AL89" s="686"/>
      <c r="AM89" s="686" t="s">
        <v>3962</v>
      </c>
      <c r="AN89" s="686"/>
      <c r="AO89" s="686"/>
      <c r="AP89" s="686"/>
      <c r="AQ89" s="686"/>
      <c r="AR89" s="686"/>
      <c r="AS89" s="686"/>
      <c r="AT89" s="686"/>
      <c r="AU89" s="686" t="s">
        <v>3962</v>
      </c>
      <c r="AV89" s="686" t="s">
        <v>3107</v>
      </c>
      <c r="AX89" s="684" t="b">
        <v>0</v>
      </c>
      <c r="AY89" s="686" t="s">
        <v>95</v>
      </c>
      <c r="AZ89" s="686"/>
      <c r="BA89" s="686"/>
      <c r="BB89" s="686"/>
      <c r="BC89" s="686"/>
      <c r="BD89" s="686"/>
      <c r="BE89" s="686"/>
      <c r="BF89" s="686"/>
      <c r="BG89" s="686"/>
      <c r="BH89" s="686"/>
      <c r="BI89" s="686"/>
      <c r="BJ89" s="686"/>
      <c r="BK89" s="686"/>
      <c r="BL89" s="686"/>
      <c r="BM89" s="686"/>
      <c r="BN89" s="686"/>
      <c r="BO89" s="686"/>
      <c r="BP89" s="686"/>
      <c r="BQ89" s="686"/>
      <c r="BR89" s="686"/>
      <c r="BS89" s="686"/>
      <c r="BT89" s="686"/>
    </row>
    <row r="90" ht="15.75" customHeight="1">
      <c r="A90" s="686" t="s">
        <v>3145</v>
      </c>
      <c r="B90" s="684" t="s">
        <v>3961</v>
      </c>
      <c r="C90" s="686" t="s">
        <v>3674</v>
      </c>
      <c r="D90" s="709" t="s">
        <v>3673</v>
      </c>
      <c r="E90" s="708"/>
      <c r="F90" s="684" t="b">
        <v>1</v>
      </c>
      <c r="G90" s="709" t="b">
        <v>1</v>
      </c>
      <c r="H90" s="684" t="s">
        <v>3963</v>
      </c>
      <c r="I90" s="710" t="s">
        <v>3148</v>
      </c>
      <c r="J90" s="710" t="s">
        <v>3147</v>
      </c>
      <c r="K90" s="686" t="s">
        <v>61</v>
      </c>
      <c r="L90" s="686" t="s">
        <v>62</v>
      </c>
      <c r="M90" s="686" t="s">
        <v>63</v>
      </c>
      <c r="N90" s="711" t="s">
        <v>321</v>
      </c>
      <c r="O90" s="686"/>
      <c r="P90" s="686"/>
      <c r="Q90" s="686" t="s">
        <v>3552</v>
      </c>
      <c r="R90" s="686" t="s">
        <v>3150</v>
      </c>
      <c r="S90" s="686" t="s">
        <v>3151</v>
      </c>
      <c r="T90" s="686" t="s">
        <v>3152</v>
      </c>
      <c r="U90" s="686" t="s">
        <v>3964</v>
      </c>
      <c r="V90" s="712">
        <v>2019.0</v>
      </c>
      <c r="W90" s="684" t="s">
        <v>91</v>
      </c>
      <c r="X90" s="686"/>
      <c r="Y90" s="686" t="s">
        <v>306</v>
      </c>
      <c r="AA90" s="686"/>
      <c r="AB90" s="686"/>
      <c r="AC90" s="686"/>
      <c r="AD90" s="686">
        <v>0.0</v>
      </c>
      <c r="AE90" s="686"/>
      <c r="AF90" s="686"/>
      <c r="AG90" s="686"/>
      <c r="AH90" s="686"/>
      <c r="AI90" s="686"/>
      <c r="AJ90" s="686"/>
      <c r="AK90" s="686"/>
      <c r="AL90" s="686"/>
      <c r="AM90" s="686" t="s">
        <v>3965</v>
      </c>
      <c r="AN90" s="686"/>
      <c r="AO90" s="686"/>
      <c r="AP90" s="686" t="s">
        <v>3966</v>
      </c>
      <c r="AQ90" s="686"/>
      <c r="AR90" s="686"/>
      <c r="AS90" s="686"/>
      <c r="AT90" s="686"/>
      <c r="AU90" s="686" t="s">
        <v>3967</v>
      </c>
      <c r="AV90" s="686" t="s">
        <v>1583</v>
      </c>
      <c r="AX90" s="684" t="b">
        <v>0</v>
      </c>
      <c r="AY90" s="686" t="s">
        <v>182</v>
      </c>
      <c r="BA90" s="686"/>
      <c r="BB90" s="686"/>
      <c r="BC90" s="686"/>
      <c r="BD90" s="686"/>
      <c r="BE90" s="686"/>
      <c r="BF90" s="686"/>
      <c r="BG90" s="686"/>
      <c r="BH90" s="686"/>
      <c r="BI90" s="686"/>
      <c r="BJ90" s="686"/>
      <c r="BK90" s="686"/>
      <c r="BL90" s="686"/>
      <c r="BM90" s="686"/>
      <c r="BN90" s="686"/>
      <c r="BO90" s="686"/>
      <c r="BP90" s="686"/>
      <c r="BQ90" s="686"/>
      <c r="BR90" s="686"/>
      <c r="BS90" s="686"/>
      <c r="BT90" s="686"/>
    </row>
    <row r="91" ht="16.5" customHeight="1">
      <c r="A91" s="686" t="s">
        <v>3156</v>
      </c>
      <c r="B91" s="684"/>
      <c r="C91" s="740" t="s">
        <v>3673</v>
      </c>
      <c r="D91" s="707" t="s">
        <v>3674</v>
      </c>
      <c r="E91" s="708"/>
      <c r="F91" s="713" t="b">
        <v>1</v>
      </c>
      <c r="G91" s="709" t="b">
        <v>1</v>
      </c>
      <c r="H91" s="740" t="s">
        <v>3968</v>
      </c>
      <c r="I91" s="710" t="s">
        <v>3159</v>
      </c>
      <c r="J91" s="727" t="s">
        <v>3158</v>
      </c>
      <c r="K91" s="711" t="s">
        <v>100</v>
      </c>
      <c r="L91" s="686" t="s">
        <v>80</v>
      </c>
      <c r="M91" s="711" t="s">
        <v>124</v>
      </c>
      <c r="N91" s="711" t="s">
        <v>187</v>
      </c>
      <c r="O91" s="711"/>
      <c r="P91" s="717"/>
      <c r="Q91" s="711"/>
      <c r="R91" s="686" t="s">
        <v>3160</v>
      </c>
      <c r="S91" s="686" t="s">
        <v>3161</v>
      </c>
      <c r="T91" s="686" t="s">
        <v>3162</v>
      </c>
      <c r="U91" s="686" t="s">
        <v>129</v>
      </c>
      <c r="V91" s="684">
        <v>2010.0</v>
      </c>
      <c r="W91" s="684" t="s">
        <v>91</v>
      </c>
      <c r="X91" s="686"/>
      <c r="Y91" s="686" t="s">
        <v>193</v>
      </c>
      <c r="AA91" s="686"/>
      <c r="AB91" s="686"/>
      <c r="AC91" s="686"/>
      <c r="AD91" s="686"/>
      <c r="AE91" s="686"/>
      <c r="AF91" s="686"/>
      <c r="AG91" s="686"/>
      <c r="AH91" s="686"/>
      <c r="AI91" s="710" t="s">
        <v>3163</v>
      </c>
      <c r="AJ91" s="712">
        <v>28.0</v>
      </c>
      <c r="AK91" s="686"/>
      <c r="AL91" s="686"/>
      <c r="AM91" s="686"/>
      <c r="AN91" s="686"/>
      <c r="AO91" s="686"/>
      <c r="AP91" s="686"/>
      <c r="AQ91" s="686"/>
      <c r="AR91" s="686"/>
      <c r="AS91" s="686"/>
      <c r="AT91" s="686"/>
      <c r="AU91" s="686" t="s">
        <v>3969</v>
      </c>
      <c r="AV91" s="686" t="s">
        <v>3970</v>
      </c>
      <c r="AW91" s="686"/>
      <c r="AX91" s="684" t="b">
        <v>0</v>
      </c>
      <c r="AY91" s="686" t="s">
        <v>95</v>
      </c>
      <c r="AZ91" s="686"/>
      <c r="BA91" s="686"/>
      <c r="BB91" s="686"/>
      <c r="BC91" s="686"/>
      <c r="BD91" s="686"/>
      <c r="BE91" s="686"/>
      <c r="BF91" s="686"/>
      <c r="BG91" s="686"/>
      <c r="BH91" s="686"/>
      <c r="BI91" s="686"/>
      <c r="BJ91" s="686"/>
      <c r="BK91" s="686"/>
      <c r="BL91" s="686"/>
      <c r="BM91" s="686"/>
      <c r="BN91" s="686"/>
      <c r="BO91" s="686"/>
      <c r="BP91" s="686"/>
      <c r="BQ91" s="686"/>
      <c r="BR91" s="686"/>
      <c r="BS91" s="686"/>
      <c r="BT91" s="686"/>
    </row>
    <row r="92" ht="15.75" customHeight="1">
      <c r="A92" s="686" t="s">
        <v>3166</v>
      </c>
      <c r="B92" s="684"/>
      <c r="C92" s="740" t="s">
        <v>3673</v>
      </c>
      <c r="D92" s="713"/>
      <c r="E92" s="708"/>
      <c r="F92" s="713" t="b">
        <v>1</v>
      </c>
      <c r="G92" s="709" t="b">
        <v>1</v>
      </c>
      <c r="H92" s="684"/>
      <c r="I92" s="710" t="s">
        <v>3168</v>
      </c>
      <c r="J92" s="716" t="s">
        <v>3167</v>
      </c>
      <c r="K92" s="711" t="s">
        <v>61</v>
      </c>
      <c r="L92" s="711" t="s">
        <v>62</v>
      </c>
      <c r="M92" s="711" t="s">
        <v>63</v>
      </c>
      <c r="N92" s="711" t="s">
        <v>321</v>
      </c>
      <c r="O92" s="711"/>
      <c r="P92" s="717"/>
      <c r="Q92" s="711"/>
      <c r="R92" s="686" t="s">
        <v>3170</v>
      </c>
      <c r="S92" s="686" t="s">
        <v>3171</v>
      </c>
      <c r="T92" s="686" t="s">
        <v>3172</v>
      </c>
      <c r="U92" s="686" t="s">
        <v>415</v>
      </c>
      <c r="V92" s="712">
        <v>2010.0</v>
      </c>
      <c r="W92" s="684" t="s">
        <v>109</v>
      </c>
      <c r="X92" s="737">
        <v>50380.0</v>
      </c>
      <c r="Y92" s="686" t="s">
        <v>193</v>
      </c>
      <c r="Z92" s="686" t="s">
        <v>259</v>
      </c>
      <c r="AA92" s="742">
        <v>44274.0</v>
      </c>
      <c r="AB92" s="686" t="s">
        <v>3971</v>
      </c>
      <c r="AC92" s="686" t="s">
        <v>3972</v>
      </c>
      <c r="AD92" s="712">
        <v>5.5</v>
      </c>
      <c r="AE92" s="712">
        <v>1.0</v>
      </c>
      <c r="AF92" s="686" t="s">
        <v>111</v>
      </c>
      <c r="AG92" s="712">
        <v>0.0</v>
      </c>
      <c r="AH92" s="686"/>
      <c r="AI92" s="710" t="s">
        <v>3173</v>
      </c>
      <c r="AJ92" s="686"/>
      <c r="AK92" s="686" t="s">
        <v>3174</v>
      </c>
      <c r="AL92" s="759">
        <v>9.73E11</v>
      </c>
      <c r="AM92" s="686" t="s">
        <v>3973</v>
      </c>
      <c r="AN92" s="686"/>
      <c r="AO92" s="686"/>
      <c r="AP92" s="686" t="s">
        <v>3973</v>
      </c>
      <c r="AQ92" s="686"/>
      <c r="AR92" s="686"/>
      <c r="AS92" s="686"/>
      <c r="AT92" s="686"/>
      <c r="AU92" s="686" t="s">
        <v>3974</v>
      </c>
      <c r="AV92" s="686" t="s">
        <v>3177</v>
      </c>
      <c r="AX92" s="684" t="b">
        <v>0</v>
      </c>
      <c r="AY92" s="686" t="s">
        <v>214</v>
      </c>
      <c r="AZ92" s="686"/>
      <c r="BA92" s="686"/>
      <c r="BB92" s="686"/>
      <c r="BC92" s="686"/>
      <c r="BD92" s="686"/>
      <c r="BE92" s="686"/>
      <c r="BF92" s="686"/>
      <c r="BG92" s="686"/>
      <c r="BH92" s="686"/>
      <c r="BI92" s="686"/>
      <c r="BJ92" s="686"/>
      <c r="BK92" s="686"/>
      <c r="BL92" s="686"/>
      <c r="BM92" s="686"/>
      <c r="BN92" s="686"/>
      <c r="BO92" s="686"/>
      <c r="BP92" s="686"/>
      <c r="BQ92" s="686"/>
      <c r="BR92" s="686"/>
      <c r="BS92" s="686"/>
      <c r="BT92" s="686"/>
    </row>
    <row r="93" ht="16.5" customHeight="1">
      <c r="A93" s="686" t="s">
        <v>3189</v>
      </c>
      <c r="B93" s="684" t="s">
        <v>3961</v>
      </c>
      <c r="C93" s="686" t="s">
        <v>3674</v>
      </c>
      <c r="D93" s="708" t="s">
        <v>3723</v>
      </c>
      <c r="E93" s="708"/>
      <c r="F93" s="684" t="b">
        <v>1</v>
      </c>
      <c r="G93" s="709" t="b">
        <v>1</v>
      </c>
      <c r="H93" s="684" t="s">
        <v>3975</v>
      </c>
      <c r="I93" s="710" t="s">
        <v>3192</v>
      </c>
      <c r="J93" s="710" t="s">
        <v>3191</v>
      </c>
      <c r="K93" s="686" t="s">
        <v>79</v>
      </c>
      <c r="L93" s="686" t="s">
        <v>123</v>
      </c>
      <c r="M93" s="686" t="s">
        <v>102</v>
      </c>
      <c r="N93" s="686" t="s">
        <v>103</v>
      </c>
      <c r="O93" s="686"/>
      <c r="P93" s="686"/>
      <c r="Q93" s="686" t="s">
        <v>3544</v>
      </c>
      <c r="R93" s="686" t="s">
        <v>3194</v>
      </c>
      <c r="S93" s="686" t="s">
        <v>3195</v>
      </c>
      <c r="T93" s="686" t="s">
        <v>3196</v>
      </c>
      <c r="U93" s="686" t="s">
        <v>207</v>
      </c>
      <c r="V93" s="712">
        <v>2010.0</v>
      </c>
      <c r="W93" s="684" t="s">
        <v>73</v>
      </c>
      <c r="X93" s="686"/>
      <c r="Y93" s="686" t="s">
        <v>110</v>
      </c>
      <c r="Z93" s="686"/>
      <c r="AA93" s="742">
        <v>44484.0</v>
      </c>
      <c r="AB93" s="686" t="s">
        <v>3976</v>
      </c>
      <c r="AC93" s="686" t="s">
        <v>3977</v>
      </c>
      <c r="AD93" s="712">
        <v>9.678</v>
      </c>
      <c r="AE93" s="712">
        <v>3.0</v>
      </c>
      <c r="AF93" s="686"/>
      <c r="AG93" s="712">
        <v>4.0</v>
      </c>
      <c r="AH93" s="686"/>
      <c r="AI93" s="710" t="s">
        <v>3197</v>
      </c>
      <c r="AJ93" s="737">
        <v>2442.0</v>
      </c>
      <c r="AK93" s="686"/>
      <c r="AL93" s="686"/>
      <c r="AM93" s="686" t="s">
        <v>3978</v>
      </c>
      <c r="AN93" s="686"/>
      <c r="AO93" s="686" t="s">
        <v>3979</v>
      </c>
      <c r="AP93" s="686" t="s">
        <v>3978</v>
      </c>
      <c r="AQ93" s="686" t="s">
        <v>3980</v>
      </c>
      <c r="AR93" s="686"/>
      <c r="AS93" s="686" t="s">
        <v>3979</v>
      </c>
      <c r="AT93" s="686" t="s">
        <v>3980</v>
      </c>
      <c r="AU93" s="686" t="s">
        <v>3981</v>
      </c>
      <c r="AV93" s="686" t="s">
        <v>3982</v>
      </c>
      <c r="AX93" s="684" t="b">
        <v>0</v>
      </c>
      <c r="AY93" s="686" t="s">
        <v>95</v>
      </c>
      <c r="AZ93" s="686"/>
      <c r="BA93" s="686"/>
      <c r="BB93" s="686"/>
      <c r="BC93" s="686"/>
      <c r="BD93" s="686"/>
      <c r="BE93" s="686"/>
      <c r="BF93" s="686"/>
      <c r="BG93" s="686"/>
      <c r="BH93" s="686"/>
      <c r="BI93" s="686"/>
      <c r="BJ93" s="686"/>
      <c r="BK93" s="686"/>
      <c r="BL93" s="686"/>
      <c r="BM93" s="686"/>
      <c r="BN93" s="686"/>
      <c r="BO93" s="686"/>
      <c r="BP93" s="686"/>
      <c r="BQ93" s="686"/>
      <c r="BR93" s="686"/>
      <c r="BS93" s="686"/>
      <c r="BT93" s="686"/>
    </row>
    <row r="94" ht="15.75" customHeight="1">
      <c r="A94" s="711" t="s">
        <v>3983</v>
      </c>
      <c r="B94" s="714"/>
      <c r="C94" s="711" t="s">
        <v>3984</v>
      </c>
      <c r="D94" s="714"/>
      <c r="E94" s="708" t="s">
        <v>57</v>
      </c>
      <c r="F94" s="714" t="b">
        <v>1</v>
      </c>
      <c r="G94" s="714" t="b">
        <f t="shared" ref="G94:G95" si="5">IF(F94=TRUE,TRUE,FALSE)</f>
        <v>1</v>
      </c>
      <c r="H94" s="717"/>
      <c r="I94" s="716" t="s">
        <v>2641</v>
      </c>
      <c r="J94" s="716" t="s">
        <v>3985</v>
      </c>
      <c r="K94" s="711" t="s">
        <v>100</v>
      </c>
      <c r="L94" s="711" t="s">
        <v>123</v>
      </c>
      <c r="M94" s="711" t="s">
        <v>124</v>
      </c>
      <c r="N94" s="711" t="s">
        <v>187</v>
      </c>
      <c r="O94" s="711"/>
      <c r="P94" s="717"/>
      <c r="Q94" s="711" t="s">
        <v>3542</v>
      </c>
      <c r="R94" s="764" t="s">
        <v>3986</v>
      </c>
      <c r="S94" s="764" t="s">
        <v>3987</v>
      </c>
      <c r="T94" s="764" t="s">
        <v>2645</v>
      </c>
      <c r="U94" s="764" t="s">
        <v>3988</v>
      </c>
      <c r="V94" s="764">
        <v>2012.0</v>
      </c>
      <c r="W94" s="684" t="s">
        <v>91</v>
      </c>
      <c r="X94" s="718">
        <v>22724.0</v>
      </c>
      <c r="Y94" s="686" t="s">
        <v>74</v>
      </c>
      <c r="Z94" s="764" t="s">
        <v>259</v>
      </c>
      <c r="AA94" s="765">
        <v>43466.0</v>
      </c>
      <c r="AB94" s="766">
        <v>3545738.0</v>
      </c>
      <c r="AC94" s="767">
        <v>5113948.0</v>
      </c>
      <c r="AD94" s="768"/>
      <c r="AE94" s="768">
        <v>2.0</v>
      </c>
      <c r="AF94" s="764"/>
      <c r="AG94" s="768">
        <v>2.0</v>
      </c>
      <c r="AH94" s="768"/>
      <c r="AI94" s="639"/>
      <c r="AJ94" s="639"/>
      <c r="AK94" s="764" t="s">
        <v>2646</v>
      </c>
      <c r="AL94" s="685">
        <f>9720773352506</f>
        <v>9720773352506</v>
      </c>
      <c r="AM94" s="764" t="s">
        <v>2647</v>
      </c>
      <c r="AN94" s="639"/>
      <c r="AO94" s="639"/>
      <c r="AP94" s="639"/>
      <c r="AQ94" s="639"/>
      <c r="AR94" s="639"/>
      <c r="AS94" s="639"/>
      <c r="AT94" s="639"/>
      <c r="AU94" s="639"/>
      <c r="AV94" s="639"/>
      <c r="AW94" s="639"/>
      <c r="AX94" s="639"/>
      <c r="AY94" s="639"/>
      <c r="AZ94" s="639"/>
      <c r="BA94" s="639"/>
      <c r="BB94" s="639"/>
      <c r="BC94" s="639"/>
      <c r="BD94" s="639"/>
      <c r="BE94" s="686"/>
      <c r="BF94" s="686"/>
      <c r="BG94" s="686"/>
      <c r="BH94" s="686"/>
      <c r="BI94" s="686"/>
      <c r="BJ94" s="686"/>
      <c r="BK94" s="686"/>
      <c r="BL94" s="686"/>
      <c r="BM94" s="686"/>
      <c r="BN94" s="686"/>
      <c r="BO94" s="686"/>
      <c r="BP94" s="686"/>
      <c r="BQ94" s="686"/>
      <c r="BR94" s="686"/>
      <c r="BS94" s="686"/>
      <c r="BT94" s="686"/>
    </row>
    <row r="95" ht="15.75" customHeight="1">
      <c r="A95" s="711" t="s">
        <v>3279</v>
      </c>
      <c r="B95" s="714"/>
      <c r="C95" s="711" t="s">
        <v>3984</v>
      </c>
      <c r="D95" s="709" t="s">
        <v>3673</v>
      </c>
      <c r="E95" s="708"/>
      <c r="F95" s="714" t="b">
        <v>1</v>
      </c>
      <c r="G95" s="714" t="b">
        <f t="shared" si="5"/>
        <v>1</v>
      </c>
      <c r="H95" s="717"/>
      <c r="I95" s="711" t="s">
        <v>471</v>
      </c>
      <c r="J95" s="716" t="s">
        <v>3989</v>
      </c>
      <c r="K95" s="711" t="s">
        <v>122</v>
      </c>
      <c r="L95" s="686" t="s">
        <v>80</v>
      </c>
      <c r="M95" s="711" t="s">
        <v>63</v>
      </c>
      <c r="N95" s="711" t="s">
        <v>187</v>
      </c>
      <c r="O95" s="711"/>
      <c r="P95" s="717"/>
      <c r="Q95" s="711" t="s">
        <v>3550</v>
      </c>
      <c r="R95" s="764"/>
      <c r="S95" s="764"/>
      <c r="T95" s="768"/>
      <c r="U95" s="764" t="s">
        <v>415</v>
      </c>
      <c r="V95" s="764"/>
      <c r="W95" s="769"/>
      <c r="X95" s="718"/>
      <c r="Y95" s="686"/>
      <c r="Z95" s="764"/>
      <c r="AA95" s="764"/>
      <c r="AB95" s="764"/>
      <c r="AC95" s="764"/>
      <c r="AD95" s="768"/>
      <c r="AE95" s="768"/>
      <c r="AF95" s="764"/>
      <c r="AG95" s="768"/>
      <c r="AH95" s="768"/>
      <c r="AI95" s="639"/>
      <c r="AJ95" s="639"/>
      <c r="AK95" s="764"/>
      <c r="AL95" s="685"/>
      <c r="AM95" s="764"/>
      <c r="AN95" s="639"/>
      <c r="AO95" s="639"/>
      <c r="AP95" s="639"/>
      <c r="AQ95" s="639"/>
      <c r="AR95" s="639"/>
      <c r="AS95" s="639"/>
      <c r="AT95" s="639"/>
      <c r="AU95" s="639"/>
      <c r="AV95" s="639"/>
      <c r="AW95" s="639"/>
      <c r="AX95" s="639"/>
      <c r="AY95" s="639"/>
      <c r="AZ95" s="639"/>
      <c r="BA95" s="639"/>
      <c r="BB95" s="639"/>
      <c r="BC95" s="639"/>
      <c r="BD95" s="639"/>
      <c r="BE95" s="686"/>
      <c r="BF95" s="686"/>
      <c r="BG95" s="686"/>
      <c r="BH95" s="686"/>
      <c r="BI95" s="686"/>
      <c r="BJ95" s="686"/>
      <c r="BK95" s="686"/>
      <c r="BL95" s="686"/>
      <c r="BM95" s="686"/>
      <c r="BN95" s="686"/>
      <c r="BO95" s="686"/>
      <c r="BP95" s="686"/>
      <c r="BQ95" s="686"/>
      <c r="BR95" s="686"/>
      <c r="BS95" s="686"/>
      <c r="BT95" s="686"/>
    </row>
    <row r="96" ht="15.75" customHeight="1">
      <c r="A96" s="686" t="s">
        <v>3299</v>
      </c>
      <c r="B96" s="684"/>
      <c r="C96" s="711" t="s">
        <v>3984</v>
      </c>
      <c r="D96" s="708"/>
      <c r="E96" s="708" t="s">
        <v>57</v>
      </c>
      <c r="F96" s="708" t="b">
        <v>1</v>
      </c>
      <c r="G96" s="709" t="b">
        <v>1</v>
      </c>
      <c r="H96" s="684"/>
      <c r="I96" s="710" t="s">
        <v>3301</v>
      </c>
      <c r="J96" s="716" t="s">
        <v>3300</v>
      </c>
      <c r="K96" s="711" t="s">
        <v>186</v>
      </c>
      <c r="L96" s="686" t="s">
        <v>80</v>
      </c>
      <c r="M96" s="711" t="s">
        <v>314</v>
      </c>
      <c r="N96" s="757" t="s">
        <v>597</v>
      </c>
      <c r="O96" s="711" t="s">
        <v>125</v>
      </c>
      <c r="P96" s="717" t="s">
        <v>340</v>
      </c>
      <c r="Q96" s="711"/>
      <c r="R96" s="686" t="s">
        <v>3303</v>
      </c>
      <c r="S96" s="686" t="s">
        <v>3304</v>
      </c>
      <c r="T96" s="686" t="s">
        <v>3305</v>
      </c>
      <c r="U96" s="686" t="s">
        <v>293</v>
      </c>
      <c r="V96" s="712">
        <v>2015.0</v>
      </c>
      <c r="W96" s="684" t="s">
        <v>109</v>
      </c>
      <c r="X96" s="737">
        <v>5233.0</v>
      </c>
      <c r="Y96" s="686" t="s">
        <v>163</v>
      </c>
      <c r="Z96" s="686"/>
      <c r="AA96" s="742">
        <v>44274.0</v>
      </c>
      <c r="AB96" s="686" t="s">
        <v>3990</v>
      </c>
      <c r="AC96" s="686" t="s">
        <v>3991</v>
      </c>
      <c r="AD96" s="712">
        <v>41.0</v>
      </c>
      <c r="AE96" s="712">
        <v>3.0</v>
      </c>
      <c r="AF96" s="686" t="s">
        <v>111</v>
      </c>
      <c r="AG96" s="712">
        <v>8.0</v>
      </c>
      <c r="AH96" s="686"/>
      <c r="AI96" s="710" t="s">
        <v>3306</v>
      </c>
      <c r="AJ96" s="737">
        <v>1532.0</v>
      </c>
      <c r="AK96" s="686" t="s">
        <v>3992</v>
      </c>
      <c r="AM96" s="686" t="s">
        <v>3308</v>
      </c>
      <c r="AN96" s="686"/>
      <c r="AO96" s="686"/>
      <c r="AP96" s="686"/>
      <c r="AQ96" s="686" t="s">
        <v>3993</v>
      </c>
      <c r="AR96" s="686" t="s">
        <v>3994</v>
      </c>
      <c r="AS96" s="686" t="s">
        <v>3995</v>
      </c>
      <c r="AT96" s="686" t="s">
        <v>3995</v>
      </c>
      <c r="AU96" s="686" t="s">
        <v>3996</v>
      </c>
      <c r="AV96" s="686" t="s">
        <v>3313</v>
      </c>
      <c r="AX96" s="684" t="b">
        <v>0</v>
      </c>
      <c r="AY96" s="686" t="s">
        <v>95</v>
      </c>
      <c r="AZ96" s="686"/>
      <c r="BA96" s="686"/>
      <c r="BB96" s="686"/>
      <c r="BC96" s="686"/>
      <c r="BD96" s="686"/>
      <c r="BE96" s="686"/>
      <c r="BF96" s="686"/>
      <c r="BG96" s="686"/>
      <c r="BH96" s="686"/>
      <c r="BI96" s="686"/>
      <c r="BJ96" s="686"/>
      <c r="BK96" s="686"/>
      <c r="BL96" s="686"/>
      <c r="BM96" s="686"/>
      <c r="BN96" s="686"/>
      <c r="BO96" s="686"/>
      <c r="BP96" s="686"/>
      <c r="BQ96" s="686"/>
      <c r="BR96" s="686"/>
      <c r="BS96" s="686"/>
      <c r="BT96" s="686"/>
    </row>
    <row r="97" ht="15.75" customHeight="1">
      <c r="A97" s="717" t="s">
        <v>3997</v>
      </c>
      <c r="B97" s="714"/>
      <c r="C97" s="711" t="s">
        <v>3984</v>
      </c>
      <c r="D97" s="709" t="s">
        <v>3673</v>
      </c>
      <c r="E97" s="708"/>
      <c r="F97" s="708" t="b">
        <v>1</v>
      </c>
      <c r="G97" s="714" t="b">
        <f>IF(F97=TRUE,TRUE,FALSE)</f>
        <v>1</v>
      </c>
      <c r="H97" s="717"/>
      <c r="I97" s="716" t="s">
        <v>2922</v>
      </c>
      <c r="J97" s="716" t="s">
        <v>3998</v>
      </c>
      <c r="K97" s="711" t="s">
        <v>61</v>
      </c>
      <c r="L97" s="711" t="s">
        <v>62</v>
      </c>
      <c r="M97" s="711" t="s">
        <v>63</v>
      </c>
      <c r="N97" s="711" t="s">
        <v>187</v>
      </c>
      <c r="O97" s="711"/>
      <c r="P97" s="717"/>
      <c r="Q97" s="711" t="s">
        <v>3552</v>
      </c>
      <c r="R97" s="639"/>
      <c r="S97" s="639"/>
      <c r="T97" s="639"/>
      <c r="U97" s="719" t="s">
        <v>2919</v>
      </c>
      <c r="V97" s="770">
        <v>2004.0</v>
      </c>
      <c r="W97" s="684" t="s">
        <v>109</v>
      </c>
      <c r="X97" s="639"/>
      <c r="Y97" s="639"/>
      <c r="Z97" s="639"/>
      <c r="AA97" s="639"/>
      <c r="AB97" s="639"/>
      <c r="AC97" s="639"/>
      <c r="AD97" s="639">
        <v>7.7</v>
      </c>
      <c r="AE97" s="639"/>
      <c r="AF97" s="639"/>
      <c r="AG97" s="639"/>
      <c r="AH97" s="639"/>
      <c r="AI97" s="639"/>
      <c r="AJ97" s="639"/>
      <c r="AK97" s="639"/>
      <c r="AL97" s="684"/>
      <c r="AM97" s="639"/>
      <c r="AN97" s="639"/>
      <c r="AO97" s="639"/>
      <c r="AP97" s="639"/>
      <c r="AQ97" s="639"/>
      <c r="AR97" s="639"/>
      <c r="AS97" s="639"/>
      <c r="AT97" s="639"/>
      <c r="AU97" s="639"/>
      <c r="AV97" s="639" t="s">
        <v>2926</v>
      </c>
      <c r="AW97" s="639"/>
      <c r="AX97" s="639"/>
      <c r="AY97" s="639"/>
      <c r="AZ97" s="639"/>
      <c r="BA97" s="639"/>
      <c r="BB97" s="639"/>
      <c r="BC97" s="639"/>
      <c r="BD97" s="639"/>
      <c r="BE97" s="685"/>
      <c r="BF97" s="685"/>
      <c r="BG97" s="685"/>
      <c r="BH97" s="685"/>
      <c r="BI97" s="686"/>
      <c r="BJ97" s="686"/>
      <c r="BK97" s="686"/>
      <c r="BL97" s="686"/>
      <c r="BM97" s="686"/>
      <c r="BN97" s="686"/>
      <c r="BO97" s="686"/>
      <c r="BP97" s="686"/>
      <c r="BQ97" s="686"/>
      <c r="BR97" s="686"/>
      <c r="BS97" s="686"/>
      <c r="BT97" s="686"/>
    </row>
    <row r="98" ht="16.5" customHeight="1">
      <c r="A98" s="686" t="s">
        <v>3337</v>
      </c>
      <c r="B98" s="684"/>
      <c r="C98" s="711" t="s">
        <v>3984</v>
      </c>
      <c r="D98" s="708" t="s">
        <v>3723</v>
      </c>
      <c r="E98" s="708"/>
      <c r="F98" s="708" t="b">
        <v>1</v>
      </c>
      <c r="G98" s="709" t="b">
        <v>1</v>
      </c>
      <c r="H98" s="684"/>
      <c r="I98" s="710" t="s">
        <v>3339</v>
      </c>
      <c r="J98" s="716" t="s">
        <v>3338</v>
      </c>
      <c r="K98" s="711" t="s">
        <v>186</v>
      </c>
      <c r="L98" s="686" t="s">
        <v>80</v>
      </c>
      <c r="M98" s="711" t="s">
        <v>63</v>
      </c>
      <c r="N98" s="711" t="s">
        <v>3554</v>
      </c>
      <c r="O98" s="711"/>
      <c r="P98" s="717"/>
      <c r="Q98" s="711" t="s">
        <v>3550</v>
      </c>
      <c r="R98" s="686" t="s">
        <v>3341</v>
      </c>
      <c r="S98" s="686" t="s">
        <v>3999</v>
      </c>
      <c r="T98" s="686" t="s">
        <v>3342</v>
      </c>
      <c r="U98" s="686" t="s">
        <v>129</v>
      </c>
      <c r="V98" s="684">
        <v>2017.0</v>
      </c>
      <c r="W98" s="684" t="s">
        <v>91</v>
      </c>
      <c r="X98" s="686"/>
      <c r="Y98" s="686" t="s">
        <v>74</v>
      </c>
      <c r="Z98" s="686"/>
      <c r="AA98" s="686"/>
      <c r="AB98" s="686"/>
      <c r="AC98" s="686"/>
      <c r="AD98" s="686"/>
      <c r="AE98" s="686"/>
      <c r="AF98" s="686"/>
      <c r="AG98" s="686"/>
      <c r="AH98" s="686"/>
      <c r="AI98" s="686"/>
      <c r="AJ98" s="686"/>
      <c r="AK98" s="686"/>
      <c r="AL98" s="686"/>
      <c r="AM98" s="686" t="s">
        <v>4000</v>
      </c>
      <c r="AN98" s="686"/>
      <c r="AO98" s="686" t="s">
        <v>4001</v>
      </c>
      <c r="AP98" s="686" t="s">
        <v>4002</v>
      </c>
      <c r="AQ98" s="686"/>
      <c r="AR98" s="686" t="s">
        <v>4000</v>
      </c>
      <c r="AS98" s="686" t="s">
        <v>4002</v>
      </c>
      <c r="AT98" s="686"/>
      <c r="AU98" s="686" t="s">
        <v>4003</v>
      </c>
      <c r="AV98" s="686" t="s">
        <v>3348</v>
      </c>
      <c r="AW98" s="686" t="s">
        <v>3349</v>
      </c>
      <c r="AX98" s="684" t="b">
        <v>0</v>
      </c>
      <c r="AY98" s="686" t="s">
        <v>182</v>
      </c>
      <c r="AZ98" s="686" t="s">
        <v>4004</v>
      </c>
      <c r="BA98" s="686"/>
      <c r="BB98" s="686"/>
      <c r="BC98" s="686"/>
      <c r="BD98" s="686"/>
      <c r="BE98" s="686"/>
      <c r="BF98" s="686"/>
      <c r="BG98" s="686"/>
      <c r="BH98" s="686"/>
      <c r="BI98" s="686"/>
      <c r="BJ98" s="686"/>
      <c r="BK98" s="686"/>
      <c r="BL98" s="686"/>
      <c r="BM98" s="686"/>
      <c r="BN98" s="686"/>
      <c r="BO98" s="686"/>
      <c r="BP98" s="686"/>
      <c r="BQ98" s="686"/>
      <c r="BR98" s="686"/>
      <c r="BS98" s="686"/>
      <c r="BT98" s="686"/>
    </row>
    <row r="99" ht="15.75" customHeight="1">
      <c r="A99" s="711" t="s">
        <v>3365</v>
      </c>
      <c r="B99" s="713"/>
      <c r="C99" s="711" t="s">
        <v>3984</v>
      </c>
      <c r="D99" s="713"/>
      <c r="E99" s="708" t="s">
        <v>57</v>
      </c>
      <c r="F99" s="713" t="b">
        <v>1</v>
      </c>
      <c r="G99" s="714" t="b">
        <f>IF(F99=TRUE,TRUE,FALSE)</f>
        <v>1</v>
      </c>
      <c r="H99" s="740"/>
      <c r="I99" s="771" t="s">
        <v>3367</v>
      </c>
      <c r="J99" s="716" t="s">
        <v>3366</v>
      </c>
      <c r="K99" s="711" t="s">
        <v>233</v>
      </c>
      <c r="L99" s="711" t="s">
        <v>62</v>
      </c>
      <c r="M99" s="711" t="s">
        <v>63</v>
      </c>
      <c r="N99" s="711" t="s">
        <v>187</v>
      </c>
      <c r="O99" s="711"/>
      <c r="P99" s="717"/>
      <c r="Q99" s="711" t="s">
        <v>3554</v>
      </c>
      <c r="R99" s="676" t="s">
        <v>3369</v>
      </c>
      <c r="S99" s="676" t="s">
        <v>4005</v>
      </c>
      <c r="T99" s="676" t="s">
        <v>901</v>
      </c>
      <c r="U99" s="676" t="s">
        <v>4006</v>
      </c>
      <c r="V99" s="685">
        <v>2012.0</v>
      </c>
      <c r="W99" s="684" t="s">
        <v>91</v>
      </c>
      <c r="X99" s="718">
        <v>213166.0</v>
      </c>
      <c r="Y99" s="719"/>
      <c r="Z99" s="676"/>
      <c r="AA99" s="676"/>
      <c r="AB99" s="676"/>
      <c r="AC99" s="676"/>
      <c r="AD99" s="685"/>
      <c r="AE99" s="685"/>
      <c r="AF99" s="676"/>
      <c r="AG99" s="685"/>
      <c r="AH99" s="685"/>
      <c r="AI99" s="719"/>
      <c r="AJ99" s="684"/>
      <c r="AK99" s="676" t="s">
        <v>3372</v>
      </c>
      <c r="AL99" s="685"/>
      <c r="AM99" s="676" t="s">
        <v>3373</v>
      </c>
      <c r="AN99" s="724"/>
      <c r="AO99" s="724"/>
      <c r="AP99" s="724"/>
      <c r="AQ99" s="719"/>
      <c r="AR99" s="686"/>
      <c r="AS99" s="686"/>
      <c r="AT99" s="686"/>
      <c r="AU99" s="686"/>
      <c r="AV99" s="686"/>
      <c r="AW99" s="686"/>
      <c r="AX99" s="686"/>
      <c r="AY99" s="686"/>
      <c r="AZ99" s="686"/>
      <c r="BA99" s="686"/>
      <c r="BB99" s="686"/>
      <c r="BC99" s="686"/>
      <c r="BD99" s="686"/>
      <c r="BE99" s="686"/>
      <c r="BF99" s="686"/>
      <c r="BG99" s="686"/>
      <c r="BH99" s="686"/>
      <c r="BI99" s="686"/>
      <c r="BJ99" s="686"/>
      <c r="BK99" s="686"/>
      <c r="BL99" s="686"/>
      <c r="BM99" s="686"/>
      <c r="BN99" s="686"/>
      <c r="BO99" s="686"/>
      <c r="BP99" s="686"/>
      <c r="BQ99" s="686"/>
      <c r="BR99" s="686"/>
      <c r="BS99" s="686"/>
      <c r="BT99" s="686"/>
    </row>
    <row r="100" ht="16.5" customHeight="1">
      <c r="A100" s="686" t="s">
        <v>3376</v>
      </c>
      <c r="B100" s="684"/>
      <c r="C100" s="711" t="s">
        <v>3984</v>
      </c>
      <c r="D100" s="713"/>
      <c r="E100" s="708"/>
      <c r="F100" s="713" t="b">
        <v>1</v>
      </c>
      <c r="G100" s="709" t="b">
        <v>1</v>
      </c>
      <c r="H100" s="684"/>
      <c r="I100" s="710" t="s">
        <v>3379</v>
      </c>
      <c r="J100" s="716" t="s">
        <v>3378</v>
      </c>
      <c r="K100" s="711" t="s">
        <v>100</v>
      </c>
      <c r="L100" s="711" t="s">
        <v>123</v>
      </c>
      <c r="M100" s="711" t="s">
        <v>314</v>
      </c>
      <c r="N100" s="711" t="s">
        <v>136</v>
      </c>
      <c r="O100" s="711" t="s">
        <v>125</v>
      </c>
      <c r="P100" s="717"/>
      <c r="Q100" s="711" t="s">
        <v>3542</v>
      </c>
      <c r="R100" s="686" t="s">
        <v>3381</v>
      </c>
      <c r="S100" s="686" t="s">
        <v>3382</v>
      </c>
      <c r="T100" s="686" t="s">
        <v>3384</v>
      </c>
      <c r="U100" s="686" t="s">
        <v>415</v>
      </c>
      <c r="V100" s="712">
        <v>2012.0</v>
      </c>
      <c r="W100" s="684" t="s">
        <v>109</v>
      </c>
      <c r="X100" s="737">
        <v>29730.0</v>
      </c>
      <c r="Y100" s="686" t="s">
        <v>74</v>
      </c>
      <c r="Z100" s="686" t="s">
        <v>3385</v>
      </c>
      <c r="AA100" s="742">
        <v>44212.0</v>
      </c>
      <c r="AB100" s="686"/>
      <c r="AC100" s="686" t="s">
        <v>4007</v>
      </c>
      <c r="AD100" s="712">
        <v>2.75</v>
      </c>
      <c r="AE100" s="712">
        <v>4.0</v>
      </c>
      <c r="AF100" s="686" t="s">
        <v>164</v>
      </c>
      <c r="AG100" s="712">
        <v>2.0</v>
      </c>
      <c r="AH100" s="686"/>
      <c r="AI100" s="710" t="s">
        <v>3386</v>
      </c>
      <c r="AJ100" s="686"/>
      <c r="AK100" s="686" t="s">
        <v>3387</v>
      </c>
      <c r="AM100" s="686" t="s">
        <v>3388</v>
      </c>
      <c r="AN100" s="686"/>
      <c r="AO100" s="686" t="s">
        <v>4008</v>
      </c>
      <c r="AP100" s="686" t="s">
        <v>4008</v>
      </c>
      <c r="AQ100" s="686" t="s">
        <v>4009</v>
      </c>
      <c r="AR100" s="686"/>
      <c r="AS100" s="686" t="s">
        <v>4008</v>
      </c>
      <c r="AT100" s="686"/>
      <c r="AU100" s="686" t="s">
        <v>4010</v>
      </c>
      <c r="AV100" s="686" t="s">
        <v>3392</v>
      </c>
      <c r="AX100" s="684" t="b">
        <v>0</v>
      </c>
      <c r="AY100" s="686" t="s">
        <v>95</v>
      </c>
      <c r="AZ100" s="686"/>
      <c r="BA100" s="686"/>
      <c r="BB100" s="686"/>
      <c r="BC100" s="686"/>
      <c r="BD100" s="686"/>
      <c r="BE100" s="686"/>
      <c r="BF100" s="686"/>
      <c r="BG100" s="686"/>
      <c r="BH100" s="686"/>
      <c r="BI100" s="686"/>
      <c r="BJ100" s="686"/>
      <c r="BK100" s="686"/>
      <c r="BL100" s="686"/>
      <c r="BM100" s="686"/>
      <c r="BN100" s="686"/>
      <c r="BO100" s="686"/>
      <c r="BP100" s="686"/>
      <c r="BQ100" s="686"/>
      <c r="BR100" s="686"/>
      <c r="BS100" s="686"/>
      <c r="BT100" s="686"/>
    </row>
    <row r="101" ht="15.75" customHeight="1">
      <c r="A101" s="686" t="s">
        <v>3423</v>
      </c>
      <c r="B101" s="684"/>
      <c r="C101" s="711" t="s">
        <v>3984</v>
      </c>
      <c r="D101" s="708" t="s">
        <v>3723</v>
      </c>
      <c r="E101" s="708"/>
      <c r="F101" s="713" t="b">
        <v>1</v>
      </c>
      <c r="G101" s="709" t="b">
        <v>1</v>
      </c>
      <c r="H101" s="684"/>
      <c r="I101" s="710" t="s">
        <v>3425</v>
      </c>
      <c r="J101" s="710" t="s">
        <v>3424</v>
      </c>
      <c r="K101" s="711" t="s">
        <v>186</v>
      </c>
      <c r="L101" s="686" t="s">
        <v>80</v>
      </c>
      <c r="M101" s="711" t="s">
        <v>63</v>
      </c>
      <c r="N101" s="711" t="s">
        <v>3554</v>
      </c>
      <c r="O101" s="711"/>
      <c r="P101" s="717"/>
      <c r="Q101" s="711" t="s">
        <v>3550</v>
      </c>
      <c r="R101" s="686" t="s">
        <v>3426</v>
      </c>
      <c r="S101" s="686" t="s">
        <v>3427</v>
      </c>
      <c r="T101" s="686" t="s">
        <v>3428</v>
      </c>
      <c r="U101" s="686" t="s">
        <v>207</v>
      </c>
      <c r="V101" s="684">
        <v>2013.0</v>
      </c>
      <c r="W101" s="684" t="s">
        <v>91</v>
      </c>
      <c r="X101" s="737">
        <v>260958.0</v>
      </c>
      <c r="Y101" s="686" t="s">
        <v>193</v>
      </c>
      <c r="AA101" s="686"/>
      <c r="AB101" s="686"/>
      <c r="AC101" s="686"/>
      <c r="AD101" s="686"/>
      <c r="AE101" s="686"/>
      <c r="AF101" s="686" t="s">
        <v>164</v>
      </c>
      <c r="AG101" s="686"/>
      <c r="AH101" s="686"/>
      <c r="AI101" s="710" t="s">
        <v>3429</v>
      </c>
      <c r="AJ101" s="686"/>
      <c r="AK101" s="686"/>
      <c r="AL101" s="686"/>
      <c r="AM101" s="686" t="s">
        <v>4011</v>
      </c>
      <c r="AN101" s="686"/>
      <c r="AO101" s="686"/>
      <c r="AP101" s="686"/>
      <c r="AQ101" s="686"/>
      <c r="AR101" s="686"/>
      <c r="AS101" s="686" t="s">
        <v>4011</v>
      </c>
      <c r="AT101" s="686"/>
      <c r="AU101" s="686" t="s">
        <v>4012</v>
      </c>
      <c r="AV101" s="686" t="s">
        <v>3432</v>
      </c>
      <c r="AX101" s="684" t="b">
        <v>0</v>
      </c>
      <c r="AY101" s="686" t="s">
        <v>182</v>
      </c>
      <c r="BA101" s="686"/>
      <c r="BB101" s="686"/>
      <c r="BC101" s="686"/>
      <c r="BD101" s="686"/>
      <c r="BE101" s="686"/>
      <c r="BF101" s="686"/>
      <c r="BG101" s="686"/>
      <c r="BH101" s="686"/>
      <c r="BI101" s="686"/>
      <c r="BJ101" s="686"/>
      <c r="BK101" s="686"/>
      <c r="BL101" s="686"/>
      <c r="BM101" s="686"/>
      <c r="BN101" s="686"/>
      <c r="BO101" s="686"/>
      <c r="BP101" s="686"/>
      <c r="BQ101" s="686"/>
      <c r="BR101" s="686"/>
      <c r="BS101" s="686"/>
      <c r="BT101" s="686"/>
    </row>
    <row r="102" ht="15.75" customHeight="1">
      <c r="A102" s="710" t="s">
        <v>3450</v>
      </c>
      <c r="B102" s="684"/>
      <c r="C102" s="711" t="s">
        <v>3984</v>
      </c>
      <c r="D102" s="708" t="s">
        <v>3723</v>
      </c>
      <c r="E102" s="708" t="s">
        <v>57</v>
      </c>
      <c r="F102" s="708" t="b">
        <v>1</v>
      </c>
      <c r="G102" s="709" t="b">
        <v>1</v>
      </c>
      <c r="H102" s="684"/>
      <c r="I102" s="710" t="s">
        <v>3452</v>
      </c>
      <c r="J102" s="710" t="s">
        <v>3451</v>
      </c>
      <c r="K102" s="753" t="s">
        <v>79</v>
      </c>
      <c r="L102" s="686" t="s">
        <v>123</v>
      </c>
      <c r="M102" s="686" t="s">
        <v>63</v>
      </c>
      <c r="N102" s="686" t="s">
        <v>187</v>
      </c>
      <c r="O102" s="686"/>
      <c r="P102" s="686"/>
      <c r="Q102" s="686" t="s">
        <v>3542</v>
      </c>
      <c r="R102" s="686" t="s">
        <v>3454</v>
      </c>
      <c r="S102" s="686" t="s">
        <v>3455</v>
      </c>
      <c r="T102" s="686" t="s">
        <v>3456</v>
      </c>
      <c r="U102" s="686" t="s">
        <v>129</v>
      </c>
      <c r="V102" s="712">
        <v>2016.0</v>
      </c>
      <c r="W102" s="684" t="s">
        <v>73</v>
      </c>
      <c r="X102" s="686"/>
      <c r="Y102" s="686" t="s">
        <v>163</v>
      </c>
      <c r="Z102" s="686"/>
      <c r="AA102" s="742">
        <v>44488.0</v>
      </c>
      <c r="AB102" s="686" t="s">
        <v>4013</v>
      </c>
      <c r="AC102" s="686" t="s">
        <v>4014</v>
      </c>
      <c r="AD102" s="712">
        <v>78.5</v>
      </c>
      <c r="AE102" s="712">
        <v>3.0</v>
      </c>
      <c r="AF102" s="686"/>
      <c r="AG102" s="712">
        <v>7.0</v>
      </c>
      <c r="AH102" s="686"/>
      <c r="AI102" s="710" t="s">
        <v>3457</v>
      </c>
      <c r="AJ102" s="737">
        <v>8000.0</v>
      </c>
      <c r="AK102" s="686"/>
      <c r="AL102" s="686"/>
      <c r="AM102" s="686" t="s">
        <v>4015</v>
      </c>
      <c r="AN102" s="686"/>
      <c r="AO102" s="686" t="s">
        <v>4015</v>
      </c>
      <c r="AP102" s="686" t="s">
        <v>4016</v>
      </c>
      <c r="AQ102" s="686"/>
      <c r="AR102" s="686"/>
      <c r="AS102" s="686" t="s">
        <v>4015</v>
      </c>
      <c r="AT102" s="686"/>
      <c r="AU102" s="686" t="s">
        <v>4017</v>
      </c>
      <c r="AV102" s="686" t="s">
        <v>3461</v>
      </c>
      <c r="AX102" s="684" t="b">
        <v>0</v>
      </c>
      <c r="AY102" s="686" t="s">
        <v>95</v>
      </c>
      <c r="AZ102" s="686"/>
      <c r="BA102" s="686"/>
      <c r="BB102" s="686"/>
      <c r="BC102" s="686"/>
      <c r="BD102" s="686"/>
      <c r="BE102" s="686"/>
      <c r="BF102" s="686"/>
      <c r="BG102" s="686"/>
      <c r="BH102" s="686"/>
      <c r="BI102" s="686"/>
      <c r="BJ102" s="686"/>
      <c r="BK102" s="686"/>
      <c r="BL102" s="686"/>
      <c r="BM102" s="686"/>
      <c r="BN102" s="686"/>
      <c r="BO102" s="686"/>
      <c r="BP102" s="686"/>
      <c r="BQ102" s="686"/>
      <c r="BR102" s="686"/>
      <c r="BS102" s="686"/>
      <c r="BT102" s="686"/>
    </row>
    <row r="103" ht="15.75" customHeight="1">
      <c r="A103" s="711" t="s">
        <v>3462</v>
      </c>
      <c r="B103" s="713"/>
      <c r="C103" s="711" t="s">
        <v>3984</v>
      </c>
      <c r="D103" s="713"/>
      <c r="E103" s="708"/>
      <c r="F103" s="713" t="b">
        <v>1</v>
      </c>
      <c r="G103" s="714" t="b">
        <f t="shared" ref="G103:G106" si="6">IF(F103=TRUE,TRUE,FALSE)</f>
        <v>1</v>
      </c>
      <c r="H103" s="715"/>
      <c r="I103" s="771" t="s">
        <v>3464</v>
      </c>
      <c r="J103" s="716" t="s">
        <v>3463</v>
      </c>
      <c r="K103" s="711" t="s">
        <v>1035</v>
      </c>
      <c r="L103" s="711" t="s">
        <v>101</v>
      </c>
      <c r="M103" s="711" t="s">
        <v>314</v>
      </c>
      <c r="N103" s="711" t="s">
        <v>3087</v>
      </c>
      <c r="O103" s="711" t="s">
        <v>1282</v>
      </c>
      <c r="P103" s="717"/>
      <c r="Q103" s="711" t="s">
        <v>3549</v>
      </c>
      <c r="R103" s="676" t="s">
        <v>3466</v>
      </c>
      <c r="S103" s="676" t="s">
        <v>3467</v>
      </c>
      <c r="T103" s="676" t="s">
        <v>3468</v>
      </c>
      <c r="U103" s="676" t="s">
        <v>3894</v>
      </c>
      <c r="V103" s="685">
        <v>2014.0</v>
      </c>
      <c r="W103" s="684" t="s">
        <v>109</v>
      </c>
      <c r="X103" s="718">
        <v>21074.0</v>
      </c>
      <c r="Y103" s="719" t="s">
        <v>74</v>
      </c>
      <c r="Z103" s="676" t="s">
        <v>3385</v>
      </c>
      <c r="AA103" s="720">
        <v>43472.0</v>
      </c>
      <c r="AB103" s="721">
        <v>1500000.0</v>
      </c>
      <c r="AC103" s="721">
        <v>3500000.0</v>
      </c>
      <c r="AD103" s="685"/>
      <c r="AE103" s="685">
        <v>3.0</v>
      </c>
      <c r="AF103" s="676"/>
      <c r="AG103" s="685">
        <v>1.0</v>
      </c>
      <c r="AH103" s="685"/>
      <c r="AI103" s="719"/>
      <c r="AJ103" s="684"/>
      <c r="AK103" s="676" t="s">
        <v>3469</v>
      </c>
      <c r="AL103" s="685"/>
      <c r="AM103" s="676" t="s">
        <v>3470</v>
      </c>
      <c r="AN103" s="724"/>
      <c r="AO103" s="724"/>
      <c r="AP103" s="724"/>
      <c r="AQ103" s="719"/>
      <c r="AR103" s="686"/>
      <c r="AS103" s="686"/>
      <c r="AT103" s="686"/>
      <c r="AU103" s="686"/>
      <c r="AV103" s="756" t="s">
        <v>3471</v>
      </c>
      <c r="AW103" s="686"/>
      <c r="AX103" s="686"/>
      <c r="AY103" s="686"/>
      <c r="AZ103" s="686"/>
      <c r="BA103" s="686"/>
      <c r="BB103" s="686"/>
      <c r="BC103" s="686"/>
      <c r="BD103" s="686"/>
      <c r="BE103" s="686"/>
      <c r="BF103" s="686"/>
      <c r="BG103" s="686"/>
      <c r="BH103" s="686"/>
      <c r="BI103" s="686"/>
      <c r="BJ103" s="686"/>
      <c r="BK103" s="686"/>
      <c r="BL103" s="686"/>
      <c r="BM103" s="686"/>
      <c r="BN103" s="686"/>
      <c r="BO103" s="686"/>
      <c r="BP103" s="686"/>
      <c r="BQ103" s="686"/>
      <c r="BR103" s="686"/>
      <c r="BS103" s="686"/>
      <c r="BT103" s="686"/>
    </row>
    <row r="104" ht="15.75" customHeight="1">
      <c r="A104" s="711" t="s">
        <v>3496</v>
      </c>
      <c r="B104" s="713"/>
      <c r="C104" s="711" t="s">
        <v>3984</v>
      </c>
      <c r="D104" s="708"/>
      <c r="E104" s="708" t="s">
        <v>57</v>
      </c>
      <c r="F104" s="708" t="b">
        <v>1</v>
      </c>
      <c r="G104" s="714" t="b">
        <f t="shared" si="6"/>
        <v>1</v>
      </c>
      <c r="H104" s="725"/>
      <c r="I104" s="727" t="s">
        <v>3498</v>
      </c>
      <c r="J104" s="727" t="s">
        <v>3497</v>
      </c>
      <c r="K104" s="711" t="s">
        <v>100</v>
      </c>
      <c r="L104" s="711" t="s">
        <v>101</v>
      </c>
      <c r="M104" s="711" t="s">
        <v>124</v>
      </c>
      <c r="N104" s="711" t="s">
        <v>187</v>
      </c>
      <c r="O104" s="711"/>
      <c r="P104" s="717"/>
      <c r="Q104" s="711" t="s">
        <v>3549</v>
      </c>
      <c r="R104" s="724"/>
      <c r="S104" s="724"/>
      <c r="T104" s="741"/>
      <c r="U104" s="719" t="s">
        <v>207</v>
      </c>
      <c r="V104" s="684">
        <v>2019.0</v>
      </c>
      <c r="W104" s="684" t="s">
        <v>109</v>
      </c>
      <c r="X104" s="722"/>
      <c r="Y104" s="719"/>
      <c r="Z104" s="724"/>
      <c r="AA104" s="724"/>
      <c r="AB104" s="724"/>
      <c r="AC104" s="724"/>
      <c r="AD104" s="722"/>
      <c r="AE104" s="722"/>
      <c r="AF104" s="724"/>
      <c r="AG104" s="722"/>
      <c r="AH104" s="722"/>
      <c r="AI104" s="730" t="s">
        <v>3502</v>
      </c>
      <c r="AJ104" s="722"/>
      <c r="AK104" s="724" t="s">
        <v>3503</v>
      </c>
      <c r="AL104" s="722"/>
      <c r="AM104" s="724"/>
      <c r="AN104" s="724"/>
      <c r="AO104" s="724"/>
      <c r="AP104" s="724" t="s">
        <v>3504</v>
      </c>
      <c r="AQ104" s="719"/>
      <c r="AR104" s="686"/>
      <c r="AS104" s="686"/>
      <c r="AT104" s="686"/>
      <c r="AU104" s="686"/>
      <c r="AV104" s="639" t="s">
        <v>2340</v>
      </c>
      <c r="AW104" s="686"/>
      <c r="AX104" s="686"/>
      <c r="AY104" s="686"/>
      <c r="AZ104" s="731" t="s">
        <v>3505</v>
      </c>
      <c r="BA104" s="686"/>
      <c r="BB104" s="686"/>
      <c r="BC104" s="686"/>
      <c r="BD104" s="686"/>
      <c r="BE104" s="686"/>
      <c r="BF104" s="686"/>
      <c r="BG104" s="686"/>
      <c r="BH104" s="686"/>
      <c r="BI104" s="686"/>
      <c r="BJ104" s="686"/>
      <c r="BK104" s="686"/>
      <c r="BL104" s="686"/>
      <c r="BM104" s="686"/>
      <c r="BN104" s="686"/>
      <c r="BO104" s="686"/>
      <c r="BP104" s="686"/>
      <c r="BQ104" s="686"/>
      <c r="BR104" s="686"/>
      <c r="BS104" s="686"/>
      <c r="BT104" s="686"/>
    </row>
    <row r="105" ht="16.5" customHeight="1">
      <c r="A105" s="711" t="s">
        <v>3516</v>
      </c>
      <c r="B105" s="713"/>
      <c r="C105" s="711" t="s">
        <v>3984</v>
      </c>
      <c r="D105" s="707" t="s">
        <v>3674</v>
      </c>
      <c r="E105" s="708" t="s">
        <v>57</v>
      </c>
      <c r="F105" s="708" t="b">
        <v>1</v>
      </c>
      <c r="G105" s="714" t="b">
        <f t="shared" si="6"/>
        <v>1</v>
      </c>
      <c r="H105" s="725"/>
      <c r="I105" s="727" t="s">
        <v>3518</v>
      </c>
      <c r="J105" s="727" t="s">
        <v>3517</v>
      </c>
      <c r="K105" s="711" t="s">
        <v>100</v>
      </c>
      <c r="L105" s="711" t="s">
        <v>101</v>
      </c>
      <c r="M105" s="711" t="s">
        <v>124</v>
      </c>
      <c r="N105" s="711" t="s">
        <v>103</v>
      </c>
      <c r="O105" s="711"/>
      <c r="P105" s="717"/>
      <c r="Q105" s="711" t="s">
        <v>3544</v>
      </c>
      <c r="R105" s="724"/>
      <c r="S105" s="724"/>
      <c r="T105" s="724" t="s">
        <v>3522</v>
      </c>
      <c r="U105" s="724" t="s">
        <v>4018</v>
      </c>
      <c r="V105" s="724">
        <v>2016.0</v>
      </c>
      <c r="W105" s="684" t="s">
        <v>109</v>
      </c>
      <c r="X105" s="722">
        <v>4017.0</v>
      </c>
      <c r="Y105" s="724"/>
      <c r="Z105" s="724"/>
      <c r="AA105" s="724"/>
      <c r="AB105" s="724"/>
      <c r="AC105" s="724"/>
      <c r="AD105" s="722"/>
      <c r="AE105" s="722"/>
      <c r="AF105" s="724"/>
      <c r="AG105" s="722"/>
      <c r="AH105" s="722"/>
      <c r="AI105" s="730" t="s">
        <v>3523</v>
      </c>
      <c r="AJ105" s="722"/>
      <c r="AK105" s="724"/>
      <c r="AL105" s="722"/>
      <c r="AM105" s="724" t="s">
        <v>3524</v>
      </c>
      <c r="AN105" s="724"/>
      <c r="AO105" s="724" t="s">
        <v>3525</v>
      </c>
      <c r="AP105" s="724" t="s">
        <v>3524</v>
      </c>
      <c r="AQ105" s="719"/>
      <c r="AR105" s="686"/>
      <c r="AS105" s="686"/>
      <c r="AT105" s="686"/>
      <c r="AU105" s="686"/>
      <c r="AV105" s="686"/>
      <c r="AW105" s="686"/>
      <c r="AX105" s="686"/>
      <c r="AY105" s="686"/>
      <c r="AZ105" s="686"/>
      <c r="BA105" s="686"/>
      <c r="BB105" s="686"/>
      <c r="BC105" s="731" t="s">
        <v>3515</v>
      </c>
      <c r="BD105" s="731" t="s">
        <v>148</v>
      </c>
      <c r="BE105" s="685"/>
      <c r="BF105" s="685"/>
      <c r="BG105" s="685"/>
      <c r="BH105" s="685"/>
      <c r="BI105" s="686"/>
      <c r="BJ105" s="686"/>
      <c r="BK105" s="686"/>
      <c r="BL105" s="686"/>
      <c r="BM105" s="686"/>
      <c r="BN105" s="686"/>
      <c r="BO105" s="686"/>
      <c r="BP105" s="686"/>
      <c r="BQ105" s="686"/>
      <c r="BR105" s="686"/>
      <c r="BS105" s="686"/>
      <c r="BT105" s="686"/>
    </row>
    <row r="106" ht="15.75" customHeight="1">
      <c r="A106" s="711" t="s">
        <v>4019</v>
      </c>
      <c r="B106" s="713"/>
      <c r="C106" s="711" t="s">
        <v>3984</v>
      </c>
      <c r="D106" s="708" t="s">
        <v>3723</v>
      </c>
      <c r="E106" s="708" t="s">
        <v>57</v>
      </c>
      <c r="F106" s="708" t="b">
        <v>1</v>
      </c>
      <c r="G106" s="714" t="b">
        <f t="shared" si="6"/>
        <v>1</v>
      </c>
      <c r="H106" s="740"/>
      <c r="I106" s="716" t="s">
        <v>4020</v>
      </c>
      <c r="J106" s="716" t="s">
        <v>4021</v>
      </c>
      <c r="K106" s="711" t="s">
        <v>79</v>
      </c>
      <c r="L106" s="686" t="s">
        <v>80</v>
      </c>
      <c r="M106" s="711" t="s">
        <v>63</v>
      </c>
      <c r="N106" s="711" t="s">
        <v>428</v>
      </c>
      <c r="O106" s="711"/>
      <c r="P106" s="717"/>
      <c r="Q106" s="711" t="s">
        <v>3542</v>
      </c>
      <c r="R106" s="724"/>
      <c r="S106" s="724"/>
      <c r="T106" s="741"/>
      <c r="U106" s="686" t="s">
        <v>3560</v>
      </c>
      <c r="V106" s="724"/>
      <c r="W106" s="722"/>
      <c r="X106" s="722"/>
      <c r="Y106" s="724"/>
      <c r="Z106" s="724"/>
      <c r="AA106" s="724"/>
      <c r="AB106" s="724"/>
      <c r="AC106" s="724"/>
      <c r="AD106" s="722"/>
      <c r="AE106" s="722"/>
      <c r="AF106" s="724"/>
      <c r="AG106" s="722"/>
      <c r="AH106" s="722"/>
      <c r="AI106" s="724"/>
      <c r="AJ106" s="722"/>
      <c r="AK106" s="724"/>
      <c r="AL106" s="722"/>
      <c r="AM106" s="724"/>
      <c r="AN106" s="724"/>
      <c r="AO106" s="724"/>
      <c r="AP106" s="724"/>
      <c r="AQ106" s="719"/>
      <c r="AR106" s="686"/>
      <c r="AS106" s="686"/>
      <c r="AT106" s="686"/>
      <c r="AU106" s="686"/>
      <c r="AV106" s="686" t="s">
        <v>4022</v>
      </c>
      <c r="AW106" s="686"/>
      <c r="AX106" s="686"/>
      <c r="AY106" s="686"/>
      <c r="AZ106" s="686"/>
      <c r="BA106" s="686"/>
      <c r="BB106" s="686"/>
      <c r="BC106" s="686"/>
      <c r="BD106" s="686"/>
      <c r="BE106" s="772"/>
      <c r="BF106" s="772"/>
      <c r="BG106" s="772"/>
      <c r="BH106" s="772"/>
      <c r="BI106" s="772"/>
      <c r="BJ106" s="772"/>
      <c r="BK106" s="772"/>
      <c r="BL106" s="772"/>
      <c r="BM106" s="772"/>
      <c r="BN106" s="772"/>
      <c r="BO106" s="772"/>
      <c r="BP106" s="772"/>
      <c r="BQ106" s="772"/>
      <c r="BR106" s="772"/>
      <c r="BS106" s="772"/>
      <c r="BT106" s="772"/>
    </row>
    <row r="107" ht="15.75" customHeight="1">
      <c r="A107" s="755" t="s">
        <v>1078</v>
      </c>
      <c r="B107" s="686"/>
      <c r="C107" s="773" t="s">
        <v>3673</v>
      </c>
      <c r="D107" s="709"/>
      <c r="E107" s="708"/>
      <c r="F107" s="684" t="b">
        <v>1</v>
      </c>
      <c r="G107" s="639" t="b">
        <v>0</v>
      </c>
      <c r="H107" s="684" t="s">
        <v>4023</v>
      </c>
      <c r="I107" s="710" t="s">
        <v>1081</v>
      </c>
      <c r="J107" s="710" t="s">
        <v>1080</v>
      </c>
      <c r="K107" s="686" t="s">
        <v>100</v>
      </c>
      <c r="L107" s="686" t="s">
        <v>123</v>
      </c>
      <c r="M107" s="686" t="s">
        <v>314</v>
      </c>
      <c r="N107" s="686" t="s">
        <v>125</v>
      </c>
      <c r="O107" s="686"/>
      <c r="P107" s="686"/>
      <c r="Q107" s="686"/>
      <c r="R107" s="686" t="s">
        <v>1082</v>
      </c>
      <c r="S107" s="686" t="s">
        <v>1083</v>
      </c>
      <c r="T107" s="686" t="s">
        <v>1084</v>
      </c>
      <c r="U107" s="686" t="s">
        <v>4024</v>
      </c>
      <c r="V107" s="712">
        <v>2017.0</v>
      </c>
      <c r="W107" s="684" t="s">
        <v>91</v>
      </c>
      <c r="X107" s="686"/>
      <c r="Y107" s="686" t="s">
        <v>306</v>
      </c>
      <c r="AA107" s="686"/>
      <c r="AB107" s="686"/>
      <c r="AC107" s="686"/>
      <c r="AD107" s="686"/>
      <c r="AE107" s="686"/>
      <c r="AF107" s="686"/>
      <c r="AG107" s="686"/>
      <c r="AH107" s="686"/>
      <c r="AI107" s="686"/>
      <c r="AJ107" s="686"/>
      <c r="AK107" s="686"/>
      <c r="AL107" s="686"/>
      <c r="AM107" s="686"/>
      <c r="AN107" s="686"/>
      <c r="AO107" s="686"/>
      <c r="AP107" s="686" t="s">
        <v>4025</v>
      </c>
      <c r="AQ107" s="686"/>
      <c r="AR107" s="686"/>
      <c r="AS107" s="686"/>
      <c r="AT107" s="686"/>
      <c r="AU107" s="754" t="s">
        <v>4026</v>
      </c>
      <c r="AV107" s="686" t="s">
        <v>1088</v>
      </c>
      <c r="AX107" s="684" t="b">
        <v>0</v>
      </c>
      <c r="AY107" s="686" t="s">
        <v>214</v>
      </c>
      <c r="AZ107" s="686"/>
      <c r="BA107" s="686"/>
      <c r="BB107" s="686"/>
      <c r="BC107" s="686"/>
      <c r="BD107" s="686"/>
      <c r="BE107" s="686"/>
      <c r="BF107" s="686"/>
      <c r="BG107" s="686"/>
      <c r="BH107" s="686"/>
      <c r="BI107" s="686"/>
      <c r="BJ107" s="686"/>
      <c r="BK107" s="686"/>
      <c r="BL107" s="686"/>
      <c r="BM107" s="686"/>
      <c r="BN107" s="686"/>
      <c r="BO107" s="686"/>
      <c r="BP107" s="686"/>
      <c r="BQ107" s="686"/>
      <c r="BR107" s="686"/>
      <c r="BS107" s="686"/>
      <c r="BT107" s="686"/>
    </row>
    <row r="108" ht="15.75" customHeight="1">
      <c r="A108" s="686" t="s">
        <v>4027</v>
      </c>
      <c r="B108" s="686"/>
      <c r="C108" s="686" t="s">
        <v>3911</v>
      </c>
      <c r="D108" s="709"/>
      <c r="E108" s="708"/>
      <c r="F108" s="684" t="b">
        <v>1</v>
      </c>
      <c r="G108" s="639" t="b">
        <v>0</v>
      </c>
      <c r="H108" s="684" t="s">
        <v>4028</v>
      </c>
      <c r="I108" s="710" t="s">
        <v>4029</v>
      </c>
      <c r="J108" s="710" t="s">
        <v>4030</v>
      </c>
      <c r="K108" s="686"/>
      <c r="L108" s="686" t="s">
        <v>80</v>
      </c>
      <c r="M108" s="686"/>
      <c r="N108" s="686"/>
      <c r="O108" s="686"/>
      <c r="P108" s="686"/>
      <c r="Q108" s="686"/>
      <c r="R108" s="686" t="s">
        <v>4031</v>
      </c>
      <c r="S108" s="686" t="s">
        <v>4032</v>
      </c>
      <c r="T108" s="686" t="s">
        <v>4033</v>
      </c>
      <c r="U108" s="686" t="s">
        <v>577</v>
      </c>
      <c r="V108" s="712">
        <v>2008.0</v>
      </c>
      <c r="W108" s="684" t="s">
        <v>91</v>
      </c>
      <c r="X108" s="686"/>
      <c r="Y108" s="686" t="s">
        <v>74</v>
      </c>
      <c r="Z108" s="686"/>
      <c r="AA108" s="686"/>
      <c r="AB108" s="686"/>
      <c r="AC108" s="686" t="s">
        <v>4034</v>
      </c>
      <c r="AD108" s="712">
        <v>2.0</v>
      </c>
      <c r="AE108" s="712">
        <v>1.0</v>
      </c>
      <c r="AF108" s="686"/>
      <c r="AG108" s="712">
        <v>0.0</v>
      </c>
      <c r="AH108" s="686"/>
      <c r="AI108" s="686"/>
      <c r="AJ108" s="686"/>
      <c r="AK108" s="686"/>
      <c r="AL108" s="686"/>
      <c r="AM108" s="686"/>
      <c r="AN108" s="686"/>
      <c r="AO108" s="686"/>
      <c r="AP108" s="686" t="s">
        <v>4035</v>
      </c>
      <c r="AQ108" s="686"/>
      <c r="AR108" s="686"/>
      <c r="AS108" s="686"/>
      <c r="AT108" s="686"/>
      <c r="AU108" s="686" t="s">
        <v>4035</v>
      </c>
      <c r="AV108" s="686" t="s">
        <v>4036</v>
      </c>
      <c r="AX108" s="684" t="b">
        <v>0</v>
      </c>
      <c r="AY108" s="686" t="s">
        <v>423</v>
      </c>
      <c r="AZ108" s="686"/>
      <c r="BA108" s="686"/>
      <c r="BB108" s="686"/>
      <c r="BC108" s="686"/>
      <c r="BD108" s="686"/>
      <c r="BE108" s="686"/>
      <c r="BF108" s="686"/>
      <c r="BG108" s="686"/>
      <c r="BH108" s="686"/>
      <c r="BI108" s="686"/>
      <c r="BJ108" s="686"/>
      <c r="BK108" s="686"/>
      <c r="BL108" s="686"/>
      <c r="BM108" s="686"/>
      <c r="BN108" s="686"/>
      <c r="BO108" s="686"/>
      <c r="BP108" s="686"/>
      <c r="BQ108" s="686"/>
      <c r="BR108" s="686"/>
      <c r="BS108" s="686"/>
      <c r="BT108" s="686"/>
    </row>
    <row r="109" ht="16.5" customHeight="1">
      <c r="A109" s="686" t="s">
        <v>1574</v>
      </c>
      <c r="B109" s="686"/>
      <c r="C109" s="725" t="s">
        <v>3806</v>
      </c>
      <c r="D109" s="713"/>
      <c r="E109" s="708"/>
      <c r="F109" s="713" t="b">
        <v>1</v>
      </c>
      <c r="G109" s="709" t="b">
        <v>0</v>
      </c>
      <c r="H109" s="684"/>
      <c r="I109" s="710" t="s">
        <v>1576</v>
      </c>
      <c r="J109" s="710" t="s">
        <v>1575</v>
      </c>
      <c r="K109" s="711" t="s">
        <v>79</v>
      </c>
      <c r="L109" s="711" t="s">
        <v>1498</v>
      </c>
      <c r="M109" s="711" t="s">
        <v>124</v>
      </c>
      <c r="N109" s="711" t="s">
        <v>4037</v>
      </c>
      <c r="O109" s="686"/>
      <c r="P109" s="686"/>
      <c r="Q109" s="686" t="s">
        <v>3542</v>
      </c>
      <c r="R109" s="686" t="s">
        <v>1577</v>
      </c>
      <c r="S109" s="686" t="s">
        <v>1578</v>
      </c>
      <c r="T109" s="686" t="s">
        <v>1579</v>
      </c>
      <c r="U109" s="686" t="s">
        <v>3557</v>
      </c>
      <c r="V109" s="712">
        <v>1985.0</v>
      </c>
      <c r="W109" s="686" t="s">
        <v>91</v>
      </c>
      <c r="X109" s="737">
        <v>847908.0</v>
      </c>
      <c r="Y109" s="686" t="s">
        <v>193</v>
      </c>
      <c r="AA109" s="686"/>
      <c r="AB109" s="686"/>
      <c r="AC109" s="686"/>
      <c r="AD109" s="686"/>
      <c r="AE109" s="686"/>
      <c r="AF109" s="686"/>
      <c r="AG109" s="686"/>
      <c r="AH109" s="686"/>
      <c r="AI109" s="686"/>
      <c r="AJ109" s="686"/>
      <c r="AK109" s="686" t="s">
        <v>1581</v>
      </c>
      <c r="AM109" s="686" t="s">
        <v>4038</v>
      </c>
      <c r="AN109" s="686"/>
      <c r="AO109" s="686"/>
      <c r="AP109" s="686"/>
      <c r="AQ109" s="686"/>
      <c r="AR109" s="686"/>
      <c r="AS109" s="686"/>
      <c r="AT109" s="686" t="s">
        <v>4038</v>
      </c>
      <c r="AU109" s="686" t="s">
        <v>4038</v>
      </c>
      <c r="AV109" s="686" t="s">
        <v>1583</v>
      </c>
      <c r="AX109" s="684" t="b">
        <v>0</v>
      </c>
      <c r="AY109" s="686" t="s">
        <v>95</v>
      </c>
      <c r="AZ109" s="686"/>
      <c r="BA109" s="686"/>
      <c r="BB109" s="686"/>
      <c r="BC109" s="686"/>
      <c r="BD109" s="686"/>
      <c r="BE109" s="686"/>
      <c r="BF109" s="686"/>
      <c r="BG109" s="686"/>
      <c r="BH109" s="686"/>
      <c r="BI109" s="686"/>
      <c r="BJ109" s="686"/>
      <c r="BK109" s="686"/>
      <c r="BL109" s="686"/>
      <c r="BM109" s="686"/>
      <c r="BN109" s="686"/>
      <c r="BO109" s="686"/>
      <c r="BP109" s="686"/>
      <c r="BQ109" s="686"/>
      <c r="BR109" s="686"/>
      <c r="BS109" s="686"/>
      <c r="BT109" s="686"/>
    </row>
    <row r="110" ht="15.75" customHeight="1">
      <c r="A110" s="755" t="s">
        <v>1704</v>
      </c>
      <c r="B110" s="686"/>
      <c r="C110" s="686" t="s">
        <v>3747</v>
      </c>
      <c r="D110" s="709"/>
      <c r="E110" s="708"/>
      <c r="F110" s="684" t="b">
        <v>1</v>
      </c>
      <c r="G110" s="709" t="b">
        <v>0</v>
      </c>
      <c r="H110" s="684"/>
      <c r="I110" s="686"/>
      <c r="J110" s="710" t="s">
        <v>1705</v>
      </c>
      <c r="K110" s="686" t="s">
        <v>3776</v>
      </c>
      <c r="L110" s="686" t="s">
        <v>123</v>
      </c>
      <c r="M110" s="686" t="s">
        <v>314</v>
      </c>
      <c r="N110" s="686" t="s">
        <v>125</v>
      </c>
      <c r="O110" s="686"/>
      <c r="P110" s="686"/>
      <c r="Q110" s="686" t="s">
        <v>3542</v>
      </c>
      <c r="R110" s="686" t="s">
        <v>1708</v>
      </c>
      <c r="S110" s="686"/>
      <c r="T110" s="686"/>
      <c r="U110" s="686" t="s">
        <v>4039</v>
      </c>
      <c r="V110" s="712">
        <v>2016.0</v>
      </c>
      <c r="W110" s="684" t="s">
        <v>73</v>
      </c>
      <c r="X110" s="712">
        <v>6005.0</v>
      </c>
      <c r="Y110" s="686"/>
      <c r="Z110" s="686" t="s">
        <v>1694</v>
      </c>
      <c r="AA110" s="735">
        <v>43874.0</v>
      </c>
      <c r="AB110" s="712">
        <v>3.6E7</v>
      </c>
      <c r="AC110" s="712">
        <v>5.8E7</v>
      </c>
      <c r="AD110" s="712">
        <v>58.0</v>
      </c>
      <c r="AE110" s="712">
        <v>2.0</v>
      </c>
      <c r="AF110" s="686"/>
      <c r="AG110" s="712">
        <v>14.0</v>
      </c>
      <c r="AH110" s="686"/>
      <c r="AI110" s="710" t="s">
        <v>1710</v>
      </c>
      <c r="AJ110" s="712">
        <v>3987.0</v>
      </c>
      <c r="AK110" s="686"/>
      <c r="AL110" s="686"/>
      <c r="AM110" s="686" t="s">
        <v>1711</v>
      </c>
      <c r="AQ110" s="686"/>
      <c r="AR110" s="686"/>
      <c r="AS110" s="686"/>
      <c r="AT110" s="686"/>
      <c r="AU110" s="686"/>
      <c r="AV110" s="686"/>
      <c r="AW110" s="686"/>
      <c r="AX110" s="686"/>
      <c r="AY110" s="686"/>
      <c r="AZ110" s="686"/>
      <c r="BA110" s="686"/>
      <c r="BB110" s="686"/>
      <c r="BC110" s="686"/>
      <c r="BD110" s="686"/>
      <c r="BE110" s="686"/>
      <c r="BF110" s="686"/>
      <c r="BG110" s="686"/>
      <c r="BH110" s="686"/>
      <c r="BI110" s="686"/>
      <c r="BJ110" s="686"/>
      <c r="BK110" s="686"/>
      <c r="BL110" s="686"/>
      <c r="BM110" s="686"/>
      <c r="BN110" s="686"/>
      <c r="BO110" s="686"/>
      <c r="BP110" s="686"/>
      <c r="BQ110" s="686"/>
      <c r="BR110" s="686"/>
      <c r="BS110" s="686"/>
      <c r="BT110" s="686"/>
    </row>
    <row r="111" ht="16.5" customHeight="1">
      <c r="A111" s="711" t="s">
        <v>4040</v>
      </c>
      <c r="B111" s="725" t="s">
        <v>3836</v>
      </c>
      <c r="C111" s="725" t="s">
        <v>3837</v>
      </c>
      <c r="D111" s="713"/>
      <c r="E111" s="708"/>
      <c r="F111" s="713" t="b">
        <v>1</v>
      </c>
      <c r="G111" s="714" t="b">
        <v>0</v>
      </c>
      <c r="H111" s="740" t="s">
        <v>4041</v>
      </c>
      <c r="I111" s="711"/>
      <c r="J111" s="716" t="s">
        <v>4042</v>
      </c>
      <c r="K111" s="711" t="s">
        <v>186</v>
      </c>
      <c r="L111" s="711" t="s">
        <v>1498</v>
      </c>
      <c r="M111" s="711" t="s">
        <v>314</v>
      </c>
      <c r="N111" s="717"/>
      <c r="O111" s="717"/>
      <c r="P111" s="717"/>
      <c r="Q111" s="711" t="s">
        <v>3549</v>
      </c>
      <c r="R111" s="676" t="s">
        <v>4043</v>
      </c>
      <c r="S111" s="676" t="s">
        <v>4044</v>
      </c>
      <c r="T111" s="676" t="s">
        <v>4045</v>
      </c>
      <c r="U111" s="676" t="s">
        <v>4046</v>
      </c>
      <c r="V111" s="720">
        <v>42095.0</v>
      </c>
      <c r="W111" s="684" t="s">
        <v>3590</v>
      </c>
      <c r="X111" s="718">
        <v>107612.0</v>
      </c>
      <c r="Y111" s="719"/>
      <c r="Z111" s="676"/>
      <c r="AA111" s="676"/>
      <c r="AB111" s="676"/>
      <c r="AC111" s="676"/>
      <c r="AD111" s="685"/>
      <c r="AE111" s="685"/>
      <c r="AF111" s="676"/>
      <c r="AG111" s="685"/>
      <c r="AH111" s="685"/>
      <c r="AI111" s="723" t="s">
        <v>4047</v>
      </c>
      <c r="AJ111" s="684"/>
      <c r="AK111" s="676"/>
      <c r="AL111" s="685"/>
      <c r="AM111" s="676" t="s">
        <v>4048</v>
      </c>
      <c r="AN111" s="724"/>
      <c r="AO111" s="724"/>
      <c r="AP111" s="724"/>
      <c r="AQ111" s="719"/>
      <c r="AR111" s="686"/>
      <c r="AS111" s="686"/>
      <c r="AT111" s="686"/>
      <c r="AU111" s="686"/>
      <c r="AV111" s="686"/>
      <c r="AW111" s="686"/>
      <c r="AX111" s="686"/>
      <c r="AY111" s="686"/>
      <c r="AZ111" s="686"/>
      <c r="BA111" s="686"/>
      <c r="BB111" s="686"/>
      <c r="BC111" s="686"/>
      <c r="BD111" s="686"/>
      <c r="BE111" s="686"/>
      <c r="BF111" s="686"/>
      <c r="BG111" s="686"/>
      <c r="BH111" s="686"/>
      <c r="BI111" s="686"/>
      <c r="BJ111" s="686"/>
      <c r="BK111" s="686"/>
      <c r="BL111" s="686"/>
      <c r="BM111" s="686"/>
      <c r="BN111" s="686"/>
      <c r="BO111" s="686"/>
      <c r="BP111" s="686"/>
      <c r="BQ111" s="686"/>
      <c r="BR111" s="686"/>
      <c r="BS111" s="686"/>
      <c r="BT111" s="686"/>
    </row>
    <row r="112" ht="15.75" customHeight="1">
      <c r="A112" s="686" t="s">
        <v>4049</v>
      </c>
      <c r="B112" s="686"/>
      <c r="C112" s="686" t="s">
        <v>3911</v>
      </c>
      <c r="D112" s="709"/>
      <c r="E112" s="708"/>
      <c r="F112" s="684" t="b">
        <v>1</v>
      </c>
      <c r="G112" s="639" t="b">
        <v>0</v>
      </c>
      <c r="H112" s="684" t="s">
        <v>4050</v>
      </c>
      <c r="I112" s="710" t="s">
        <v>4051</v>
      </c>
      <c r="J112" s="710" t="s">
        <v>4052</v>
      </c>
      <c r="K112" s="686"/>
      <c r="L112" s="686" t="s">
        <v>62</v>
      </c>
      <c r="M112" s="686"/>
      <c r="N112" s="686"/>
      <c r="O112" s="686"/>
      <c r="P112" s="686"/>
      <c r="Q112" s="686"/>
      <c r="R112" s="686" t="s">
        <v>4053</v>
      </c>
      <c r="S112" s="686" t="s">
        <v>4054</v>
      </c>
      <c r="T112" s="686" t="s">
        <v>4055</v>
      </c>
      <c r="U112" s="686" t="s">
        <v>129</v>
      </c>
      <c r="V112" s="712">
        <v>2016.0</v>
      </c>
      <c r="W112" s="684" t="s">
        <v>109</v>
      </c>
      <c r="X112" s="686"/>
      <c r="Y112" s="686" t="s">
        <v>74</v>
      </c>
      <c r="Z112" s="686"/>
      <c r="AA112" s="742">
        <v>44272.0</v>
      </c>
      <c r="AB112" s="686" t="s">
        <v>4056</v>
      </c>
      <c r="AC112" s="686" t="s">
        <v>4057</v>
      </c>
      <c r="AD112" s="712">
        <v>0.5</v>
      </c>
      <c r="AE112" s="712">
        <v>1.0</v>
      </c>
      <c r="AF112" s="686"/>
      <c r="AG112" s="712">
        <v>1.0</v>
      </c>
      <c r="AH112" s="686"/>
      <c r="AI112" s="710" t="s">
        <v>4058</v>
      </c>
      <c r="AJ112" s="737">
        <v>1154.0</v>
      </c>
      <c r="AK112" s="686"/>
      <c r="AL112" s="686"/>
      <c r="AM112" s="686" t="s">
        <v>4059</v>
      </c>
      <c r="AN112" s="686"/>
      <c r="AO112" s="686"/>
      <c r="AP112" s="686" t="s">
        <v>4060</v>
      </c>
      <c r="AQ112" s="686" t="s">
        <v>4059</v>
      </c>
      <c r="AR112" s="686" t="s">
        <v>4061</v>
      </c>
      <c r="AS112" s="686"/>
      <c r="AT112" s="686"/>
      <c r="AU112" s="686" t="s">
        <v>4062</v>
      </c>
      <c r="AV112" s="686" t="s">
        <v>4063</v>
      </c>
      <c r="AX112" s="684" t="b">
        <v>0</v>
      </c>
      <c r="AY112" s="686" t="s">
        <v>95</v>
      </c>
      <c r="AZ112" s="686"/>
      <c r="BA112" s="686"/>
      <c r="BB112" s="686"/>
      <c r="BC112" s="686"/>
      <c r="BD112" s="686"/>
      <c r="BE112" s="686"/>
      <c r="BF112" s="686"/>
      <c r="BG112" s="686"/>
      <c r="BH112" s="686"/>
      <c r="BI112" s="686"/>
      <c r="BJ112" s="686"/>
      <c r="BK112" s="686"/>
      <c r="BL112" s="686"/>
      <c r="BM112" s="686"/>
      <c r="BN112" s="686"/>
      <c r="BO112" s="686"/>
      <c r="BP112" s="686"/>
      <c r="BQ112" s="686"/>
      <c r="BR112" s="686"/>
      <c r="BS112" s="686"/>
      <c r="BT112" s="686"/>
    </row>
    <row r="113" ht="15.75" customHeight="1">
      <c r="A113" s="711" t="s">
        <v>1885</v>
      </c>
      <c r="B113" s="725"/>
      <c r="C113" s="725" t="s">
        <v>3837</v>
      </c>
      <c r="D113" s="708"/>
      <c r="E113" s="708"/>
      <c r="F113" s="708" t="b">
        <v>1</v>
      </c>
      <c r="G113" s="714" t="b">
        <v>0</v>
      </c>
      <c r="H113" s="725"/>
      <c r="I113" s="726"/>
      <c r="J113" s="727" t="s">
        <v>1886</v>
      </c>
      <c r="K113" s="711"/>
      <c r="L113" s="711"/>
      <c r="M113" s="711"/>
      <c r="N113" s="711"/>
      <c r="O113" s="711"/>
      <c r="P113" s="717"/>
      <c r="Q113" s="711"/>
      <c r="R113" s="724"/>
      <c r="S113" s="724"/>
      <c r="T113" s="741"/>
      <c r="U113" s="724"/>
      <c r="V113" s="724"/>
      <c r="W113" s="724"/>
      <c r="X113" s="724"/>
      <c r="Y113" s="724"/>
      <c r="Z113" s="724"/>
      <c r="AA113" s="724"/>
      <c r="AB113" s="724"/>
      <c r="AC113" s="724"/>
      <c r="AD113" s="724"/>
      <c r="AE113" s="724"/>
      <c r="AF113" s="724"/>
      <c r="AG113" s="724"/>
      <c r="AH113" s="724"/>
      <c r="AI113" s="724"/>
      <c r="AJ113" s="724"/>
      <c r="AK113" s="724"/>
      <c r="AL113" s="724"/>
      <c r="AM113" s="724"/>
      <c r="AN113" s="724"/>
      <c r="AO113" s="724"/>
      <c r="AP113" s="626"/>
      <c r="AQ113" s="686"/>
      <c r="AR113" s="686"/>
      <c r="AS113" s="686"/>
      <c r="AT113" s="686"/>
      <c r="AU113" s="686"/>
      <c r="AV113" s="686"/>
      <c r="AW113" s="686"/>
      <c r="AX113" s="686"/>
      <c r="AY113" s="686"/>
      <c r="AZ113" s="686"/>
      <c r="BA113" s="686"/>
      <c r="BB113" s="686"/>
      <c r="BC113" s="686"/>
      <c r="BD113" s="686"/>
      <c r="BE113" s="686"/>
      <c r="BF113" s="686"/>
      <c r="BG113" s="686"/>
      <c r="BH113" s="686"/>
      <c r="BI113" s="686"/>
      <c r="BJ113" s="686"/>
      <c r="BK113" s="686"/>
      <c r="BL113" s="686"/>
      <c r="BM113" s="686"/>
      <c r="BN113" s="686"/>
      <c r="BO113" s="686"/>
      <c r="BP113" s="686"/>
      <c r="BQ113" s="686"/>
      <c r="BR113" s="686"/>
      <c r="BS113" s="686"/>
      <c r="BT113" s="686"/>
    </row>
    <row r="114" ht="16.5" customHeight="1">
      <c r="A114" s="686" t="s">
        <v>4064</v>
      </c>
      <c r="B114" s="686" t="s">
        <v>3824</v>
      </c>
      <c r="C114" s="686" t="s">
        <v>3723</v>
      </c>
      <c r="D114" s="709"/>
      <c r="E114" s="708"/>
      <c r="F114" s="684" t="b">
        <v>1</v>
      </c>
      <c r="G114" s="639" t="b">
        <v>0</v>
      </c>
      <c r="H114" s="684" t="s">
        <v>4065</v>
      </c>
      <c r="I114" s="710" t="s">
        <v>4066</v>
      </c>
      <c r="J114" s="710" t="s">
        <v>4067</v>
      </c>
      <c r="K114" s="686" t="s">
        <v>122</v>
      </c>
      <c r="L114" s="686" t="s">
        <v>123</v>
      </c>
      <c r="M114" s="686" t="s">
        <v>124</v>
      </c>
      <c r="N114" s="686"/>
      <c r="O114" s="686"/>
      <c r="P114" s="686"/>
      <c r="Q114" s="686"/>
      <c r="R114" s="639" t="s">
        <v>4068</v>
      </c>
      <c r="S114" s="686" t="s">
        <v>4069</v>
      </c>
      <c r="T114" s="686" t="s">
        <v>4070</v>
      </c>
      <c r="U114" s="639" t="s">
        <v>4071</v>
      </c>
      <c r="V114" s="712">
        <v>2012.0</v>
      </c>
      <c r="W114" s="684" t="s">
        <v>91</v>
      </c>
      <c r="X114" s="686"/>
      <c r="Y114" s="686" t="s">
        <v>193</v>
      </c>
      <c r="AA114" s="742">
        <v>44367.0</v>
      </c>
      <c r="AB114" s="686" t="s">
        <v>4072</v>
      </c>
      <c r="AC114" s="686" t="s">
        <v>4073</v>
      </c>
      <c r="AD114" s="712">
        <v>0.357</v>
      </c>
      <c r="AE114" s="712">
        <v>5.0</v>
      </c>
      <c r="AF114" s="686"/>
      <c r="AG114" s="712">
        <v>1.0</v>
      </c>
      <c r="AH114" s="686"/>
      <c r="AI114" s="710" t="s">
        <v>4074</v>
      </c>
      <c r="AJ114" s="712">
        <v>64.0</v>
      </c>
      <c r="AK114" s="686"/>
      <c r="AL114" s="686"/>
      <c r="AM114" s="686" t="s">
        <v>4075</v>
      </c>
      <c r="AN114" s="686"/>
      <c r="AO114" s="686"/>
      <c r="AP114" s="686" t="s">
        <v>4076</v>
      </c>
      <c r="AQ114" s="686"/>
      <c r="AR114" s="686"/>
      <c r="AS114" s="686"/>
      <c r="AT114" s="686"/>
      <c r="AU114" s="686" t="s">
        <v>4077</v>
      </c>
      <c r="AV114" s="686" t="s">
        <v>4078</v>
      </c>
      <c r="AX114" s="684" t="b">
        <v>0</v>
      </c>
      <c r="AY114" s="686" t="s">
        <v>95</v>
      </c>
      <c r="AZ114" s="686"/>
      <c r="BA114" s="686"/>
      <c r="BB114" s="686"/>
      <c r="BC114" s="686"/>
      <c r="BD114" s="686"/>
      <c r="BE114" s="686"/>
      <c r="BF114" s="686"/>
      <c r="BG114" s="686"/>
      <c r="BH114" s="686"/>
      <c r="BI114" s="686"/>
      <c r="BJ114" s="686"/>
      <c r="BK114" s="686"/>
      <c r="BL114" s="686"/>
      <c r="BM114" s="686"/>
      <c r="BN114" s="686"/>
      <c r="BO114" s="686"/>
      <c r="BP114" s="686"/>
      <c r="BQ114" s="686"/>
      <c r="BR114" s="686"/>
      <c r="BS114" s="686"/>
      <c r="BT114" s="686"/>
    </row>
    <row r="115" ht="15.75" customHeight="1">
      <c r="A115" s="686" t="s">
        <v>4079</v>
      </c>
      <c r="B115" s="686"/>
      <c r="C115" s="686" t="s">
        <v>4080</v>
      </c>
      <c r="D115" s="709"/>
      <c r="E115" s="708"/>
      <c r="F115" s="684" t="b">
        <v>1</v>
      </c>
      <c r="G115" s="709" t="b">
        <v>0</v>
      </c>
      <c r="H115" s="725" t="s">
        <v>4081</v>
      </c>
      <c r="I115" s="710" t="s">
        <v>4082</v>
      </c>
      <c r="J115" s="710" t="s">
        <v>4083</v>
      </c>
      <c r="K115" s="686" t="s">
        <v>122</v>
      </c>
      <c r="L115" s="686" t="s">
        <v>515</v>
      </c>
      <c r="M115" s="686"/>
      <c r="N115" s="686"/>
      <c r="O115" s="686"/>
      <c r="P115" s="686"/>
      <c r="Q115" s="686"/>
      <c r="R115" s="686" t="s">
        <v>4084</v>
      </c>
      <c r="S115" s="686" t="s">
        <v>4085</v>
      </c>
      <c r="T115" s="686" t="s">
        <v>4086</v>
      </c>
      <c r="U115" s="686" t="s">
        <v>823</v>
      </c>
      <c r="V115" s="712">
        <v>2004.0</v>
      </c>
      <c r="W115" s="686" t="s">
        <v>109</v>
      </c>
      <c r="X115" s="686"/>
      <c r="Y115" s="686" t="s">
        <v>193</v>
      </c>
      <c r="AA115" s="686"/>
      <c r="AB115" s="686"/>
      <c r="AC115" s="686"/>
      <c r="AD115" s="686"/>
      <c r="AE115" s="686"/>
      <c r="AF115" s="686"/>
      <c r="AG115" s="686"/>
      <c r="AH115" s="686"/>
      <c r="AI115" s="710" t="s">
        <v>4087</v>
      </c>
      <c r="AJ115" s="686"/>
      <c r="AK115" s="686"/>
      <c r="AL115" s="686"/>
      <c r="AM115" s="686"/>
      <c r="AN115" s="686"/>
      <c r="AO115" s="686"/>
      <c r="AP115" s="686" t="s">
        <v>4088</v>
      </c>
      <c r="AQ115" s="686"/>
      <c r="AR115" s="686"/>
      <c r="AS115" s="686"/>
      <c r="AT115" s="686"/>
      <c r="AU115" s="686" t="s">
        <v>4089</v>
      </c>
      <c r="AV115" s="686" t="s">
        <v>4090</v>
      </c>
      <c r="AX115" s="684" t="b">
        <v>0</v>
      </c>
      <c r="AY115" s="686" t="s">
        <v>95</v>
      </c>
      <c r="AZ115" s="686"/>
      <c r="BA115" s="686"/>
      <c r="BB115" s="686"/>
      <c r="BC115" s="686"/>
      <c r="BD115" s="686"/>
      <c r="BE115" s="686"/>
      <c r="BF115" s="686"/>
      <c r="BG115" s="686"/>
      <c r="BH115" s="686"/>
      <c r="BI115" s="686"/>
      <c r="BJ115" s="686"/>
      <c r="BK115" s="686"/>
      <c r="BL115" s="686"/>
      <c r="BM115" s="686"/>
      <c r="BN115" s="686"/>
      <c r="BO115" s="686"/>
      <c r="BP115" s="686"/>
      <c r="BQ115" s="686"/>
      <c r="BR115" s="686"/>
      <c r="BS115" s="686"/>
      <c r="BT115" s="686"/>
    </row>
    <row r="116" ht="15.75" customHeight="1">
      <c r="A116" s="711" t="s">
        <v>2075</v>
      </c>
      <c r="B116" s="725"/>
      <c r="C116" s="725" t="s">
        <v>3837</v>
      </c>
      <c r="D116" s="713"/>
      <c r="E116" s="708"/>
      <c r="F116" s="713" t="b">
        <v>1</v>
      </c>
      <c r="G116" s="714" t="b">
        <v>0</v>
      </c>
      <c r="H116" s="740"/>
      <c r="I116" s="711"/>
      <c r="J116" s="716" t="s">
        <v>2076</v>
      </c>
      <c r="K116" s="711"/>
      <c r="L116" s="711"/>
      <c r="M116" s="711"/>
      <c r="N116" s="711"/>
      <c r="O116" s="711"/>
      <c r="P116" s="717"/>
      <c r="Q116" s="711"/>
      <c r="R116" s="676" t="s">
        <v>2077</v>
      </c>
      <c r="S116" s="676" t="s">
        <v>2078</v>
      </c>
      <c r="T116" s="676" t="s">
        <v>2079</v>
      </c>
      <c r="U116" s="676" t="s">
        <v>4091</v>
      </c>
      <c r="V116" s="676">
        <v>1998.0</v>
      </c>
      <c r="W116" s="684" t="s">
        <v>4092</v>
      </c>
      <c r="X116" s="718">
        <v>250633.0</v>
      </c>
      <c r="Y116" s="719" t="s">
        <v>3706</v>
      </c>
      <c r="Z116" s="676"/>
      <c r="AA116" s="676"/>
      <c r="AB116" s="676"/>
      <c r="AC116" s="676"/>
      <c r="AD116" s="685"/>
      <c r="AE116" s="685"/>
      <c r="AF116" s="676"/>
      <c r="AG116" s="685"/>
      <c r="AH116" s="685"/>
      <c r="AI116" s="719"/>
      <c r="AJ116" s="684"/>
      <c r="AK116" s="676"/>
      <c r="AL116" s="685">
        <f>972-8-9323333</f>
        <v>-9322369</v>
      </c>
      <c r="AM116" s="676"/>
      <c r="AN116" s="724"/>
      <c r="AO116" s="724"/>
      <c r="AP116" s="724"/>
      <c r="AQ116" s="719"/>
      <c r="AR116" s="686"/>
      <c r="AS116" s="686"/>
      <c r="AT116" s="686"/>
      <c r="AU116" s="686"/>
      <c r="AV116" s="686"/>
      <c r="AW116" s="686"/>
      <c r="AX116" s="686"/>
      <c r="AY116" s="686"/>
      <c r="AZ116" s="686"/>
      <c r="BA116" s="686"/>
      <c r="BB116" s="686"/>
      <c r="BC116" s="686"/>
      <c r="BD116" s="686"/>
    </row>
    <row r="117" ht="15.75" customHeight="1">
      <c r="A117" s="711" t="s">
        <v>2081</v>
      </c>
      <c r="B117" s="725"/>
      <c r="C117" s="725" t="s">
        <v>3837</v>
      </c>
      <c r="D117" s="713"/>
      <c r="E117" s="708"/>
      <c r="F117" s="713" t="b">
        <v>1</v>
      </c>
      <c r="G117" s="714" t="b">
        <v>0</v>
      </c>
      <c r="H117" s="740" t="s">
        <v>2082</v>
      </c>
      <c r="I117" s="716"/>
      <c r="J117" s="716" t="s">
        <v>2083</v>
      </c>
      <c r="K117" s="711"/>
      <c r="L117" s="711"/>
      <c r="M117" s="711"/>
      <c r="N117" s="711"/>
      <c r="O117" s="711"/>
      <c r="P117" s="717"/>
      <c r="Q117" s="711"/>
      <c r="R117" s="676" t="s">
        <v>2084</v>
      </c>
      <c r="S117" s="676" t="s">
        <v>2085</v>
      </c>
      <c r="T117" s="676" t="s">
        <v>1793</v>
      </c>
      <c r="U117" s="676" t="s">
        <v>3910</v>
      </c>
      <c r="V117" s="720">
        <v>40544.0</v>
      </c>
      <c r="W117" s="769">
        <v>43840.0</v>
      </c>
      <c r="X117" s="718">
        <v>363243.0</v>
      </c>
      <c r="Y117" s="719"/>
      <c r="Z117" s="676"/>
      <c r="AA117" s="676"/>
      <c r="AB117" s="676"/>
      <c r="AC117" s="676"/>
      <c r="AD117" s="685"/>
      <c r="AE117" s="685"/>
      <c r="AF117" s="676"/>
      <c r="AG117" s="685"/>
      <c r="AH117" s="685"/>
      <c r="AI117" s="719"/>
      <c r="AJ117" s="684"/>
      <c r="AK117" s="676" t="s">
        <v>2087</v>
      </c>
      <c r="AL117" s="685"/>
      <c r="AM117" s="676" t="s">
        <v>2088</v>
      </c>
      <c r="AN117" s="724"/>
      <c r="AO117" s="724"/>
      <c r="AP117" s="724"/>
      <c r="AQ117" s="719"/>
      <c r="AR117" s="686"/>
      <c r="AS117" s="686"/>
      <c r="AT117" s="686"/>
      <c r="AU117" s="686"/>
      <c r="AV117" s="686"/>
      <c r="AW117" s="686"/>
      <c r="AX117" s="686"/>
      <c r="AY117" s="686"/>
      <c r="AZ117" s="686"/>
      <c r="BA117" s="686"/>
      <c r="BB117" s="686"/>
      <c r="BC117" s="686"/>
      <c r="BD117" s="686"/>
      <c r="BE117" s="686"/>
      <c r="BF117" s="686"/>
      <c r="BG117" s="686"/>
      <c r="BH117" s="686"/>
      <c r="BI117" s="686"/>
      <c r="BJ117" s="686"/>
      <c r="BK117" s="686"/>
      <c r="BL117" s="686"/>
      <c r="BM117" s="686"/>
      <c r="BN117" s="686"/>
      <c r="BO117" s="686"/>
      <c r="BP117" s="686"/>
      <c r="BQ117" s="686"/>
      <c r="BR117" s="686"/>
      <c r="BS117" s="686"/>
      <c r="BT117" s="686"/>
    </row>
    <row r="118" ht="15.75" customHeight="1">
      <c r="A118" s="711" t="s">
        <v>4093</v>
      </c>
      <c r="B118" s="711"/>
      <c r="C118" s="711" t="s">
        <v>3747</v>
      </c>
      <c r="D118" s="708"/>
      <c r="E118" s="708"/>
      <c r="F118" s="708" t="b">
        <v>1</v>
      </c>
      <c r="G118" s="714" t="b">
        <v>0</v>
      </c>
      <c r="H118" s="725" t="s">
        <v>4094</v>
      </c>
      <c r="I118" s="711"/>
      <c r="J118" s="716" t="s">
        <v>4095</v>
      </c>
      <c r="K118" s="757" t="s">
        <v>233</v>
      </c>
      <c r="L118" s="711" t="s">
        <v>1498</v>
      </c>
      <c r="M118" s="711" t="s">
        <v>63</v>
      </c>
      <c r="N118" s="711" t="s">
        <v>187</v>
      </c>
      <c r="O118" s="711"/>
      <c r="P118" s="717"/>
      <c r="Q118" s="711"/>
      <c r="R118" s="724"/>
      <c r="S118" s="724"/>
      <c r="T118" s="741"/>
      <c r="U118" s="724" t="s">
        <v>207</v>
      </c>
      <c r="V118" s="724"/>
      <c r="W118" s="722"/>
      <c r="X118" s="722"/>
      <c r="Y118" s="724"/>
      <c r="Z118" s="724"/>
      <c r="AA118" s="724"/>
      <c r="AB118" s="724"/>
      <c r="AC118" s="724"/>
      <c r="AD118" s="722"/>
      <c r="AE118" s="722"/>
      <c r="AF118" s="724"/>
      <c r="AG118" s="722"/>
      <c r="AH118" s="722"/>
      <c r="AI118" s="724"/>
      <c r="AJ118" s="722"/>
      <c r="AK118" s="724"/>
      <c r="AL118" s="722"/>
      <c r="AM118" s="724"/>
      <c r="AN118" s="724"/>
      <c r="AO118" s="724"/>
      <c r="AP118" s="724"/>
      <c r="AQ118" s="719"/>
      <c r="AR118" s="686"/>
      <c r="AS118" s="686"/>
      <c r="AT118" s="686"/>
      <c r="AU118" s="686"/>
      <c r="AV118" s="686"/>
      <c r="AW118" s="686"/>
      <c r="AX118" s="686"/>
      <c r="AY118" s="686"/>
      <c r="AZ118" s="686"/>
      <c r="BA118" s="686"/>
      <c r="BB118" s="686"/>
      <c r="BC118" s="686"/>
      <c r="BD118" s="686"/>
      <c r="BE118" s="686"/>
      <c r="BF118" s="686"/>
      <c r="BG118" s="686"/>
      <c r="BH118" s="686"/>
      <c r="BI118" s="686"/>
      <c r="BJ118" s="686"/>
      <c r="BK118" s="686"/>
      <c r="BL118" s="686"/>
      <c r="BM118" s="686"/>
      <c r="BN118" s="686"/>
      <c r="BO118" s="686"/>
      <c r="BP118" s="686"/>
      <c r="BQ118" s="686"/>
      <c r="BR118" s="686"/>
      <c r="BS118" s="686"/>
      <c r="BT118" s="686"/>
    </row>
    <row r="119" ht="16.5" customHeight="1">
      <c r="A119" s="711" t="s">
        <v>2226</v>
      </c>
      <c r="B119" s="740" t="s">
        <v>3883</v>
      </c>
      <c r="C119" s="711" t="s">
        <v>3747</v>
      </c>
      <c r="D119" s="708"/>
      <c r="E119" s="708"/>
      <c r="F119" s="708" t="b">
        <v>1</v>
      </c>
      <c r="G119" s="714" t="b">
        <v>0</v>
      </c>
      <c r="H119" s="726" t="s">
        <v>4096</v>
      </c>
      <c r="I119" s="727"/>
      <c r="J119" s="727" t="s">
        <v>2227</v>
      </c>
      <c r="K119" s="711"/>
      <c r="L119" s="711"/>
      <c r="M119" s="711"/>
      <c r="N119" s="711"/>
      <c r="O119" s="711"/>
      <c r="P119" s="717"/>
      <c r="Q119" s="711"/>
      <c r="R119" s="724"/>
      <c r="S119" s="724"/>
      <c r="T119" s="741"/>
      <c r="U119" s="724"/>
      <c r="V119" s="724"/>
      <c r="W119" s="722"/>
      <c r="X119" s="722"/>
      <c r="Y119" s="724"/>
      <c r="Z119" s="724"/>
      <c r="AA119" s="724"/>
      <c r="AB119" s="724"/>
      <c r="AC119" s="724"/>
      <c r="AD119" s="722"/>
      <c r="AE119" s="722"/>
      <c r="AF119" s="724"/>
      <c r="AG119" s="722"/>
      <c r="AH119" s="722"/>
      <c r="AI119" s="724"/>
      <c r="AJ119" s="722"/>
      <c r="AK119" s="724"/>
      <c r="AL119" s="722"/>
      <c r="AM119" s="724"/>
      <c r="AN119" s="724"/>
      <c r="AO119" s="724"/>
      <c r="AP119" s="724" t="s">
        <v>4097</v>
      </c>
      <c r="AQ119" s="719"/>
      <c r="AR119" s="686"/>
      <c r="AS119" s="686"/>
      <c r="AT119" s="686"/>
      <c r="AU119" s="686"/>
      <c r="AV119" s="686"/>
      <c r="AW119" s="686"/>
      <c r="AX119" s="686"/>
      <c r="AY119" s="686"/>
      <c r="AZ119" s="686"/>
      <c r="BA119" s="686"/>
      <c r="BB119" s="686"/>
      <c r="BC119" s="731" t="s">
        <v>228</v>
      </c>
      <c r="BD119" s="731" t="s">
        <v>148</v>
      </c>
      <c r="BE119" s="686"/>
      <c r="BF119" s="686"/>
      <c r="BG119" s="686"/>
      <c r="BH119" s="686"/>
      <c r="BI119" s="686"/>
      <c r="BJ119" s="686"/>
      <c r="BK119" s="686"/>
      <c r="BL119" s="686"/>
      <c r="BM119" s="686"/>
      <c r="BN119" s="686"/>
      <c r="BO119" s="686"/>
      <c r="BP119" s="686"/>
      <c r="BQ119" s="686"/>
      <c r="BR119" s="686"/>
      <c r="BS119" s="686"/>
      <c r="BT119" s="686"/>
    </row>
    <row r="120" ht="15.75" customHeight="1">
      <c r="A120" s="686" t="s">
        <v>2311</v>
      </c>
      <c r="B120" s="711" t="s">
        <v>3883</v>
      </c>
      <c r="C120" s="711" t="s">
        <v>3747</v>
      </c>
      <c r="D120" s="708"/>
      <c r="E120" s="708"/>
      <c r="F120" s="708" t="b">
        <v>1</v>
      </c>
      <c r="G120" s="709" t="b">
        <v>0</v>
      </c>
      <c r="H120" s="684"/>
      <c r="I120" s="710" t="s">
        <v>2312</v>
      </c>
      <c r="J120" s="686"/>
      <c r="K120" s="686"/>
      <c r="L120" s="686" t="s">
        <v>62</v>
      </c>
      <c r="M120" s="686"/>
      <c r="N120" s="686"/>
      <c r="O120" s="686"/>
      <c r="P120" s="686"/>
      <c r="Q120" s="686"/>
      <c r="R120" s="686" t="s">
        <v>2313</v>
      </c>
      <c r="S120" s="686" t="s">
        <v>2314</v>
      </c>
      <c r="T120" s="686" t="s">
        <v>2315</v>
      </c>
      <c r="U120" s="686" t="s">
        <v>415</v>
      </c>
      <c r="V120" s="712">
        <v>2005.0</v>
      </c>
      <c r="W120" s="686" t="s">
        <v>91</v>
      </c>
      <c r="X120" s="686"/>
      <c r="Y120" s="686" t="s">
        <v>74</v>
      </c>
      <c r="Z120" s="686"/>
      <c r="AA120" s="686"/>
      <c r="AB120" s="686"/>
      <c r="AC120" s="686" t="s">
        <v>4098</v>
      </c>
      <c r="AD120" s="712">
        <v>1.0</v>
      </c>
      <c r="AE120" s="712">
        <v>1.0</v>
      </c>
      <c r="AF120" s="686"/>
      <c r="AG120" s="712">
        <v>0.0</v>
      </c>
      <c r="AH120" s="686"/>
      <c r="AI120" s="710" t="s">
        <v>2316</v>
      </c>
      <c r="AJ120" s="686"/>
      <c r="AK120" s="686"/>
      <c r="AL120" s="686"/>
      <c r="AM120" s="686"/>
      <c r="AN120" s="686"/>
      <c r="AO120" s="686"/>
      <c r="AP120" s="686" t="s">
        <v>4099</v>
      </c>
      <c r="AQ120" s="686"/>
      <c r="AR120" s="686"/>
      <c r="AS120" s="686"/>
      <c r="AT120" s="686"/>
      <c r="AU120" s="686" t="s">
        <v>4099</v>
      </c>
      <c r="AV120" s="686" t="s">
        <v>2318</v>
      </c>
      <c r="AW120" s="686" t="s">
        <v>2319</v>
      </c>
      <c r="AX120" s="684" t="b">
        <v>1</v>
      </c>
      <c r="AY120" s="686" t="s">
        <v>214</v>
      </c>
      <c r="AZ120" s="686"/>
      <c r="BA120" s="686"/>
      <c r="BB120" s="686"/>
      <c r="BC120" s="686"/>
      <c r="BD120" s="686"/>
      <c r="BE120" s="686"/>
      <c r="BF120" s="686"/>
      <c r="BG120" s="686"/>
      <c r="BH120" s="686"/>
      <c r="BI120" s="686"/>
      <c r="BJ120" s="686"/>
      <c r="BK120" s="686"/>
      <c r="BL120" s="686"/>
      <c r="BM120" s="686"/>
      <c r="BN120" s="686"/>
      <c r="BO120" s="686"/>
      <c r="BP120" s="686"/>
      <c r="BQ120" s="686"/>
      <c r="BR120" s="686"/>
      <c r="BS120" s="686"/>
      <c r="BT120" s="686"/>
    </row>
    <row r="121" ht="15.75" customHeight="1">
      <c r="A121" s="686" t="s">
        <v>2320</v>
      </c>
      <c r="B121" s="711" t="s">
        <v>3883</v>
      </c>
      <c r="C121" s="711" t="s">
        <v>3747</v>
      </c>
      <c r="D121" s="708"/>
      <c r="E121" s="708"/>
      <c r="F121" s="708" t="b">
        <v>1</v>
      </c>
      <c r="G121" s="709" t="b">
        <v>0</v>
      </c>
      <c r="H121" s="684"/>
      <c r="I121" s="710" t="s">
        <v>2323</v>
      </c>
      <c r="J121" s="716" t="s">
        <v>2322</v>
      </c>
      <c r="K121" s="711" t="s">
        <v>186</v>
      </c>
      <c r="L121" s="711" t="s">
        <v>515</v>
      </c>
      <c r="M121" s="711" t="s">
        <v>63</v>
      </c>
      <c r="N121" s="711" t="s">
        <v>4100</v>
      </c>
      <c r="O121" s="711"/>
      <c r="P121" s="717"/>
      <c r="Q121" s="749" t="s">
        <v>3550</v>
      </c>
      <c r="R121" s="686" t="s">
        <v>2324</v>
      </c>
      <c r="S121" s="686" t="s">
        <v>2325</v>
      </c>
      <c r="T121" s="686" t="s">
        <v>2326</v>
      </c>
      <c r="U121" s="686" t="s">
        <v>577</v>
      </c>
      <c r="V121" s="712">
        <v>2008.0</v>
      </c>
      <c r="W121" s="686" t="s">
        <v>109</v>
      </c>
      <c r="X121" s="737">
        <v>34236.0</v>
      </c>
      <c r="Y121" s="686" t="s">
        <v>193</v>
      </c>
      <c r="AA121" s="742">
        <v>44212.0</v>
      </c>
      <c r="AB121" s="686" t="s">
        <v>4101</v>
      </c>
      <c r="AC121" s="686" t="s">
        <v>4102</v>
      </c>
      <c r="AD121" s="712">
        <v>7.5</v>
      </c>
      <c r="AE121" s="712">
        <v>2.0</v>
      </c>
      <c r="AF121" s="686" t="s">
        <v>111</v>
      </c>
      <c r="AG121" s="712">
        <v>1.0</v>
      </c>
      <c r="AH121" s="686"/>
      <c r="AI121" s="686"/>
      <c r="AJ121" s="686"/>
      <c r="AK121" s="686" t="s">
        <v>2327</v>
      </c>
      <c r="AL121" s="759">
        <v>9.72E10</v>
      </c>
      <c r="AM121" s="686" t="s">
        <v>4103</v>
      </c>
      <c r="AN121" s="686"/>
      <c r="AO121" s="686"/>
      <c r="AP121" s="686"/>
      <c r="AQ121" s="686"/>
      <c r="AR121" s="686"/>
      <c r="AS121" s="686"/>
      <c r="AT121" s="686"/>
      <c r="AU121" s="686" t="s">
        <v>4103</v>
      </c>
      <c r="AV121" s="686" t="s">
        <v>2329</v>
      </c>
      <c r="AX121" s="684" t="b">
        <v>0</v>
      </c>
      <c r="AY121" s="686" t="s">
        <v>95</v>
      </c>
      <c r="AZ121" s="686"/>
      <c r="BA121" s="686"/>
      <c r="BB121" s="686"/>
      <c r="BC121" s="686"/>
      <c r="BD121" s="686"/>
      <c r="BE121" s="686"/>
      <c r="BF121" s="686"/>
      <c r="BG121" s="686"/>
      <c r="BH121" s="686"/>
      <c r="BI121" s="686"/>
      <c r="BJ121" s="686"/>
      <c r="BK121" s="686"/>
      <c r="BL121" s="686"/>
      <c r="BM121" s="686"/>
      <c r="BN121" s="686"/>
      <c r="BO121" s="686"/>
      <c r="BP121" s="686"/>
      <c r="BQ121" s="686"/>
      <c r="BR121" s="686"/>
      <c r="BS121" s="686"/>
      <c r="BT121" s="686"/>
    </row>
    <row r="122" ht="16.5" customHeight="1">
      <c r="A122" s="686" t="s">
        <v>4104</v>
      </c>
      <c r="B122" s="686"/>
      <c r="C122" s="686" t="s">
        <v>4080</v>
      </c>
      <c r="D122" s="708"/>
      <c r="E122" s="708"/>
      <c r="F122" s="708" t="b">
        <v>1</v>
      </c>
      <c r="G122" s="709" t="b">
        <v>0</v>
      </c>
      <c r="H122" s="726" t="s">
        <v>4105</v>
      </c>
      <c r="I122" s="710" t="s">
        <v>4106</v>
      </c>
      <c r="J122" s="710" t="s">
        <v>4107</v>
      </c>
      <c r="K122" s="686"/>
      <c r="L122" s="686" t="s">
        <v>123</v>
      </c>
      <c r="M122" s="686"/>
      <c r="N122" s="686"/>
      <c r="O122" s="686"/>
      <c r="P122" s="686"/>
      <c r="Q122" s="686"/>
      <c r="R122" s="686" t="s">
        <v>4108</v>
      </c>
      <c r="S122" s="686" t="s">
        <v>4109</v>
      </c>
      <c r="T122" s="686" t="s">
        <v>4110</v>
      </c>
      <c r="U122" s="686" t="s">
        <v>2203</v>
      </c>
      <c r="V122" s="712">
        <v>2000.0</v>
      </c>
      <c r="W122" s="686" t="s">
        <v>91</v>
      </c>
      <c r="X122" s="686"/>
      <c r="Y122" s="686" t="s">
        <v>163</v>
      </c>
      <c r="Z122" s="686"/>
      <c r="AA122" s="774">
        <v>44537.0</v>
      </c>
      <c r="AB122" s="686" t="s">
        <v>3920</v>
      </c>
      <c r="AC122" s="686" t="s">
        <v>3921</v>
      </c>
      <c r="AD122" s="712">
        <v>1.5</v>
      </c>
      <c r="AE122" s="712">
        <v>1.0</v>
      </c>
      <c r="AF122" s="686"/>
      <c r="AG122" s="712">
        <v>1.0</v>
      </c>
      <c r="AH122" s="686"/>
      <c r="AI122" s="710" t="s">
        <v>4111</v>
      </c>
      <c r="AJ122" s="686"/>
      <c r="AK122" s="686"/>
      <c r="AL122" s="686"/>
      <c r="AM122" s="686" t="s">
        <v>4112</v>
      </c>
      <c r="AN122" s="686"/>
      <c r="AO122" s="686"/>
      <c r="AP122" s="686"/>
      <c r="AQ122" s="686"/>
      <c r="AR122" s="686"/>
      <c r="AS122" s="686"/>
      <c r="AT122" s="686"/>
      <c r="AU122" s="686" t="s">
        <v>4113</v>
      </c>
      <c r="AV122" s="686" t="s">
        <v>4114</v>
      </c>
      <c r="AX122" s="684" t="b">
        <v>0</v>
      </c>
      <c r="AY122" s="686" t="s">
        <v>95</v>
      </c>
      <c r="AZ122" s="686"/>
      <c r="BA122" s="686"/>
      <c r="BB122" s="686"/>
      <c r="BC122" s="686"/>
      <c r="BD122" s="686"/>
      <c r="BE122" s="686"/>
      <c r="BF122" s="686"/>
      <c r="BG122" s="686"/>
      <c r="BH122" s="686"/>
      <c r="BI122" s="686"/>
      <c r="BJ122" s="686"/>
      <c r="BK122" s="686"/>
      <c r="BL122" s="686"/>
      <c r="BM122" s="686"/>
      <c r="BN122" s="686"/>
      <c r="BO122" s="686"/>
      <c r="BP122" s="686"/>
      <c r="BQ122" s="686"/>
      <c r="BR122" s="686"/>
      <c r="BS122" s="686"/>
      <c r="BT122" s="686"/>
    </row>
    <row r="123" ht="16.5" customHeight="1">
      <c r="A123" s="711" t="s">
        <v>2501</v>
      </c>
      <c r="B123" s="740"/>
      <c r="C123" s="740" t="s">
        <v>3911</v>
      </c>
      <c r="D123" s="708"/>
      <c r="E123" s="708"/>
      <c r="F123" s="708" t="b">
        <v>1</v>
      </c>
      <c r="G123" s="709" t="b">
        <v>0</v>
      </c>
      <c r="H123" s="726" t="s">
        <v>2502</v>
      </c>
      <c r="I123" s="726"/>
      <c r="J123" s="727" t="s">
        <v>2503</v>
      </c>
      <c r="K123" s="711" t="s">
        <v>1035</v>
      </c>
      <c r="L123" s="711" t="s">
        <v>101</v>
      </c>
      <c r="M123" s="711" t="s">
        <v>124</v>
      </c>
      <c r="N123" s="711" t="s">
        <v>103</v>
      </c>
      <c r="O123" s="711"/>
      <c r="P123" s="717"/>
      <c r="Q123" s="711" t="s">
        <v>3544</v>
      </c>
      <c r="R123" s="676" t="s">
        <v>2504</v>
      </c>
      <c r="S123" s="676"/>
      <c r="T123" s="676" t="s">
        <v>2505</v>
      </c>
      <c r="U123" s="724" t="s">
        <v>3602</v>
      </c>
      <c r="V123" s="724"/>
      <c r="W123" s="722" t="s">
        <v>3255</v>
      </c>
      <c r="X123" s="718">
        <v>168277.0</v>
      </c>
      <c r="Y123" s="724" t="s">
        <v>306</v>
      </c>
      <c r="Z123" s="676"/>
      <c r="AA123" s="676"/>
      <c r="AB123" s="676"/>
      <c r="AC123" s="676"/>
      <c r="AD123" s="685"/>
      <c r="AE123" s="685"/>
      <c r="AF123" s="676"/>
      <c r="AG123" s="685"/>
      <c r="AH123" s="722"/>
      <c r="AI123" s="724"/>
      <c r="AJ123" s="722"/>
      <c r="AK123" s="724"/>
      <c r="AL123" s="722"/>
      <c r="AM123" s="724" t="s">
        <v>2506</v>
      </c>
      <c r="AN123" s="724"/>
      <c r="AO123" s="724"/>
      <c r="AP123" s="724"/>
      <c r="AQ123" s="719"/>
      <c r="AR123" s="686"/>
      <c r="AS123" s="686"/>
      <c r="AT123" s="686"/>
      <c r="AU123" s="686"/>
      <c r="AV123" s="686"/>
      <c r="AW123" s="686"/>
      <c r="AX123" s="686"/>
      <c r="AY123" s="686"/>
      <c r="AZ123" s="710" t="s">
        <v>2507</v>
      </c>
      <c r="BA123" s="686"/>
      <c r="BB123" s="686"/>
      <c r="BC123" s="686"/>
      <c r="BD123" s="686"/>
      <c r="BE123" s="686"/>
      <c r="BF123" s="686"/>
      <c r="BG123" s="686"/>
      <c r="BH123" s="686"/>
      <c r="BI123" s="686"/>
      <c r="BJ123" s="686"/>
      <c r="BK123" s="686"/>
      <c r="BL123" s="686"/>
      <c r="BM123" s="686"/>
      <c r="BN123" s="686"/>
      <c r="BO123" s="686"/>
      <c r="BP123" s="686"/>
      <c r="BQ123" s="686"/>
      <c r="BR123" s="686"/>
      <c r="BS123" s="686"/>
      <c r="BT123" s="686"/>
    </row>
    <row r="124" ht="16.5" customHeight="1">
      <c r="A124" s="686" t="s">
        <v>4115</v>
      </c>
      <c r="B124" s="686" t="s">
        <v>3844</v>
      </c>
      <c r="C124" s="686" t="s">
        <v>3674</v>
      </c>
      <c r="D124" s="709"/>
      <c r="E124" s="708"/>
      <c r="F124" s="684" t="b">
        <v>1</v>
      </c>
      <c r="G124" s="639" t="b">
        <v>0</v>
      </c>
      <c r="H124" s="684" t="s">
        <v>4116</v>
      </c>
      <c r="I124" s="710" t="s">
        <v>4117</v>
      </c>
      <c r="J124" s="710" t="s">
        <v>4118</v>
      </c>
      <c r="K124" s="686"/>
      <c r="L124" s="686" t="s">
        <v>80</v>
      </c>
      <c r="M124" s="686"/>
      <c r="N124" s="686"/>
      <c r="O124" s="686"/>
      <c r="P124" s="686"/>
      <c r="Q124" s="686"/>
      <c r="R124" s="686" t="s">
        <v>4119</v>
      </c>
      <c r="S124" s="686" t="s">
        <v>4120</v>
      </c>
      <c r="T124" s="686" t="s">
        <v>4121</v>
      </c>
      <c r="U124" s="686" t="s">
        <v>3564</v>
      </c>
      <c r="V124" s="712">
        <v>2011.0</v>
      </c>
      <c r="W124" s="684" t="s">
        <v>91</v>
      </c>
      <c r="X124" s="686"/>
      <c r="Y124" s="686" t="s">
        <v>193</v>
      </c>
      <c r="AA124" s="686"/>
      <c r="AB124" s="686"/>
      <c r="AC124" s="686"/>
      <c r="AD124" s="686"/>
      <c r="AE124" s="686"/>
      <c r="AF124" s="686"/>
      <c r="AG124" s="686"/>
      <c r="AH124" s="686"/>
      <c r="AI124" s="686"/>
      <c r="AJ124" s="686"/>
      <c r="AK124" s="686"/>
      <c r="AL124" s="686"/>
      <c r="AM124" s="686"/>
      <c r="AN124" s="686"/>
      <c r="AO124" s="686" t="s">
        <v>4122</v>
      </c>
      <c r="AP124" s="686" t="s">
        <v>4123</v>
      </c>
      <c r="AQ124" s="686"/>
      <c r="AR124" s="686" t="s">
        <v>4124</v>
      </c>
      <c r="AS124" s="686"/>
      <c r="AT124" s="686"/>
      <c r="AU124" s="686" t="s">
        <v>4125</v>
      </c>
      <c r="AV124" s="686" t="s">
        <v>4126</v>
      </c>
      <c r="AX124" s="684" t="b">
        <v>0</v>
      </c>
      <c r="AY124" s="686" t="s">
        <v>95</v>
      </c>
      <c r="AZ124" s="686"/>
      <c r="BA124" s="686"/>
      <c r="BB124" s="686"/>
      <c r="BC124" s="686"/>
      <c r="BD124" s="686"/>
      <c r="BE124" s="686"/>
      <c r="BF124" s="686"/>
      <c r="BG124" s="686"/>
      <c r="BH124" s="686"/>
      <c r="BI124" s="686"/>
      <c r="BJ124" s="686"/>
      <c r="BK124" s="686"/>
      <c r="BL124" s="686"/>
      <c r="BM124" s="686"/>
      <c r="BN124" s="686"/>
      <c r="BO124" s="686"/>
      <c r="BP124" s="686"/>
      <c r="BQ124" s="686"/>
      <c r="BR124" s="686"/>
      <c r="BS124" s="686"/>
      <c r="BT124" s="686"/>
    </row>
    <row r="125" ht="15.75" customHeight="1">
      <c r="A125" s="686" t="s">
        <v>4127</v>
      </c>
      <c r="B125" s="686" t="s">
        <v>3844</v>
      </c>
      <c r="C125" s="686" t="s">
        <v>3674</v>
      </c>
      <c r="D125" s="709"/>
      <c r="E125" s="708"/>
      <c r="F125" s="684" t="b">
        <v>1</v>
      </c>
      <c r="G125" s="639" t="b">
        <v>0</v>
      </c>
      <c r="H125" s="684" t="s">
        <v>4116</v>
      </c>
      <c r="I125" s="710" t="s">
        <v>4128</v>
      </c>
      <c r="J125" s="710" t="s">
        <v>4129</v>
      </c>
      <c r="K125" s="686"/>
      <c r="L125" s="686" t="s">
        <v>80</v>
      </c>
      <c r="M125" s="686"/>
      <c r="N125" s="686"/>
      <c r="O125" s="686"/>
      <c r="P125" s="686"/>
      <c r="Q125" s="686"/>
      <c r="R125" s="686" t="s">
        <v>4130</v>
      </c>
      <c r="S125" s="686" t="s">
        <v>4131</v>
      </c>
      <c r="T125" s="686" t="s">
        <v>4132</v>
      </c>
      <c r="V125" s="712">
        <v>2011.0</v>
      </c>
      <c r="W125" s="684" t="s">
        <v>91</v>
      </c>
      <c r="X125" s="686"/>
      <c r="Y125" s="686" t="s">
        <v>74</v>
      </c>
      <c r="Z125" s="686"/>
      <c r="AA125" s="742">
        <v>44246.0</v>
      </c>
      <c r="AB125" s="686" t="s">
        <v>4133</v>
      </c>
      <c r="AC125" s="686" t="s">
        <v>4134</v>
      </c>
      <c r="AD125" s="712">
        <v>4.66</v>
      </c>
      <c r="AE125" s="712">
        <v>4.0</v>
      </c>
      <c r="AF125" s="686"/>
      <c r="AG125" s="712">
        <v>3.0</v>
      </c>
      <c r="AH125" s="686"/>
      <c r="AI125" s="710" t="s">
        <v>4135</v>
      </c>
      <c r="AJ125" s="712">
        <v>179.0</v>
      </c>
      <c r="AK125" s="686"/>
      <c r="AL125" s="686"/>
      <c r="AM125" s="686" t="s">
        <v>4136</v>
      </c>
      <c r="AN125" s="686"/>
      <c r="AO125" s="686"/>
      <c r="AP125" s="686" t="s">
        <v>4136</v>
      </c>
      <c r="AQ125" s="686"/>
      <c r="AR125" s="686"/>
      <c r="AS125" s="686" t="s">
        <v>4136</v>
      </c>
      <c r="AT125" s="686"/>
      <c r="AU125" s="686" t="s">
        <v>4137</v>
      </c>
      <c r="AV125" s="686" t="s">
        <v>4138</v>
      </c>
      <c r="AX125" s="684" t="b">
        <v>0</v>
      </c>
      <c r="AY125" s="686" t="s">
        <v>214</v>
      </c>
      <c r="AZ125" s="686"/>
      <c r="BA125" s="686"/>
      <c r="BB125" s="686"/>
      <c r="BC125" s="686"/>
      <c r="BD125" s="686"/>
      <c r="BE125" s="686"/>
      <c r="BF125" s="686"/>
      <c r="BG125" s="686"/>
      <c r="BH125" s="686"/>
      <c r="BI125" s="686"/>
      <c r="BJ125" s="686"/>
      <c r="BK125" s="686"/>
      <c r="BL125" s="686"/>
      <c r="BM125" s="686"/>
      <c r="BN125" s="686"/>
      <c r="BO125" s="686"/>
      <c r="BP125" s="686"/>
      <c r="BQ125" s="686"/>
      <c r="BR125" s="686"/>
      <c r="BS125" s="686"/>
      <c r="BT125" s="686"/>
    </row>
    <row r="126" ht="15.75" customHeight="1">
      <c r="A126" s="686" t="s">
        <v>2535</v>
      </c>
      <c r="B126" s="686"/>
      <c r="C126" s="686" t="s">
        <v>4080</v>
      </c>
      <c r="D126" s="708"/>
      <c r="E126" s="708"/>
      <c r="F126" s="708" t="b">
        <v>1</v>
      </c>
      <c r="G126" s="709" t="b">
        <v>0</v>
      </c>
      <c r="H126" s="684"/>
      <c r="I126" s="710" t="s">
        <v>2538</v>
      </c>
      <c r="J126" s="710" t="s">
        <v>2537</v>
      </c>
      <c r="K126" s="686"/>
      <c r="L126" s="686" t="s">
        <v>123</v>
      </c>
      <c r="M126" s="686"/>
      <c r="N126" s="686"/>
      <c r="O126" s="686"/>
      <c r="P126" s="686"/>
      <c r="Q126" s="686"/>
      <c r="R126" s="686" t="s">
        <v>2539</v>
      </c>
      <c r="S126" s="686" t="s">
        <v>2540</v>
      </c>
      <c r="T126" s="686" t="s">
        <v>2541</v>
      </c>
      <c r="U126" s="686" t="s">
        <v>4024</v>
      </c>
      <c r="V126" s="712">
        <v>2004.0</v>
      </c>
      <c r="W126" s="686" t="s">
        <v>109</v>
      </c>
      <c r="X126" s="686"/>
      <c r="Y126" s="686" t="s">
        <v>4139</v>
      </c>
      <c r="Z126" s="686"/>
      <c r="AA126" s="742">
        <v>44424.0</v>
      </c>
      <c r="AB126" s="686" t="s">
        <v>3942</v>
      </c>
      <c r="AC126" s="686" t="s">
        <v>4140</v>
      </c>
      <c r="AD126" s="712">
        <v>75.0</v>
      </c>
      <c r="AE126" s="712">
        <v>4.0</v>
      </c>
      <c r="AF126" s="686"/>
      <c r="AG126" s="712">
        <v>5.0</v>
      </c>
      <c r="AH126" s="686"/>
      <c r="AI126" s="710" t="s">
        <v>2542</v>
      </c>
      <c r="AJ126" s="737">
        <v>2183.0</v>
      </c>
      <c r="AK126" s="686"/>
      <c r="AL126" s="686"/>
      <c r="AM126" s="686" t="s">
        <v>4141</v>
      </c>
      <c r="AN126" s="686"/>
      <c r="AO126" s="686"/>
      <c r="AP126" s="686"/>
      <c r="AQ126" s="686"/>
      <c r="AR126" s="686"/>
      <c r="AS126" s="686" t="s">
        <v>4141</v>
      </c>
      <c r="AT126" s="686"/>
      <c r="AU126" s="686" t="s">
        <v>4142</v>
      </c>
      <c r="AV126" s="686" t="s">
        <v>2545</v>
      </c>
      <c r="AX126" s="684" t="b">
        <v>0</v>
      </c>
      <c r="AY126" s="686" t="s">
        <v>95</v>
      </c>
      <c r="AZ126" s="686"/>
      <c r="BA126" s="686"/>
      <c r="BB126" s="686"/>
      <c r="BC126" s="686"/>
      <c r="BD126" s="686"/>
      <c r="BE126" s="686"/>
      <c r="BF126" s="686"/>
      <c r="BG126" s="686"/>
      <c r="BH126" s="686"/>
      <c r="BI126" s="686"/>
      <c r="BJ126" s="686"/>
      <c r="BK126" s="686"/>
      <c r="BL126" s="686"/>
      <c r="BM126" s="686"/>
      <c r="BN126" s="686"/>
      <c r="BO126" s="686"/>
      <c r="BP126" s="686"/>
      <c r="BQ126" s="686"/>
      <c r="BR126" s="686"/>
      <c r="BS126" s="686"/>
      <c r="BT126" s="686"/>
    </row>
    <row r="127" ht="15.75" customHeight="1">
      <c r="A127" s="686" t="s">
        <v>2546</v>
      </c>
      <c r="B127" s="686"/>
      <c r="C127" s="686" t="s">
        <v>4080</v>
      </c>
      <c r="D127" s="708"/>
      <c r="E127" s="708"/>
      <c r="F127" s="708" t="b">
        <v>1</v>
      </c>
      <c r="G127" s="709" t="b">
        <v>0</v>
      </c>
      <c r="H127" s="684"/>
      <c r="I127" s="710" t="s">
        <v>2548</v>
      </c>
      <c r="J127" s="686"/>
      <c r="K127" s="686"/>
      <c r="L127" s="686" t="s">
        <v>123</v>
      </c>
      <c r="M127" s="686"/>
      <c r="N127" s="686"/>
      <c r="O127" s="686"/>
      <c r="P127" s="686"/>
      <c r="Q127" s="686"/>
      <c r="R127" s="686" t="s">
        <v>2549</v>
      </c>
      <c r="S127" s="686" t="s">
        <v>2550</v>
      </c>
      <c r="T127" s="686" t="s">
        <v>2551</v>
      </c>
      <c r="U127" s="686" t="s">
        <v>293</v>
      </c>
      <c r="V127" s="712">
        <v>2006.0</v>
      </c>
      <c r="W127" s="686" t="s">
        <v>109</v>
      </c>
      <c r="X127" s="686"/>
      <c r="Y127" s="686" t="s">
        <v>193</v>
      </c>
      <c r="AA127" s="686"/>
      <c r="AB127" s="686"/>
      <c r="AC127" s="686"/>
      <c r="AD127" s="686"/>
      <c r="AE127" s="686"/>
      <c r="AF127" s="686"/>
      <c r="AG127" s="686"/>
      <c r="AH127" s="686"/>
      <c r="AI127" s="710" t="s">
        <v>2552</v>
      </c>
      <c r="AJ127" s="686"/>
      <c r="AK127" s="686"/>
      <c r="AL127" s="686"/>
      <c r="AM127" s="686" t="s">
        <v>4143</v>
      </c>
      <c r="AN127" s="686"/>
      <c r="AO127" s="686"/>
      <c r="AP127" s="686"/>
      <c r="AQ127" s="686"/>
      <c r="AR127" s="686"/>
      <c r="AS127" s="686" t="s">
        <v>4143</v>
      </c>
      <c r="AT127" s="686"/>
      <c r="AU127" s="686" t="s">
        <v>4143</v>
      </c>
      <c r="AV127" s="686" t="s">
        <v>2554</v>
      </c>
      <c r="AX127" s="684" t="b">
        <v>0</v>
      </c>
      <c r="AY127" s="686" t="s">
        <v>95</v>
      </c>
      <c r="AZ127" s="686"/>
      <c r="BA127" s="686"/>
      <c r="BB127" s="686"/>
      <c r="BC127" s="686"/>
      <c r="BD127" s="686"/>
      <c r="BE127" s="686"/>
      <c r="BF127" s="686"/>
      <c r="BG127" s="686"/>
      <c r="BH127" s="686"/>
      <c r="BI127" s="686"/>
      <c r="BJ127" s="686"/>
      <c r="BK127" s="686"/>
      <c r="BL127" s="686"/>
      <c r="BM127" s="686"/>
      <c r="BN127" s="686"/>
      <c r="BO127" s="686"/>
      <c r="BP127" s="686"/>
      <c r="BQ127" s="686"/>
      <c r="BR127" s="686"/>
      <c r="BS127" s="686"/>
      <c r="BT127" s="686"/>
    </row>
    <row r="128" ht="15.75" customHeight="1">
      <c r="A128" s="686" t="s">
        <v>2575</v>
      </c>
      <c r="B128" s="686" t="s">
        <v>3844</v>
      </c>
      <c r="C128" s="686" t="s">
        <v>3674</v>
      </c>
      <c r="D128" s="709"/>
      <c r="E128" s="708"/>
      <c r="F128" s="684" t="b">
        <v>1</v>
      </c>
      <c r="G128" s="639" t="b">
        <v>0</v>
      </c>
      <c r="H128" s="684" t="s">
        <v>4144</v>
      </c>
      <c r="I128" s="710" t="s">
        <v>2577</v>
      </c>
      <c r="J128" s="686"/>
      <c r="K128" s="686"/>
      <c r="L128" s="686" t="s">
        <v>80</v>
      </c>
      <c r="M128" s="686"/>
      <c r="N128" s="686"/>
      <c r="O128" s="686"/>
      <c r="P128" s="686"/>
      <c r="Q128" s="686"/>
      <c r="R128" s="686" t="s">
        <v>2580</v>
      </c>
      <c r="S128" s="686" t="s">
        <v>2581</v>
      </c>
      <c r="T128" s="686" t="s">
        <v>2582</v>
      </c>
      <c r="U128" s="686" t="s">
        <v>2583</v>
      </c>
      <c r="V128" s="712">
        <v>2015.0</v>
      </c>
      <c r="W128" s="684" t="s">
        <v>91</v>
      </c>
      <c r="X128" s="686"/>
      <c r="Y128" s="686" t="s">
        <v>306</v>
      </c>
      <c r="AA128" s="686"/>
      <c r="AB128" s="686"/>
      <c r="AC128" s="686"/>
      <c r="AD128" s="686"/>
      <c r="AE128" s="686"/>
      <c r="AF128" s="686"/>
      <c r="AG128" s="686"/>
      <c r="AH128" s="686"/>
      <c r="AI128" s="686"/>
      <c r="AJ128" s="686"/>
      <c r="AK128" s="686"/>
      <c r="AL128" s="686"/>
      <c r="AM128" s="686" t="s">
        <v>4145</v>
      </c>
      <c r="AN128" s="686"/>
      <c r="AO128" s="686"/>
      <c r="AP128" s="686"/>
      <c r="AQ128" s="686"/>
      <c r="AR128" s="686"/>
      <c r="AS128" s="686" t="s">
        <v>4145</v>
      </c>
      <c r="AT128" s="686"/>
      <c r="AU128" s="686" t="s">
        <v>4145</v>
      </c>
      <c r="AV128" s="686" t="s">
        <v>2585</v>
      </c>
      <c r="AX128" s="684" t="b">
        <v>0</v>
      </c>
      <c r="AY128" s="686" t="s">
        <v>214</v>
      </c>
      <c r="AZ128" s="686"/>
      <c r="BA128" s="686"/>
      <c r="BB128" s="686"/>
      <c r="BC128" s="686"/>
      <c r="BD128" s="686"/>
      <c r="BE128" s="686"/>
      <c r="BF128" s="686"/>
      <c r="BG128" s="686"/>
      <c r="BH128" s="686"/>
      <c r="BI128" s="686"/>
      <c r="BJ128" s="686"/>
      <c r="BK128" s="686"/>
      <c r="BL128" s="686"/>
      <c r="BM128" s="686"/>
      <c r="BN128" s="686"/>
      <c r="BO128" s="686"/>
      <c r="BP128" s="686"/>
      <c r="BQ128" s="686"/>
      <c r="BR128" s="686"/>
      <c r="BS128" s="686"/>
      <c r="BT128" s="686"/>
    </row>
    <row r="129" ht="16.5" customHeight="1">
      <c r="A129" s="686" t="s">
        <v>4146</v>
      </c>
      <c r="B129" s="686"/>
      <c r="C129" s="686" t="s">
        <v>4080</v>
      </c>
      <c r="D129" s="708"/>
      <c r="E129" s="708"/>
      <c r="F129" s="708" t="b">
        <v>1</v>
      </c>
      <c r="G129" s="709" t="b">
        <v>0</v>
      </c>
      <c r="H129" s="725" t="s">
        <v>4147</v>
      </c>
      <c r="I129" s="710" t="s">
        <v>4148</v>
      </c>
      <c r="J129" s="716" t="s">
        <v>4149</v>
      </c>
      <c r="K129" s="686"/>
      <c r="L129" s="686" t="s">
        <v>123</v>
      </c>
      <c r="M129" s="686"/>
      <c r="N129" s="686"/>
      <c r="O129" s="686"/>
      <c r="P129" s="686"/>
      <c r="Q129" s="686"/>
      <c r="R129" s="686" t="s">
        <v>2871</v>
      </c>
      <c r="S129" s="686" t="s">
        <v>2872</v>
      </c>
      <c r="T129" s="686" t="s">
        <v>2873</v>
      </c>
      <c r="U129" s="686" t="s">
        <v>415</v>
      </c>
      <c r="V129" s="712">
        <v>2015.0</v>
      </c>
      <c r="W129" s="686" t="s">
        <v>91</v>
      </c>
      <c r="X129" s="686"/>
      <c r="Y129" s="686" t="s">
        <v>306</v>
      </c>
      <c r="AA129" s="686"/>
      <c r="AB129" s="686"/>
      <c r="AC129" s="686"/>
      <c r="AD129" s="686"/>
      <c r="AE129" s="686"/>
      <c r="AF129" s="686"/>
      <c r="AG129" s="686"/>
      <c r="AH129" s="686"/>
      <c r="AI129" s="686"/>
      <c r="AJ129" s="686"/>
      <c r="AK129" s="686"/>
      <c r="AL129" s="686"/>
      <c r="AM129" s="686" t="s">
        <v>4150</v>
      </c>
      <c r="AN129" s="686"/>
      <c r="AO129" s="686" t="s">
        <v>4150</v>
      </c>
      <c r="AP129" s="686" t="s">
        <v>4151</v>
      </c>
      <c r="AQ129" s="686"/>
      <c r="AR129" s="686"/>
      <c r="AS129" s="686" t="s">
        <v>4150</v>
      </c>
      <c r="AT129" s="686"/>
      <c r="AU129" s="686" t="s">
        <v>4152</v>
      </c>
      <c r="AV129" s="686" t="s">
        <v>2877</v>
      </c>
      <c r="AX129" s="684" t="b">
        <v>0</v>
      </c>
      <c r="AY129" s="686" t="s">
        <v>214</v>
      </c>
      <c r="AZ129" s="686"/>
      <c r="BA129" s="686"/>
      <c r="BB129" s="686"/>
      <c r="BC129" s="686"/>
      <c r="BD129" s="686"/>
      <c r="BE129" s="686"/>
      <c r="BF129" s="686"/>
      <c r="BG129" s="686"/>
      <c r="BH129" s="686"/>
      <c r="BI129" s="686"/>
      <c r="BJ129" s="686"/>
      <c r="BK129" s="686"/>
      <c r="BL129" s="686"/>
      <c r="BM129" s="686"/>
      <c r="BN129" s="686"/>
      <c r="BO129" s="686"/>
      <c r="BP129" s="686"/>
      <c r="BQ129" s="686"/>
      <c r="BR129" s="686"/>
      <c r="BS129" s="686"/>
      <c r="BT129" s="686"/>
    </row>
    <row r="130" ht="15.75" customHeight="1">
      <c r="A130" s="686" t="s">
        <v>2842</v>
      </c>
      <c r="B130" s="686" t="s">
        <v>3844</v>
      </c>
      <c r="C130" s="686" t="s">
        <v>3674</v>
      </c>
      <c r="D130" s="709"/>
      <c r="E130" s="708"/>
      <c r="F130" s="684" t="b">
        <v>1</v>
      </c>
      <c r="G130" s="709" t="b">
        <v>0</v>
      </c>
      <c r="H130" s="684" t="s">
        <v>2843</v>
      </c>
      <c r="I130" s="710" t="s">
        <v>2845</v>
      </c>
      <c r="J130" s="710" t="s">
        <v>2844</v>
      </c>
      <c r="K130" s="686" t="s">
        <v>100</v>
      </c>
      <c r="L130" s="686" t="s">
        <v>80</v>
      </c>
      <c r="M130" s="686" t="s">
        <v>63</v>
      </c>
      <c r="N130" s="686" t="s">
        <v>428</v>
      </c>
      <c r="O130" s="686" t="s">
        <v>427</v>
      </c>
      <c r="P130" s="686" t="s">
        <v>65</v>
      </c>
      <c r="Q130" s="686" t="s">
        <v>3542</v>
      </c>
      <c r="R130" s="686" t="s">
        <v>2846</v>
      </c>
      <c r="S130" s="686" t="s">
        <v>2847</v>
      </c>
      <c r="T130" s="686" t="s">
        <v>2848</v>
      </c>
      <c r="U130" s="686" t="s">
        <v>4153</v>
      </c>
      <c r="V130" s="712">
        <v>2016.0</v>
      </c>
      <c r="W130" s="684" t="s">
        <v>91</v>
      </c>
      <c r="X130" s="686"/>
      <c r="Y130" s="686" t="s">
        <v>74</v>
      </c>
      <c r="Z130" s="686"/>
      <c r="AA130" s="742">
        <v>44488.0</v>
      </c>
      <c r="AB130" s="686" t="s">
        <v>4056</v>
      </c>
      <c r="AC130" s="686" t="s">
        <v>4057</v>
      </c>
      <c r="AD130" s="712">
        <v>0.5</v>
      </c>
      <c r="AE130" s="712">
        <v>1.0</v>
      </c>
      <c r="AF130" s="686"/>
      <c r="AG130" s="712">
        <v>1.0</v>
      </c>
      <c r="AH130" s="686"/>
      <c r="AI130" s="710" t="s">
        <v>2849</v>
      </c>
      <c r="AJ130" s="712">
        <v>340.0</v>
      </c>
      <c r="AK130" s="686"/>
      <c r="AL130" s="686"/>
      <c r="AM130" s="686" t="s">
        <v>4154</v>
      </c>
      <c r="AN130" s="686"/>
      <c r="AO130" s="686"/>
      <c r="AP130" s="686"/>
      <c r="AQ130" s="686"/>
      <c r="AR130" s="686"/>
      <c r="AS130" s="686"/>
      <c r="AT130" s="686"/>
      <c r="AU130" s="686" t="s">
        <v>4154</v>
      </c>
      <c r="AV130" s="686" t="s">
        <v>2851</v>
      </c>
      <c r="AX130" s="684" t="b">
        <v>0</v>
      </c>
      <c r="AY130" s="686" t="s">
        <v>182</v>
      </c>
      <c r="BA130" s="686"/>
      <c r="BB130" s="686"/>
      <c r="BC130" s="686"/>
      <c r="BD130" s="686"/>
      <c r="BE130" s="686"/>
      <c r="BF130" s="686"/>
      <c r="BG130" s="686"/>
      <c r="BH130" s="686"/>
      <c r="BI130" s="686"/>
      <c r="BJ130" s="686"/>
      <c r="BK130" s="686"/>
      <c r="BL130" s="686"/>
      <c r="BM130" s="686"/>
      <c r="BN130" s="686"/>
      <c r="BO130" s="686"/>
      <c r="BP130" s="686"/>
      <c r="BQ130" s="686"/>
      <c r="BR130" s="686"/>
      <c r="BS130" s="686"/>
      <c r="BT130" s="686"/>
    </row>
    <row r="131" ht="16.5" customHeight="1">
      <c r="A131" s="716" t="s">
        <v>3015</v>
      </c>
      <c r="B131" s="740"/>
      <c r="C131" s="740" t="s">
        <v>3673</v>
      </c>
      <c r="D131" s="713"/>
      <c r="E131" s="708"/>
      <c r="F131" s="713" t="b">
        <v>1</v>
      </c>
      <c r="G131" s="714" t="b">
        <v>0</v>
      </c>
      <c r="H131" s="740" t="s">
        <v>3016</v>
      </c>
      <c r="I131" s="716"/>
      <c r="J131" s="716" t="s">
        <v>3017</v>
      </c>
      <c r="K131" s="711" t="s">
        <v>3776</v>
      </c>
      <c r="L131" s="711" t="s">
        <v>515</v>
      </c>
      <c r="M131" s="711" t="s">
        <v>63</v>
      </c>
      <c r="N131" s="711" t="s">
        <v>4037</v>
      </c>
      <c r="O131" s="711"/>
      <c r="P131" s="717"/>
      <c r="Q131" s="711"/>
      <c r="R131" s="676" t="s">
        <v>3018</v>
      </c>
      <c r="S131" s="676" t="s">
        <v>3019</v>
      </c>
      <c r="T131" s="676" t="s">
        <v>3020</v>
      </c>
      <c r="U131" s="676" t="s">
        <v>3988</v>
      </c>
      <c r="V131" s="720">
        <v>42689.0</v>
      </c>
      <c r="W131" s="684" t="s">
        <v>3590</v>
      </c>
      <c r="X131" s="718">
        <v>14068.0</v>
      </c>
      <c r="Y131" s="719"/>
      <c r="Z131" s="676" t="s">
        <v>242</v>
      </c>
      <c r="AA131" s="720">
        <v>43518.0</v>
      </c>
      <c r="AB131" s="721">
        <v>1300000.0</v>
      </c>
      <c r="AC131" s="721">
        <v>3200000.0</v>
      </c>
      <c r="AD131" s="685"/>
      <c r="AE131" s="685">
        <v>3.0</v>
      </c>
      <c r="AF131" s="676" t="s">
        <v>111</v>
      </c>
      <c r="AG131" s="685">
        <v>3.0</v>
      </c>
      <c r="AH131" s="685"/>
      <c r="AI131" s="719"/>
      <c r="AJ131" s="684"/>
      <c r="AK131" s="676" t="s">
        <v>3021</v>
      </c>
      <c r="AL131" s="685">
        <f>972-543155222</f>
        <v>-543154250</v>
      </c>
      <c r="AM131" s="676" t="s">
        <v>3022</v>
      </c>
      <c r="AN131" s="724"/>
      <c r="AO131" s="724"/>
      <c r="AP131" s="724"/>
      <c r="AQ131" s="719"/>
      <c r="AR131" s="686"/>
      <c r="AS131" s="686"/>
      <c r="AT131" s="686"/>
      <c r="AU131" s="686"/>
      <c r="AV131" s="686"/>
      <c r="AW131" s="686"/>
      <c r="AX131" s="686"/>
      <c r="AY131" s="686"/>
      <c r="AZ131" s="686"/>
      <c r="BA131" s="686"/>
      <c r="BB131" s="686"/>
      <c r="BC131" s="686"/>
      <c r="BD131" s="686"/>
      <c r="BE131" s="686"/>
      <c r="BF131" s="686"/>
      <c r="BG131" s="686"/>
      <c r="BH131" s="686"/>
      <c r="BI131" s="686"/>
      <c r="BJ131" s="686"/>
      <c r="BK131" s="686"/>
      <c r="BL131" s="686"/>
      <c r="BM131" s="686"/>
      <c r="BN131" s="686"/>
      <c r="BO131" s="686"/>
      <c r="BP131" s="686"/>
      <c r="BQ131" s="686"/>
      <c r="BR131" s="686"/>
      <c r="BS131" s="686"/>
      <c r="BT131" s="686"/>
    </row>
    <row r="132" ht="16.5" customHeight="1">
      <c r="A132" s="711" t="s">
        <v>4155</v>
      </c>
      <c r="B132" s="740"/>
      <c r="C132" s="740" t="s">
        <v>3673</v>
      </c>
      <c r="D132" s="713"/>
      <c r="E132" s="708"/>
      <c r="F132" s="713" t="b">
        <v>1</v>
      </c>
      <c r="G132" s="714" t="b">
        <v>0</v>
      </c>
      <c r="H132" s="740" t="s">
        <v>4156</v>
      </c>
      <c r="I132" s="711"/>
      <c r="J132" s="716" t="s">
        <v>4157</v>
      </c>
      <c r="K132" s="711" t="s">
        <v>3776</v>
      </c>
      <c r="L132" s="711" t="s">
        <v>62</v>
      </c>
      <c r="M132" s="711" t="s">
        <v>63</v>
      </c>
      <c r="N132" s="711" t="s">
        <v>321</v>
      </c>
      <c r="O132" s="711"/>
      <c r="P132" s="717"/>
      <c r="Q132" s="711"/>
      <c r="R132" s="676" t="s">
        <v>4158</v>
      </c>
      <c r="S132" s="676" t="s">
        <v>4159</v>
      </c>
      <c r="T132" s="676" t="s">
        <v>4160</v>
      </c>
      <c r="U132" s="676" t="s">
        <v>3276</v>
      </c>
      <c r="V132" s="676">
        <v>1999.0</v>
      </c>
      <c r="W132" s="769">
        <v>43840.0</v>
      </c>
      <c r="X132" s="718">
        <v>17646.0</v>
      </c>
      <c r="Y132" s="719"/>
      <c r="Z132" s="676" t="s">
        <v>242</v>
      </c>
      <c r="AA132" s="720">
        <v>42948.0</v>
      </c>
      <c r="AB132" s="721">
        <v>1.0E7</v>
      </c>
      <c r="AC132" s="721">
        <v>1.05E7</v>
      </c>
      <c r="AD132" s="685"/>
      <c r="AE132" s="685">
        <v>2.0</v>
      </c>
      <c r="AF132" s="676" t="s">
        <v>164</v>
      </c>
      <c r="AG132" s="685"/>
      <c r="AH132" s="685"/>
      <c r="AI132" s="719"/>
      <c r="AJ132" s="684"/>
      <c r="AK132" s="676" t="s">
        <v>4161</v>
      </c>
      <c r="AL132" s="685" t="s">
        <v>4162</v>
      </c>
      <c r="AM132" s="676" t="s">
        <v>4163</v>
      </c>
      <c r="AN132" s="724"/>
      <c r="AO132" s="724"/>
      <c r="AP132" s="724"/>
      <c r="AQ132" s="719"/>
      <c r="AR132" s="686"/>
      <c r="AS132" s="686"/>
      <c r="AT132" s="686"/>
      <c r="AU132" s="686"/>
      <c r="AV132" s="686"/>
      <c r="AW132" s="686"/>
      <c r="AX132" s="686"/>
      <c r="AY132" s="686"/>
      <c r="AZ132" s="686"/>
      <c r="BA132" s="686"/>
      <c r="BB132" s="686"/>
      <c r="BC132" s="686"/>
      <c r="BD132" s="686"/>
      <c r="BE132" s="686"/>
      <c r="BF132" s="686"/>
      <c r="BG132" s="686"/>
      <c r="BH132" s="686"/>
      <c r="BI132" s="686"/>
      <c r="BJ132" s="686"/>
      <c r="BK132" s="686"/>
      <c r="BL132" s="686"/>
      <c r="BM132" s="686"/>
      <c r="BN132" s="686"/>
      <c r="BO132" s="686"/>
      <c r="BP132" s="686"/>
      <c r="BQ132" s="686"/>
      <c r="BR132" s="686"/>
      <c r="BS132" s="686"/>
      <c r="BT132" s="686"/>
    </row>
    <row r="133" ht="15.75" customHeight="1">
      <c r="A133" s="686" t="s">
        <v>3178</v>
      </c>
      <c r="B133" s="686"/>
      <c r="C133" s="740" t="s">
        <v>3673</v>
      </c>
      <c r="D133" s="708"/>
      <c r="E133" s="708"/>
      <c r="F133" s="708" t="b">
        <v>1</v>
      </c>
      <c r="G133" s="709" t="b">
        <v>0</v>
      </c>
      <c r="H133" s="684"/>
      <c r="I133" s="710" t="s">
        <v>3180</v>
      </c>
      <c r="J133" s="727" t="s">
        <v>3179</v>
      </c>
      <c r="K133" s="711" t="s">
        <v>3776</v>
      </c>
      <c r="L133" s="711" t="s">
        <v>1498</v>
      </c>
      <c r="M133" s="711" t="s">
        <v>63</v>
      </c>
      <c r="N133" s="711" t="s">
        <v>187</v>
      </c>
      <c r="O133" s="711"/>
      <c r="P133" s="717"/>
      <c r="Q133" s="711"/>
      <c r="R133" s="686" t="s">
        <v>3181</v>
      </c>
      <c r="S133" s="686" t="s">
        <v>3182</v>
      </c>
      <c r="T133" s="686" t="s">
        <v>3183</v>
      </c>
      <c r="U133" s="686" t="s">
        <v>129</v>
      </c>
      <c r="V133" s="712">
        <v>2006.0</v>
      </c>
      <c r="W133" s="686" t="s">
        <v>91</v>
      </c>
      <c r="X133" s="686"/>
      <c r="Y133" s="686" t="s">
        <v>193</v>
      </c>
      <c r="AA133" s="686"/>
      <c r="AB133" s="686"/>
      <c r="AC133" s="686"/>
      <c r="AD133" s="686"/>
      <c r="AE133" s="686"/>
      <c r="AF133" s="686"/>
      <c r="AG133" s="686"/>
      <c r="AH133" s="686"/>
      <c r="AI133" s="710" t="s">
        <v>3184</v>
      </c>
      <c r="AJ133" s="712">
        <v>91.0</v>
      </c>
      <c r="AK133" s="686"/>
      <c r="AL133" s="686"/>
      <c r="AM133" s="686" t="s">
        <v>4164</v>
      </c>
      <c r="AN133" s="686"/>
      <c r="AO133" s="686"/>
      <c r="AP133" s="686" t="s">
        <v>4164</v>
      </c>
      <c r="AQ133" s="686"/>
      <c r="AR133" s="686"/>
      <c r="AS133" s="686"/>
      <c r="AT133" s="686"/>
      <c r="AU133" s="686" t="s">
        <v>4165</v>
      </c>
      <c r="AV133" s="686" t="s">
        <v>3187</v>
      </c>
      <c r="AX133" s="684" t="b">
        <v>0</v>
      </c>
      <c r="AY133" s="686" t="s">
        <v>95</v>
      </c>
      <c r="AZ133" s="686"/>
      <c r="BA133" s="686"/>
      <c r="BB133" s="686"/>
      <c r="BC133" s="686"/>
      <c r="BD133" s="686"/>
      <c r="BE133" s="686"/>
      <c r="BF133" s="686"/>
      <c r="BG133" s="686"/>
      <c r="BH133" s="686"/>
      <c r="BI133" s="686"/>
      <c r="BJ133" s="686"/>
      <c r="BK133" s="686"/>
      <c r="BL133" s="686"/>
      <c r="BM133" s="686"/>
      <c r="BN133" s="686"/>
      <c r="BO133" s="686"/>
      <c r="BP133" s="686"/>
      <c r="BQ133" s="686"/>
      <c r="BR133" s="686"/>
      <c r="BS133" s="686"/>
      <c r="BT133" s="686"/>
    </row>
    <row r="134" ht="15.75" customHeight="1">
      <c r="A134" s="717" t="s">
        <v>4166</v>
      </c>
      <c r="B134" s="717"/>
      <c r="C134" s="717" t="s">
        <v>3984</v>
      </c>
      <c r="D134" s="708"/>
      <c r="E134" s="708"/>
      <c r="F134" s="708" t="b">
        <v>1</v>
      </c>
      <c r="G134" s="709" t="b">
        <v>0</v>
      </c>
      <c r="H134" s="725" t="s">
        <v>4167</v>
      </c>
      <c r="I134" s="726"/>
      <c r="J134" s="726" t="s">
        <v>570</v>
      </c>
      <c r="K134" s="711"/>
      <c r="L134" s="711"/>
      <c r="M134" s="711"/>
      <c r="N134" s="717"/>
      <c r="O134" s="717"/>
      <c r="P134" s="717"/>
      <c r="Q134" s="711"/>
      <c r="R134" s="686" t="s">
        <v>4168</v>
      </c>
      <c r="S134" s="639"/>
      <c r="T134" s="639"/>
      <c r="U134" s="686" t="s">
        <v>4169</v>
      </c>
      <c r="V134" s="639">
        <v>2018.0</v>
      </c>
      <c r="W134" s="684" t="s">
        <v>4170</v>
      </c>
      <c r="X134" s="684"/>
      <c r="Y134" s="639" t="s">
        <v>4171</v>
      </c>
      <c r="Z134" s="639"/>
      <c r="AA134" s="639"/>
      <c r="AB134" s="639"/>
      <c r="AC134" s="639"/>
      <c r="AD134" s="684"/>
      <c r="AE134" s="684"/>
      <c r="AF134" s="639"/>
      <c r="AG134" s="684"/>
      <c r="AH134" s="684"/>
      <c r="AI134" s="639" t="s">
        <v>4172</v>
      </c>
      <c r="AJ134" s="684"/>
      <c r="AK134" s="639"/>
      <c r="AL134" s="684"/>
      <c r="AM134" s="639"/>
      <c r="AN134" s="639"/>
      <c r="AO134" s="639"/>
      <c r="AP134" s="639" t="s">
        <v>4173</v>
      </c>
      <c r="AQ134" s="639"/>
      <c r="AR134" s="639"/>
      <c r="AS134" s="639"/>
      <c r="AT134" s="639"/>
      <c r="AU134" s="639"/>
      <c r="AV134" s="639"/>
      <c r="AW134" s="639"/>
      <c r="AX134" s="639"/>
      <c r="AY134" s="639"/>
      <c r="AZ134" s="639"/>
      <c r="BA134" s="639"/>
      <c r="BB134" s="639"/>
      <c r="BC134" s="639"/>
      <c r="BD134" s="639"/>
      <c r="BE134" s="639"/>
      <c r="BF134" s="639"/>
      <c r="BG134" s="639"/>
      <c r="BH134" s="639"/>
      <c r="BI134" s="639"/>
      <c r="BJ134" s="639"/>
      <c r="BK134" s="639"/>
      <c r="BL134" s="639"/>
      <c r="BM134" s="639"/>
      <c r="BN134" s="639"/>
      <c r="BO134" s="639"/>
      <c r="BP134" s="639"/>
      <c r="BQ134" s="639"/>
      <c r="BR134" s="639"/>
      <c r="BS134" s="639"/>
      <c r="BT134" s="639"/>
    </row>
    <row r="135" ht="15.75" customHeight="1">
      <c r="A135" s="686" t="s">
        <v>3286</v>
      </c>
      <c r="B135" s="686" t="s">
        <v>3824</v>
      </c>
      <c r="C135" s="686" t="s">
        <v>3674</v>
      </c>
      <c r="D135" s="709"/>
      <c r="E135" s="708"/>
      <c r="F135" s="684" t="b">
        <v>1</v>
      </c>
      <c r="G135" s="709" t="b">
        <v>0</v>
      </c>
      <c r="H135" s="684" t="s">
        <v>3287</v>
      </c>
      <c r="I135" s="710" t="s">
        <v>3289</v>
      </c>
      <c r="J135" s="710" t="s">
        <v>3288</v>
      </c>
      <c r="K135" s="686" t="s">
        <v>61</v>
      </c>
      <c r="L135" s="686" t="s">
        <v>62</v>
      </c>
      <c r="M135" s="686" t="s">
        <v>63</v>
      </c>
      <c r="N135" s="686" t="s">
        <v>321</v>
      </c>
      <c r="O135" s="686"/>
      <c r="P135" s="686"/>
      <c r="Q135" s="686" t="s">
        <v>3552</v>
      </c>
      <c r="R135" s="686" t="s">
        <v>3290</v>
      </c>
      <c r="S135" s="686" t="s">
        <v>3291</v>
      </c>
      <c r="T135" s="686" t="s">
        <v>3292</v>
      </c>
      <c r="U135" s="686" t="s">
        <v>587</v>
      </c>
      <c r="V135" s="712">
        <v>1901.0</v>
      </c>
      <c r="W135" s="684" t="s">
        <v>1929</v>
      </c>
      <c r="X135" s="686"/>
      <c r="Y135" s="754" t="s">
        <v>178</v>
      </c>
      <c r="Z135" s="686"/>
      <c r="AA135" s="686"/>
      <c r="AB135" s="686"/>
      <c r="AC135" s="686"/>
      <c r="AD135" s="686"/>
      <c r="AE135" s="686"/>
      <c r="AF135" s="686"/>
      <c r="AG135" s="686"/>
      <c r="AH135" s="686"/>
      <c r="AI135" s="710" t="s">
        <v>3294</v>
      </c>
      <c r="AJ135" s="737">
        <v>708795.0</v>
      </c>
      <c r="AK135" s="686"/>
      <c r="AL135" s="686"/>
      <c r="AM135" s="686"/>
      <c r="AN135" s="686"/>
      <c r="AO135" s="686"/>
      <c r="AP135" s="686" t="s">
        <v>4174</v>
      </c>
      <c r="AQ135" s="686"/>
      <c r="AR135" s="686"/>
      <c r="AS135" s="686"/>
      <c r="AT135" s="686" t="s">
        <v>4175</v>
      </c>
      <c r="AU135" s="686" t="s">
        <v>4176</v>
      </c>
      <c r="AV135" s="686" t="s">
        <v>3298</v>
      </c>
      <c r="AX135" s="684" t="b">
        <v>0</v>
      </c>
      <c r="AY135" s="686" t="s">
        <v>95</v>
      </c>
      <c r="AZ135" s="686"/>
      <c r="BA135" s="686"/>
      <c r="BB135" s="686"/>
      <c r="BC135" s="686"/>
      <c r="BD135" s="686"/>
      <c r="BE135" s="686"/>
      <c r="BF135" s="686"/>
      <c r="BG135" s="686"/>
      <c r="BH135" s="686"/>
      <c r="BI135" s="686"/>
      <c r="BJ135" s="686"/>
      <c r="BK135" s="686"/>
      <c r="BL135" s="686"/>
      <c r="BM135" s="686"/>
      <c r="BN135" s="686"/>
      <c r="BO135" s="686"/>
      <c r="BP135" s="686"/>
      <c r="BQ135" s="686"/>
      <c r="BR135" s="686"/>
      <c r="BS135" s="686"/>
      <c r="BT135" s="686"/>
    </row>
    <row r="136" ht="16.5" customHeight="1">
      <c r="A136" s="686" t="s">
        <v>3393</v>
      </c>
      <c r="B136" s="686" t="s">
        <v>3824</v>
      </c>
      <c r="C136" s="686" t="s">
        <v>3674</v>
      </c>
      <c r="D136" s="709"/>
      <c r="E136" s="708"/>
      <c r="F136" s="684" t="b">
        <v>1</v>
      </c>
      <c r="G136" s="709" t="b">
        <v>0</v>
      </c>
      <c r="H136" s="684" t="s">
        <v>3287</v>
      </c>
      <c r="I136" s="710" t="s">
        <v>3395</v>
      </c>
      <c r="J136" s="710" t="s">
        <v>3394</v>
      </c>
      <c r="K136" s="686" t="s">
        <v>61</v>
      </c>
      <c r="L136" s="686" t="s">
        <v>62</v>
      </c>
      <c r="M136" s="686" t="s">
        <v>63</v>
      </c>
      <c r="N136" s="686" t="s">
        <v>321</v>
      </c>
      <c r="O136" s="686"/>
      <c r="P136" s="686"/>
      <c r="Q136" s="686" t="s">
        <v>3552</v>
      </c>
      <c r="R136" s="686" t="s">
        <v>3396</v>
      </c>
      <c r="S136" s="686" t="s">
        <v>3397</v>
      </c>
      <c r="T136" s="686" t="s">
        <v>3398</v>
      </c>
      <c r="U136" s="686" t="s">
        <v>129</v>
      </c>
      <c r="V136" s="712">
        <v>1975.0</v>
      </c>
      <c r="W136" s="684" t="s">
        <v>73</v>
      </c>
      <c r="X136" s="686"/>
      <c r="Y136" s="686" t="s">
        <v>2887</v>
      </c>
      <c r="AA136" s="686"/>
      <c r="AB136" s="686"/>
      <c r="AC136" s="686"/>
      <c r="AD136" s="686"/>
      <c r="AE136" s="686"/>
      <c r="AF136" s="686"/>
      <c r="AG136" s="686"/>
      <c r="AH136" s="686"/>
      <c r="AI136" s="710" t="s">
        <v>3400</v>
      </c>
      <c r="AJ136" s="737">
        <v>1069.0</v>
      </c>
      <c r="AK136" s="686"/>
      <c r="AL136" s="686"/>
      <c r="AM136" s="686"/>
      <c r="AN136" s="686"/>
      <c r="AO136" s="686"/>
      <c r="AP136" s="686" t="s">
        <v>4177</v>
      </c>
      <c r="AQ136" s="686"/>
      <c r="AR136" s="686"/>
      <c r="AS136" s="686"/>
      <c r="AT136" s="686"/>
      <c r="AU136" s="686" t="s">
        <v>4178</v>
      </c>
      <c r="AV136" s="686" t="s">
        <v>3403</v>
      </c>
      <c r="AX136" s="684" t="b">
        <v>0</v>
      </c>
      <c r="AY136" s="686" t="s">
        <v>95</v>
      </c>
      <c r="AZ136" s="686"/>
      <c r="BA136" s="686"/>
      <c r="BB136" s="686"/>
      <c r="BC136" s="686"/>
      <c r="BD136" s="686"/>
      <c r="BE136" s="686"/>
      <c r="BF136" s="686"/>
      <c r="BG136" s="686"/>
      <c r="BH136" s="686"/>
      <c r="BI136" s="686"/>
      <c r="BJ136" s="686"/>
      <c r="BK136" s="686"/>
      <c r="BL136" s="686"/>
      <c r="BM136" s="686"/>
      <c r="BN136" s="686"/>
      <c r="BO136" s="686"/>
      <c r="BP136" s="686"/>
      <c r="BQ136" s="686"/>
      <c r="BR136" s="686"/>
      <c r="BS136" s="686"/>
      <c r="BT136" s="686"/>
    </row>
    <row r="137" ht="16.5" customHeight="1">
      <c r="A137" s="686" t="s">
        <v>4179</v>
      </c>
      <c r="B137" s="686" t="s">
        <v>3824</v>
      </c>
      <c r="C137" s="686" t="s">
        <v>3674</v>
      </c>
      <c r="D137" s="709"/>
      <c r="E137" s="708"/>
      <c r="F137" s="684" t="b">
        <v>1</v>
      </c>
      <c r="G137" s="709" t="b">
        <v>0</v>
      </c>
      <c r="H137" s="684" t="s">
        <v>4180</v>
      </c>
      <c r="I137" s="710" t="s">
        <v>4181</v>
      </c>
      <c r="J137" s="710" t="s">
        <v>4182</v>
      </c>
      <c r="K137" s="686" t="s">
        <v>61</v>
      </c>
      <c r="L137" s="686" t="s">
        <v>62</v>
      </c>
      <c r="M137" s="686" t="s">
        <v>63</v>
      </c>
      <c r="N137" s="686" t="s">
        <v>321</v>
      </c>
      <c r="O137" s="686"/>
      <c r="P137" s="686"/>
      <c r="Q137" s="686" t="s">
        <v>3552</v>
      </c>
      <c r="R137" s="686" t="s">
        <v>4183</v>
      </c>
      <c r="S137" s="686" t="s">
        <v>4184</v>
      </c>
      <c r="T137" s="686" t="s">
        <v>4185</v>
      </c>
      <c r="U137" s="686" t="s">
        <v>129</v>
      </c>
      <c r="V137" s="712">
        <v>1993.0</v>
      </c>
      <c r="W137" s="684" t="s">
        <v>109</v>
      </c>
      <c r="X137" s="686"/>
      <c r="Y137" s="754" t="s">
        <v>178</v>
      </c>
      <c r="Z137" s="686"/>
      <c r="AA137" s="742">
        <v>44396.0</v>
      </c>
      <c r="AB137" s="686" t="s">
        <v>4186</v>
      </c>
      <c r="AC137" s="686" t="s">
        <v>4187</v>
      </c>
      <c r="AD137" s="712">
        <v>34.05</v>
      </c>
      <c r="AE137" s="712">
        <v>3.0</v>
      </c>
      <c r="AF137" s="686"/>
      <c r="AG137" s="712">
        <v>10.0</v>
      </c>
      <c r="AH137" s="686"/>
      <c r="AI137" s="710" t="s">
        <v>4188</v>
      </c>
      <c r="AJ137" s="712">
        <v>606.0</v>
      </c>
      <c r="AK137" s="686"/>
      <c r="AL137" s="686"/>
      <c r="AM137" s="686" t="s">
        <v>4189</v>
      </c>
      <c r="AN137" s="686"/>
      <c r="AO137" s="686"/>
      <c r="AP137" s="686" t="s">
        <v>4190</v>
      </c>
      <c r="AQ137" s="686"/>
      <c r="AR137" s="686" t="s">
        <v>4191</v>
      </c>
      <c r="AS137" s="686" t="s">
        <v>4190</v>
      </c>
      <c r="AT137" s="686"/>
      <c r="AU137" s="686" t="s">
        <v>4192</v>
      </c>
      <c r="AV137" s="686" t="s">
        <v>4193</v>
      </c>
      <c r="AW137" s="686" t="s">
        <v>1076</v>
      </c>
      <c r="AX137" s="684" t="b">
        <v>0</v>
      </c>
      <c r="AY137" s="686" t="s">
        <v>95</v>
      </c>
      <c r="AZ137" s="686"/>
      <c r="BA137" s="686"/>
      <c r="BB137" s="686"/>
      <c r="BC137" s="686"/>
      <c r="BD137" s="686"/>
      <c r="BE137" s="686"/>
      <c r="BF137" s="686"/>
      <c r="BG137" s="686"/>
      <c r="BH137" s="686"/>
      <c r="BI137" s="686"/>
      <c r="BJ137" s="686"/>
      <c r="BK137" s="686"/>
      <c r="BL137" s="686"/>
      <c r="BM137" s="686"/>
      <c r="BN137" s="686"/>
      <c r="BO137" s="686"/>
      <c r="BP137" s="686"/>
      <c r="BQ137" s="686"/>
      <c r="BR137" s="686"/>
      <c r="BS137" s="686"/>
      <c r="BT137" s="686"/>
    </row>
    <row r="138" ht="15.75" customHeight="1">
      <c r="A138" s="711" t="s">
        <v>3410</v>
      </c>
      <c r="B138" s="740"/>
      <c r="C138" s="740" t="s">
        <v>3673</v>
      </c>
      <c r="D138" s="708"/>
      <c r="E138" s="708"/>
      <c r="F138" s="708" t="b">
        <v>1</v>
      </c>
      <c r="G138" s="714" t="b">
        <v>0</v>
      </c>
      <c r="H138" s="740" t="s">
        <v>4194</v>
      </c>
      <c r="I138" s="716"/>
      <c r="J138" s="716" t="s">
        <v>3412</v>
      </c>
      <c r="K138" s="711" t="s">
        <v>100</v>
      </c>
      <c r="L138" s="711" t="s">
        <v>101</v>
      </c>
      <c r="M138" s="711" t="s">
        <v>63</v>
      </c>
      <c r="N138" s="711" t="s">
        <v>187</v>
      </c>
      <c r="O138" s="711"/>
      <c r="P138" s="717"/>
      <c r="Q138" s="711"/>
      <c r="R138" s="719"/>
      <c r="S138" s="719"/>
      <c r="T138" s="748"/>
      <c r="U138" s="719"/>
      <c r="V138" s="686"/>
      <c r="W138" s="684"/>
      <c r="X138" s="684"/>
      <c r="Y138" s="719"/>
      <c r="Z138" s="719"/>
      <c r="AA138" s="686"/>
      <c r="AB138" s="686"/>
      <c r="AC138" s="686"/>
      <c r="AD138" s="684"/>
      <c r="AE138" s="684"/>
      <c r="AF138" s="719"/>
      <c r="AG138" s="684"/>
      <c r="AH138" s="684"/>
      <c r="AI138" s="719"/>
      <c r="AJ138" s="684"/>
      <c r="AK138" s="719"/>
      <c r="AL138" s="722"/>
      <c r="AM138" s="724"/>
      <c r="AN138" s="724"/>
      <c r="AO138" s="724"/>
      <c r="AP138" s="724"/>
      <c r="AQ138" s="719"/>
      <c r="AR138" s="686"/>
      <c r="AS138" s="686"/>
      <c r="AT138" s="686"/>
      <c r="AU138" s="686"/>
      <c r="AV138" s="686"/>
      <c r="AW138" s="686"/>
      <c r="AX138" s="686"/>
      <c r="AY138" s="686"/>
      <c r="AZ138" s="686"/>
      <c r="BA138" s="686"/>
      <c r="BB138" s="686"/>
      <c r="BC138" s="686"/>
      <c r="BD138" s="686"/>
      <c r="BE138" s="686"/>
      <c r="BF138" s="686"/>
      <c r="BG138" s="686"/>
      <c r="BH138" s="686"/>
      <c r="BI138" s="686"/>
      <c r="BJ138" s="686"/>
      <c r="BK138" s="686"/>
      <c r="BL138" s="686"/>
      <c r="BM138" s="686"/>
      <c r="BN138" s="686"/>
      <c r="BO138" s="686"/>
      <c r="BP138" s="686"/>
      <c r="BQ138" s="686"/>
      <c r="BR138" s="686"/>
      <c r="BS138" s="686"/>
      <c r="BT138" s="686"/>
    </row>
    <row r="139" ht="16.5" customHeight="1">
      <c r="A139" s="686" t="s">
        <v>3472</v>
      </c>
      <c r="B139" s="686" t="s">
        <v>3824</v>
      </c>
      <c r="C139" s="686" t="s">
        <v>3674</v>
      </c>
      <c r="D139" s="709"/>
      <c r="E139" s="708"/>
      <c r="F139" s="684" t="b">
        <v>1</v>
      </c>
      <c r="G139" s="709" t="b">
        <v>0</v>
      </c>
      <c r="H139" s="684" t="s">
        <v>3473</v>
      </c>
      <c r="I139" s="710" t="s">
        <v>3475</v>
      </c>
      <c r="J139" s="710" t="s">
        <v>3474</v>
      </c>
      <c r="K139" s="686" t="s">
        <v>100</v>
      </c>
      <c r="L139" s="686" t="s">
        <v>123</v>
      </c>
      <c r="M139" s="686" t="s">
        <v>314</v>
      </c>
      <c r="N139" s="686" t="s">
        <v>125</v>
      </c>
      <c r="O139" s="686" t="s">
        <v>366</v>
      </c>
      <c r="P139" s="686"/>
      <c r="Q139" s="686"/>
      <c r="R139" s="686" t="s">
        <v>3476</v>
      </c>
      <c r="S139" s="686" t="s">
        <v>3477</v>
      </c>
      <c r="T139" s="686" t="s">
        <v>3478</v>
      </c>
      <c r="U139" s="686" t="s">
        <v>129</v>
      </c>
      <c r="V139" s="712">
        <v>2018.0</v>
      </c>
      <c r="W139" s="684" t="s">
        <v>91</v>
      </c>
      <c r="X139" s="686"/>
      <c r="Y139" s="686" t="s">
        <v>306</v>
      </c>
      <c r="AA139" s="686"/>
      <c r="AB139" s="686"/>
      <c r="AC139" s="686"/>
      <c r="AD139" s="686">
        <v>0.0</v>
      </c>
      <c r="AE139" s="686"/>
      <c r="AF139" s="686"/>
      <c r="AG139" s="686"/>
      <c r="AH139" s="686"/>
      <c r="AI139" s="710" t="s">
        <v>3479</v>
      </c>
      <c r="AJ139" s="712">
        <v>26.0</v>
      </c>
      <c r="AK139" s="686"/>
      <c r="AL139" s="686"/>
      <c r="AM139" s="686" t="s">
        <v>4195</v>
      </c>
      <c r="AN139" s="686"/>
      <c r="AO139" s="686" t="s">
        <v>4196</v>
      </c>
      <c r="AP139" s="686" t="s">
        <v>4195</v>
      </c>
      <c r="AQ139" s="686"/>
      <c r="AR139" s="686"/>
      <c r="AS139" s="686" t="s">
        <v>4195</v>
      </c>
      <c r="AT139" s="686"/>
      <c r="AU139" s="686" t="s">
        <v>4197</v>
      </c>
      <c r="AV139" s="686" t="s">
        <v>3483</v>
      </c>
      <c r="AX139" s="684" t="b">
        <v>0</v>
      </c>
      <c r="AY139" s="686" t="s">
        <v>423</v>
      </c>
      <c r="AZ139" s="686"/>
      <c r="BA139" s="686"/>
      <c r="BB139" s="686"/>
      <c r="BC139" s="686"/>
      <c r="BD139" s="686"/>
      <c r="BE139" s="686"/>
      <c r="BF139" s="686"/>
      <c r="BG139" s="686"/>
      <c r="BH139" s="686"/>
      <c r="BI139" s="686"/>
      <c r="BJ139" s="686"/>
      <c r="BK139" s="686"/>
      <c r="BL139" s="686"/>
      <c r="BM139" s="686"/>
      <c r="BN139" s="686"/>
      <c r="BO139" s="686"/>
      <c r="BP139" s="686"/>
      <c r="BQ139" s="686"/>
      <c r="BR139" s="686"/>
      <c r="BS139" s="686"/>
      <c r="BT139" s="686"/>
    </row>
    <row r="140" ht="15.75" customHeight="1">
      <c r="A140" s="726" t="s">
        <v>4198</v>
      </c>
      <c r="B140" s="711"/>
      <c r="C140" s="711" t="s">
        <v>3984</v>
      </c>
      <c r="D140" s="714"/>
      <c r="E140" s="708"/>
      <c r="F140" s="714" t="b">
        <v>1</v>
      </c>
      <c r="G140" s="714" t="b">
        <v>0</v>
      </c>
      <c r="H140" s="711" t="s">
        <v>4199</v>
      </c>
      <c r="I140" s="711"/>
      <c r="J140" s="716" t="s">
        <v>3535</v>
      </c>
      <c r="K140" s="711" t="s">
        <v>61</v>
      </c>
      <c r="L140" s="711" t="s">
        <v>62</v>
      </c>
      <c r="M140" s="711" t="s">
        <v>63</v>
      </c>
      <c r="N140" s="711" t="s">
        <v>187</v>
      </c>
      <c r="O140" s="711"/>
      <c r="P140" s="717"/>
      <c r="Q140" s="711" t="s">
        <v>3552</v>
      </c>
      <c r="R140" s="724"/>
      <c r="S140" s="724"/>
      <c r="T140" s="741"/>
      <c r="U140" s="724"/>
      <c r="V140" s="724"/>
      <c r="W140" s="724"/>
      <c r="X140" s="724"/>
      <c r="Y140" s="724"/>
      <c r="Z140" s="724"/>
      <c r="AA140" s="724"/>
      <c r="AB140" s="724"/>
      <c r="AC140" s="724"/>
      <c r="AD140" s="724"/>
      <c r="AE140" s="724"/>
      <c r="AF140" s="724"/>
      <c r="AG140" s="724"/>
      <c r="AH140" s="724"/>
      <c r="AI140" s="724"/>
      <c r="AJ140" s="724"/>
      <c r="AK140" s="724"/>
      <c r="AL140" s="724"/>
      <c r="AM140" s="724"/>
      <c r="AN140" s="724"/>
      <c r="AO140" s="724"/>
      <c r="AP140" s="626"/>
      <c r="AQ140" s="686"/>
      <c r="AR140" s="686"/>
      <c r="AS140" s="686"/>
      <c r="AT140" s="686"/>
      <c r="AU140" s="686"/>
      <c r="AV140" s="686"/>
      <c r="AW140" s="686"/>
      <c r="AX140" s="686"/>
      <c r="AY140" s="686"/>
      <c r="AZ140" s="686"/>
      <c r="BA140" s="686"/>
      <c r="BB140" s="686"/>
      <c r="BC140" s="686"/>
      <c r="BD140" s="686"/>
      <c r="BE140" s="686"/>
      <c r="BF140" s="686"/>
      <c r="BG140" s="686"/>
      <c r="BH140" s="686"/>
      <c r="BI140" s="686"/>
      <c r="BJ140" s="686"/>
      <c r="BK140" s="686"/>
      <c r="BL140" s="686"/>
      <c r="BM140" s="686"/>
      <c r="BN140" s="686"/>
      <c r="BO140" s="686"/>
      <c r="BP140" s="686"/>
      <c r="BQ140" s="686"/>
      <c r="BR140" s="686"/>
      <c r="BS140" s="686"/>
      <c r="BT140" s="686"/>
    </row>
    <row r="141" ht="15.75" customHeight="1">
      <c r="A141" s="711" t="s">
        <v>993</v>
      </c>
      <c r="B141" s="775"/>
      <c r="C141" s="725"/>
      <c r="D141" s="713"/>
      <c r="E141" s="708"/>
      <c r="F141" s="713" t="b">
        <v>1</v>
      </c>
      <c r="G141" s="688" t="s">
        <v>995</v>
      </c>
      <c r="H141" s="725" t="s">
        <v>4200</v>
      </c>
      <c r="I141" s="726"/>
      <c r="J141" s="726"/>
      <c r="K141" s="711"/>
      <c r="L141" s="711"/>
      <c r="M141" s="711"/>
      <c r="N141" s="711"/>
      <c r="O141" s="711"/>
      <c r="P141" s="717"/>
      <c r="Q141" s="711"/>
      <c r="R141" s="724"/>
      <c r="S141" s="719"/>
      <c r="T141" s="724"/>
      <c r="U141" s="724"/>
      <c r="V141" s="724"/>
      <c r="W141" s="776"/>
      <c r="X141" s="722"/>
      <c r="Y141" s="719"/>
      <c r="Z141" s="676"/>
      <c r="AA141" s="720"/>
      <c r="AB141" s="777"/>
      <c r="AC141" s="777"/>
      <c r="AD141" s="685"/>
      <c r="AE141" s="685"/>
      <c r="AF141" s="676"/>
      <c r="AG141" s="685"/>
      <c r="AH141" s="685"/>
      <c r="AI141" s="676"/>
      <c r="AJ141" s="685"/>
      <c r="AK141" s="724"/>
      <c r="AL141" s="722"/>
      <c r="AM141" s="719"/>
      <c r="AN141" s="724"/>
      <c r="AO141" s="724"/>
      <c r="AP141" s="719"/>
      <c r="AQ141" s="719"/>
      <c r="AR141" s="686"/>
      <c r="AS141" s="686"/>
      <c r="AT141" s="686"/>
      <c r="AU141" s="686"/>
      <c r="AV141" s="686"/>
      <c r="AW141" s="686"/>
      <c r="AX141" s="686"/>
      <c r="AY141" s="686"/>
      <c r="AZ141" s="686"/>
      <c r="BA141" s="686"/>
      <c r="BB141" s="686"/>
      <c r="BC141" s="686"/>
      <c r="BD141" s="686"/>
      <c r="BE141" s="686"/>
      <c r="BF141" s="686"/>
      <c r="BG141" s="686"/>
      <c r="BH141" s="686"/>
      <c r="BI141" s="686"/>
      <c r="BJ141" s="686"/>
      <c r="BK141" s="686"/>
      <c r="BL141" s="686"/>
      <c r="BM141" s="686"/>
      <c r="BN141" s="686"/>
      <c r="BO141" s="686"/>
      <c r="BP141" s="686"/>
      <c r="BQ141" s="686"/>
      <c r="BR141" s="686"/>
      <c r="BS141" s="686"/>
      <c r="BT141" s="686"/>
    </row>
    <row r="142" ht="16.5" customHeight="1">
      <c r="A142" s="686" t="s">
        <v>76</v>
      </c>
      <c r="B142" s="684"/>
      <c r="C142" s="706" t="s">
        <v>3673</v>
      </c>
      <c r="D142" s="708" t="s">
        <v>3723</v>
      </c>
      <c r="E142" s="708" t="s">
        <v>57</v>
      </c>
      <c r="F142" s="684" t="b">
        <v>1</v>
      </c>
      <c r="G142" s="753"/>
      <c r="H142" s="719" t="s">
        <v>4201</v>
      </c>
      <c r="I142" s="710" t="s">
        <v>78</v>
      </c>
      <c r="J142" s="710" t="s">
        <v>77</v>
      </c>
      <c r="K142" s="711" t="s">
        <v>79</v>
      </c>
      <c r="L142" s="686" t="s">
        <v>80</v>
      </c>
      <c r="M142" s="686" t="s">
        <v>81</v>
      </c>
      <c r="N142" s="711" t="s">
        <v>82</v>
      </c>
      <c r="O142" s="686" t="s">
        <v>65</v>
      </c>
      <c r="P142" s="686" t="s">
        <v>83</v>
      </c>
      <c r="Q142" s="686"/>
      <c r="R142" s="686" t="s">
        <v>4202</v>
      </c>
      <c r="S142" s="686" t="s">
        <v>86</v>
      </c>
      <c r="T142" s="686" t="s">
        <v>88</v>
      </c>
      <c r="U142" s="686" t="s">
        <v>129</v>
      </c>
      <c r="V142" s="684">
        <v>2008.0</v>
      </c>
      <c r="W142" s="684" t="s">
        <v>91</v>
      </c>
      <c r="X142" s="686"/>
      <c r="Y142" s="686" t="s">
        <v>193</v>
      </c>
      <c r="AA142" s="686"/>
      <c r="AB142" s="686"/>
      <c r="AC142" s="686"/>
      <c r="AD142" s="686"/>
      <c r="AE142" s="686"/>
      <c r="AF142" s="686"/>
      <c r="AG142" s="686"/>
      <c r="AH142" s="686"/>
      <c r="AI142" s="686"/>
      <c r="AJ142" s="686"/>
      <c r="AK142" s="686"/>
      <c r="AL142" s="686"/>
      <c r="AM142" s="686" t="s">
        <v>3906</v>
      </c>
      <c r="AN142" s="686"/>
      <c r="AO142" s="686"/>
      <c r="AP142" s="686"/>
      <c r="AQ142" s="686"/>
      <c r="AR142" s="686"/>
      <c r="AS142" s="686"/>
      <c r="AT142" s="686"/>
      <c r="AU142" s="686" t="s">
        <v>3906</v>
      </c>
      <c r="AV142" s="686" t="s">
        <v>94</v>
      </c>
      <c r="AX142" s="684" t="b">
        <v>0</v>
      </c>
      <c r="AY142" s="686" t="s">
        <v>95</v>
      </c>
      <c r="AZ142" s="686"/>
      <c r="BA142" s="686"/>
      <c r="BB142" s="686"/>
      <c r="BC142" s="686"/>
      <c r="BD142" s="686"/>
      <c r="BE142" s="686"/>
      <c r="BF142" s="686"/>
      <c r="BG142" s="686"/>
      <c r="BH142" s="686"/>
      <c r="BI142" s="686"/>
      <c r="BJ142" s="686"/>
      <c r="BK142" s="686"/>
      <c r="BL142" s="686"/>
      <c r="BM142" s="686"/>
      <c r="BN142" s="686"/>
      <c r="BO142" s="686"/>
      <c r="BP142" s="686"/>
      <c r="BQ142" s="686"/>
      <c r="BR142" s="686"/>
      <c r="BS142" s="686"/>
      <c r="BT142" s="686"/>
    </row>
    <row r="143" ht="16.5" customHeight="1">
      <c r="A143" s="686" t="s">
        <v>318</v>
      </c>
      <c r="B143" s="684"/>
      <c r="C143" s="686" t="s">
        <v>3911</v>
      </c>
      <c r="D143" s="709" t="s">
        <v>3673</v>
      </c>
      <c r="E143" s="708" t="s">
        <v>57</v>
      </c>
      <c r="F143" s="684" t="b">
        <v>1</v>
      </c>
      <c r="G143" s="753"/>
      <c r="H143" s="684"/>
      <c r="I143" s="710" t="s">
        <v>320</v>
      </c>
      <c r="J143" s="710" t="s">
        <v>319</v>
      </c>
      <c r="K143" s="711" t="s">
        <v>61</v>
      </c>
      <c r="L143" s="686" t="s">
        <v>62</v>
      </c>
      <c r="M143" s="686" t="s">
        <v>63</v>
      </c>
      <c r="N143" s="711" t="s">
        <v>321</v>
      </c>
      <c r="O143" s="686" t="s">
        <v>64</v>
      </c>
      <c r="P143" s="686"/>
      <c r="Q143" s="686" t="s">
        <v>3552</v>
      </c>
      <c r="R143" s="686" t="s">
        <v>4203</v>
      </c>
      <c r="S143" s="754" t="s">
        <v>323</v>
      </c>
      <c r="T143" s="686" t="s">
        <v>325</v>
      </c>
      <c r="U143" s="686" t="s">
        <v>129</v>
      </c>
      <c r="V143" s="712">
        <v>2014.0</v>
      </c>
      <c r="W143" s="684" t="s">
        <v>109</v>
      </c>
      <c r="X143" s="686"/>
      <c r="Y143" s="686" t="s">
        <v>163</v>
      </c>
      <c r="Z143" s="686"/>
      <c r="AA143" s="742">
        <v>44214.0</v>
      </c>
      <c r="AB143" s="686" t="s">
        <v>4204</v>
      </c>
      <c r="AC143" s="686" t="s">
        <v>4205</v>
      </c>
      <c r="AD143" s="712">
        <v>30.0</v>
      </c>
      <c r="AE143" s="712">
        <v>1.0</v>
      </c>
      <c r="AF143" s="686"/>
      <c r="AG143" s="712">
        <v>1.0</v>
      </c>
      <c r="AH143" s="686"/>
      <c r="AI143" s="710" t="s">
        <v>326</v>
      </c>
      <c r="AJ143" s="712">
        <v>684.0</v>
      </c>
      <c r="AK143" s="686"/>
      <c r="AL143" s="686"/>
      <c r="AM143" s="686" t="s">
        <v>4206</v>
      </c>
      <c r="AN143" s="686" t="s">
        <v>4207</v>
      </c>
      <c r="AO143" s="686"/>
      <c r="AP143" s="686" t="s">
        <v>4206</v>
      </c>
      <c r="AQ143" s="686" t="s">
        <v>4208</v>
      </c>
      <c r="AR143" s="686"/>
      <c r="AS143" s="686"/>
      <c r="AT143" s="686"/>
      <c r="AU143" s="686" t="s">
        <v>4209</v>
      </c>
      <c r="AV143" s="686" t="s">
        <v>332</v>
      </c>
      <c r="AW143" s="686" t="s">
        <v>333</v>
      </c>
      <c r="AX143" s="684" t="b">
        <v>0</v>
      </c>
      <c r="AY143" s="686" t="s">
        <v>182</v>
      </c>
      <c r="BA143" s="686"/>
      <c r="BB143" s="686"/>
      <c r="BC143" s="686"/>
      <c r="BD143" s="686"/>
      <c r="BE143" s="686"/>
      <c r="BF143" s="686"/>
      <c r="BG143" s="686"/>
      <c r="BH143" s="686"/>
      <c r="BI143" s="686"/>
      <c r="BJ143" s="686"/>
      <c r="BK143" s="686"/>
      <c r="BL143" s="686"/>
      <c r="BM143" s="686"/>
      <c r="BN143" s="686"/>
      <c r="BO143" s="686"/>
      <c r="BP143" s="686"/>
      <c r="BQ143" s="686"/>
      <c r="BR143" s="686"/>
      <c r="BS143" s="686"/>
      <c r="BT143" s="686"/>
    </row>
    <row r="144" ht="15.75" customHeight="1">
      <c r="A144" s="686" t="s">
        <v>4210</v>
      </c>
      <c r="B144" s="684"/>
      <c r="C144" s="686" t="s">
        <v>3911</v>
      </c>
      <c r="D144" s="709" t="s">
        <v>3673</v>
      </c>
      <c r="E144" s="708" t="s">
        <v>57</v>
      </c>
      <c r="F144" s="684" t="b">
        <v>1</v>
      </c>
      <c r="G144" s="753"/>
      <c r="H144" s="684"/>
      <c r="I144" s="710" t="s">
        <v>4211</v>
      </c>
      <c r="J144" s="710" t="s">
        <v>4212</v>
      </c>
      <c r="K144" s="711" t="s">
        <v>61</v>
      </c>
      <c r="L144" s="686" t="s">
        <v>62</v>
      </c>
      <c r="M144" s="686" t="s">
        <v>63</v>
      </c>
      <c r="N144" s="711" t="s">
        <v>321</v>
      </c>
      <c r="O144" s="686" t="s">
        <v>64</v>
      </c>
      <c r="P144" s="686"/>
      <c r="Q144" s="686" t="s">
        <v>3552</v>
      </c>
      <c r="R144" s="686" t="s">
        <v>4213</v>
      </c>
      <c r="S144" s="686" t="s">
        <v>4214</v>
      </c>
      <c r="T144" s="686" t="s">
        <v>4215</v>
      </c>
      <c r="U144" s="686" t="s">
        <v>71</v>
      </c>
      <c r="V144" s="684">
        <v>2015.0</v>
      </c>
      <c r="W144" s="684" t="s">
        <v>91</v>
      </c>
      <c r="X144" s="686"/>
      <c r="Y144" s="686" t="s">
        <v>306</v>
      </c>
      <c r="AA144" s="686"/>
      <c r="AB144" s="686"/>
      <c r="AC144" s="686"/>
      <c r="AD144" s="686"/>
      <c r="AE144" s="686"/>
      <c r="AF144" s="686"/>
      <c r="AG144" s="686"/>
      <c r="AH144" s="686"/>
      <c r="AI144" s="686"/>
      <c r="AJ144" s="686"/>
      <c r="AK144" s="686"/>
      <c r="AL144" s="686"/>
      <c r="AM144" s="686" t="s">
        <v>4216</v>
      </c>
      <c r="AN144" s="686"/>
      <c r="AO144" s="686"/>
      <c r="AP144" s="686"/>
      <c r="AQ144" s="686"/>
      <c r="AR144" s="686"/>
      <c r="AS144" s="686" t="s">
        <v>4216</v>
      </c>
      <c r="AT144" s="686"/>
      <c r="AU144" s="686" t="s">
        <v>4217</v>
      </c>
      <c r="AV144" s="686" t="s">
        <v>4218</v>
      </c>
      <c r="AX144" s="684" t="b">
        <v>0</v>
      </c>
      <c r="AY144" s="686" t="s">
        <v>214</v>
      </c>
      <c r="AZ144" s="686"/>
      <c r="BA144" s="686"/>
      <c r="BB144" s="686"/>
      <c r="BC144" s="686"/>
      <c r="BD144" s="686"/>
      <c r="BE144" s="686"/>
      <c r="BF144" s="686"/>
      <c r="BG144" s="686"/>
      <c r="BH144" s="686"/>
      <c r="BI144" s="686"/>
      <c r="BJ144" s="686"/>
      <c r="BK144" s="686"/>
      <c r="BL144" s="686"/>
      <c r="BM144" s="686"/>
      <c r="BN144" s="686"/>
      <c r="BO144" s="686"/>
      <c r="BP144" s="686"/>
      <c r="BQ144" s="686"/>
      <c r="BR144" s="686"/>
      <c r="BS144" s="686"/>
      <c r="BT144" s="686"/>
    </row>
    <row r="145" ht="15.75" customHeight="1">
      <c r="A145" s="686" t="s">
        <v>4219</v>
      </c>
      <c r="B145" s="684"/>
      <c r="C145" s="686" t="s">
        <v>3911</v>
      </c>
      <c r="D145" s="707" t="s">
        <v>3674</v>
      </c>
      <c r="E145" s="708" t="s">
        <v>57</v>
      </c>
      <c r="F145" s="684" t="b">
        <v>1</v>
      </c>
      <c r="G145" s="709"/>
      <c r="H145" s="684"/>
      <c r="I145" s="710" t="s">
        <v>4220</v>
      </c>
      <c r="J145" s="710" t="s">
        <v>4221</v>
      </c>
      <c r="K145" s="711" t="s">
        <v>100</v>
      </c>
      <c r="L145" s="686" t="s">
        <v>123</v>
      </c>
      <c r="M145" s="686" t="s">
        <v>124</v>
      </c>
      <c r="N145" s="686" t="s">
        <v>427</v>
      </c>
      <c r="O145" s="686"/>
      <c r="P145" s="686"/>
      <c r="Q145" s="686" t="s">
        <v>3554</v>
      </c>
      <c r="R145" s="686" t="s">
        <v>750</v>
      </c>
      <c r="S145" s="686" t="s">
        <v>751</v>
      </c>
      <c r="T145" s="686" t="s">
        <v>752</v>
      </c>
      <c r="U145" s="686" t="s">
        <v>129</v>
      </c>
      <c r="V145" s="684">
        <v>2017.0</v>
      </c>
      <c r="W145" s="684" t="s">
        <v>91</v>
      </c>
      <c r="X145" s="686"/>
      <c r="Y145" s="686" t="s">
        <v>306</v>
      </c>
      <c r="AA145" s="686"/>
      <c r="AB145" s="686"/>
      <c r="AC145" s="686"/>
      <c r="AD145" s="686"/>
      <c r="AE145" s="686"/>
      <c r="AF145" s="686"/>
      <c r="AG145" s="686"/>
      <c r="AH145" s="686"/>
      <c r="AI145" s="686"/>
      <c r="AJ145" s="686"/>
      <c r="AK145" s="686"/>
      <c r="AL145" s="686"/>
      <c r="AM145" s="686" t="s">
        <v>4222</v>
      </c>
      <c r="AN145" s="686" t="s">
        <v>4223</v>
      </c>
      <c r="AO145" s="686"/>
      <c r="AP145" s="686" t="s">
        <v>4222</v>
      </c>
      <c r="AQ145" s="686"/>
      <c r="AR145" s="686"/>
      <c r="AS145" s="686"/>
      <c r="AT145" s="686"/>
      <c r="AU145" s="686" t="s">
        <v>4224</v>
      </c>
      <c r="AV145" s="686" t="s">
        <v>757</v>
      </c>
      <c r="AX145" s="684" t="b">
        <v>0</v>
      </c>
      <c r="AY145" s="686" t="s">
        <v>95</v>
      </c>
      <c r="AZ145" s="686"/>
      <c r="BA145" s="686"/>
      <c r="BB145" s="686"/>
      <c r="BC145" s="686"/>
      <c r="BD145" s="686"/>
      <c r="BE145" s="686"/>
      <c r="BF145" s="686"/>
      <c r="BG145" s="686"/>
      <c r="BH145" s="686"/>
      <c r="BI145" s="686"/>
      <c r="BJ145" s="686"/>
      <c r="BK145" s="686"/>
      <c r="BL145" s="686"/>
      <c r="BM145" s="686"/>
      <c r="BN145" s="686"/>
      <c r="BO145" s="686"/>
      <c r="BP145" s="686"/>
      <c r="BQ145" s="686"/>
      <c r="BR145" s="686"/>
      <c r="BS145" s="686"/>
      <c r="BT145" s="686"/>
    </row>
    <row r="146" ht="15.75" customHeight="1">
      <c r="A146" s="686" t="s">
        <v>1230</v>
      </c>
      <c r="B146" s="684"/>
      <c r="C146" s="773" t="s">
        <v>3673</v>
      </c>
      <c r="D146" s="709" t="s">
        <v>3673</v>
      </c>
      <c r="E146" s="708" t="s">
        <v>57</v>
      </c>
      <c r="F146" s="684" t="b">
        <v>1</v>
      </c>
      <c r="G146" s="753"/>
      <c r="H146" s="778" t="s">
        <v>1231</v>
      </c>
      <c r="I146" s="710" t="s">
        <v>1232</v>
      </c>
      <c r="J146" s="710" t="s">
        <v>4225</v>
      </c>
      <c r="K146" s="686" t="s">
        <v>61</v>
      </c>
      <c r="L146" s="686" t="s">
        <v>62</v>
      </c>
      <c r="M146" s="686" t="s">
        <v>63</v>
      </c>
      <c r="N146" s="711" t="s">
        <v>321</v>
      </c>
      <c r="O146" s="686"/>
      <c r="P146" s="686"/>
      <c r="Q146" s="686"/>
      <c r="R146" s="686" t="s">
        <v>1234</v>
      </c>
      <c r="S146" s="686" t="s">
        <v>1235</v>
      </c>
      <c r="T146" s="686" t="s">
        <v>1236</v>
      </c>
      <c r="U146" s="755" t="s">
        <v>3934</v>
      </c>
      <c r="V146" s="684">
        <v>2019.0</v>
      </c>
      <c r="W146" s="684" t="s">
        <v>91</v>
      </c>
      <c r="X146" s="686"/>
      <c r="Y146" s="686" t="s">
        <v>74</v>
      </c>
      <c r="Z146" s="686"/>
      <c r="AA146" s="742">
        <v>44246.0</v>
      </c>
      <c r="AB146" s="686"/>
      <c r="AC146" s="712">
        <v>0.0</v>
      </c>
      <c r="AD146" s="686"/>
      <c r="AE146" s="712">
        <v>1.0</v>
      </c>
      <c r="AF146" s="686"/>
      <c r="AG146" s="712">
        <v>1.0</v>
      </c>
      <c r="AH146" s="686"/>
      <c r="AI146" s="686"/>
      <c r="AJ146" s="686"/>
      <c r="AK146" s="686"/>
      <c r="AL146" s="686"/>
      <c r="AM146" s="686"/>
      <c r="AN146" s="686" t="s">
        <v>4226</v>
      </c>
      <c r="AO146" s="686"/>
      <c r="AP146" s="686"/>
      <c r="AQ146" s="686"/>
      <c r="AR146" s="686"/>
      <c r="AS146" s="686"/>
      <c r="AT146" s="686"/>
      <c r="AU146" s="686" t="s">
        <v>4227</v>
      </c>
      <c r="AV146" s="686" t="s">
        <v>1239</v>
      </c>
      <c r="AX146" s="684" t="b">
        <v>0</v>
      </c>
      <c r="AY146" s="686" t="s">
        <v>214</v>
      </c>
      <c r="AZ146" s="686"/>
      <c r="BA146" s="686"/>
      <c r="BB146" s="686"/>
      <c r="BC146" s="686"/>
      <c r="BD146" s="686"/>
      <c r="BE146" s="686"/>
      <c r="BF146" s="686"/>
      <c r="BG146" s="686"/>
      <c r="BH146" s="686"/>
      <c r="BI146" s="686"/>
      <c r="BJ146" s="686"/>
      <c r="BK146" s="686"/>
      <c r="BL146" s="686"/>
      <c r="BM146" s="686"/>
      <c r="BN146" s="686"/>
      <c r="BO146" s="686"/>
      <c r="BP146" s="686"/>
      <c r="BQ146" s="686"/>
      <c r="BR146" s="686"/>
      <c r="BS146" s="686"/>
      <c r="BT146" s="686"/>
    </row>
    <row r="147" ht="15.75" customHeight="1">
      <c r="A147" s="686" t="s">
        <v>1812</v>
      </c>
      <c r="B147" s="684"/>
      <c r="C147" s="686" t="s">
        <v>3911</v>
      </c>
      <c r="D147" s="707" t="s">
        <v>3674</v>
      </c>
      <c r="E147" s="708" t="s">
        <v>57</v>
      </c>
      <c r="F147" s="684" t="b">
        <v>1</v>
      </c>
      <c r="G147" s="709"/>
      <c r="H147" s="684"/>
      <c r="I147" s="710" t="s">
        <v>1814</v>
      </c>
      <c r="J147" s="710" t="s">
        <v>1813</v>
      </c>
      <c r="K147" s="686" t="s">
        <v>100</v>
      </c>
      <c r="L147" s="686" t="s">
        <v>123</v>
      </c>
      <c r="M147" s="686" t="s">
        <v>314</v>
      </c>
      <c r="N147" s="686" t="s">
        <v>427</v>
      </c>
      <c r="O147" s="686" t="s">
        <v>65</v>
      </c>
      <c r="P147" s="686"/>
      <c r="Q147" s="686"/>
      <c r="R147" s="686" t="s">
        <v>1816</v>
      </c>
      <c r="S147" s="686" t="s">
        <v>1817</v>
      </c>
      <c r="T147" s="686" t="s">
        <v>1818</v>
      </c>
      <c r="U147" s="686" t="s">
        <v>1819</v>
      </c>
      <c r="V147" s="684">
        <v>2012.0</v>
      </c>
      <c r="W147" s="684" t="s">
        <v>91</v>
      </c>
      <c r="X147" s="686"/>
      <c r="Y147" s="686" t="s">
        <v>193</v>
      </c>
      <c r="AA147" s="686"/>
      <c r="AB147" s="686"/>
      <c r="AC147" s="686"/>
      <c r="AD147" s="686"/>
      <c r="AE147" s="686"/>
      <c r="AF147" s="686"/>
      <c r="AG147" s="686"/>
      <c r="AH147" s="686"/>
      <c r="AI147" s="686"/>
      <c r="AJ147" s="686"/>
      <c r="AK147" s="686"/>
      <c r="AL147" s="686"/>
      <c r="AM147" s="686" t="s">
        <v>4228</v>
      </c>
      <c r="AN147" s="686"/>
      <c r="AO147" s="686"/>
      <c r="AP147" s="686" t="s">
        <v>4228</v>
      </c>
      <c r="AQ147" s="686"/>
      <c r="AR147" s="686"/>
      <c r="AS147" s="686"/>
      <c r="AT147" s="686"/>
      <c r="AU147" s="686" t="s">
        <v>4228</v>
      </c>
      <c r="AV147" s="686" t="s">
        <v>1821</v>
      </c>
      <c r="AX147" s="684" t="b">
        <v>0</v>
      </c>
      <c r="AY147" s="686" t="s">
        <v>95</v>
      </c>
      <c r="AZ147" s="686"/>
      <c r="BA147" s="686"/>
      <c r="BB147" s="686"/>
      <c r="BC147" s="686"/>
      <c r="BD147" s="686"/>
      <c r="BE147" s="686"/>
      <c r="BF147" s="686"/>
      <c r="BG147" s="686"/>
      <c r="BH147" s="686"/>
      <c r="BI147" s="686"/>
      <c r="BJ147" s="686"/>
      <c r="BK147" s="686"/>
      <c r="BL147" s="686"/>
      <c r="BM147" s="686"/>
      <c r="BN147" s="686"/>
      <c r="BO147" s="686"/>
      <c r="BP147" s="686"/>
      <c r="BQ147" s="686"/>
      <c r="BR147" s="686"/>
      <c r="BS147" s="686"/>
      <c r="BT147" s="686"/>
    </row>
    <row r="148" ht="14.25" customHeight="1">
      <c r="A148" s="686" t="s">
        <v>4229</v>
      </c>
      <c r="B148" s="684"/>
      <c r="C148" s="686" t="s">
        <v>3911</v>
      </c>
      <c r="D148" s="709" t="s">
        <v>3673</v>
      </c>
      <c r="E148" s="708" t="s">
        <v>57</v>
      </c>
      <c r="F148" s="684" t="b">
        <v>1</v>
      </c>
      <c r="G148" s="753"/>
      <c r="H148" s="684"/>
      <c r="I148" s="710" t="s">
        <v>4230</v>
      </c>
      <c r="J148" s="710" t="s">
        <v>4231</v>
      </c>
      <c r="K148" s="686" t="s">
        <v>61</v>
      </c>
      <c r="L148" s="686" t="s">
        <v>80</v>
      </c>
      <c r="M148" s="686" t="s">
        <v>63</v>
      </c>
      <c r="N148" s="686" t="s">
        <v>64</v>
      </c>
      <c r="O148" s="686"/>
      <c r="P148" s="686"/>
      <c r="Q148" s="686" t="s">
        <v>3553</v>
      </c>
      <c r="R148" s="686" t="s">
        <v>4232</v>
      </c>
      <c r="S148" s="686" t="s">
        <v>4233</v>
      </c>
      <c r="T148" s="686" t="s">
        <v>4234</v>
      </c>
      <c r="U148" s="686" t="s">
        <v>3727</v>
      </c>
      <c r="V148" s="684">
        <v>2015.0</v>
      </c>
      <c r="W148" s="684" t="s">
        <v>109</v>
      </c>
      <c r="X148" s="686"/>
      <c r="Y148" s="686" t="s">
        <v>74</v>
      </c>
      <c r="Z148" s="686"/>
      <c r="AA148" s="742">
        <v>44366.0</v>
      </c>
      <c r="AB148" s="686"/>
      <c r="AC148" s="712">
        <v>0.0</v>
      </c>
      <c r="AD148" s="686"/>
      <c r="AE148" s="712">
        <v>2.0</v>
      </c>
      <c r="AF148" s="686"/>
      <c r="AG148" s="712">
        <v>2.0</v>
      </c>
      <c r="AH148" s="686"/>
      <c r="AI148" s="710" t="s">
        <v>4235</v>
      </c>
      <c r="AJ148" s="712">
        <v>874.0</v>
      </c>
      <c r="AK148" s="686"/>
      <c r="AL148" s="686"/>
      <c r="AM148" s="686" t="s">
        <v>4236</v>
      </c>
      <c r="AN148" s="686"/>
      <c r="AO148" s="686" t="s">
        <v>4236</v>
      </c>
      <c r="AP148" s="686" t="s">
        <v>4237</v>
      </c>
      <c r="AQ148" s="686"/>
      <c r="AR148" s="686" t="s">
        <v>4238</v>
      </c>
      <c r="AS148" s="686" t="s">
        <v>4236</v>
      </c>
      <c r="AT148" s="686"/>
      <c r="AU148" s="686" t="s">
        <v>4239</v>
      </c>
      <c r="AV148" s="686" t="s">
        <v>4240</v>
      </c>
      <c r="AX148" s="684" t="b">
        <v>0</v>
      </c>
      <c r="AY148" s="686" t="s">
        <v>95</v>
      </c>
      <c r="AZ148" s="686"/>
      <c r="BA148" s="686"/>
      <c r="BB148" s="686"/>
      <c r="BC148" s="686"/>
      <c r="BD148" s="686"/>
      <c r="BE148" s="686"/>
      <c r="BF148" s="686"/>
      <c r="BG148" s="686"/>
      <c r="BH148" s="686"/>
      <c r="BI148" s="686"/>
      <c r="BJ148" s="686"/>
      <c r="BK148" s="686"/>
      <c r="BL148" s="686"/>
      <c r="BM148" s="686"/>
      <c r="BN148" s="686"/>
      <c r="BO148" s="686"/>
      <c r="BP148" s="686"/>
      <c r="BQ148" s="686"/>
      <c r="BR148" s="686"/>
      <c r="BS148" s="686"/>
      <c r="BT148" s="686"/>
    </row>
    <row r="149" ht="15.75" customHeight="1">
      <c r="A149" s="686" t="s">
        <v>4241</v>
      </c>
      <c r="B149" s="686"/>
      <c r="C149" s="686" t="s">
        <v>4080</v>
      </c>
      <c r="D149" s="709"/>
      <c r="E149" s="708" t="s">
        <v>150</v>
      </c>
      <c r="F149" s="684" t="b">
        <v>0</v>
      </c>
      <c r="G149" s="709" t="b">
        <v>0</v>
      </c>
      <c r="H149" s="684"/>
      <c r="I149" s="710" t="s">
        <v>151</v>
      </c>
      <c r="J149" s="686"/>
      <c r="K149" s="686"/>
      <c r="L149" s="711" t="s">
        <v>123</v>
      </c>
      <c r="M149" s="711"/>
      <c r="N149" s="686"/>
      <c r="O149" s="686"/>
      <c r="P149" s="686"/>
      <c r="Q149" s="686"/>
      <c r="R149" s="686" t="s">
        <v>152</v>
      </c>
      <c r="S149" s="686" t="s">
        <v>153</v>
      </c>
      <c r="T149" s="686" t="s">
        <v>154</v>
      </c>
      <c r="U149" s="686" t="s">
        <v>4242</v>
      </c>
      <c r="V149" s="712">
        <v>2008.0</v>
      </c>
      <c r="W149" s="686" t="s">
        <v>91</v>
      </c>
      <c r="X149" s="686"/>
      <c r="Y149" s="686" t="s">
        <v>74</v>
      </c>
      <c r="Z149" s="686"/>
      <c r="AA149" s="686"/>
      <c r="AB149" s="686"/>
      <c r="AC149" s="686"/>
      <c r="AD149" s="686"/>
      <c r="AE149" s="686"/>
      <c r="AF149" s="686"/>
      <c r="AG149" s="686"/>
      <c r="AH149" s="686"/>
      <c r="AI149" s="686"/>
      <c r="AJ149" s="686"/>
      <c r="AK149" s="686"/>
      <c r="AL149" s="686"/>
      <c r="AM149" s="686"/>
      <c r="AN149" s="686"/>
      <c r="AO149" s="686"/>
      <c r="AP149" s="686" t="s">
        <v>4243</v>
      </c>
      <c r="AQ149" s="686"/>
      <c r="AR149" s="686"/>
      <c r="AS149" s="686"/>
      <c r="AT149" s="686"/>
      <c r="AU149" s="686" t="s">
        <v>4243</v>
      </c>
      <c r="AV149" s="686"/>
      <c r="AW149" s="686"/>
      <c r="AX149" s="684" t="b">
        <v>0</v>
      </c>
      <c r="AY149" s="686"/>
      <c r="AZ149" s="686"/>
      <c r="BA149" s="686"/>
      <c r="BB149" s="686"/>
      <c r="BC149" s="686"/>
      <c r="BD149" s="686"/>
      <c r="BE149" s="686"/>
      <c r="BF149" s="686"/>
      <c r="BG149" s="686"/>
      <c r="BH149" s="686"/>
      <c r="BI149" s="686"/>
      <c r="BJ149" s="686"/>
      <c r="BK149" s="686"/>
      <c r="BL149" s="686"/>
      <c r="BM149" s="686"/>
      <c r="BN149" s="686"/>
      <c r="BO149" s="686"/>
      <c r="BP149" s="686"/>
      <c r="BQ149" s="686"/>
      <c r="BR149" s="686"/>
      <c r="BS149" s="686"/>
      <c r="BT149" s="686"/>
    </row>
    <row r="150" ht="15.75" customHeight="1">
      <c r="A150" s="686" t="s">
        <v>157</v>
      </c>
      <c r="B150" s="686"/>
      <c r="C150" s="686" t="s">
        <v>4080</v>
      </c>
      <c r="D150" s="709"/>
      <c r="E150" s="708" t="s">
        <v>150</v>
      </c>
      <c r="F150" s="684" t="b">
        <v>0</v>
      </c>
      <c r="G150" s="709" t="b">
        <v>0</v>
      </c>
      <c r="H150" s="684"/>
      <c r="I150" s="710" t="s">
        <v>159</v>
      </c>
      <c r="J150" s="710" t="s">
        <v>158</v>
      </c>
      <c r="K150" s="686"/>
      <c r="L150" s="711" t="s">
        <v>123</v>
      </c>
      <c r="M150" s="711"/>
      <c r="N150" s="686"/>
      <c r="O150" s="686"/>
      <c r="P150" s="686"/>
      <c r="Q150" s="686"/>
      <c r="R150" s="686" t="s">
        <v>160</v>
      </c>
      <c r="S150" s="686" t="s">
        <v>161</v>
      </c>
      <c r="T150" s="686" t="s">
        <v>162</v>
      </c>
      <c r="U150" s="686" t="s">
        <v>129</v>
      </c>
      <c r="V150" s="712">
        <v>2016.0</v>
      </c>
      <c r="W150" s="684" t="s">
        <v>4092</v>
      </c>
      <c r="X150" s="718">
        <v>1683.0</v>
      </c>
      <c r="Y150" s="686" t="s">
        <v>163</v>
      </c>
      <c r="Z150" s="676"/>
      <c r="AA150" s="742">
        <v>44459.0</v>
      </c>
      <c r="AB150" s="686" t="s">
        <v>3942</v>
      </c>
      <c r="AC150" s="686" t="s">
        <v>4244</v>
      </c>
      <c r="AD150" s="712">
        <v>57.5</v>
      </c>
      <c r="AE150" s="712">
        <v>6.0</v>
      </c>
      <c r="AF150" s="685" t="s">
        <v>164</v>
      </c>
      <c r="AG150" s="712">
        <v>6.0</v>
      </c>
      <c r="AH150" s="686"/>
      <c r="AI150" s="710" t="s">
        <v>165</v>
      </c>
      <c r="AJ150" s="737">
        <v>6017.0</v>
      </c>
      <c r="AK150" s="685" t="s">
        <v>166</v>
      </c>
      <c r="AL150" s="686"/>
      <c r="AM150" s="686" t="s">
        <v>4245</v>
      </c>
      <c r="AN150" s="686"/>
      <c r="AO150" s="686" t="s">
        <v>4246</v>
      </c>
      <c r="AP150" s="686" t="s">
        <v>4247</v>
      </c>
      <c r="AQ150" s="686"/>
      <c r="AR150" s="686"/>
      <c r="AS150" s="686" t="s">
        <v>4245</v>
      </c>
      <c r="AT150" s="686"/>
      <c r="AU150" s="686" t="s">
        <v>4248</v>
      </c>
      <c r="AV150" s="686" t="s">
        <v>171</v>
      </c>
      <c r="AW150" s="686" t="s">
        <v>172</v>
      </c>
      <c r="AX150" s="684" t="b">
        <v>0</v>
      </c>
      <c r="AY150" s="686" t="s">
        <v>95</v>
      </c>
      <c r="AZ150" s="686"/>
      <c r="BA150" s="686"/>
      <c r="BB150" s="686"/>
      <c r="BC150" s="686"/>
      <c r="BD150" s="686"/>
      <c r="BE150" s="686"/>
      <c r="BF150" s="686"/>
      <c r="BG150" s="686"/>
      <c r="BH150" s="686"/>
      <c r="BI150" s="686"/>
      <c r="BJ150" s="686"/>
      <c r="BK150" s="686"/>
      <c r="BL150" s="686"/>
      <c r="BM150" s="686"/>
      <c r="BN150" s="686"/>
      <c r="BO150" s="686"/>
      <c r="BP150" s="686"/>
      <c r="BQ150" s="686"/>
      <c r="BR150" s="686"/>
      <c r="BS150" s="686"/>
      <c r="BT150" s="686"/>
    </row>
    <row r="151" ht="16.5" customHeight="1">
      <c r="A151" s="686" t="s">
        <v>173</v>
      </c>
      <c r="B151" s="686"/>
      <c r="C151" s="686" t="s">
        <v>4080</v>
      </c>
      <c r="D151" s="709"/>
      <c r="E151" s="708" t="s">
        <v>150</v>
      </c>
      <c r="F151" s="684" t="b">
        <v>0</v>
      </c>
      <c r="G151" s="709" t="b">
        <v>0</v>
      </c>
      <c r="H151" s="684"/>
      <c r="I151" s="710" t="s">
        <v>174</v>
      </c>
      <c r="J151" s="686"/>
      <c r="K151" s="686"/>
      <c r="L151" s="686" t="s">
        <v>62</v>
      </c>
      <c r="M151" s="711"/>
      <c r="N151" s="686"/>
      <c r="O151" s="686"/>
      <c r="P151" s="686"/>
      <c r="Q151" s="686"/>
      <c r="R151" s="686" t="s">
        <v>175</v>
      </c>
      <c r="S151" s="686" t="s">
        <v>176</v>
      </c>
      <c r="T151" s="686" t="s">
        <v>177</v>
      </c>
      <c r="U151" s="686" t="s">
        <v>129</v>
      </c>
      <c r="V151" s="712">
        <v>2008.0</v>
      </c>
      <c r="W151" s="686" t="s">
        <v>109</v>
      </c>
      <c r="X151" s="686"/>
      <c r="Y151" s="754" t="s">
        <v>178</v>
      </c>
      <c r="Z151" s="686"/>
      <c r="AA151" s="686"/>
      <c r="AB151" s="686"/>
      <c r="AC151" s="686"/>
      <c r="AD151" s="686"/>
      <c r="AE151" s="686"/>
      <c r="AF151" s="686"/>
      <c r="AG151" s="686"/>
      <c r="AH151" s="686"/>
      <c r="AI151" s="710" t="s">
        <v>179</v>
      </c>
      <c r="AJ151" s="712">
        <v>927.0</v>
      </c>
      <c r="AK151" s="686"/>
      <c r="AL151" s="686"/>
      <c r="AM151" s="686"/>
      <c r="AN151" s="686"/>
      <c r="AO151" s="686"/>
      <c r="AP151" s="686"/>
      <c r="AQ151" s="686"/>
      <c r="AR151" s="686"/>
      <c r="AS151" s="686"/>
      <c r="AT151" s="686"/>
      <c r="AU151" s="686" t="s">
        <v>4249</v>
      </c>
      <c r="AV151" s="686" t="s">
        <v>181</v>
      </c>
      <c r="AX151" s="684" t="b">
        <v>1</v>
      </c>
      <c r="AY151" s="686" t="s">
        <v>182</v>
      </c>
      <c r="BA151" s="686"/>
      <c r="BB151" s="686"/>
      <c r="BC151" s="686"/>
      <c r="BD151" s="686"/>
      <c r="BE151" s="686"/>
      <c r="BF151" s="686"/>
      <c r="BG151" s="686"/>
      <c r="BH151" s="686"/>
      <c r="BI151" s="686"/>
      <c r="BJ151" s="686"/>
      <c r="BK151" s="686"/>
      <c r="BL151" s="686"/>
      <c r="BM151" s="686"/>
      <c r="BN151" s="686"/>
      <c r="BO151" s="686"/>
      <c r="BP151" s="686"/>
      <c r="BQ151" s="686"/>
      <c r="BR151" s="686"/>
      <c r="BS151" s="686"/>
      <c r="BT151" s="686"/>
    </row>
    <row r="152" ht="15.75" customHeight="1">
      <c r="A152" s="686" t="s">
        <v>251</v>
      </c>
      <c r="B152" s="686"/>
      <c r="C152" s="686" t="s">
        <v>4080</v>
      </c>
      <c r="D152" s="708"/>
      <c r="E152" s="708" t="s">
        <v>150</v>
      </c>
      <c r="F152" s="708" t="b">
        <v>0</v>
      </c>
      <c r="G152" s="708" t="b">
        <v>0</v>
      </c>
      <c r="H152" s="684"/>
      <c r="I152" s="710" t="s">
        <v>253</v>
      </c>
      <c r="J152" s="710" t="s">
        <v>252</v>
      </c>
      <c r="L152" s="686" t="s">
        <v>101</v>
      </c>
      <c r="M152" s="686"/>
      <c r="N152" s="686"/>
      <c r="O152" s="686"/>
      <c r="P152" s="686"/>
      <c r="Q152" s="686"/>
      <c r="R152" s="686" t="s">
        <v>254</v>
      </c>
      <c r="S152" s="686" t="s">
        <v>255</v>
      </c>
      <c r="T152" s="686" t="s">
        <v>256</v>
      </c>
      <c r="U152" s="686" t="s">
        <v>257</v>
      </c>
      <c r="V152" s="712">
        <v>2007.0</v>
      </c>
      <c r="W152" s="686" t="s">
        <v>91</v>
      </c>
      <c r="X152" s="718">
        <v>119064.0</v>
      </c>
      <c r="Y152" s="686" t="s">
        <v>193</v>
      </c>
      <c r="Z152" s="676" t="s">
        <v>259</v>
      </c>
      <c r="AA152" s="747">
        <v>44333.0</v>
      </c>
      <c r="AB152" s="686"/>
      <c r="AC152" s="686" t="s">
        <v>4250</v>
      </c>
      <c r="AD152" s="712">
        <v>0.04</v>
      </c>
      <c r="AE152" s="712">
        <v>2.0</v>
      </c>
      <c r="AF152" s="686"/>
      <c r="AG152" s="712">
        <v>1.0</v>
      </c>
      <c r="AH152" s="686"/>
      <c r="AI152" s="710" t="s">
        <v>260</v>
      </c>
      <c r="AJ152" s="712">
        <v>114.0</v>
      </c>
      <c r="AK152" s="685" t="s">
        <v>261</v>
      </c>
      <c r="AL152" s="685" t="s">
        <v>262</v>
      </c>
      <c r="AM152" s="686"/>
      <c r="AN152" s="686"/>
      <c r="AO152" s="686"/>
      <c r="AP152" s="686"/>
      <c r="AQ152" s="686"/>
      <c r="AR152" s="686"/>
      <c r="AS152" s="686"/>
      <c r="AT152" s="686"/>
      <c r="AU152" s="686" t="s">
        <v>4251</v>
      </c>
      <c r="AV152" s="686" t="s">
        <v>264</v>
      </c>
      <c r="AW152" s="686" t="s">
        <v>265</v>
      </c>
      <c r="AX152" s="684" t="b">
        <v>0</v>
      </c>
      <c r="AY152" s="686" t="s">
        <v>95</v>
      </c>
      <c r="AZ152" s="686"/>
      <c r="BA152" s="686"/>
      <c r="BB152" s="686"/>
      <c r="BC152" s="686"/>
      <c r="BD152" s="686"/>
      <c r="BE152" s="686"/>
      <c r="BF152" s="686"/>
      <c r="BG152" s="686"/>
      <c r="BH152" s="686"/>
      <c r="BI152" s="686"/>
      <c r="BJ152" s="686"/>
      <c r="BK152" s="686"/>
      <c r="BL152" s="686"/>
      <c r="BM152" s="686"/>
      <c r="BN152" s="686"/>
      <c r="BO152" s="686"/>
      <c r="BP152" s="686"/>
      <c r="BQ152" s="686"/>
      <c r="BR152" s="686"/>
      <c r="BS152" s="686"/>
      <c r="BT152" s="686"/>
    </row>
    <row r="153" ht="15.75" customHeight="1">
      <c r="A153" s="686" t="s">
        <v>298</v>
      </c>
      <c r="B153" s="686"/>
      <c r="C153" s="686" t="s">
        <v>4080</v>
      </c>
      <c r="D153" s="708"/>
      <c r="E153" s="708" t="s">
        <v>150</v>
      </c>
      <c r="F153" s="708" t="b">
        <v>0</v>
      </c>
      <c r="G153" s="708" t="b">
        <v>0</v>
      </c>
      <c r="H153" s="684"/>
      <c r="I153" s="710" t="s">
        <v>300</v>
      </c>
      <c r="J153" s="710" t="s">
        <v>299</v>
      </c>
      <c r="L153" s="686" t="s">
        <v>1498</v>
      </c>
      <c r="M153" s="686"/>
      <c r="N153" s="686"/>
      <c r="O153" s="686"/>
      <c r="P153" s="686"/>
      <c r="Q153" s="686"/>
      <c r="R153" s="686" t="s">
        <v>301</v>
      </c>
      <c r="S153" s="686" t="s">
        <v>302</v>
      </c>
      <c r="T153" s="686" t="s">
        <v>303</v>
      </c>
      <c r="U153" s="686" t="s">
        <v>3561</v>
      </c>
      <c r="V153" s="712">
        <v>2018.0</v>
      </c>
      <c r="W153" s="686" t="s">
        <v>91</v>
      </c>
      <c r="X153" s="718">
        <v>254992.0</v>
      </c>
      <c r="Y153" s="686" t="s">
        <v>306</v>
      </c>
      <c r="AA153" s="686"/>
      <c r="AB153" s="686"/>
      <c r="AC153" s="686"/>
      <c r="AD153" s="686"/>
      <c r="AE153" s="686"/>
      <c r="AF153" s="686"/>
      <c r="AG153" s="686"/>
      <c r="AH153" s="686"/>
      <c r="AI153" s="686"/>
      <c r="AJ153" s="686"/>
      <c r="AK153" s="676" t="s">
        <v>307</v>
      </c>
      <c r="AL153" s="685">
        <f>972545910181</f>
        <v>972545910181</v>
      </c>
      <c r="AM153" s="686" t="s">
        <v>4252</v>
      </c>
      <c r="AN153" s="686"/>
      <c r="AO153" s="686"/>
      <c r="AP153" s="686"/>
      <c r="AQ153" s="686"/>
      <c r="AR153" s="686"/>
      <c r="AS153" s="686" t="s">
        <v>4252</v>
      </c>
      <c r="AT153" s="686"/>
      <c r="AU153" s="686" t="s">
        <v>4253</v>
      </c>
      <c r="AV153" s="686" t="s">
        <v>310</v>
      </c>
      <c r="AX153" s="684" t="b">
        <v>0</v>
      </c>
      <c r="AY153" s="686" t="s">
        <v>214</v>
      </c>
      <c r="AZ153" s="686"/>
      <c r="BA153" s="686"/>
      <c r="BB153" s="686"/>
      <c r="BC153" s="686"/>
      <c r="BD153" s="686"/>
      <c r="BE153" s="686"/>
      <c r="BF153" s="686"/>
      <c r="BG153" s="686"/>
      <c r="BH153" s="686"/>
      <c r="BI153" s="686"/>
      <c r="BJ153" s="686"/>
      <c r="BK153" s="686"/>
      <c r="BL153" s="686"/>
      <c r="BM153" s="686"/>
      <c r="BN153" s="686"/>
      <c r="BO153" s="686"/>
      <c r="BP153" s="686"/>
      <c r="BQ153" s="686"/>
      <c r="BR153" s="686"/>
      <c r="BS153" s="686"/>
      <c r="BT153" s="686"/>
    </row>
    <row r="154" ht="16.5" customHeight="1">
      <c r="A154" s="686" t="s">
        <v>4254</v>
      </c>
      <c r="B154" s="686"/>
      <c r="C154" s="686" t="s">
        <v>4080</v>
      </c>
      <c r="D154" s="708"/>
      <c r="E154" s="708" t="s">
        <v>150</v>
      </c>
      <c r="F154" s="708" t="b">
        <v>0</v>
      </c>
      <c r="G154" s="708" t="b">
        <v>0</v>
      </c>
      <c r="H154" s="725" t="s">
        <v>4147</v>
      </c>
      <c r="I154" s="710" t="s">
        <v>4255</v>
      </c>
      <c r="J154" s="710" t="s">
        <v>4256</v>
      </c>
      <c r="K154" s="711" t="s">
        <v>100</v>
      </c>
      <c r="L154" s="711" t="s">
        <v>123</v>
      </c>
      <c r="M154" s="711" t="s">
        <v>124</v>
      </c>
      <c r="N154" s="711" t="s">
        <v>4037</v>
      </c>
      <c r="O154" s="686"/>
      <c r="P154" s="686"/>
      <c r="Q154" s="686"/>
      <c r="R154" s="686" t="s">
        <v>4257</v>
      </c>
      <c r="S154" s="686" t="s">
        <v>4258</v>
      </c>
      <c r="T154" s="686" t="s">
        <v>4259</v>
      </c>
      <c r="U154" s="686" t="s">
        <v>207</v>
      </c>
      <c r="V154" s="712">
        <v>2006.0</v>
      </c>
      <c r="W154" s="686" t="s">
        <v>91</v>
      </c>
      <c r="X154" s="718">
        <v>141387.0</v>
      </c>
      <c r="Y154" s="686" t="s">
        <v>193</v>
      </c>
      <c r="AA154" s="686"/>
      <c r="AB154" s="686"/>
      <c r="AC154" s="686"/>
      <c r="AD154" s="686"/>
      <c r="AE154" s="686"/>
      <c r="AF154" s="686"/>
      <c r="AG154" s="686"/>
      <c r="AH154" s="686"/>
      <c r="AI154" s="710" t="s">
        <v>4260</v>
      </c>
      <c r="AJ154" s="686"/>
      <c r="AK154" s="676" t="s">
        <v>4261</v>
      </c>
      <c r="AL154" s="686"/>
      <c r="AM154" s="686" t="s">
        <v>4262</v>
      </c>
      <c r="AN154" s="686"/>
      <c r="AO154" s="686"/>
      <c r="AP154" s="686" t="s">
        <v>4262</v>
      </c>
      <c r="AQ154" s="686"/>
      <c r="AR154" s="686"/>
      <c r="AS154" s="686"/>
      <c r="AT154" s="686"/>
      <c r="AU154" s="686" t="s">
        <v>4263</v>
      </c>
      <c r="AV154" s="686" t="s">
        <v>4264</v>
      </c>
      <c r="AX154" s="684" t="b">
        <v>0</v>
      </c>
      <c r="AY154" s="686" t="s">
        <v>95</v>
      </c>
      <c r="AZ154" s="779" t="s">
        <v>4265</v>
      </c>
      <c r="BA154" s="686"/>
      <c r="BB154" s="686"/>
      <c r="BC154" s="686"/>
      <c r="BD154" s="686"/>
      <c r="BE154" s="686"/>
      <c r="BF154" s="686"/>
      <c r="BG154" s="686"/>
      <c r="BH154" s="686"/>
      <c r="BI154" s="686"/>
      <c r="BJ154" s="686"/>
      <c r="BK154" s="686"/>
      <c r="BL154" s="686"/>
      <c r="BM154" s="686"/>
      <c r="BN154" s="686"/>
      <c r="BO154" s="686"/>
      <c r="BP154" s="686"/>
      <c r="BQ154" s="686"/>
      <c r="BR154" s="686"/>
      <c r="BS154" s="686"/>
      <c r="BT154" s="686"/>
    </row>
    <row r="155" ht="15.75" customHeight="1">
      <c r="A155" s="686" t="s">
        <v>440</v>
      </c>
      <c r="B155" s="686"/>
      <c r="C155" s="686"/>
      <c r="D155" s="713"/>
      <c r="E155" s="708" t="s">
        <v>150</v>
      </c>
      <c r="F155" s="713" t="b">
        <v>0</v>
      </c>
      <c r="G155" s="709" t="b">
        <v>0</v>
      </c>
      <c r="H155" s="684"/>
      <c r="I155" s="710" t="s">
        <v>442</v>
      </c>
      <c r="J155" s="686"/>
      <c r="K155" s="711" t="s">
        <v>61</v>
      </c>
      <c r="L155" s="686" t="s">
        <v>62</v>
      </c>
      <c r="M155" s="686"/>
      <c r="N155" s="686"/>
      <c r="O155" s="686"/>
      <c r="P155" s="686"/>
      <c r="Q155" s="686"/>
      <c r="R155" s="686" t="s">
        <v>443</v>
      </c>
      <c r="S155" s="686" t="s">
        <v>444</v>
      </c>
      <c r="T155" s="686" t="s">
        <v>445</v>
      </c>
      <c r="U155" s="686" t="s">
        <v>446</v>
      </c>
      <c r="V155" s="712">
        <v>2010.0</v>
      </c>
      <c r="W155" s="684" t="s">
        <v>109</v>
      </c>
      <c r="X155" s="686"/>
      <c r="Y155" s="686" t="s">
        <v>4139</v>
      </c>
      <c r="Z155" s="686"/>
      <c r="AA155" s="742">
        <v>44243.0</v>
      </c>
      <c r="AB155" s="686" t="s">
        <v>3895</v>
      </c>
      <c r="AC155" s="686" t="s">
        <v>4266</v>
      </c>
      <c r="AD155" s="712">
        <v>26.2</v>
      </c>
      <c r="AE155" s="712">
        <v>5.0</v>
      </c>
      <c r="AF155" s="686"/>
      <c r="AG155" s="712">
        <v>5.0</v>
      </c>
      <c r="AH155" s="686"/>
      <c r="AI155" s="710" t="s">
        <v>449</v>
      </c>
      <c r="AJ155" s="712">
        <v>39.0</v>
      </c>
      <c r="AK155" s="686"/>
      <c r="AL155" s="686"/>
      <c r="AM155" s="686" t="s">
        <v>4267</v>
      </c>
      <c r="AN155" s="686"/>
      <c r="AO155" s="686"/>
      <c r="AP155" s="744" t="s">
        <v>451</v>
      </c>
      <c r="AQ155" s="686" t="s">
        <v>4268</v>
      </c>
      <c r="AR155" s="686" t="s">
        <v>4268</v>
      </c>
      <c r="AS155" s="686"/>
      <c r="AT155" s="686"/>
      <c r="AU155" s="686" t="s">
        <v>4269</v>
      </c>
      <c r="AV155" s="686" t="s">
        <v>454</v>
      </c>
      <c r="AX155" s="684" t="b">
        <v>0</v>
      </c>
      <c r="AY155" s="686" t="s">
        <v>182</v>
      </c>
      <c r="BA155" s="686"/>
      <c r="BB155" s="686"/>
      <c r="BC155" s="686"/>
      <c r="BD155" s="686"/>
      <c r="BE155" s="686"/>
      <c r="BF155" s="686"/>
      <c r="BG155" s="686"/>
      <c r="BH155" s="686"/>
      <c r="BI155" s="686"/>
      <c r="BJ155" s="686"/>
      <c r="BK155" s="686"/>
      <c r="BL155" s="686"/>
      <c r="BM155" s="686"/>
      <c r="BN155" s="686"/>
      <c r="BO155" s="686"/>
      <c r="BP155" s="686"/>
      <c r="BQ155" s="686"/>
      <c r="BR155" s="686"/>
      <c r="BS155" s="686"/>
      <c r="BT155" s="686"/>
    </row>
    <row r="156" ht="15.75" customHeight="1">
      <c r="A156" s="686" t="s">
        <v>502</v>
      </c>
      <c r="B156" s="686"/>
      <c r="C156" s="686" t="s">
        <v>4080</v>
      </c>
      <c r="D156" s="709"/>
      <c r="E156" s="708" t="s">
        <v>150</v>
      </c>
      <c r="F156" s="684" t="b">
        <v>0</v>
      </c>
      <c r="G156" s="709" t="b">
        <v>0</v>
      </c>
      <c r="H156" s="684"/>
      <c r="I156" s="710" t="s">
        <v>504</v>
      </c>
      <c r="J156" s="686"/>
      <c r="K156" s="686"/>
      <c r="L156" s="686" t="s">
        <v>62</v>
      </c>
      <c r="M156" s="686"/>
      <c r="N156" s="686"/>
      <c r="O156" s="686"/>
      <c r="P156" s="686"/>
      <c r="Q156" s="686"/>
      <c r="R156" s="686" t="s">
        <v>505</v>
      </c>
      <c r="S156" s="686" t="s">
        <v>506</v>
      </c>
      <c r="T156" s="686" t="s">
        <v>507</v>
      </c>
      <c r="U156" s="686" t="s">
        <v>129</v>
      </c>
      <c r="V156" s="712">
        <v>2012.0</v>
      </c>
      <c r="W156" s="686" t="s">
        <v>109</v>
      </c>
      <c r="X156" s="686"/>
      <c r="Y156" s="754" t="s">
        <v>178</v>
      </c>
      <c r="Z156" s="686"/>
      <c r="AA156" s="686"/>
      <c r="AB156" s="686"/>
      <c r="AC156" s="686" t="s">
        <v>4270</v>
      </c>
      <c r="AD156" s="712">
        <v>4.75</v>
      </c>
      <c r="AE156" s="712">
        <v>1.0</v>
      </c>
      <c r="AF156" s="686"/>
      <c r="AG156" s="712">
        <v>0.0</v>
      </c>
      <c r="AH156" s="686"/>
      <c r="AI156" s="710" t="s">
        <v>508</v>
      </c>
      <c r="AJ156" s="712">
        <v>258.0</v>
      </c>
      <c r="AK156" s="686"/>
      <c r="AL156" s="686"/>
      <c r="AM156" s="686"/>
      <c r="AN156" s="686"/>
      <c r="AO156" s="686"/>
      <c r="AP156" s="686"/>
      <c r="AQ156" s="686"/>
      <c r="AR156" s="686" t="s">
        <v>4271</v>
      </c>
      <c r="AS156" s="686"/>
      <c r="AT156" s="686"/>
      <c r="AU156" s="686" t="s">
        <v>4272</v>
      </c>
      <c r="AV156" s="686" t="s">
        <v>511</v>
      </c>
      <c r="AX156" s="684" t="b">
        <v>0</v>
      </c>
      <c r="AY156" s="686" t="s">
        <v>182</v>
      </c>
      <c r="BA156" s="686"/>
      <c r="BB156" s="686"/>
      <c r="BC156" s="686"/>
      <c r="BD156" s="686"/>
      <c r="BE156" s="686"/>
      <c r="BF156" s="686"/>
      <c r="BG156" s="686"/>
      <c r="BH156" s="686"/>
      <c r="BI156" s="686"/>
      <c r="BJ156" s="686"/>
      <c r="BK156" s="686"/>
      <c r="BL156" s="686"/>
      <c r="BM156" s="686"/>
      <c r="BN156" s="686"/>
      <c r="BO156" s="686"/>
      <c r="BP156" s="686"/>
      <c r="BQ156" s="686"/>
      <c r="BR156" s="686"/>
      <c r="BS156" s="686"/>
      <c r="BT156" s="686"/>
    </row>
    <row r="157" ht="16.5" customHeight="1">
      <c r="A157" s="686" t="s">
        <v>512</v>
      </c>
      <c r="B157" s="686"/>
      <c r="C157" s="686" t="s">
        <v>4080</v>
      </c>
      <c r="D157" s="709"/>
      <c r="E157" s="708" t="s">
        <v>150</v>
      </c>
      <c r="F157" s="684" t="b">
        <v>0</v>
      </c>
      <c r="G157" s="709" t="b">
        <v>0</v>
      </c>
      <c r="H157" s="684"/>
      <c r="I157" s="710" t="s">
        <v>514</v>
      </c>
      <c r="J157" s="686"/>
      <c r="K157" s="686"/>
      <c r="L157" s="686" t="s">
        <v>515</v>
      </c>
      <c r="M157" s="686"/>
      <c r="N157" s="686"/>
      <c r="O157" s="686"/>
      <c r="P157" s="686"/>
      <c r="Q157" s="686"/>
      <c r="R157" s="686" t="s">
        <v>516</v>
      </c>
      <c r="S157" s="686" t="s">
        <v>517</v>
      </c>
      <c r="T157" s="686" t="s">
        <v>518</v>
      </c>
      <c r="U157" s="686" t="s">
        <v>519</v>
      </c>
      <c r="V157" s="712">
        <v>1999.0</v>
      </c>
      <c r="W157" s="686" t="s">
        <v>109</v>
      </c>
      <c r="X157" s="686"/>
      <c r="Y157" s="686" t="s">
        <v>193</v>
      </c>
      <c r="AA157" s="747">
        <v>44326.0</v>
      </c>
      <c r="AB157" s="686" t="s">
        <v>4273</v>
      </c>
      <c r="AC157" s="686" t="s">
        <v>4274</v>
      </c>
      <c r="AD157" s="712">
        <v>70.0</v>
      </c>
      <c r="AE157" s="712">
        <v>1.0</v>
      </c>
      <c r="AF157" s="686"/>
      <c r="AG157" s="712">
        <v>1.0</v>
      </c>
      <c r="AH157" s="686"/>
      <c r="AI157" s="710" t="s">
        <v>521</v>
      </c>
      <c r="AJ157" s="686"/>
      <c r="AK157" s="686"/>
      <c r="AL157" s="686"/>
      <c r="AM157" s="686"/>
      <c r="AN157" s="686"/>
      <c r="AO157" s="686" t="s">
        <v>4275</v>
      </c>
      <c r="AP157" s="686"/>
      <c r="AQ157" s="686"/>
      <c r="AR157" s="686"/>
      <c r="AS157" s="686"/>
      <c r="AT157" s="686"/>
      <c r="AU157" s="686" t="s">
        <v>4275</v>
      </c>
      <c r="AV157" s="686" t="s">
        <v>523</v>
      </c>
      <c r="AX157" s="684" t="b">
        <v>0</v>
      </c>
      <c r="AY157" s="686" t="s">
        <v>182</v>
      </c>
      <c r="BA157" s="686"/>
      <c r="BB157" s="686"/>
      <c r="BC157" s="686"/>
      <c r="BD157" s="686"/>
      <c r="BE157" s="686"/>
      <c r="BF157" s="686"/>
      <c r="BG157" s="686"/>
      <c r="BH157" s="686"/>
      <c r="BI157" s="686"/>
      <c r="BJ157" s="686"/>
      <c r="BK157" s="686"/>
      <c r="BL157" s="686"/>
      <c r="BM157" s="686"/>
      <c r="BN157" s="686"/>
      <c r="BO157" s="686"/>
      <c r="BP157" s="686"/>
      <c r="BQ157" s="686"/>
      <c r="BR157" s="686"/>
      <c r="BS157" s="686"/>
      <c r="BT157" s="686"/>
    </row>
    <row r="158" ht="15.75" customHeight="1">
      <c r="A158" s="686" t="s">
        <v>531</v>
      </c>
      <c r="B158" s="686"/>
      <c r="C158" s="686" t="s">
        <v>4080</v>
      </c>
      <c r="D158" s="708"/>
      <c r="E158" s="708" t="s">
        <v>150</v>
      </c>
      <c r="F158" s="708" t="b">
        <v>0</v>
      </c>
      <c r="G158" s="708" t="b">
        <v>0</v>
      </c>
      <c r="H158" s="684"/>
      <c r="I158" s="710" t="s">
        <v>534</v>
      </c>
      <c r="J158" s="710" t="s">
        <v>533</v>
      </c>
      <c r="L158" s="686" t="s">
        <v>515</v>
      </c>
      <c r="M158" s="686"/>
      <c r="N158" s="686"/>
      <c r="O158" s="686"/>
      <c r="P158" s="686"/>
      <c r="Q158" s="686"/>
      <c r="R158" s="686" t="s">
        <v>535</v>
      </c>
      <c r="S158" s="686" t="s">
        <v>536</v>
      </c>
      <c r="T158" s="686" t="s">
        <v>537</v>
      </c>
      <c r="U158" s="686" t="s">
        <v>538</v>
      </c>
      <c r="V158" s="712">
        <v>2010.0</v>
      </c>
      <c r="W158" s="686" t="s">
        <v>91</v>
      </c>
      <c r="X158" s="686"/>
      <c r="Y158" s="686" t="s">
        <v>193</v>
      </c>
      <c r="AA158" s="742">
        <v>44208.0</v>
      </c>
      <c r="AB158" s="686" t="s">
        <v>4276</v>
      </c>
      <c r="AC158" s="686" t="s">
        <v>4277</v>
      </c>
      <c r="AD158" s="712">
        <v>0.13</v>
      </c>
      <c r="AE158" s="712">
        <v>1.0</v>
      </c>
      <c r="AF158" s="686"/>
      <c r="AG158" s="712">
        <v>0.0</v>
      </c>
      <c r="AH158" s="686"/>
      <c r="AI158" s="710" t="s">
        <v>539</v>
      </c>
      <c r="AJ158" s="686"/>
      <c r="AK158" s="686"/>
      <c r="AL158" s="686"/>
      <c r="AM158" s="686"/>
      <c r="AN158" s="686"/>
      <c r="AO158" s="686"/>
      <c r="AP158" s="686" t="s">
        <v>4278</v>
      </c>
      <c r="AQ158" s="686"/>
      <c r="AR158" s="686"/>
      <c r="AS158" s="686"/>
      <c r="AT158" s="686"/>
      <c r="AU158" s="686" t="s">
        <v>4278</v>
      </c>
      <c r="AV158" s="686" t="s">
        <v>541</v>
      </c>
      <c r="AX158" s="684" t="b">
        <v>0</v>
      </c>
      <c r="AY158" s="686" t="s">
        <v>95</v>
      </c>
      <c r="AZ158" s="686"/>
      <c r="BA158" s="686"/>
      <c r="BB158" s="686"/>
      <c r="BC158" s="686"/>
      <c r="BD158" s="686"/>
      <c r="BE158" s="686"/>
      <c r="BF158" s="686"/>
      <c r="BG158" s="686"/>
      <c r="BH158" s="686"/>
      <c r="BI158" s="686"/>
      <c r="BJ158" s="686"/>
      <c r="BK158" s="686"/>
      <c r="BL158" s="686"/>
      <c r="BM158" s="686"/>
      <c r="BN158" s="686"/>
      <c r="BO158" s="686"/>
      <c r="BP158" s="686"/>
      <c r="BQ158" s="686"/>
      <c r="BR158" s="686"/>
      <c r="BS158" s="686"/>
      <c r="BT158" s="686"/>
    </row>
    <row r="159" ht="16.5" customHeight="1">
      <c r="A159" s="686" t="s">
        <v>550</v>
      </c>
      <c r="B159" s="686"/>
      <c r="C159" s="686" t="s">
        <v>4080</v>
      </c>
      <c r="D159" s="709"/>
      <c r="E159" s="708" t="s">
        <v>150</v>
      </c>
      <c r="F159" s="684" t="b">
        <v>0</v>
      </c>
      <c r="G159" s="709" t="b">
        <v>0</v>
      </c>
      <c r="H159" s="684"/>
      <c r="I159" s="710" t="s">
        <v>552</v>
      </c>
      <c r="J159" s="686"/>
      <c r="K159" s="686"/>
      <c r="L159" s="686" t="s">
        <v>62</v>
      </c>
      <c r="M159" s="686"/>
      <c r="N159" s="686"/>
      <c r="O159" s="686"/>
      <c r="P159" s="686"/>
      <c r="Q159" s="686"/>
      <c r="R159" s="686" t="s">
        <v>553</v>
      </c>
      <c r="S159" s="686" t="s">
        <v>554</v>
      </c>
      <c r="T159" s="686" t="s">
        <v>555</v>
      </c>
      <c r="U159" s="686" t="s">
        <v>415</v>
      </c>
      <c r="V159" s="712">
        <v>2000.0</v>
      </c>
      <c r="W159" s="686" t="s">
        <v>91</v>
      </c>
      <c r="X159" s="686"/>
      <c r="Y159" s="686" t="s">
        <v>74</v>
      </c>
      <c r="Z159" s="686"/>
      <c r="AA159" s="742">
        <v>44269.0</v>
      </c>
      <c r="AB159" s="686" t="s">
        <v>4101</v>
      </c>
      <c r="AC159" s="686" t="s">
        <v>4034</v>
      </c>
      <c r="AD159" s="712">
        <v>2.0</v>
      </c>
      <c r="AE159" s="712">
        <v>1.0</v>
      </c>
      <c r="AF159" s="686"/>
      <c r="AG159" s="712">
        <v>1.0</v>
      </c>
      <c r="AH159" s="686"/>
      <c r="AI159" s="686"/>
      <c r="AJ159" s="686"/>
      <c r="AK159" s="686"/>
      <c r="AL159" s="686"/>
      <c r="AM159" s="686"/>
      <c r="AN159" s="686"/>
      <c r="AO159" s="686"/>
      <c r="AP159" s="686" t="s">
        <v>4279</v>
      </c>
      <c r="AQ159" s="686"/>
      <c r="AR159" s="686"/>
      <c r="AS159" s="686"/>
      <c r="AT159" s="686"/>
      <c r="AU159" s="686" t="s">
        <v>4280</v>
      </c>
      <c r="AV159" s="686" t="s">
        <v>559</v>
      </c>
      <c r="AX159" s="684" t="b">
        <v>0</v>
      </c>
      <c r="AY159" s="686" t="s">
        <v>182</v>
      </c>
      <c r="BA159" s="686"/>
      <c r="BB159" s="686"/>
      <c r="BC159" s="686"/>
      <c r="BD159" s="686"/>
      <c r="BE159" s="686"/>
      <c r="BF159" s="686"/>
      <c r="BG159" s="686"/>
      <c r="BH159" s="686"/>
      <c r="BI159" s="686"/>
      <c r="BJ159" s="686"/>
      <c r="BK159" s="686"/>
      <c r="BL159" s="686"/>
      <c r="BM159" s="686"/>
      <c r="BN159" s="686"/>
      <c r="BO159" s="686"/>
      <c r="BP159" s="686"/>
      <c r="BQ159" s="686"/>
      <c r="BR159" s="686"/>
      <c r="BS159" s="686"/>
      <c r="BT159" s="686"/>
    </row>
    <row r="160" ht="15.75" customHeight="1">
      <c r="A160" s="686" t="s">
        <v>654</v>
      </c>
      <c r="B160" s="686"/>
      <c r="C160" s="686" t="s">
        <v>4080</v>
      </c>
      <c r="D160" s="708"/>
      <c r="E160" s="708" t="s">
        <v>150</v>
      </c>
      <c r="F160" s="708" t="b">
        <v>0</v>
      </c>
      <c r="G160" s="708" t="b">
        <v>0</v>
      </c>
      <c r="H160" s="740" t="s">
        <v>804</v>
      </c>
      <c r="I160" s="710" t="s">
        <v>657</v>
      </c>
      <c r="J160" s="716" t="s">
        <v>4281</v>
      </c>
      <c r="K160" s="711"/>
      <c r="L160" s="686" t="s">
        <v>515</v>
      </c>
      <c r="M160" s="686"/>
      <c r="N160" s="686"/>
      <c r="O160" s="686"/>
      <c r="P160" s="686"/>
      <c r="Q160" s="686"/>
      <c r="R160" s="686" t="s">
        <v>658</v>
      </c>
      <c r="S160" s="686" t="s">
        <v>659</v>
      </c>
      <c r="T160" s="686" t="s">
        <v>660</v>
      </c>
      <c r="U160" s="686" t="s">
        <v>207</v>
      </c>
      <c r="V160" s="712">
        <v>2015.0</v>
      </c>
      <c r="W160" s="686" t="s">
        <v>91</v>
      </c>
      <c r="X160" s="718">
        <v>174179.0</v>
      </c>
      <c r="Y160" s="686" t="s">
        <v>74</v>
      </c>
      <c r="Z160" s="686"/>
      <c r="AA160" s="686"/>
      <c r="AB160" s="686"/>
      <c r="AC160" s="686"/>
      <c r="AD160" s="686"/>
      <c r="AE160" s="686"/>
      <c r="AF160" s="686"/>
      <c r="AG160" s="686"/>
      <c r="AH160" s="686"/>
      <c r="AI160" s="710" t="s">
        <v>662</v>
      </c>
      <c r="AJ160" s="686"/>
      <c r="AK160" s="685" t="s">
        <v>663</v>
      </c>
      <c r="AL160" s="686"/>
      <c r="AM160" s="676" t="s">
        <v>664</v>
      </c>
      <c r="AN160" s="686"/>
      <c r="AO160" s="686"/>
      <c r="AP160" s="686" t="s">
        <v>4282</v>
      </c>
      <c r="AQ160" s="686"/>
      <c r="AR160" s="686"/>
      <c r="AS160" s="686"/>
      <c r="AT160" s="686"/>
      <c r="AU160" s="686" t="s">
        <v>4282</v>
      </c>
      <c r="AV160" s="686" t="s">
        <v>666</v>
      </c>
      <c r="AX160" s="684" t="b">
        <v>0</v>
      </c>
      <c r="AY160" s="686" t="s">
        <v>214</v>
      </c>
      <c r="AZ160" s="686"/>
      <c r="BA160" s="686"/>
      <c r="BB160" s="686"/>
      <c r="BC160" s="686"/>
      <c r="BD160" s="686"/>
      <c r="BE160" s="686"/>
      <c r="BF160" s="686"/>
      <c r="BG160" s="686"/>
      <c r="BH160" s="686"/>
      <c r="BI160" s="686"/>
      <c r="BJ160" s="686"/>
      <c r="BK160" s="686"/>
      <c r="BL160" s="686"/>
      <c r="BM160" s="686"/>
      <c r="BN160" s="686"/>
      <c r="BO160" s="686"/>
      <c r="BP160" s="686"/>
      <c r="BQ160" s="686"/>
      <c r="BR160" s="686"/>
      <c r="BS160" s="686"/>
      <c r="BT160" s="686"/>
    </row>
    <row r="161" ht="16.5" customHeight="1">
      <c r="A161" s="711" t="s">
        <v>702</v>
      </c>
      <c r="B161" s="711"/>
      <c r="C161" s="711" t="s">
        <v>3673</v>
      </c>
      <c r="D161" s="708"/>
      <c r="E161" s="708" t="s">
        <v>150</v>
      </c>
      <c r="F161" s="708" t="b">
        <v>0</v>
      </c>
      <c r="G161" s="708" t="b">
        <v>0</v>
      </c>
      <c r="H161" s="740" t="s">
        <v>703</v>
      </c>
      <c r="I161" s="711"/>
      <c r="J161" s="716" t="s">
        <v>704</v>
      </c>
      <c r="K161" s="711"/>
      <c r="L161" s="711"/>
      <c r="M161" s="711"/>
      <c r="N161" s="711"/>
      <c r="O161" s="711"/>
      <c r="P161" s="717"/>
      <c r="Q161" s="711"/>
      <c r="R161" s="719"/>
      <c r="S161" s="719"/>
      <c r="T161" s="748"/>
      <c r="U161" s="719"/>
      <c r="V161" s="686"/>
      <c r="W161" s="684"/>
      <c r="X161" s="684"/>
      <c r="Y161" s="719"/>
      <c r="Z161" s="719"/>
      <c r="AA161" s="686"/>
      <c r="AB161" s="686"/>
      <c r="AC161" s="686"/>
      <c r="AD161" s="684"/>
      <c r="AE161" s="684"/>
      <c r="AF161" s="719"/>
      <c r="AG161" s="684"/>
      <c r="AH161" s="684"/>
      <c r="AI161" s="719"/>
      <c r="AJ161" s="684"/>
      <c r="AK161" s="719"/>
      <c r="AL161" s="722"/>
      <c r="AM161" s="724"/>
      <c r="AN161" s="724"/>
      <c r="AO161" s="724"/>
      <c r="AP161" s="724"/>
      <c r="AQ161" s="719"/>
      <c r="AR161" s="686"/>
      <c r="AS161" s="686"/>
      <c r="AT161" s="686"/>
      <c r="AU161" s="686"/>
      <c r="AV161" s="686"/>
      <c r="AW161" s="686"/>
      <c r="AX161" s="686"/>
      <c r="AY161" s="686"/>
      <c r="AZ161" s="686"/>
      <c r="BA161" s="686"/>
      <c r="BB161" s="686"/>
      <c r="BC161" s="686"/>
      <c r="BD161" s="686"/>
      <c r="BE161" s="686"/>
      <c r="BF161" s="686"/>
      <c r="BG161" s="686"/>
      <c r="BH161" s="686"/>
      <c r="BI161" s="686"/>
      <c r="BJ161" s="686"/>
      <c r="BK161" s="686"/>
      <c r="BL161" s="686"/>
      <c r="BM161" s="686"/>
      <c r="BN161" s="686"/>
      <c r="BO161" s="686"/>
      <c r="BP161" s="686"/>
      <c r="BQ161" s="686"/>
      <c r="BR161" s="686"/>
      <c r="BS161" s="686"/>
      <c r="BT161" s="686"/>
    </row>
    <row r="162" ht="15.75" customHeight="1">
      <c r="A162" s="711" t="s">
        <v>816</v>
      </c>
      <c r="B162" s="725" t="s">
        <v>4283</v>
      </c>
      <c r="C162" s="725" t="s">
        <v>3674</v>
      </c>
      <c r="D162" s="708"/>
      <c r="E162" s="708" t="s">
        <v>57</v>
      </c>
      <c r="F162" s="708" t="b">
        <v>0</v>
      </c>
      <c r="G162" s="714" t="b">
        <v>0</v>
      </c>
      <c r="H162" s="725" t="s">
        <v>4284</v>
      </c>
      <c r="I162" s="727" t="s">
        <v>819</v>
      </c>
      <c r="J162" s="727" t="s">
        <v>818</v>
      </c>
      <c r="K162" s="711" t="s">
        <v>79</v>
      </c>
      <c r="L162" s="711" t="s">
        <v>123</v>
      </c>
      <c r="M162" s="711" t="s">
        <v>81</v>
      </c>
      <c r="N162" s="711" t="s">
        <v>103</v>
      </c>
      <c r="O162" s="711"/>
      <c r="P162" s="717"/>
      <c r="Q162" s="711"/>
      <c r="R162" s="676" t="s">
        <v>820</v>
      </c>
      <c r="S162" s="676" t="s">
        <v>821</v>
      </c>
      <c r="T162" s="676" t="s">
        <v>822</v>
      </c>
      <c r="U162" s="724" t="s">
        <v>823</v>
      </c>
      <c r="V162" s="724">
        <v>2016.0</v>
      </c>
      <c r="W162" s="684" t="s">
        <v>91</v>
      </c>
      <c r="X162" s="728">
        <v>176713.0</v>
      </c>
      <c r="Y162" s="719" t="s">
        <v>3706</v>
      </c>
      <c r="Z162" s="676" t="s">
        <v>74</v>
      </c>
      <c r="AA162" s="676">
        <v>2018.0</v>
      </c>
      <c r="AB162" s="676"/>
      <c r="AC162" s="676"/>
      <c r="AD162" s="685"/>
      <c r="AE162" s="685">
        <v>1.0</v>
      </c>
      <c r="AF162" s="676"/>
      <c r="AG162" s="685">
        <v>1.0</v>
      </c>
      <c r="AH162" s="722"/>
      <c r="AI162" s="723" t="s">
        <v>824</v>
      </c>
      <c r="AJ162" s="722">
        <v>130.0</v>
      </c>
      <c r="AK162" s="723" t="s">
        <v>825</v>
      </c>
      <c r="AL162" s="722"/>
      <c r="AM162" s="676" t="s">
        <v>826</v>
      </c>
      <c r="AO162" s="724"/>
      <c r="AP162" s="724"/>
      <c r="AQ162" s="719"/>
      <c r="AR162" s="686"/>
      <c r="AS162" s="686"/>
      <c r="AT162" s="686"/>
      <c r="AU162" s="686"/>
      <c r="AV162" s="686"/>
      <c r="AW162" s="686"/>
      <c r="AX162" s="686"/>
      <c r="AY162" s="686"/>
      <c r="AZ162" s="686"/>
      <c r="BA162" s="686"/>
      <c r="BB162" s="686"/>
      <c r="BC162" s="686"/>
      <c r="BD162" s="686"/>
      <c r="BE162" s="685"/>
      <c r="BF162" s="685"/>
      <c r="BG162" s="685"/>
      <c r="BH162" s="685"/>
      <c r="BI162" s="686"/>
      <c r="BJ162" s="686"/>
      <c r="BK162" s="686"/>
      <c r="BL162" s="686"/>
      <c r="BM162" s="686"/>
      <c r="BN162" s="686"/>
      <c r="BO162" s="686"/>
      <c r="BP162" s="686"/>
      <c r="BQ162" s="686"/>
      <c r="BR162" s="686"/>
      <c r="BS162" s="686"/>
      <c r="BT162" s="686"/>
    </row>
    <row r="163" ht="16.5" customHeight="1">
      <c r="A163" s="686" t="s">
        <v>1353</v>
      </c>
      <c r="B163" s="686"/>
      <c r="C163" s="686" t="s">
        <v>4080</v>
      </c>
      <c r="D163" s="708"/>
      <c r="E163" s="708"/>
      <c r="F163" s="708" t="b">
        <v>0</v>
      </c>
      <c r="G163" s="709" t="b">
        <v>0</v>
      </c>
      <c r="H163" s="740" t="s">
        <v>1354</v>
      </c>
      <c r="I163" s="710" t="s">
        <v>1355</v>
      </c>
      <c r="J163" s="686"/>
      <c r="K163" s="686"/>
      <c r="L163" s="686" t="s">
        <v>123</v>
      </c>
      <c r="M163" s="686"/>
      <c r="N163" s="686"/>
      <c r="O163" s="686"/>
      <c r="P163" s="686"/>
      <c r="Q163" s="686"/>
      <c r="R163" s="686" t="s">
        <v>1356</v>
      </c>
      <c r="S163" s="686" t="s">
        <v>1357</v>
      </c>
      <c r="T163" s="686" t="s">
        <v>1358</v>
      </c>
      <c r="U163" s="686"/>
      <c r="V163" s="712">
        <v>2015.0</v>
      </c>
      <c r="W163" s="686" t="s">
        <v>91</v>
      </c>
      <c r="X163" s="686"/>
      <c r="Y163" s="686" t="s">
        <v>74</v>
      </c>
      <c r="Z163" s="686"/>
      <c r="AA163" s="686"/>
      <c r="AB163" s="686"/>
      <c r="AC163" s="686"/>
      <c r="AD163" s="686"/>
      <c r="AE163" s="686"/>
      <c r="AF163" s="686"/>
      <c r="AG163" s="686"/>
      <c r="AH163" s="686"/>
      <c r="AI163" s="710" t="s">
        <v>1359</v>
      </c>
      <c r="AJ163" s="686"/>
      <c r="AK163" s="686"/>
      <c r="AL163" s="686"/>
      <c r="AM163" s="686"/>
      <c r="AN163" s="686"/>
      <c r="AO163" s="686"/>
      <c r="AP163" s="686"/>
      <c r="AQ163" s="686"/>
      <c r="AR163" s="686"/>
      <c r="AS163" s="686"/>
      <c r="AT163" s="686"/>
      <c r="AU163" s="686"/>
      <c r="AV163" s="686"/>
      <c r="AW163" s="686"/>
      <c r="AX163" s="684" t="b">
        <v>0</v>
      </c>
      <c r="AY163" s="686" t="s">
        <v>95</v>
      </c>
      <c r="AZ163" s="686"/>
      <c r="BA163" s="686"/>
      <c r="BB163" s="686"/>
      <c r="BC163" s="686"/>
      <c r="BD163" s="686"/>
      <c r="BE163" s="686"/>
      <c r="BF163" s="686"/>
      <c r="BG163" s="686"/>
      <c r="BH163" s="686"/>
      <c r="BI163" s="686"/>
      <c r="BJ163" s="686"/>
      <c r="BK163" s="686"/>
      <c r="BL163" s="686"/>
      <c r="BM163" s="686"/>
      <c r="BN163" s="686"/>
      <c r="BO163" s="686"/>
      <c r="BP163" s="686"/>
      <c r="BQ163" s="686"/>
      <c r="BR163" s="686"/>
      <c r="BS163" s="686"/>
      <c r="BT163" s="686"/>
    </row>
    <row r="164" ht="16.5" customHeight="1">
      <c r="A164" s="686" t="s">
        <v>1395</v>
      </c>
      <c r="B164" s="686"/>
      <c r="C164" s="686" t="s">
        <v>4080</v>
      </c>
      <c r="D164" s="709"/>
      <c r="E164" s="708"/>
      <c r="F164" s="684" t="b">
        <v>0</v>
      </c>
      <c r="G164" s="708" t="b">
        <v>0</v>
      </c>
      <c r="H164" s="684"/>
      <c r="I164" s="710" t="s">
        <v>1397</v>
      </c>
      <c r="J164" s="716" t="s">
        <v>1396</v>
      </c>
      <c r="K164" s="686"/>
      <c r="L164" s="686" t="s">
        <v>62</v>
      </c>
      <c r="M164" s="686"/>
      <c r="N164" s="686"/>
      <c r="O164" s="686"/>
      <c r="P164" s="686"/>
      <c r="Q164" s="686"/>
      <c r="R164" s="686" t="s">
        <v>1398</v>
      </c>
      <c r="S164" s="686" t="s">
        <v>1399</v>
      </c>
      <c r="T164" s="686" t="s">
        <v>1400</v>
      </c>
      <c r="U164" s="686" t="s">
        <v>954</v>
      </c>
      <c r="V164" s="712">
        <v>2003.0</v>
      </c>
      <c r="W164" s="686" t="s">
        <v>91</v>
      </c>
      <c r="X164" s="718">
        <v>182352.0</v>
      </c>
      <c r="Y164" s="676" t="s">
        <v>74</v>
      </c>
      <c r="Z164" s="720">
        <v>37971.0</v>
      </c>
      <c r="AA164" s="721">
        <v>800000.0</v>
      </c>
      <c r="AB164" s="721">
        <v>800000.0</v>
      </c>
      <c r="AC164" s="685"/>
      <c r="AD164" s="685">
        <v>1.0</v>
      </c>
      <c r="AE164" s="685"/>
      <c r="AF164" s="685">
        <v>7.0</v>
      </c>
      <c r="AG164" s="686"/>
      <c r="AH164" s="686"/>
      <c r="AI164" s="710" t="s">
        <v>1401</v>
      </c>
      <c r="AJ164" s="686"/>
      <c r="AK164" s="686"/>
      <c r="AL164" s="686"/>
      <c r="AM164" s="686"/>
      <c r="AN164" s="686"/>
      <c r="AO164" s="686"/>
      <c r="AP164" s="686" t="s">
        <v>4285</v>
      </c>
      <c r="AQ164" s="686"/>
      <c r="AR164" s="686"/>
      <c r="AS164" s="686"/>
      <c r="AT164" s="686"/>
      <c r="AU164" s="686" t="s">
        <v>4285</v>
      </c>
      <c r="AV164" s="686" t="s">
        <v>1403</v>
      </c>
      <c r="AX164" s="684" t="b">
        <v>0</v>
      </c>
      <c r="AY164" s="686" t="s">
        <v>214</v>
      </c>
      <c r="AZ164" s="686"/>
      <c r="BA164" s="686"/>
      <c r="BB164" s="686"/>
      <c r="BC164" s="686"/>
      <c r="BD164" s="686"/>
      <c r="BE164" s="686"/>
      <c r="BF164" s="686"/>
      <c r="BG164" s="686"/>
      <c r="BH164" s="686"/>
      <c r="BI164" s="686"/>
      <c r="BJ164" s="686"/>
      <c r="BK164" s="686"/>
      <c r="BL164" s="686"/>
      <c r="BM164" s="686"/>
      <c r="BN164" s="686"/>
      <c r="BO164" s="686"/>
      <c r="BP164" s="686"/>
      <c r="BQ164" s="686"/>
      <c r="BR164" s="686"/>
      <c r="BS164" s="686"/>
      <c r="BT164" s="686"/>
    </row>
    <row r="165" ht="16.5" customHeight="1">
      <c r="A165" s="686" t="s">
        <v>1495</v>
      </c>
      <c r="B165" s="686"/>
      <c r="C165" s="686" t="s">
        <v>4080</v>
      </c>
      <c r="D165" s="713"/>
      <c r="E165" s="708"/>
      <c r="F165" s="713" t="b">
        <v>0</v>
      </c>
      <c r="G165" s="709" t="b">
        <v>0</v>
      </c>
      <c r="H165" s="711" t="s">
        <v>1496</v>
      </c>
      <c r="I165" s="710" t="s">
        <v>1497</v>
      </c>
      <c r="J165" s="686"/>
      <c r="K165" s="686"/>
      <c r="L165" s="686" t="s">
        <v>1498</v>
      </c>
      <c r="M165" s="686"/>
      <c r="N165" s="686"/>
      <c r="O165" s="686"/>
      <c r="P165" s="686"/>
      <c r="Q165" s="686"/>
      <c r="R165" s="686" t="s">
        <v>1499</v>
      </c>
      <c r="S165" s="686" t="s">
        <v>1500</v>
      </c>
      <c r="T165" s="686" t="s">
        <v>1501</v>
      </c>
      <c r="U165" s="686" t="s">
        <v>293</v>
      </c>
      <c r="V165" s="712">
        <v>2011.0</v>
      </c>
      <c r="W165" s="686" t="s">
        <v>109</v>
      </c>
      <c r="X165" s="718">
        <v>100142.0</v>
      </c>
      <c r="Y165" s="686" t="s">
        <v>110</v>
      </c>
      <c r="Z165" s="676" t="s">
        <v>259</v>
      </c>
      <c r="AA165" s="720">
        <v>41699.0</v>
      </c>
      <c r="AB165" s="686"/>
      <c r="AC165" s="712">
        <v>0.0</v>
      </c>
      <c r="AD165" s="686"/>
      <c r="AE165" s="712">
        <v>2.0</v>
      </c>
      <c r="AF165" s="685" t="s">
        <v>164</v>
      </c>
      <c r="AG165" s="712">
        <v>3.0</v>
      </c>
      <c r="AH165" s="686"/>
      <c r="AI165" s="686"/>
      <c r="AJ165" s="686"/>
      <c r="AK165" s="686"/>
      <c r="AL165" s="685" t="s">
        <v>1503</v>
      </c>
      <c r="AM165" s="676" t="s">
        <v>1504</v>
      </c>
      <c r="AN165" s="686"/>
      <c r="AO165" s="686"/>
      <c r="AP165" s="686"/>
      <c r="AQ165" s="686"/>
      <c r="AR165" s="686"/>
      <c r="AS165" s="686"/>
      <c r="AT165" s="686"/>
      <c r="AU165" s="686" t="s">
        <v>4286</v>
      </c>
      <c r="AV165" s="686" t="s">
        <v>1506</v>
      </c>
      <c r="AX165" s="684" t="b">
        <v>0</v>
      </c>
      <c r="AY165" s="686" t="s">
        <v>95</v>
      </c>
      <c r="AZ165" s="686"/>
      <c r="BA165" s="686"/>
      <c r="BB165" s="686"/>
      <c r="BC165" s="686"/>
      <c r="BD165" s="686"/>
      <c r="BE165" s="686"/>
      <c r="BF165" s="686"/>
      <c r="BG165" s="686"/>
      <c r="BH165" s="686"/>
      <c r="BI165" s="686"/>
      <c r="BJ165" s="686"/>
      <c r="BK165" s="686"/>
      <c r="BL165" s="686"/>
      <c r="BM165" s="686"/>
      <c r="BN165" s="686"/>
      <c r="BO165" s="686"/>
      <c r="BP165" s="686"/>
      <c r="BQ165" s="686"/>
      <c r="BR165" s="686"/>
      <c r="BS165" s="686"/>
      <c r="BT165" s="686"/>
    </row>
    <row r="166" ht="15.75" customHeight="1">
      <c r="A166" s="711" t="s">
        <v>1604</v>
      </c>
      <c r="B166" s="725" t="s">
        <v>4287</v>
      </c>
      <c r="C166" s="725" t="s">
        <v>3806</v>
      </c>
      <c r="D166" s="713"/>
      <c r="E166" s="708"/>
      <c r="F166" s="713" t="b">
        <v>0</v>
      </c>
      <c r="G166" s="714" t="b">
        <v>0</v>
      </c>
      <c r="H166" s="715" t="s">
        <v>1605</v>
      </c>
      <c r="I166" s="716"/>
      <c r="J166" s="716" t="s">
        <v>1606</v>
      </c>
      <c r="K166" s="711"/>
      <c r="L166" s="711"/>
      <c r="M166" s="711"/>
      <c r="N166" s="711"/>
      <c r="O166" s="711"/>
      <c r="P166" s="717"/>
      <c r="Q166" s="711"/>
      <c r="R166" s="41" t="s">
        <v>1607</v>
      </c>
      <c r="S166" s="676" t="s">
        <v>1608</v>
      </c>
      <c r="T166" s="676" t="s">
        <v>1609</v>
      </c>
      <c r="U166" s="676" t="s">
        <v>3988</v>
      </c>
      <c r="V166" s="676">
        <v>2013.0</v>
      </c>
      <c r="W166" s="684" t="s">
        <v>4092</v>
      </c>
      <c r="X166" s="718">
        <v>6059.0</v>
      </c>
      <c r="Y166" s="719"/>
      <c r="Z166" s="676" t="s">
        <v>242</v>
      </c>
      <c r="AA166" s="720">
        <v>43101.0</v>
      </c>
      <c r="AB166" s="721">
        <v>4.0E7</v>
      </c>
      <c r="AC166" s="721">
        <v>4.0E7</v>
      </c>
      <c r="AD166" s="685"/>
      <c r="AE166" s="685">
        <v>2.0</v>
      </c>
      <c r="AF166" s="676" t="s">
        <v>111</v>
      </c>
      <c r="AG166" s="685">
        <v>1.0</v>
      </c>
      <c r="AH166" s="685"/>
      <c r="AI166" s="80" t="s">
        <v>1610</v>
      </c>
      <c r="AJ166" s="56">
        <v>3885.0</v>
      </c>
      <c r="AK166" s="41" t="s">
        <v>1611</v>
      </c>
      <c r="AL166" s="685" t="s">
        <v>1612</v>
      </c>
      <c r="AM166" s="676" t="s">
        <v>1613</v>
      </c>
      <c r="AN166" s="724"/>
      <c r="AO166" s="724"/>
      <c r="AP166" s="724"/>
      <c r="AQ166" s="719"/>
      <c r="AR166" s="686"/>
      <c r="AS166" s="686"/>
      <c r="AT166" s="686"/>
      <c r="AU166" s="686"/>
      <c r="AV166" s="686"/>
      <c r="AW166" s="686"/>
      <c r="AX166" s="686"/>
      <c r="AY166" s="686"/>
      <c r="AZ166" s="686"/>
      <c r="BA166" s="686"/>
      <c r="BB166" s="686"/>
      <c r="BC166" s="686"/>
      <c r="BD166" s="686"/>
      <c r="BE166" s="686"/>
      <c r="BF166" s="686"/>
      <c r="BG166" s="686"/>
      <c r="BH166" s="686"/>
      <c r="BI166" s="686"/>
      <c r="BJ166" s="686"/>
      <c r="BK166" s="686"/>
      <c r="BL166" s="686"/>
      <c r="BM166" s="686"/>
      <c r="BN166" s="686"/>
      <c r="BO166" s="686"/>
      <c r="BP166" s="686"/>
      <c r="BQ166" s="686"/>
      <c r="BR166" s="686"/>
      <c r="BS166" s="686"/>
      <c r="BT166" s="686"/>
    </row>
    <row r="167" ht="16.5" customHeight="1">
      <c r="A167" s="711" t="s">
        <v>1685</v>
      </c>
      <c r="B167" s="740"/>
      <c r="C167" s="740"/>
      <c r="D167" s="708"/>
      <c r="E167" s="708"/>
      <c r="F167" s="708" t="b">
        <v>0</v>
      </c>
      <c r="G167" s="708" t="b">
        <v>0</v>
      </c>
      <c r="H167" s="740"/>
      <c r="I167" s="711"/>
      <c r="J167" s="711"/>
      <c r="K167" s="711"/>
      <c r="L167" s="711"/>
      <c r="M167" s="711"/>
      <c r="N167" s="711"/>
      <c r="O167" s="711"/>
      <c r="P167" s="717"/>
      <c r="Q167" s="711"/>
      <c r="R167" s="724"/>
      <c r="S167" s="724"/>
      <c r="T167" s="724"/>
      <c r="U167" s="724"/>
      <c r="V167" s="724"/>
      <c r="W167" s="724"/>
      <c r="X167" s="724"/>
      <c r="Y167" s="724"/>
      <c r="Z167" s="724"/>
      <c r="AA167" s="724"/>
      <c r="AB167" s="724"/>
      <c r="AC167" s="724"/>
      <c r="AD167" s="724"/>
      <c r="AE167" s="724"/>
      <c r="AF167" s="724"/>
      <c r="AG167" s="724"/>
      <c r="AH167" s="724"/>
      <c r="AI167" s="724"/>
      <c r="AJ167" s="724"/>
      <c r="AK167" s="724"/>
      <c r="AL167" s="724"/>
      <c r="AM167" s="724"/>
      <c r="AN167" s="724"/>
      <c r="AO167" s="724"/>
      <c r="AP167" s="626"/>
      <c r="AQ167" s="686"/>
      <c r="AR167" s="686"/>
      <c r="AS167" s="686"/>
      <c r="AT167" s="686"/>
      <c r="AU167" s="686"/>
      <c r="AV167" s="686"/>
      <c r="AW167" s="686"/>
      <c r="AX167" s="686"/>
      <c r="AY167" s="686"/>
      <c r="AZ167" s="686"/>
      <c r="BA167" s="686"/>
      <c r="BB167" s="686"/>
      <c r="BC167" s="686"/>
      <c r="BD167" s="686"/>
      <c r="BE167" s="686"/>
      <c r="BF167" s="686"/>
      <c r="BG167" s="686"/>
      <c r="BH167" s="686"/>
      <c r="BI167" s="686"/>
      <c r="BJ167" s="686"/>
      <c r="BK167" s="686"/>
      <c r="BL167" s="686"/>
      <c r="BM167" s="686"/>
      <c r="BN167" s="686"/>
      <c r="BO167" s="686"/>
      <c r="BP167" s="686"/>
      <c r="BQ167" s="686"/>
      <c r="BR167" s="686"/>
      <c r="BS167" s="686"/>
      <c r="BT167" s="686"/>
    </row>
    <row r="168" ht="16.5" customHeight="1">
      <c r="A168" s="711" t="s">
        <v>1686</v>
      </c>
      <c r="B168" s="740"/>
      <c r="C168" s="740"/>
      <c r="D168" s="708"/>
      <c r="E168" s="708"/>
      <c r="F168" s="708" t="b">
        <v>0</v>
      </c>
      <c r="G168" s="708" t="b">
        <v>0</v>
      </c>
      <c r="H168" s="711" t="s">
        <v>804</v>
      </c>
      <c r="I168" s="711"/>
      <c r="J168" s="711"/>
      <c r="K168" s="711"/>
      <c r="L168" s="711"/>
      <c r="M168" s="711"/>
      <c r="N168" s="711"/>
      <c r="O168" s="711"/>
      <c r="P168" s="717"/>
      <c r="Q168" s="711"/>
      <c r="R168" s="724"/>
      <c r="S168" s="724"/>
      <c r="T168" s="724"/>
      <c r="U168" s="724"/>
      <c r="V168" s="724"/>
      <c r="W168" s="724"/>
      <c r="X168" s="724"/>
      <c r="Y168" s="724"/>
      <c r="Z168" s="724"/>
      <c r="AA168" s="724"/>
      <c r="AB168" s="724"/>
      <c r="AC168" s="724"/>
      <c r="AD168" s="724"/>
      <c r="AE168" s="724"/>
      <c r="AF168" s="724"/>
      <c r="AG168" s="724"/>
      <c r="AH168" s="724"/>
      <c r="AI168" s="724"/>
      <c r="AJ168" s="724"/>
      <c r="AK168" s="724"/>
      <c r="AL168" s="724"/>
      <c r="AM168" s="724"/>
      <c r="AN168" s="724"/>
      <c r="AO168" s="724"/>
      <c r="AP168" s="626"/>
      <c r="AQ168" s="686"/>
      <c r="AR168" s="686"/>
      <c r="AS168" s="686"/>
      <c r="AT168" s="686"/>
      <c r="AU168" s="686"/>
      <c r="AV168" s="686"/>
      <c r="AW168" s="686"/>
      <c r="AX168" s="686"/>
      <c r="AY168" s="686"/>
      <c r="AZ168" s="686"/>
      <c r="BA168" s="686"/>
      <c r="BB168" s="686"/>
      <c r="BC168" s="686"/>
      <c r="BD168" s="686"/>
      <c r="BE168" s="686"/>
      <c r="BF168" s="686"/>
      <c r="BG168" s="686"/>
      <c r="BH168" s="686"/>
      <c r="BI168" s="686"/>
      <c r="BJ168" s="686"/>
      <c r="BK168" s="686"/>
      <c r="BL168" s="686"/>
      <c r="BM168" s="686"/>
      <c r="BN168" s="686"/>
      <c r="BO168" s="686"/>
      <c r="BP168" s="686"/>
      <c r="BQ168" s="686"/>
      <c r="BR168" s="686"/>
      <c r="BS168" s="686"/>
      <c r="BT168" s="686"/>
    </row>
    <row r="169" ht="15.75" customHeight="1">
      <c r="A169" s="686" t="s">
        <v>1744</v>
      </c>
      <c r="B169" s="686"/>
      <c r="C169" s="686" t="s">
        <v>4080</v>
      </c>
      <c r="D169" s="708"/>
      <c r="E169" s="708"/>
      <c r="F169" s="708" t="b">
        <v>0</v>
      </c>
      <c r="G169" s="709" t="b">
        <v>0</v>
      </c>
      <c r="H169" s="684"/>
      <c r="I169" s="710" t="s">
        <v>1745</v>
      </c>
      <c r="J169" s="686"/>
      <c r="K169" s="686"/>
      <c r="L169" s="686" t="s">
        <v>1498</v>
      </c>
      <c r="M169" s="686"/>
      <c r="N169" s="686"/>
      <c r="O169" s="686"/>
      <c r="P169" s="686"/>
      <c r="Q169" s="686"/>
      <c r="R169" s="686" t="s">
        <v>1746</v>
      </c>
      <c r="S169" s="686" t="s">
        <v>1747</v>
      </c>
      <c r="T169" s="686" t="s">
        <v>1748</v>
      </c>
      <c r="U169" s="686" t="s">
        <v>954</v>
      </c>
      <c r="V169" s="712">
        <v>2005.0</v>
      </c>
      <c r="W169" s="686" t="s">
        <v>109</v>
      </c>
      <c r="X169" s="686"/>
      <c r="Y169" s="686" t="s">
        <v>74</v>
      </c>
      <c r="Z169" s="686"/>
      <c r="AA169" s="774">
        <v>44202.0</v>
      </c>
      <c r="AB169" s="686"/>
      <c r="AC169" s="712">
        <v>0.0</v>
      </c>
      <c r="AD169" s="686"/>
      <c r="AE169" s="712">
        <v>1.0</v>
      </c>
      <c r="AF169" s="686"/>
      <c r="AG169" s="712">
        <v>2.0</v>
      </c>
      <c r="AH169" s="686"/>
      <c r="AI169" s="686"/>
      <c r="AJ169" s="686"/>
      <c r="AK169" s="57"/>
      <c r="AL169" s="686"/>
      <c r="AM169" s="686" t="s">
        <v>4288</v>
      </c>
      <c r="AN169" s="686"/>
      <c r="AO169" s="686"/>
      <c r="AP169" s="686"/>
      <c r="AQ169" s="686"/>
      <c r="AR169" s="686"/>
      <c r="AS169" s="686" t="s">
        <v>4288</v>
      </c>
      <c r="AT169" s="686"/>
      <c r="AU169" s="686" t="s">
        <v>4289</v>
      </c>
      <c r="AV169" s="686" t="s">
        <v>1466</v>
      </c>
      <c r="AX169" s="684" t="b">
        <v>0</v>
      </c>
      <c r="AY169" s="686" t="s">
        <v>423</v>
      </c>
      <c r="AZ169" s="686"/>
      <c r="BA169" s="686"/>
      <c r="BB169" s="686"/>
      <c r="BC169" s="686"/>
      <c r="BD169" s="686"/>
      <c r="BE169" s="686"/>
      <c r="BF169" s="686"/>
      <c r="BG169" s="686"/>
      <c r="BH169" s="686"/>
      <c r="BI169" s="686"/>
      <c r="BJ169" s="686"/>
      <c r="BK169" s="686"/>
      <c r="BL169" s="686"/>
      <c r="BM169" s="686"/>
      <c r="BN169" s="686"/>
      <c r="BO169" s="686"/>
      <c r="BP169" s="686"/>
      <c r="BQ169" s="686"/>
      <c r="BR169" s="686"/>
      <c r="BS169" s="686"/>
      <c r="BT169" s="686"/>
    </row>
    <row r="170" ht="16.5" customHeight="1">
      <c r="A170" s="711" t="s">
        <v>4290</v>
      </c>
      <c r="B170" s="725"/>
      <c r="C170" s="725"/>
      <c r="D170" s="708"/>
      <c r="E170" s="708"/>
      <c r="F170" s="708" t="b">
        <v>0</v>
      </c>
      <c r="G170" s="708" t="b">
        <v>0</v>
      </c>
      <c r="H170" s="725" t="s">
        <v>4147</v>
      </c>
      <c r="I170" s="716"/>
      <c r="J170" s="716" t="s">
        <v>4291</v>
      </c>
      <c r="K170" s="711"/>
      <c r="L170" s="711"/>
      <c r="M170" s="711"/>
      <c r="N170" s="711"/>
      <c r="O170" s="711"/>
      <c r="P170" s="717"/>
      <c r="Q170" s="711"/>
      <c r="R170" s="676" t="s">
        <v>4292</v>
      </c>
      <c r="S170" s="676"/>
      <c r="T170" s="676" t="s">
        <v>4293</v>
      </c>
      <c r="U170" s="676" t="s">
        <v>4294</v>
      </c>
      <c r="V170" s="720">
        <v>4384.0</v>
      </c>
      <c r="W170" s="684" t="s">
        <v>4092</v>
      </c>
      <c r="X170" s="718">
        <v>241834.0</v>
      </c>
      <c r="Y170" s="684"/>
      <c r="Z170" s="676"/>
      <c r="AA170" s="676"/>
      <c r="AB170" s="676"/>
      <c r="AC170" s="676"/>
      <c r="AD170" s="685"/>
      <c r="AE170" s="685"/>
      <c r="AF170" s="685" t="s">
        <v>4295</v>
      </c>
      <c r="AG170" s="685"/>
      <c r="AH170" s="676"/>
      <c r="AI170" s="686"/>
      <c r="AJ170" s="686"/>
      <c r="AK170" s="685" t="s">
        <v>4296</v>
      </c>
      <c r="AL170" s="685" t="s">
        <v>4297</v>
      </c>
      <c r="AM170" s="676"/>
      <c r="AN170" s="626"/>
      <c r="AO170" s="626"/>
      <c r="AP170" s="626"/>
      <c r="AQ170" s="686"/>
      <c r="AR170" s="686"/>
      <c r="AS170" s="686"/>
      <c r="AT170" s="686"/>
      <c r="AU170" s="686"/>
      <c r="AV170" s="686"/>
      <c r="AW170" s="686"/>
      <c r="AX170" s="686"/>
      <c r="AY170" s="686"/>
      <c r="AZ170" s="686"/>
      <c r="BA170" s="686"/>
      <c r="BB170" s="686"/>
      <c r="BC170" s="686"/>
      <c r="BD170" s="686"/>
      <c r="BE170" s="686"/>
      <c r="BF170" s="686"/>
      <c r="BG170" s="686"/>
      <c r="BH170" s="686"/>
      <c r="BI170" s="686"/>
      <c r="BJ170" s="686"/>
      <c r="BK170" s="686"/>
      <c r="BL170" s="686"/>
      <c r="BM170" s="686"/>
      <c r="BN170" s="686"/>
      <c r="BO170" s="686"/>
      <c r="BP170" s="686"/>
      <c r="BQ170" s="686"/>
      <c r="BR170" s="686"/>
      <c r="BS170" s="686"/>
      <c r="BT170" s="686"/>
    </row>
    <row r="171" ht="16.5" customHeight="1">
      <c r="A171" s="686" t="s">
        <v>1868</v>
      </c>
      <c r="B171" s="686"/>
      <c r="C171" s="686" t="s">
        <v>4080</v>
      </c>
      <c r="D171" s="709"/>
      <c r="E171" s="708"/>
      <c r="F171" s="684" t="b">
        <v>0</v>
      </c>
      <c r="G171" s="709" t="b">
        <v>0</v>
      </c>
      <c r="H171" s="684"/>
      <c r="I171" s="710" t="s">
        <v>1869</v>
      </c>
      <c r="J171" s="686"/>
      <c r="K171" s="686"/>
      <c r="L171" s="686" t="s">
        <v>515</v>
      </c>
      <c r="M171" s="686"/>
      <c r="N171" s="686"/>
      <c r="O171" s="686"/>
      <c r="P171" s="686"/>
      <c r="Q171" s="686"/>
      <c r="R171" s="686" t="s">
        <v>1870</v>
      </c>
      <c r="S171" s="686" t="s">
        <v>1871</v>
      </c>
      <c r="T171" s="686" t="s">
        <v>1872</v>
      </c>
      <c r="U171" s="686" t="s">
        <v>1873</v>
      </c>
      <c r="V171" s="712">
        <v>2011.0</v>
      </c>
      <c r="W171" s="686" t="s">
        <v>91</v>
      </c>
      <c r="X171" s="686"/>
      <c r="Y171" s="686" t="s">
        <v>74</v>
      </c>
      <c r="Z171" s="686"/>
      <c r="AA171" s="754" t="s">
        <v>3891</v>
      </c>
      <c r="AB171" s="686" t="s">
        <v>4056</v>
      </c>
      <c r="AC171" s="686" t="s">
        <v>4057</v>
      </c>
      <c r="AD171" s="712">
        <v>0.05</v>
      </c>
      <c r="AE171" s="712">
        <v>1.0</v>
      </c>
      <c r="AF171" s="686"/>
      <c r="AG171" s="712">
        <v>1.0</v>
      </c>
      <c r="AH171" s="686"/>
      <c r="AI171" s="686"/>
      <c r="AJ171" s="686"/>
      <c r="AK171" s="686"/>
      <c r="AL171" s="686"/>
      <c r="AM171" s="686" t="s">
        <v>4298</v>
      </c>
      <c r="AN171" s="686"/>
      <c r="AO171" s="686"/>
      <c r="AP171" s="686" t="s">
        <v>4299</v>
      </c>
      <c r="AQ171" s="686"/>
      <c r="AR171" s="686"/>
      <c r="AS171" s="686" t="s">
        <v>4298</v>
      </c>
      <c r="AT171" s="686"/>
      <c r="AU171" s="686" t="s">
        <v>4300</v>
      </c>
      <c r="AV171" s="686" t="s">
        <v>1878</v>
      </c>
      <c r="AW171" s="686" t="s">
        <v>1879</v>
      </c>
      <c r="AX171" s="684" t="b">
        <v>0</v>
      </c>
      <c r="AY171" s="686" t="s">
        <v>182</v>
      </c>
      <c r="BA171" s="686"/>
      <c r="BB171" s="686"/>
      <c r="BC171" s="686"/>
      <c r="BD171" s="686"/>
      <c r="BE171" s="686"/>
      <c r="BF171" s="686"/>
      <c r="BG171" s="686"/>
      <c r="BH171" s="686"/>
      <c r="BI171" s="686"/>
      <c r="BJ171" s="686"/>
      <c r="BK171" s="686"/>
      <c r="BL171" s="686"/>
      <c r="BM171" s="686"/>
      <c r="BN171" s="686"/>
      <c r="BO171" s="686"/>
      <c r="BP171" s="686"/>
      <c r="BQ171" s="686"/>
      <c r="BR171" s="686"/>
      <c r="BS171" s="686"/>
      <c r="BT171" s="686"/>
    </row>
    <row r="172" ht="16.5" customHeight="1">
      <c r="A172" s="686" t="s">
        <v>1945</v>
      </c>
      <c r="B172" s="686"/>
      <c r="C172" s="686" t="s">
        <v>4080</v>
      </c>
      <c r="D172" s="709"/>
      <c r="E172" s="708"/>
      <c r="F172" s="684" t="b">
        <v>0</v>
      </c>
      <c r="G172" s="709" t="b">
        <v>0</v>
      </c>
      <c r="H172" s="684"/>
      <c r="I172" s="710" t="s">
        <v>1946</v>
      </c>
      <c r="J172" s="686"/>
      <c r="K172" s="686"/>
      <c r="L172" s="686" t="s">
        <v>123</v>
      </c>
      <c r="M172" s="686"/>
      <c r="N172" s="686"/>
      <c r="O172" s="686"/>
      <c r="P172" s="686"/>
      <c r="Q172" s="686"/>
      <c r="R172" s="686" t="s">
        <v>1947</v>
      </c>
      <c r="S172" s="686" t="s">
        <v>1948</v>
      </c>
      <c r="T172" s="686" t="s">
        <v>1949</v>
      </c>
      <c r="U172" s="686" t="s">
        <v>129</v>
      </c>
      <c r="V172" s="712">
        <v>2015.0</v>
      </c>
      <c r="W172" s="686" t="s">
        <v>91</v>
      </c>
      <c r="X172" s="686"/>
      <c r="Y172" s="686" t="s">
        <v>74</v>
      </c>
      <c r="Z172" s="686"/>
      <c r="AA172" s="742">
        <v>44485.0</v>
      </c>
      <c r="AB172" s="686" t="s">
        <v>4301</v>
      </c>
      <c r="AC172" s="686" t="s">
        <v>4302</v>
      </c>
      <c r="AD172" s="712">
        <v>0.0016</v>
      </c>
      <c r="AE172" s="712">
        <v>1.0</v>
      </c>
      <c r="AF172" s="686"/>
      <c r="AG172" s="712">
        <v>1.0</v>
      </c>
      <c r="AH172" s="686"/>
      <c r="AI172" s="710" t="s">
        <v>1950</v>
      </c>
      <c r="AJ172" s="712">
        <v>6.0</v>
      </c>
      <c r="AK172" s="686"/>
      <c r="AL172" s="686"/>
      <c r="AM172" s="686" t="s">
        <v>4303</v>
      </c>
      <c r="AN172" s="686"/>
      <c r="AO172" s="686"/>
      <c r="AP172" s="686" t="s">
        <v>4303</v>
      </c>
      <c r="AQ172" s="686"/>
      <c r="AR172" s="686"/>
      <c r="AS172" s="686" t="s">
        <v>4304</v>
      </c>
      <c r="AT172" s="686"/>
      <c r="AU172" s="686" t="s">
        <v>4305</v>
      </c>
      <c r="AV172" s="686" t="s">
        <v>1954</v>
      </c>
      <c r="AX172" s="684" t="b">
        <v>0</v>
      </c>
      <c r="AY172" s="686" t="s">
        <v>214</v>
      </c>
      <c r="AZ172" s="686"/>
      <c r="BA172" s="686"/>
      <c r="BB172" s="686"/>
      <c r="BC172" s="686"/>
      <c r="BD172" s="686"/>
      <c r="BE172" s="686"/>
      <c r="BF172" s="686"/>
      <c r="BG172" s="686"/>
      <c r="BH172" s="686"/>
      <c r="BI172" s="686"/>
      <c r="BJ172" s="686"/>
      <c r="BK172" s="686"/>
      <c r="BL172" s="686"/>
      <c r="BM172" s="686"/>
      <c r="BN172" s="686"/>
      <c r="BO172" s="686"/>
      <c r="BP172" s="686"/>
      <c r="BQ172" s="686"/>
      <c r="BR172" s="686"/>
      <c r="BS172" s="686"/>
      <c r="BT172" s="686"/>
    </row>
    <row r="173" ht="16.5" customHeight="1">
      <c r="A173" s="639" t="s">
        <v>2015</v>
      </c>
      <c r="B173" s="686" t="s">
        <v>3824</v>
      </c>
      <c r="C173" s="686" t="s">
        <v>3723</v>
      </c>
      <c r="D173" s="709"/>
      <c r="E173" s="708"/>
      <c r="F173" s="684" t="b">
        <v>0</v>
      </c>
      <c r="G173" s="709" t="b">
        <v>0</v>
      </c>
      <c r="H173" s="686" t="s">
        <v>2016</v>
      </c>
      <c r="I173" s="710" t="s">
        <v>2018</v>
      </c>
      <c r="J173" s="710" t="s">
        <v>2017</v>
      </c>
      <c r="K173" s="686"/>
      <c r="L173" s="686"/>
      <c r="M173" s="686"/>
      <c r="N173" s="686"/>
      <c r="O173" s="686"/>
      <c r="P173" s="686"/>
      <c r="Q173" s="686"/>
      <c r="R173" s="686"/>
      <c r="S173" s="686"/>
      <c r="T173" s="686"/>
      <c r="U173" s="686" t="s">
        <v>2019</v>
      </c>
      <c r="V173" s="686">
        <v>2013.0</v>
      </c>
      <c r="W173" s="684"/>
      <c r="X173" s="686"/>
      <c r="Y173" s="686"/>
      <c r="Z173" s="686"/>
      <c r="AA173" s="686"/>
      <c r="AB173" s="686"/>
      <c r="AC173" s="686"/>
      <c r="AD173" s="686"/>
      <c r="AE173" s="686"/>
      <c r="AF173" s="686"/>
      <c r="AG173" s="686"/>
      <c r="AH173" s="686"/>
      <c r="AI173" s="686"/>
      <c r="AJ173" s="686"/>
      <c r="AK173" s="686"/>
      <c r="AL173" s="686"/>
      <c r="AM173" s="686"/>
      <c r="AN173" s="686"/>
      <c r="AO173" s="686"/>
      <c r="AP173" s="686"/>
      <c r="AQ173" s="686"/>
      <c r="AR173" s="686"/>
      <c r="AS173" s="686"/>
      <c r="AT173" s="686"/>
      <c r="AU173" s="686"/>
      <c r="AV173" s="686" t="s">
        <v>2020</v>
      </c>
      <c r="AX173" s="686"/>
      <c r="AY173" s="686"/>
      <c r="AZ173" s="686"/>
      <c r="BA173" s="686"/>
      <c r="BB173" s="686"/>
      <c r="BC173" s="686"/>
      <c r="BD173" s="686"/>
      <c r="BE173" s="686"/>
      <c r="BF173" s="686"/>
      <c r="BG173" s="686"/>
      <c r="BH173" s="686"/>
      <c r="BI173" s="686"/>
      <c r="BJ173" s="686"/>
      <c r="BK173" s="686"/>
      <c r="BL173" s="686"/>
      <c r="BM173" s="686"/>
      <c r="BN173" s="686"/>
      <c r="BO173" s="686"/>
      <c r="BP173" s="686"/>
      <c r="BQ173" s="686"/>
      <c r="BR173" s="686"/>
      <c r="BS173" s="686"/>
      <c r="BT173" s="686"/>
    </row>
    <row r="174" ht="15.75" customHeight="1">
      <c r="A174" s="686" t="s">
        <v>2130</v>
      </c>
      <c r="B174" s="686"/>
      <c r="C174" s="686" t="s">
        <v>4080</v>
      </c>
      <c r="D174" s="708"/>
      <c r="E174" s="708"/>
      <c r="F174" s="708" t="b">
        <v>0</v>
      </c>
      <c r="G174" s="709" t="b">
        <v>0</v>
      </c>
      <c r="H174" s="684"/>
      <c r="I174" s="710" t="s">
        <v>4306</v>
      </c>
      <c r="J174" s="686"/>
      <c r="K174" s="686"/>
      <c r="L174" s="686" t="s">
        <v>62</v>
      </c>
      <c r="M174" s="686"/>
      <c r="N174" s="686"/>
      <c r="O174" s="686"/>
      <c r="P174" s="686"/>
      <c r="Q174" s="686"/>
      <c r="R174" s="686" t="s">
        <v>4307</v>
      </c>
      <c r="S174" s="686" t="s">
        <v>4308</v>
      </c>
      <c r="T174" s="686" t="s">
        <v>2126</v>
      </c>
      <c r="U174" s="686" t="s">
        <v>577</v>
      </c>
      <c r="V174" s="712">
        <v>2015.0</v>
      </c>
      <c r="W174" s="686" t="s">
        <v>91</v>
      </c>
      <c r="X174" s="686"/>
      <c r="Y174" s="686" t="s">
        <v>74</v>
      </c>
      <c r="Z174" s="686"/>
      <c r="AA174" s="754" t="s">
        <v>3891</v>
      </c>
      <c r="AB174" s="686"/>
      <c r="AC174" s="712">
        <v>0.0</v>
      </c>
      <c r="AD174" s="686"/>
      <c r="AE174" s="712">
        <v>1.0</v>
      </c>
      <c r="AF174" s="686"/>
      <c r="AG174" s="712">
        <v>0.0</v>
      </c>
      <c r="AH174" s="686"/>
      <c r="AI174" s="686"/>
      <c r="AJ174" s="686"/>
      <c r="AK174" s="686"/>
      <c r="AL174" s="686"/>
      <c r="AM174" s="686"/>
      <c r="AN174" s="686"/>
      <c r="AO174" s="686"/>
      <c r="AP174" s="686" t="s">
        <v>4309</v>
      </c>
      <c r="AQ174" s="686"/>
      <c r="AR174" s="686"/>
      <c r="AS174" s="686"/>
      <c r="AT174" s="686"/>
      <c r="AU174" s="686" t="s">
        <v>4310</v>
      </c>
      <c r="AV174" s="686" t="s">
        <v>2129</v>
      </c>
      <c r="AX174" s="684" t="b">
        <v>0</v>
      </c>
      <c r="AY174" s="686" t="s">
        <v>182</v>
      </c>
      <c r="BA174" s="686"/>
      <c r="BB174" s="686"/>
      <c r="BC174" s="686"/>
      <c r="BD174" s="686"/>
      <c r="BE174" s="686"/>
      <c r="BF174" s="686"/>
      <c r="BG174" s="686"/>
      <c r="BH174" s="686"/>
      <c r="BI174" s="686"/>
      <c r="BJ174" s="686"/>
      <c r="BK174" s="686"/>
      <c r="BL174" s="686"/>
      <c r="BM174" s="686"/>
      <c r="BN174" s="686"/>
      <c r="BO174" s="686"/>
      <c r="BP174" s="686"/>
      <c r="BQ174" s="686"/>
      <c r="BR174" s="686"/>
      <c r="BS174" s="686"/>
      <c r="BT174" s="686"/>
    </row>
    <row r="175" ht="15.75" customHeight="1">
      <c r="A175" s="711" t="s">
        <v>2170</v>
      </c>
      <c r="B175" s="740"/>
      <c r="C175" s="740"/>
      <c r="D175" s="708"/>
      <c r="E175" s="708"/>
      <c r="F175" s="708" t="b">
        <v>0</v>
      </c>
      <c r="G175" s="708" t="b">
        <v>0</v>
      </c>
      <c r="H175" s="725"/>
      <c r="I175" s="726"/>
      <c r="J175" s="726"/>
      <c r="K175" s="711"/>
      <c r="L175" s="711"/>
      <c r="M175" s="711"/>
      <c r="N175" s="717"/>
      <c r="O175" s="717"/>
      <c r="P175" s="717"/>
      <c r="Q175" s="711"/>
      <c r="R175" s="724"/>
      <c r="S175" s="724"/>
      <c r="T175" s="724"/>
      <c r="U175" s="724"/>
      <c r="V175" s="724"/>
      <c r="W175" s="724"/>
      <c r="X175" s="724"/>
      <c r="Y175" s="724"/>
      <c r="Z175" s="724"/>
      <c r="AA175" s="724"/>
      <c r="AB175" s="724"/>
      <c r="AC175" s="724"/>
      <c r="AD175" s="724"/>
      <c r="AE175" s="724"/>
      <c r="AF175" s="724"/>
      <c r="AG175" s="724"/>
      <c r="AH175" s="724"/>
      <c r="AI175" s="724"/>
      <c r="AJ175" s="724"/>
      <c r="AK175" s="724"/>
      <c r="AL175" s="724"/>
      <c r="AM175" s="724"/>
      <c r="AN175" s="724"/>
      <c r="AO175" s="724"/>
      <c r="AP175" s="626"/>
      <c r="AQ175" s="686"/>
      <c r="AR175" s="686"/>
      <c r="AS175" s="686"/>
      <c r="AT175" s="686"/>
      <c r="AU175" s="686"/>
      <c r="AV175" s="686"/>
      <c r="AW175" s="686"/>
      <c r="AX175" s="686"/>
      <c r="AY175" s="686"/>
      <c r="AZ175" s="686"/>
      <c r="BA175" s="686"/>
      <c r="BB175" s="686"/>
      <c r="BC175" s="686"/>
      <c r="BD175" s="686"/>
      <c r="BE175" s="686"/>
      <c r="BF175" s="686"/>
      <c r="BG175" s="686"/>
      <c r="BH175" s="686"/>
      <c r="BI175" s="686"/>
      <c r="BJ175" s="686"/>
      <c r="BK175" s="686"/>
      <c r="BL175" s="686"/>
      <c r="BM175" s="686"/>
      <c r="BN175" s="686"/>
      <c r="BO175" s="686"/>
      <c r="BP175" s="686"/>
      <c r="BQ175" s="686"/>
      <c r="BR175" s="686"/>
      <c r="BS175" s="686"/>
      <c r="BT175" s="686"/>
    </row>
    <row r="176" ht="15.75" customHeight="1">
      <c r="A176" s="686" t="s">
        <v>2171</v>
      </c>
      <c r="B176" s="686"/>
      <c r="C176" s="686" t="s">
        <v>4080</v>
      </c>
      <c r="D176" s="709"/>
      <c r="E176" s="708"/>
      <c r="F176" s="684" t="b">
        <v>0</v>
      </c>
      <c r="G176" s="709" t="b">
        <v>0</v>
      </c>
      <c r="H176" s="684"/>
      <c r="I176" s="710" t="s">
        <v>2172</v>
      </c>
      <c r="J176" s="686"/>
      <c r="K176" s="686"/>
      <c r="L176" s="686" t="s">
        <v>1498</v>
      </c>
      <c r="M176" s="686"/>
      <c r="N176" s="686"/>
      <c r="O176" s="686"/>
      <c r="P176" s="686"/>
      <c r="Q176" s="686"/>
      <c r="R176" s="686" t="s">
        <v>2173</v>
      </c>
      <c r="S176" s="686" t="s">
        <v>2174</v>
      </c>
      <c r="T176" s="686" t="s">
        <v>2175</v>
      </c>
      <c r="U176" s="686" t="s">
        <v>220</v>
      </c>
      <c r="V176" s="712">
        <v>1991.0</v>
      </c>
      <c r="W176" s="686" t="s">
        <v>109</v>
      </c>
      <c r="X176" s="686"/>
      <c r="Y176" s="686"/>
      <c r="Z176" s="686"/>
      <c r="AA176" s="754" t="s">
        <v>3891</v>
      </c>
      <c r="AB176" s="686"/>
      <c r="AC176" s="712">
        <v>0.0</v>
      </c>
      <c r="AD176" s="686"/>
      <c r="AE176" s="712">
        <v>1.0</v>
      </c>
      <c r="AF176" s="686"/>
      <c r="AG176" s="712">
        <v>1.0</v>
      </c>
      <c r="AH176" s="686"/>
      <c r="AI176" s="686"/>
      <c r="AJ176" s="686"/>
      <c r="AK176" s="686"/>
      <c r="AL176" s="686"/>
      <c r="AM176" s="686" t="s">
        <v>4311</v>
      </c>
      <c r="AN176" s="686"/>
      <c r="AO176" s="686"/>
      <c r="AP176" s="686"/>
      <c r="AQ176" s="686"/>
      <c r="AR176" s="686"/>
      <c r="AS176" s="686"/>
      <c r="AT176" s="686"/>
      <c r="AU176" s="686" t="s">
        <v>4311</v>
      </c>
      <c r="AV176" s="686" t="s">
        <v>2178</v>
      </c>
      <c r="AX176" s="684" t="b">
        <v>1</v>
      </c>
      <c r="AY176" s="686" t="s">
        <v>95</v>
      </c>
      <c r="AZ176" s="686"/>
      <c r="BA176" s="686"/>
      <c r="BB176" s="686"/>
      <c r="BC176" s="686"/>
      <c r="BD176" s="686"/>
      <c r="BE176" s="686"/>
      <c r="BF176" s="686"/>
      <c r="BG176" s="686"/>
      <c r="BH176" s="686"/>
      <c r="BI176" s="686"/>
      <c r="BJ176" s="686"/>
      <c r="BK176" s="686"/>
      <c r="BL176" s="686"/>
      <c r="BM176" s="686"/>
      <c r="BN176" s="686"/>
      <c r="BO176" s="686"/>
      <c r="BP176" s="686"/>
      <c r="BQ176" s="686"/>
      <c r="BR176" s="686"/>
      <c r="BS176" s="686"/>
      <c r="BT176" s="686"/>
    </row>
    <row r="177" ht="15.75" customHeight="1">
      <c r="A177" s="711" t="s">
        <v>4312</v>
      </c>
      <c r="B177" s="725"/>
      <c r="C177" s="725"/>
      <c r="D177" s="708"/>
      <c r="E177" s="708"/>
      <c r="F177" s="708" t="b">
        <v>0</v>
      </c>
      <c r="G177" s="708" t="b">
        <v>0</v>
      </c>
      <c r="H177" s="725" t="s">
        <v>4147</v>
      </c>
      <c r="I177" s="716"/>
      <c r="J177" s="716" t="s">
        <v>4313</v>
      </c>
      <c r="K177" s="711"/>
      <c r="L177" s="711"/>
      <c r="M177" s="711"/>
      <c r="N177" s="711"/>
      <c r="O177" s="711"/>
      <c r="P177" s="717"/>
      <c r="Q177" s="711"/>
      <c r="R177" s="676" t="s">
        <v>4314</v>
      </c>
      <c r="S177" s="676" t="s">
        <v>4315</v>
      </c>
      <c r="T177" s="676" t="s">
        <v>4316</v>
      </c>
      <c r="U177" s="676" t="s">
        <v>4317</v>
      </c>
      <c r="V177" s="720">
        <v>42522.0</v>
      </c>
      <c r="W177" s="769">
        <v>43840.0</v>
      </c>
      <c r="X177" s="718">
        <v>40201.0</v>
      </c>
      <c r="Y177" s="684" t="s">
        <v>74</v>
      </c>
      <c r="Z177" s="676" t="s">
        <v>277</v>
      </c>
      <c r="AA177" s="720">
        <v>43213.0</v>
      </c>
      <c r="AB177" s="676"/>
      <c r="AC177" s="721">
        <v>754000.0</v>
      </c>
      <c r="AD177" s="685"/>
      <c r="AE177" s="685">
        <v>3.0</v>
      </c>
      <c r="AF177" s="685" t="s">
        <v>164</v>
      </c>
      <c r="AG177" s="685">
        <v>3.0</v>
      </c>
      <c r="AH177" s="676"/>
      <c r="AI177" s="686"/>
      <c r="AJ177" s="686"/>
      <c r="AK177" s="685" t="s">
        <v>4318</v>
      </c>
      <c r="AL177" s="685"/>
      <c r="AM177" s="676" t="s">
        <v>4319</v>
      </c>
      <c r="AN177" s="626"/>
      <c r="AO177" s="626"/>
      <c r="AP177" s="626"/>
      <c r="AQ177" s="686"/>
      <c r="AR177" s="686"/>
      <c r="AS177" s="686"/>
      <c r="AT177" s="686"/>
      <c r="AU177" s="686"/>
      <c r="AV177" s="686"/>
      <c r="AW177" s="686"/>
      <c r="AX177" s="686"/>
      <c r="AY177" s="686"/>
      <c r="AZ177" s="686"/>
      <c r="BA177" s="686"/>
      <c r="BB177" s="686"/>
      <c r="BC177" s="686"/>
      <c r="BD177" s="686"/>
      <c r="BE177" s="686"/>
      <c r="BF177" s="686"/>
      <c r="BG177" s="686"/>
      <c r="BH177" s="686"/>
      <c r="BI177" s="686"/>
      <c r="BJ177" s="686"/>
      <c r="BK177" s="686"/>
      <c r="BL177" s="686"/>
      <c r="BM177" s="686"/>
      <c r="BN177" s="686"/>
      <c r="BO177" s="686"/>
      <c r="BP177" s="686"/>
      <c r="BQ177" s="686"/>
      <c r="BR177" s="686"/>
      <c r="BS177" s="686"/>
      <c r="BT177" s="686"/>
    </row>
    <row r="178" ht="15.75" customHeight="1">
      <c r="A178" s="711" t="s">
        <v>2234</v>
      </c>
      <c r="B178" s="740"/>
      <c r="C178" s="740"/>
      <c r="D178" s="708"/>
      <c r="E178" s="708"/>
      <c r="F178" s="708" t="b">
        <v>0</v>
      </c>
      <c r="G178" s="708" t="b">
        <v>0</v>
      </c>
      <c r="H178" s="740"/>
      <c r="I178" s="711"/>
      <c r="J178" s="716" t="s">
        <v>2235</v>
      </c>
      <c r="K178" s="711"/>
      <c r="L178" s="711"/>
      <c r="M178" s="711"/>
      <c r="N178" s="711"/>
      <c r="O178" s="711"/>
      <c r="P178" s="717"/>
      <c r="Q178" s="711"/>
      <c r="R178" s="724"/>
      <c r="S178" s="724"/>
      <c r="T178" s="724"/>
      <c r="U178" s="724"/>
      <c r="V178" s="724"/>
      <c r="W178" s="724"/>
      <c r="X178" s="724"/>
      <c r="Y178" s="724"/>
      <c r="Z178" s="724"/>
      <c r="AA178" s="724"/>
      <c r="AB178" s="724"/>
      <c r="AC178" s="724"/>
      <c r="AD178" s="724"/>
      <c r="AE178" s="724"/>
      <c r="AF178" s="724"/>
      <c r="AG178" s="724"/>
      <c r="AH178" s="724"/>
      <c r="AI178" s="724"/>
      <c r="AJ178" s="724"/>
      <c r="AK178" s="724"/>
      <c r="AL178" s="724"/>
      <c r="AM178" s="724"/>
      <c r="AN178" s="724"/>
      <c r="AO178" s="724"/>
      <c r="AP178" s="626"/>
      <c r="AQ178" s="686"/>
      <c r="AR178" s="686"/>
      <c r="AS178" s="686"/>
      <c r="AT178" s="686"/>
      <c r="AU178" s="686"/>
      <c r="AV178" s="686"/>
      <c r="AW178" s="686"/>
      <c r="AX178" s="686"/>
      <c r="AY178" s="686"/>
      <c r="AZ178" s="686"/>
      <c r="BA178" s="686"/>
      <c r="BB178" s="686"/>
      <c r="BC178" s="686"/>
      <c r="BD178" s="686"/>
      <c r="BE178" s="686"/>
      <c r="BF178" s="686"/>
      <c r="BG178" s="686"/>
      <c r="BH178" s="686"/>
      <c r="BI178" s="686"/>
      <c r="BJ178" s="686"/>
      <c r="BK178" s="686"/>
      <c r="BL178" s="686"/>
      <c r="BM178" s="686"/>
      <c r="BN178" s="686"/>
      <c r="BO178" s="686"/>
      <c r="BP178" s="686"/>
      <c r="BQ178" s="686"/>
      <c r="BR178" s="686"/>
      <c r="BS178" s="686"/>
      <c r="BT178" s="686"/>
    </row>
    <row r="179" ht="15.75" customHeight="1">
      <c r="A179" s="711" t="s">
        <v>4320</v>
      </c>
      <c r="B179" s="740"/>
      <c r="C179" s="740"/>
      <c r="D179" s="708"/>
      <c r="E179" s="708"/>
      <c r="F179" s="708" t="b">
        <v>0</v>
      </c>
      <c r="G179" s="708" t="b">
        <v>0</v>
      </c>
      <c r="H179" s="725" t="s">
        <v>4147</v>
      </c>
      <c r="I179" s="711"/>
      <c r="J179" s="716" t="s">
        <v>4321</v>
      </c>
      <c r="K179" s="711" t="s">
        <v>61</v>
      </c>
      <c r="L179" s="711"/>
      <c r="M179" s="711"/>
      <c r="N179" s="711"/>
      <c r="O179" s="711"/>
      <c r="P179" s="717"/>
      <c r="Q179" s="711"/>
      <c r="R179" s="719"/>
      <c r="S179" s="719"/>
      <c r="T179" s="719"/>
      <c r="U179" s="719"/>
      <c r="V179" s="686"/>
      <c r="W179" s="686"/>
      <c r="X179" s="686"/>
      <c r="Y179" s="686"/>
      <c r="Z179" s="686"/>
      <c r="AA179" s="686"/>
      <c r="AB179" s="686"/>
      <c r="AC179" s="686"/>
      <c r="AD179" s="686"/>
      <c r="AE179" s="686"/>
      <c r="AF179" s="686"/>
      <c r="AG179" s="686"/>
      <c r="AH179" s="686"/>
      <c r="AI179" s="686"/>
      <c r="AJ179" s="686"/>
      <c r="AK179" s="686"/>
      <c r="AL179" s="626"/>
      <c r="AM179" s="626"/>
      <c r="AN179" s="626"/>
      <c r="AO179" s="626"/>
      <c r="AP179" s="626"/>
      <c r="AQ179" s="686"/>
      <c r="AR179" s="686"/>
      <c r="AS179" s="686"/>
      <c r="AT179" s="686"/>
      <c r="AU179" s="686"/>
      <c r="AV179" s="686"/>
      <c r="AW179" s="686"/>
      <c r="AX179" s="686"/>
      <c r="AY179" s="686"/>
      <c r="AZ179" s="686"/>
      <c r="BA179" s="686"/>
      <c r="BB179" s="686"/>
      <c r="BC179" s="686"/>
      <c r="BD179" s="686"/>
      <c r="BE179" s="686"/>
      <c r="BF179" s="686"/>
      <c r="BG179" s="686"/>
      <c r="BH179" s="686"/>
      <c r="BI179" s="686"/>
      <c r="BJ179" s="686"/>
      <c r="BK179" s="686"/>
      <c r="BL179" s="686"/>
      <c r="BM179" s="686"/>
      <c r="BN179" s="686"/>
      <c r="BO179" s="686"/>
      <c r="BP179" s="686"/>
      <c r="BQ179" s="686"/>
      <c r="BR179" s="686"/>
      <c r="BS179" s="686"/>
      <c r="BT179" s="686"/>
    </row>
    <row r="180" ht="15.75" customHeight="1">
      <c r="A180" s="711" t="s">
        <v>2341</v>
      </c>
      <c r="B180" s="740"/>
      <c r="C180" s="740"/>
      <c r="D180" s="708"/>
      <c r="E180" s="708"/>
      <c r="F180" s="708" t="b">
        <v>0</v>
      </c>
      <c r="G180" s="708" t="b">
        <v>0</v>
      </c>
      <c r="H180" s="740"/>
      <c r="I180" s="711"/>
      <c r="J180" s="711"/>
      <c r="K180" s="711"/>
      <c r="L180" s="711"/>
      <c r="M180" s="711"/>
      <c r="N180" s="711"/>
      <c r="O180" s="711"/>
      <c r="P180" s="717"/>
      <c r="Q180" s="711"/>
      <c r="R180" s="719"/>
      <c r="S180" s="719"/>
      <c r="T180" s="719"/>
      <c r="U180" s="719"/>
      <c r="V180" s="686"/>
      <c r="W180" s="686"/>
      <c r="X180" s="686"/>
      <c r="Y180" s="686"/>
      <c r="Z180" s="686"/>
      <c r="AA180" s="686"/>
      <c r="AB180" s="686"/>
      <c r="AC180" s="686"/>
      <c r="AD180" s="686"/>
      <c r="AE180" s="686"/>
      <c r="AF180" s="686"/>
      <c r="AG180" s="686"/>
      <c r="AH180" s="686"/>
      <c r="AI180" s="686"/>
      <c r="AJ180" s="686"/>
      <c r="AK180" s="686"/>
      <c r="AL180" s="626"/>
      <c r="AM180" s="626"/>
      <c r="AN180" s="626"/>
      <c r="AO180" s="626"/>
      <c r="AP180" s="626"/>
      <c r="AQ180" s="686"/>
      <c r="AR180" s="686"/>
      <c r="AS180" s="686"/>
      <c r="AT180" s="686"/>
      <c r="AU180" s="686"/>
      <c r="AV180" s="686"/>
      <c r="AW180" s="686"/>
      <c r="AX180" s="686"/>
      <c r="AY180" s="686"/>
      <c r="AZ180" s="686"/>
      <c r="BA180" s="686"/>
      <c r="BB180" s="686"/>
      <c r="BC180" s="686"/>
      <c r="BD180" s="686"/>
      <c r="BE180" s="686"/>
      <c r="BF180" s="686"/>
      <c r="BG180" s="686"/>
      <c r="BH180" s="686"/>
      <c r="BI180" s="686"/>
      <c r="BJ180" s="686"/>
      <c r="BK180" s="686"/>
      <c r="BL180" s="686"/>
      <c r="BM180" s="686"/>
      <c r="BN180" s="686"/>
      <c r="BO180" s="686"/>
      <c r="BP180" s="686"/>
      <c r="BQ180" s="686"/>
      <c r="BR180" s="686"/>
      <c r="BS180" s="686"/>
      <c r="BT180" s="686"/>
    </row>
    <row r="181" ht="15.75" customHeight="1">
      <c r="A181" s="686" t="s">
        <v>2342</v>
      </c>
      <c r="B181" s="711"/>
      <c r="C181" s="686" t="s">
        <v>4080</v>
      </c>
      <c r="D181" s="708"/>
      <c r="E181" s="708"/>
      <c r="F181" s="708" t="b">
        <v>0</v>
      </c>
      <c r="G181" s="709" t="b">
        <v>0</v>
      </c>
      <c r="H181" s="711" t="s">
        <v>4322</v>
      </c>
      <c r="I181" s="710" t="s">
        <v>2344</v>
      </c>
      <c r="J181" s="710" t="s">
        <v>4323</v>
      </c>
      <c r="K181" s="686"/>
      <c r="L181" s="686" t="s">
        <v>123</v>
      </c>
      <c r="M181" s="686"/>
      <c r="N181" s="686"/>
      <c r="O181" s="686"/>
      <c r="P181" s="686"/>
      <c r="Q181" s="686"/>
      <c r="R181" s="686" t="s">
        <v>2346</v>
      </c>
      <c r="S181" s="686" t="s">
        <v>4324</v>
      </c>
      <c r="T181" s="686" t="s">
        <v>4325</v>
      </c>
      <c r="V181" s="712">
        <v>2008.0</v>
      </c>
      <c r="W181" s="684" t="s">
        <v>109</v>
      </c>
      <c r="X181" s="686"/>
      <c r="Y181" s="686" t="s">
        <v>110</v>
      </c>
      <c r="Z181" s="686"/>
      <c r="AA181" s="747">
        <v>44330.0</v>
      </c>
      <c r="AB181" s="686"/>
      <c r="AC181" s="686" t="s">
        <v>4057</v>
      </c>
      <c r="AD181" s="712">
        <v>0.05</v>
      </c>
      <c r="AE181" s="712">
        <v>2.0</v>
      </c>
      <c r="AF181" s="686"/>
      <c r="AG181" s="712">
        <v>3.0</v>
      </c>
      <c r="AH181" s="686"/>
      <c r="AI181" s="710" t="s">
        <v>4326</v>
      </c>
      <c r="AJ181" s="712">
        <v>133.0</v>
      </c>
      <c r="AK181" s="685" t="s">
        <v>2350</v>
      </c>
      <c r="AL181" s="686"/>
      <c r="AM181" s="676" t="s">
        <v>2351</v>
      </c>
      <c r="AN181" s="686"/>
      <c r="AO181" s="686"/>
      <c r="AP181" s="686" t="s">
        <v>4327</v>
      </c>
      <c r="AQ181" s="686"/>
      <c r="AR181" s="686"/>
      <c r="AS181" s="686" t="s">
        <v>4328</v>
      </c>
      <c r="AT181" s="686"/>
      <c r="AU181" s="686" t="s">
        <v>4329</v>
      </c>
      <c r="AV181" s="686" t="s">
        <v>2355</v>
      </c>
      <c r="AX181" s="684" t="b">
        <v>0</v>
      </c>
      <c r="AY181" s="686" t="s">
        <v>182</v>
      </c>
      <c r="BA181" s="686"/>
      <c r="BB181" s="686"/>
      <c r="BC181" s="686"/>
      <c r="BD181" s="686"/>
      <c r="BE181" s="686"/>
      <c r="BF181" s="686"/>
      <c r="BG181" s="686"/>
      <c r="BH181" s="686"/>
      <c r="BI181" s="686"/>
      <c r="BJ181" s="686"/>
      <c r="BK181" s="686"/>
      <c r="BL181" s="686"/>
      <c r="BM181" s="686"/>
      <c r="BN181" s="686"/>
      <c r="BO181" s="686"/>
      <c r="BP181" s="686"/>
      <c r="BQ181" s="686"/>
      <c r="BR181" s="686"/>
      <c r="BS181" s="686"/>
      <c r="BT181" s="686"/>
    </row>
    <row r="182" ht="15.75" customHeight="1">
      <c r="A182" s="716" t="s">
        <v>2382</v>
      </c>
      <c r="B182" s="740"/>
      <c r="C182" s="740"/>
      <c r="D182" s="708"/>
      <c r="E182" s="708"/>
      <c r="F182" s="708" t="b">
        <v>0</v>
      </c>
      <c r="G182" s="708" t="b">
        <v>0</v>
      </c>
      <c r="H182" s="726" t="s">
        <v>804</v>
      </c>
      <c r="I182" s="726"/>
      <c r="J182" s="726"/>
      <c r="K182" s="711"/>
      <c r="L182" s="711"/>
      <c r="M182" s="711"/>
      <c r="N182" s="711"/>
      <c r="O182" s="711"/>
      <c r="P182" s="717"/>
      <c r="Q182" s="711"/>
      <c r="R182" s="724"/>
      <c r="S182" s="724"/>
      <c r="T182" s="724"/>
      <c r="U182" s="724"/>
      <c r="V182" s="724"/>
      <c r="W182" s="724"/>
      <c r="X182" s="724"/>
      <c r="Y182" s="724"/>
      <c r="Z182" s="724"/>
      <c r="AA182" s="724"/>
      <c r="AB182" s="724"/>
      <c r="AC182" s="724"/>
      <c r="AD182" s="724"/>
      <c r="AE182" s="724"/>
      <c r="AF182" s="724"/>
      <c r="AG182" s="724"/>
      <c r="AH182" s="724"/>
      <c r="AI182" s="724"/>
      <c r="AJ182" s="724"/>
      <c r="AK182" s="724"/>
      <c r="AL182" s="724"/>
      <c r="AM182" s="724"/>
      <c r="AN182" s="724"/>
      <c r="AO182" s="724"/>
      <c r="AP182" s="626"/>
      <c r="AQ182" s="686"/>
      <c r="AR182" s="686"/>
      <c r="AS182" s="686"/>
      <c r="AT182" s="686"/>
      <c r="AU182" s="686"/>
      <c r="AV182" s="686"/>
      <c r="AW182" s="686"/>
      <c r="AX182" s="686"/>
      <c r="AY182" s="686"/>
      <c r="AZ182" s="686"/>
      <c r="BA182" s="686"/>
      <c r="BB182" s="686"/>
      <c r="BC182" s="686"/>
      <c r="BD182" s="686"/>
      <c r="BE182" s="686"/>
      <c r="BF182" s="686"/>
      <c r="BG182" s="686"/>
      <c r="BH182" s="686"/>
      <c r="BI182" s="686"/>
      <c r="BJ182" s="686"/>
      <c r="BK182" s="686"/>
      <c r="BL182" s="686"/>
      <c r="BM182" s="686"/>
      <c r="BN182" s="686"/>
      <c r="BO182" s="686"/>
      <c r="BP182" s="686"/>
      <c r="BQ182" s="686"/>
      <c r="BR182" s="686"/>
      <c r="BS182" s="686"/>
      <c r="BT182" s="686"/>
    </row>
    <row r="183" ht="15.75" customHeight="1">
      <c r="A183" s="711" t="s">
        <v>4330</v>
      </c>
      <c r="B183" s="740"/>
      <c r="C183" s="740"/>
      <c r="D183" s="708"/>
      <c r="E183" s="708"/>
      <c r="F183" s="708" t="b">
        <v>0</v>
      </c>
      <c r="G183" s="708" t="b">
        <v>0</v>
      </c>
      <c r="H183" s="726" t="s">
        <v>804</v>
      </c>
      <c r="I183" s="726"/>
      <c r="J183" s="727" t="s">
        <v>2384</v>
      </c>
      <c r="K183" s="711"/>
      <c r="L183" s="711"/>
      <c r="M183" s="711"/>
      <c r="N183" s="711"/>
      <c r="O183" s="711"/>
      <c r="P183" s="717"/>
      <c r="Q183" s="711"/>
      <c r="R183" s="724"/>
      <c r="S183" s="724"/>
      <c r="T183" s="724"/>
      <c r="U183" s="724"/>
      <c r="V183" s="724"/>
      <c r="W183" s="724"/>
      <c r="X183" s="724"/>
      <c r="Y183" s="724"/>
      <c r="Z183" s="724"/>
      <c r="AA183" s="724"/>
      <c r="AB183" s="724"/>
      <c r="AC183" s="724"/>
      <c r="AD183" s="724"/>
      <c r="AE183" s="724"/>
      <c r="AF183" s="724"/>
      <c r="AG183" s="724"/>
      <c r="AH183" s="724"/>
      <c r="AI183" s="724"/>
      <c r="AJ183" s="724"/>
      <c r="AK183" s="724"/>
      <c r="AL183" s="724"/>
      <c r="AM183" s="724"/>
      <c r="AN183" s="724"/>
      <c r="AO183" s="724"/>
      <c r="AP183" s="626"/>
      <c r="AQ183" s="686"/>
      <c r="AR183" s="686"/>
      <c r="AS183" s="686"/>
      <c r="AT183" s="686"/>
      <c r="AU183" s="686"/>
      <c r="AV183" s="686"/>
      <c r="AW183" s="686"/>
      <c r="AX183" s="686"/>
      <c r="AY183" s="686"/>
      <c r="AZ183" s="686"/>
      <c r="BA183" s="686"/>
      <c r="BB183" s="686"/>
      <c r="BC183" s="686"/>
      <c r="BD183" s="686"/>
      <c r="BE183" s="686"/>
      <c r="BF183" s="686"/>
      <c r="BG183" s="686"/>
      <c r="BH183" s="686"/>
      <c r="BI183" s="686"/>
      <c r="BJ183" s="686"/>
      <c r="BK183" s="686"/>
      <c r="BL183" s="686"/>
      <c r="BM183" s="686"/>
      <c r="BN183" s="686"/>
      <c r="BO183" s="686"/>
      <c r="BP183" s="686"/>
      <c r="BQ183" s="686"/>
      <c r="BR183" s="686"/>
      <c r="BS183" s="686"/>
      <c r="BT183" s="686"/>
    </row>
    <row r="184" ht="15.75" customHeight="1">
      <c r="A184" s="711" t="s">
        <v>2418</v>
      </c>
      <c r="B184" s="740"/>
      <c r="C184" s="740"/>
      <c r="D184" s="708"/>
      <c r="E184" s="708"/>
      <c r="F184" s="708" t="b">
        <v>0</v>
      </c>
      <c r="G184" s="708" t="b">
        <v>0</v>
      </c>
      <c r="H184" s="711" t="s">
        <v>2419</v>
      </c>
      <c r="I184" s="711"/>
      <c r="J184" s="711"/>
      <c r="K184" s="711"/>
      <c r="L184" s="711"/>
      <c r="M184" s="711"/>
      <c r="N184" s="711"/>
      <c r="O184" s="711"/>
      <c r="P184" s="717"/>
      <c r="Q184" s="711"/>
      <c r="R184" s="719"/>
      <c r="S184" s="719"/>
      <c r="T184" s="719"/>
      <c r="U184" s="719"/>
      <c r="V184" s="686"/>
      <c r="W184" s="686"/>
      <c r="X184" s="686"/>
      <c r="Y184" s="686"/>
      <c r="Z184" s="686"/>
      <c r="AA184" s="686"/>
      <c r="AB184" s="686"/>
      <c r="AC184" s="686"/>
      <c r="AD184" s="686"/>
      <c r="AE184" s="686"/>
      <c r="AF184" s="686"/>
      <c r="AG184" s="686"/>
      <c r="AH184" s="686"/>
      <c r="AI184" s="686"/>
      <c r="AJ184" s="686"/>
      <c r="AK184" s="686"/>
      <c r="AL184" s="626"/>
      <c r="AM184" s="626"/>
      <c r="AN184" s="626"/>
      <c r="AO184" s="626"/>
      <c r="AP184" s="626"/>
      <c r="AQ184" s="686"/>
      <c r="AR184" s="686"/>
      <c r="AS184" s="686"/>
      <c r="AT184" s="686"/>
      <c r="AU184" s="686"/>
      <c r="AV184" s="686"/>
      <c r="AW184" s="686"/>
      <c r="AX184" s="686"/>
      <c r="AY184" s="686"/>
      <c r="AZ184" s="686"/>
      <c r="BA184" s="686"/>
      <c r="BB184" s="686"/>
      <c r="BC184" s="686"/>
      <c r="BD184" s="686"/>
      <c r="BE184" s="686"/>
      <c r="BF184" s="686"/>
      <c r="BG184" s="686"/>
      <c r="BH184" s="686"/>
      <c r="BI184" s="686"/>
      <c r="BJ184" s="686"/>
      <c r="BK184" s="686"/>
      <c r="BL184" s="686"/>
      <c r="BM184" s="686"/>
      <c r="BN184" s="686"/>
      <c r="BO184" s="686"/>
      <c r="BP184" s="686"/>
      <c r="BQ184" s="686"/>
      <c r="BR184" s="686"/>
      <c r="BS184" s="686"/>
      <c r="BT184" s="686"/>
    </row>
    <row r="185" ht="15.75" customHeight="1">
      <c r="A185" s="711" t="s">
        <v>2518</v>
      </c>
      <c r="B185" s="711"/>
      <c r="C185" s="711"/>
      <c r="D185" s="713"/>
      <c r="E185" s="708"/>
      <c r="F185" s="713" t="b">
        <v>0</v>
      </c>
      <c r="G185" s="713" t="b">
        <v>0</v>
      </c>
      <c r="H185" s="711" t="s">
        <v>2419</v>
      </c>
      <c r="I185" s="716"/>
      <c r="J185" s="716" t="s">
        <v>2519</v>
      </c>
      <c r="K185" s="711"/>
      <c r="L185" s="711"/>
      <c r="M185" s="711"/>
      <c r="N185" s="711"/>
      <c r="O185" s="711"/>
      <c r="P185" s="717"/>
      <c r="Q185" s="711"/>
      <c r="R185" s="676" t="s">
        <v>2520</v>
      </c>
      <c r="S185" s="676" t="s">
        <v>2521</v>
      </c>
      <c r="T185" s="676" t="s">
        <v>2522</v>
      </c>
      <c r="U185" s="676" t="s">
        <v>4331</v>
      </c>
      <c r="V185" s="720">
        <v>39814.0</v>
      </c>
      <c r="W185" s="684"/>
      <c r="X185" s="718">
        <v>509907.0</v>
      </c>
      <c r="Y185" s="684"/>
      <c r="Z185" s="676"/>
      <c r="AA185" s="676"/>
      <c r="AB185" s="676"/>
      <c r="AC185" s="676"/>
      <c r="AD185" s="685"/>
      <c r="AE185" s="685"/>
      <c r="AF185" s="685"/>
      <c r="AG185" s="685"/>
      <c r="AH185" s="676"/>
      <c r="AI185" s="686"/>
      <c r="AJ185" s="686"/>
      <c r="AK185" s="685"/>
      <c r="AL185" s="685"/>
      <c r="AM185" s="676"/>
      <c r="AN185" s="626"/>
      <c r="AO185" s="626"/>
      <c r="AP185" s="626"/>
      <c r="AQ185" s="686"/>
      <c r="AR185" s="686"/>
      <c r="AS185" s="686"/>
      <c r="AT185" s="686"/>
      <c r="AU185" s="686"/>
      <c r="AV185" s="686"/>
      <c r="AW185" s="686"/>
      <c r="AX185" s="686"/>
      <c r="AY185" s="686"/>
      <c r="AZ185" s="686"/>
      <c r="BA185" s="686"/>
      <c r="BB185" s="686"/>
      <c r="BC185" s="686"/>
      <c r="BD185" s="686"/>
      <c r="BE185" s="686"/>
      <c r="BF185" s="686"/>
      <c r="BG185" s="686"/>
      <c r="BH185" s="686"/>
      <c r="BI185" s="686"/>
      <c r="BJ185" s="686"/>
      <c r="BK185" s="686"/>
      <c r="BL185" s="686"/>
      <c r="BM185" s="686"/>
      <c r="BN185" s="686"/>
      <c r="BO185" s="686"/>
      <c r="BP185" s="686"/>
      <c r="BQ185" s="686"/>
      <c r="BR185" s="686"/>
      <c r="BS185" s="686"/>
      <c r="BT185" s="686"/>
    </row>
    <row r="186" ht="15.75" customHeight="1">
      <c r="A186" s="711" t="s">
        <v>2663</v>
      </c>
      <c r="B186" s="711"/>
      <c r="C186" s="711"/>
      <c r="D186" s="713"/>
      <c r="E186" s="708"/>
      <c r="F186" s="713" t="b">
        <v>0</v>
      </c>
      <c r="G186" s="713" t="b">
        <v>0</v>
      </c>
      <c r="H186" s="711"/>
      <c r="I186" s="711"/>
      <c r="J186" s="716" t="s">
        <v>2664</v>
      </c>
      <c r="K186" s="711"/>
      <c r="L186" s="711"/>
      <c r="M186" s="711"/>
      <c r="N186" s="711"/>
      <c r="O186" s="711"/>
      <c r="P186" s="717"/>
      <c r="Q186" s="711"/>
      <c r="R186" s="676" t="s">
        <v>2665</v>
      </c>
      <c r="S186" s="676" t="s">
        <v>2666</v>
      </c>
      <c r="T186" s="676" t="s">
        <v>2667</v>
      </c>
      <c r="U186" s="676" t="s">
        <v>3988</v>
      </c>
      <c r="V186" s="750">
        <v>38477.0</v>
      </c>
      <c r="W186" s="684" t="s">
        <v>4332</v>
      </c>
      <c r="X186" s="718">
        <v>25862.0</v>
      </c>
      <c r="Y186" s="684" t="s">
        <v>3706</v>
      </c>
      <c r="Z186" s="676" t="s">
        <v>1993</v>
      </c>
      <c r="AA186" s="720">
        <v>40714.0</v>
      </c>
      <c r="AB186" s="721">
        <v>1.0E7</v>
      </c>
      <c r="AC186" s="721">
        <v>3.94E7</v>
      </c>
      <c r="AD186" s="685"/>
      <c r="AE186" s="685">
        <v>4.0</v>
      </c>
      <c r="AF186" s="685"/>
      <c r="AG186" s="685">
        <v>6.0</v>
      </c>
      <c r="AH186" s="676"/>
      <c r="AI186" s="686"/>
      <c r="AJ186" s="686"/>
      <c r="AK186" s="685" t="s">
        <v>2668</v>
      </c>
      <c r="AL186" s="685"/>
      <c r="AM186" s="676" t="s">
        <v>2669</v>
      </c>
      <c r="AN186" s="626"/>
      <c r="AO186" s="626"/>
      <c r="AP186" s="626"/>
      <c r="AQ186" s="686"/>
      <c r="AR186" s="686"/>
      <c r="AS186" s="686"/>
      <c r="AT186" s="686"/>
      <c r="AU186" s="686"/>
      <c r="AV186" s="686"/>
      <c r="AW186" s="686"/>
      <c r="AX186" s="686">
        <v>1.0</v>
      </c>
      <c r="AY186" s="686"/>
      <c r="AZ186" s="686"/>
      <c r="BA186" s="686"/>
      <c r="BB186" s="686"/>
      <c r="BC186" s="686"/>
      <c r="BD186" s="686"/>
      <c r="BE186" s="686"/>
      <c r="BF186" s="686"/>
      <c r="BG186" s="686"/>
      <c r="BH186" s="686"/>
      <c r="BI186" s="686"/>
      <c r="BJ186" s="686"/>
      <c r="BK186" s="686"/>
      <c r="BL186" s="686"/>
      <c r="BM186" s="686"/>
      <c r="BN186" s="686"/>
      <c r="BO186" s="686"/>
      <c r="BP186" s="686"/>
      <c r="BQ186" s="686"/>
      <c r="BR186" s="686"/>
      <c r="BS186" s="686"/>
      <c r="BT186" s="686"/>
    </row>
    <row r="187" ht="16.5" customHeight="1">
      <c r="A187" s="711" t="s">
        <v>2782</v>
      </c>
      <c r="B187" s="740"/>
      <c r="C187" s="740"/>
      <c r="D187" s="708"/>
      <c r="E187" s="708"/>
      <c r="F187" s="708" t="b">
        <v>0</v>
      </c>
      <c r="G187" s="708" t="b">
        <v>0</v>
      </c>
      <c r="H187" s="711" t="s">
        <v>2783</v>
      </c>
      <c r="I187" s="711"/>
      <c r="J187" s="711"/>
      <c r="K187" s="711"/>
      <c r="L187" s="711"/>
      <c r="M187" s="711"/>
      <c r="N187" s="711"/>
      <c r="O187" s="711"/>
      <c r="P187" s="717"/>
      <c r="Q187" s="711"/>
      <c r="R187" s="719"/>
      <c r="S187" s="719"/>
      <c r="T187" s="719"/>
      <c r="U187" s="719"/>
      <c r="V187" s="686"/>
      <c r="W187" s="686"/>
      <c r="X187" s="686"/>
      <c r="Y187" s="686"/>
      <c r="Z187" s="686"/>
      <c r="AA187" s="686"/>
      <c r="AB187" s="686"/>
      <c r="AC187" s="686"/>
      <c r="AD187" s="686"/>
      <c r="AE187" s="686"/>
      <c r="AF187" s="686"/>
      <c r="AG187" s="686"/>
      <c r="AH187" s="686"/>
      <c r="AI187" s="686"/>
      <c r="AJ187" s="686"/>
      <c r="AK187" s="686"/>
      <c r="AL187" s="626"/>
      <c r="AM187" s="626"/>
      <c r="AN187" s="626"/>
      <c r="AO187" s="626"/>
      <c r="AP187" s="626"/>
      <c r="AQ187" s="686"/>
      <c r="AR187" s="686"/>
      <c r="AS187" s="686"/>
      <c r="AT187" s="686"/>
      <c r="AU187" s="686"/>
      <c r="AV187" s="686"/>
      <c r="AW187" s="686"/>
      <c r="AX187" s="686"/>
      <c r="AY187" s="686"/>
      <c r="AZ187" s="686"/>
      <c r="BA187" s="686"/>
      <c r="BB187" s="686"/>
      <c r="BC187" s="686"/>
      <c r="BD187" s="686"/>
      <c r="BE187" s="686"/>
      <c r="BF187" s="686"/>
      <c r="BG187" s="686"/>
      <c r="BH187" s="686"/>
      <c r="BI187" s="686"/>
      <c r="BJ187" s="686"/>
      <c r="BK187" s="686"/>
      <c r="BL187" s="686"/>
      <c r="BM187" s="686"/>
      <c r="BN187" s="686"/>
      <c r="BO187" s="686"/>
      <c r="BP187" s="686"/>
      <c r="BQ187" s="686"/>
      <c r="BR187" s="686"/>
      <c r="BS187" s="686"/>
      <c r="BT187" s="686"/>
    </row>
    <row r="188" ht="15.75" customHeight="1">
      <c r="A188" s="740" t="s">
        <v>2868</v>
      </c>
      <c r="B188" s="740"/>
      <c r="C188" s="740" t="s">
        <v>3747</v>
      </c>
      <c r="D188" s="708"/>
      <c r="E188" s="708"/>
      <c r="F188" s="708" t="b">
        <v>0</v>
      </c>
      <c r="G188" s="708" t="b">
        <v>0</v>
      </c>
      <c r="H188" s="740" t="s">
        <v>2869</v>
      </c>
      <c r="I188" s="715"/>
      <c r="J188" s="715" t="s">
        <v>2870</v>
      </c>
      <c r="K188" s="711" t="s">
        <v>61</v>
      </c>
      <c r="L188" s="740" t="s">
        <v>62</v>
      </c>
      <c r="M188" s="740" t="s">
        <v>314</v>
      </c>
      <c r="N188" s="740"/>
      <c r="O188" s="740"/>
      <c r="P188" s="717"/>
      <c r="Q188" s="740"/>
      <c r="R188" s="681"/>
      <c r="S188" s="681"/>
      <c r="T188" s="681"/>
      <c r="U188" s="681" t="s">
        <v>207</v>
      </c>
      <c r="V188" s="780"/>
      <c r="W188" s="781"/>
      <c r="X188" s="782"/>
      <c r="Y188" s="748"/>
      <c r="Z188" s="681"/>
      <c r="AA188" s="681"/>
      <c r="AB188" s="681"/>
      <c r="AC188" s="681"/>
      <c r="AD188" s="783"/>
      <c r="AE188" s="783"/>
      <c r="AF188" s="681"/>
      <c r="AG188" s="783"/>
      <c r="AH188" s="783"/>
      <c r="AI188" s="748"/>
      <c r="AJ188" s="784"/>
      <c r="AK188" s="681"/>
      <c r="AL188" s="783"/>
      <c r="AM188" s="681"/>
      <c r="AN188" s="741"/>
      <c r="AO188" s="741"/>
      <c r="AP188" s="741"/>
      <c r="AQ188" s="748"/>
      <c r="AR188" s="772"/>
      <c r="AS188" s="772"/>
      <c r="AT188" s="772"/>
      <c r="AU188" s="772"/>
      <c r="AV188" s="772"/>
      <c r="AW188" s="772"/>
      <c r="AX188" s="772"/>
      <c r="AY188" s="772"/>
      <c r="AZ188" s="772" t="s">
        <v>2892</v>
      </c>
      <c r="BA188" s="772"/>
      <c r="BB188" s="772"/>
      <c r="BC188" s="772"/>
      <c r="BD188" s="772"/>
      <c r="BE188" s="686"/>
      <c r="BF188" s="686"/>
      <c r="BG188" s="686"/>
      <c r="BH188" s="686"/>
      <c r="BI188" s="686"/>
      <c r="BJ188" s="686"/>
      <c r="BK188" s="686"/>
      <c r="BL188" s="686"/>
      <c r="BM188" s="686"/>
      <c r="BN188" s="686"/>
      <c r="BO188" s="686"/>
      <c r="BP188" s="686"/>
      <c r="BQ188" s="686"/>
      <c r="BR188" s="686"/>
      <c r="BS188" s="686"/>
      <c r="BT188" s="686"/>
    </row>
    <row r="189" ht="15.75" customHeight="1">
      <c r="A189" s="686" t="s">
        <v>3058</v>
      </c>
      <c r="B189" s="686"/>
      <c r="C189" s="686" t="s">
        <v>4080</v>
      </c>
      <c r="D189" s="708"/>
      <c r="E189" s="708"/>
      <c r="F189" s="708" t="b">
        <v>0</v>
      </c>
      <c r="G189" s="709" t="b">
        <v>0</v>
      </c>
      <c r="H189" s="711" t="s">
        <v>2419</v>
      </c>
      <c r="I189" s="710" t="s">
        <v>3060</v>
      </c>
      <c r="J189" s="710" t="s">
        <v>3059</v>
      </c>
      <c r="K189" s="686"/>
      <c r="L189" s="686" t="s">
        <v>1498</v>
      </c>
      <c r="M189" s="686"/>
      <c r="N189" s="686"/>
      <c r="O189" s="686"/>
      <c r="P189" s="686"/>
      <c r="Q189" s="686"/>
      <c r="R189" s="686" t="s">
        <v>3062</v>
      </c>
      <c r="S189" s="686" t="s">
        <v>3063</v>
      </c>
      <c r="T189" s="686" t="s">
        <v>3064</v>
      </c>
      <c r="U189" s="686" t="s">
        <v>577</v>
      </c>
      <c r="V189" s="712">
        <v>2011.0</v>
      </c>
      <c r="W189" s="684" t="s">
        <v>91</v>
      </c>
      <c r="X189" s="718">
        <v>181698.0</v>
      </c>
      <c r="Y189" s="686" t="s">
        <v>193</v>
      </c>
      <c r="AA189" s="686"/>
      <c r="AB189" s="686"/>
      <c r="AC189" s="686"/>
      <c r="AD189" s="686"/>
      <c r="AE189" s="686"/>
      <c r="AF189" s="686"/>
      <c r="AG189" s="686"/>
      <c r="AH189" s="686"/>
      <c r="AI189" s="710" t="s">
        <v>3065</v>
      </c>
      <c r="AJ189" s="712">
        <v>16.0</v>
      </c>
      <c r="AK189" s="686"/>
      <c r="AL189" s="686"/>
      <c r="AM189" s="686" t="s">
        <v>4333</v>
      </c>
      <c r="AN189" s="686"/>
      <c r="AO189" s="686" t="s">
        <v>4333</v>
      </c>
      <c r="AP189" s="686" t="s">
        <v>4334</v>
      </c>
      <c r="AQ189" s="686"/>
      <c r="AR189" s="686"/>
      <c r="AS189" s="686" t="s">
        <v>4333</v>
      </c>
      <c r="AT189" s="686"/>
      <c r="AU189" s="686" t="s">
        <v>4335</v>
      </c>
      <c r="AV189" s="686" t="s">
        <v>3069</v>
      </c>
      <c r="AW189" s="686"/>
      <c r="AX189" s="684" t="b">
        <v>0</v>
      </c>
      <c r="AY189" s="686" t="s">
        <v>95</v>
      </c>
      <c r="AZ189" s="686"/>
      <c r="BA189" s="686"/>
      <c r="BB189" s="686"/>
      <c r="BC189" s="686"/>
      <c r="BD189" s="686"/>
      <c r="BE189" s="686"/>
      <c r="BF189" s="686"/>
      <c r="BG189" s="686"/>
      <c r="BH189" s="686"/>
      <c r="BI189" s="686"/>
      <c r="BJ189" s="686"/>
      <c r="BK189" s="686"/>
      <c r="BL189" s="686"/>
      <c r="BM189" s="686"/>
      <c r="BN189" s="686"/>
      <c r="BO189" s="686"/>
      <c r="BP189" s="686"/>
      <c r="BQ189" s="686"/>
      <c r="BR189" s="686"/>
      <c r="BS189" s="686"/>
      <c r="BT189" s="686"/>
    </row>
    <row r="190" ht="15.75" customHeight="1">
      <c r="A190" s="711" t="s">
        <v>3259</v>
      </c>
      <c r="B190" s="740"/>
      <c r="C190" s="740"/>
      <c r="D190" s="708"/>
      <c r="E190" s="708"/>
      <c r="F190" s="708" t="b">
        <v>0</v>
      </c>
      <c r="G190" s="708" t="b">
        <v>0</v>
      </c>
      <c r="H190" s="711" t="s">
        <v>2419</v>
      </c>
      <c r="I190" s="711"/>
      <c r="J190" s="711"/>
      <c r="K190" s="711"/>
      <c r="L190" s="711"/>
      <c r="M190" s="711"/>
      <c r="N190" s="717"/>
      <c r="O190" s="717"/>
      <c r="P190" s="717"/>
      <c r="Q190" s="711"/>
      <c r="R190" s="719"/>
      <c r="S190" s="719"/>
      <c r="T190" s="719"/>
      <c r="U190" s="719"/>
      <c r="V190" s="686"/>
      <c r="W190" s="686"/>
      <c r="X190" s="686"/>
      <c r="Y190" s="686"/>
      <c r="Z190" s="686"/>
      <c r="AA190" s="686"/>
      <c r="AB190" s="686"/>
      <c r="AC190" s="686"/>
      <c r="AD190" s="686"/>
      <c r="AE190" s="686"/>
      <c r="AF190" s="686"/>
      <c r="AG190" s="686"/>
      <c r="AH190" s="686"/>
      <c r="AI190" s="686"/>
      <c r="AJ190" s="686"/>
      <c r="AK190" s="686"/>
      <c r="AL190" s="626"/>
      <c r="AM190" s="626"/>
      <c r="AN190" s="626"/>
      <c r="AO190" s="626"/>
      <c r="AP190" s="626"/>
      <c r="AQ190" s="686"/>
      <c r="AR190" s="686"/>
      <c r="AS190" s="686"/>
      <c r="AT190" s="686"/>
      <c r="AU190" s="686"/>
      <c r="AV190" s="686"/>
      <c r="AW190" s="686"/>
      <c r="AX190" s="686"/>
      <c r="AY190" s="686"/>
      <c r="AZ190" s="686"/>
      <c r="BA190" s="686"/>
      <c r="BB190" s="686"/>
      <c r="BC190" s="686"/>
      <c r="BD190" s="686"/>
      <c r="BE190" s="686"/>
      <c r="BF190" s="686"/>
      <c r="BG190" s="686"/>
      <c r="BH190" s="686"/>
      <c r="BI190" s="686"/>
      <c r="BJ190" s="686"/>
      <c r="BK190" s="686"/>
      <c r="BL190" s="686"/>
      <c r="BM190" s="686"/>
      <c r="BN190" s="686"/>
      <c r="BO190" s="686"/>
      <c r="BP190" s="686"/>
      <c r="BQ190" s="686"/>
      <c r="BR190" s="686"/>
      <c r="BS190" s="686"/>
      <c r="BT190" s="686"/>
    </row>
    <row r="191" ht="15.75" customHeight="1">
      <c r="A191" s="711" t="s">
        <v>3272</v>
      </c>
      <c r="B191" s="711"/>
      <c r="C191" s="711"/>
      <c r="D191" s="714"/>
      <c r="E191" s="708"/>
      <c r="F191" s="714" t="b">
        <v>0</v>
      </c>
      <c r="G191" s="714" t="b">
        <v>0</v>
      </c>
      <c r="H191" s="711" t="s">
        <v>2386</v>
      </c>
      <c r="I191" s="716"/>
      <c r="J191" s="716" t="s">
        <v>3273</v>
      </c>
      <c r="K191" s="711"/>
      <c r="L191" s="711"/>
      <c r="M191" s="711"/>
      <c r="N191" s="717"/>
      <c r="O191" s="717"/>
      <c r="P191" s="717"/>
      <c r="Q191" s="711"/>
      <c r="R191" s="676" t="s">
        <v>3274</v>
      </c>
      <c r="S191" s="676" t="s">
        <v>3275</v>
      </c>
      <c r="T191" s="676" t="s">
        <v>1724</v>
      </c>
      <c r="U191" s="676" t="s">
        <v>3276</v>
      </c>
      <c r="V191" s="676">
        <v>2016.0</v>
      </c>
      <c r="W191" s="684" t="s">
        <v>4336</v>
      </c>
      <c r="X191" s="718">
        <v>635039.0</v>
      </c>
      <c r="Y191" s="719"/>
      <c r="Z191" s="676" t="s">
        <v>259</v>
      </c>
      <c r="AA191" s="720">
        <v>42675.0</v>
      </c>
      <c r="AB191" s="676"/>
      <c r="AC191" s="676"/>
      <c r="AD191" s="685"/>
      <c r="AE191" s="685">
        <v>1.0</v>
      </c>
      <c r="AF191" s="676"/>
      <c r="AG191" s="685">
        <v>1.0</v>
      </c>
      <c r="AH191" s="685"/>
      <c r="AI191" s="719"/>
      <c r="AJ191" s="684"/>
      <c r="AK191" s="676" t="s">
        <v>3277</v>
      </c>
      <c r="AL191" s="685"/>
      <c r="AM191" s="676"/>
      <c r="AN191" s="724"/>
      <c r="AO191" s="724"/>
      <c r="AP191" s="724"/>
      <c r="AQ191" s="719"/>
      <c r="AR191" s="686"/>
      <c r="AS191" s="686"/>
      <c r="AT191" s="686"/>
      <c r="AU191" s="686"/>
      <c r="AV191" s="686"/>
      <c r="AW191" s="686"/>
      <c r="AX191" s="686"/>
      <c r="AY191" s="686"/>
      <c r="AZ191" s="686"/>
      <c r="BA191" s="686"/>
      <c r="BB191" s="686"/>
      <c r="BC191" s="686"/>
      <c r="BD191" s="686"/>
      <c r="BE191" s="686"/>
      <c r="BF191" s="686"/>
      <c r="BG191" s="686"/>
      <c r="BH191" s="686"/>
      <c r="BI191" s="686"/>
      <c r="BJ191" s="686"/>
      <c r="BK191" s="686"/>
      <c r="BL191" s="686"/>
      <c r="BM191" s="686"/>
      <c r="BN191" s="686"/>
      <c r="BO191" s="686"/>
      <c r="BP191" s="686"/>
      <c r="BQ191" s="686"/>
      <c r="BR191" s="686"/>
      <c r="BS191" s="686"/>
      <c r="BT191" s="686"/>
    </row>
    <row r="192" ht="15.75" customHeight="1">
      <c r="A192" s="716" t="s">
        <v>3325</v>
      </c>
      <c r="B192" s="740"/>
      <c r="C192" s="740"/>
      <c r="D192" s="708"/>
      <c r="E192" s="708"/>
      <c r="F192" s="708" t="b">
        <v>0</v>
      </c>
      <c r="G192" s="708" t="b">
        <v>0</v>
      </c>
      <c r="H192" s="711" t="s">
        <v>2419</v>
      </c>
      <c r="I192" s="711"/>
      <c r="J192" s="711"/>
      <c r="K192" s="711"/>
      <c r="L192" s="711"/>
      <c r="M192" s="711"/>
      <c r="N192" s="717"/>
      <c r="O192" s="717"/>
      <c r="P192" s="717"/>
      <c r="Q192" s="711"/>
      <c r="R192" s="719"/>
      <c r="S192" s="719"/>
      <c r="T192" s="719"/>
      <c r="U192" s="719"/>
      <c r="V192" s="686"/>
      <c r="W192" s="686"/>
      <c r="X192" s="686"/>
      <c r="Y192" s="686"/>
      <c r="Z192" s="686"/>
      <c r="AA192" s="686"/>
      <c r="AB192" s="686"/>
      <c r="AC192" s="686"/>
      <c r="AD192" s="686"/>
      <c r="AE192" s="686"/>
      <c r="AF192" s="686"/>
      <c r="AG192" s="686"/>
      <c r="AH192" s="686"/>
      <c r="AI192" s="686"/>
      <c r="AJ192" s="686"/>
      <c r="AK192" s="686"/>
      <c r="AL192" s="626"/>
      <c r="AM192" s="626"/>
      <c r="AN192" s="626"/>
      <c r="AO192" s="626"/>
      <c r="AP192" s="626"/>
      <c r="AQ192" s="686"/>
      <c r="AR192" s="686"/>
      <c r="AS192" s="686"/>
      <c r="AT192" s="686"/>
      <c r="AU192" s="686"/>
      <c r="AV192" s="686"/>
      <c r="AW192" s="686"/>
      <c r="AX192" s="686"/>
      <c r="AY192" s="686"/>
      <c r="AZ192" s="686"/>
      <c r="BA192" s="686"/>
      <c r="BB192" s="686"/>
      <c r="BC192" s="686"/>
      <c r="BD192" s="686"/>
      <c r="BE192" s="686"/>
      <c r="BF192" s="686"/>
      <c r="BG192" s="686"/>
      <c r="BH192" s="686"/>
      <c r="BI192" s="686"/>
      <c r="BJ192" s="686"/>
      <c r="BK192" s="686"/>
      <c r="BL192" s="686"/>
      <c r="BM192" s="686"/>
      <c r="BN192" s="686"/>
      <c r="BO192" s="686"/>
      <c r="BP192" s="686"/>
      <c r="BQ192" s="686"/>
      <c r="BR192" s="686"/>
      <c r="BS192" s="686"/>
      <c r="BT192" s="686"/>
    </row>
    <row r="193" ht="15.75" customHeight="1">
      <c r="A193" s="716" t="s">
        <v>3374</v>
      </c>
      <c r="B193" s="740"/>
      <c r="C193" s="740"/>
      <c r="D193" s="708"/>
      <c r="E193" s="708"/>
      <c r="F193" s="708" t="b">
        <v>0</v>
      </c>
      <c r="G193" s="708" t="b">
        <v>0</v>
      </c>
      <c r="H193" s="711" t="s">
        <v>3375</v>
      </c>
      <c r="I193" s="711"/>
      <c r="J193" s="711"/>
      <c r="K193" s="711"/>
      <c r="L193" s="711"/>
      <c r="M193" s="711"/>
      <c r="N193" s="711"/>
      <c r="O193" s="711"/>
      <c r="P193" s="717"/>
      <c r="Q193" s="711"/>
      <c r="R193" s="719"/>
      <c r="S193" s="719"/>
      <c r="T193" s="719"/>
      <c r="U193" s="719"/>
      <c r="V193" s="686"/>
      <c r="W193" s="686"/>
      <c r="X193" s="686"/>
      <c r="Y193" s="686"/>
      <c r="Z193" s="686"/>
      <c r="AA193" s="686"/>
      <c r="AB193" s="686"/>
      <c r="AC193" s="686"/>
      <c r="AD193" s="686"/>
      <c r="AE193" s="686"/>
      <c r="AF193" s="686"/>
      <c r="AG193" s="686"/>
      <c r="AH193" s="686"/>
      <c r="AI193" s="686"/>
      <c r="AJ193" s="686"/>
      <c r="AK193" s="686"/>
      <c r="AL193" s="626"/>
      <c r="AM193" s="626"/>
      <c r="AN193" s="626"/>
      <c r="AO193" s="626"/>
      <c r="AP193" s="626"/>
      <c r="AQ193" s="686"/>
      <c r="AR193" s="686"/>
      <c r="AS193" s="686"/>
      <c r="AT193" s="686"/>
      <c r="AU193" s="686"/>
      <c r="AV193" s="686"/>
      <c r="AW193" s="686"/>
      <c r="AX193" s="686"/>
      <c r="AY193" s="686"/>
      <c r="AZ193" s="686"/>
      <c r="BA193" s="686"/>
      <c r="BB193" s="686"/>
      <c r="BC193" s="686"/>
      <c r="BD193" s="686"/>
      <c r="BE193" s="686"/>
      <c r="BF193" s="686"/>
      <c r="BG193" s="686"/>
      <c r="BH193" s="686"/>
      <c r="BI193" s="686"/>
      <c r="BJ193" s="686"/>
      <c r="BK193" s="686"/>
      <c r="BL193" s="686"/>
      <c r="BM193" s="686"/>
      <c r="BN193" s="686"/>
      <c r="BO193" s="686"/>
      <c r="BP193" s="686"/>
      <c r="BQ193" s="686"/>
      <c r="BR193" s="686"/>
      <c r="BS193" s="686"/>
      <c r="BT193" s="686"/>
    </row>
    <row r="194" ht="15.75" customHeight="1">
      <c r="A194" s="686" t="s">
        <v>3413</v>
      </c>
      <c r="B194" s="686"/>
      <c r="C194" s="686" t="s">
        <v>4080</v>
      </c>
      <c r="D194" s="708"/>
      <c r="E194" s="708"/>
      <c r="F194" s="708" t="b">
        <v>0</v>
      </c>
      <c r="G194" s="709" t="b">
        <v>0</v>
      </c>
      <c r="H194" s="711" t="s">
        <v>3414</v>
      </c>
      <c r="I194" s="710" t="s">
        <v>3416</v>
      </c>
      <c r="J194" s="710" t="s">
        <v>3415</v>
      </c>
      <c r="K194" s="686"/>
      <c r="L194" s="686" t="s">
        <v>515</v>
      </c>
      <c r="M194" s="686"/>
      <c r="N194" s="686"/>
      <c r="O194" s="686"/>
      <c r="P194" s="686"/>
      <c r="Q194" s="686"/>
      <c r="R194" s="686" t="s">
        <v>3417</v>
      </c>
      <c r="S194" s="686" t="s">
        <v>3418</v>
      </c>
      <c r="T194" s="686" t="s">
        <v>3419</v>
      </c>
      <c r="U194" s="686" t="s">
        <v>587</v>
      </c>
      <c r="V194" s="712">
        <v>1998.0</v>
      </c>
      <c r="W194" s="686" t="s">
        <v>109</v>
      </c>
      <c r="X194" s="686"/>
      <c r="Y194" s="686" t="s">
        <v>193</v>
      </c>
      <c r="AA194" s="686"/>
      <c r="AB194" s="686"/>
      <c r="AC194" s="686"/>
      <c r="AD194" s="686"/>
      <c r="AE194" s="686"/>
      <c r="AF194" s="686"/>
      <c r="AG194" s="686"/>
      <c r="AH194" s="686"/>
      <c r="AI194" s="686"/>
      <c r="AJ194" s="686"/>
      <c r="AK194" s="686"/>
      <c r="AL194" s="686"/>
      <c r="AM194" s="686"/>
      <c r="AN194" s="686"/>
      <c r="AO194" s="686"/>
      <c r="AP194" s="686" t="s">
        <v>4337</v>
      </c>
      <c r="AQ194" s="686"/>
      <c r="AR194" s="686"/>
      <c r="AS194" s="686"/>
      <c r="AT194" s="686"/>
      <c r="AU194" s="686" t="s">
        <v>4338</v>
      </c>
      <c r="AV194" s="686" t="s">
        <v>3422</v>
      </c>
      <c r="AX194" s="684" t="b">
        <v>1</v>
      </c>
      <c r="AY194" s="686" t="s">
        <v>95</v>
      </c>
      <c r="AZ194" s="686"/>
      <c r="BA194" s="686"/>
      <c r="BB194" s="686"/>
      <c r="BC194" s="686"/>
      <c r="BD194" s="686"/>
      <c r="BE194" s="686"/>
      <c r="BF194" s="686"/>
      <c r="BG194" s="686"/>
      <c r="BH194" s="686"/>
      <c r="BI194" s="686"/>
      <c r="BJ194" s="686"/>
      <c r="BK194" s="686"/>
      <c r="BL194" s="686"/>
      <c r="BM194" s="686"/>
      <c r="BN194" s="686"/>
      <c r="BO194" s="686"/>
      <c r="BP194" s="686"/>
      <c r="BQ194" s="686"/>
      <c r="BR194" s="686"/>
      <c r="BS194" s="686"/>
      <c r="BT194" s="686"/>
    </row>
    <row r="195" ht="15.75" customHeight="1">
      <c r="A195" s="686" t="s">
        <v>3433</v>
      </c>
      <c r="B195" s="686"/>
      <c r="C195" s="686" t="s">
        <v>4080</v>
      </c>
      <c r="D195" s="708"/>
      <c r="E195" s="708"/>
      <c r="F195" s="708" t="b">
        <v>0</v>
      </c>
      <c r="G195" s="709" t="b">
        <v>0</v>
      </c>
      <c r="H195" s="684"/>
      <c r="I195" s="710" t="s">
        <v>3434</v>
      </c>
      <c r="J195" s="686"/>
      <c r="K195" s="686"/>
      <c r="L195" s="686" t="s">
        <v>123</v>
      </c>
      <c r="M195" s="686"/>
      <c r="N195" s="686"/>
      <c r="O195" s="686"/>
      <c r="P195" s="686"/>
      <c r="Q195" s="686"/>
      <c r="R195" s="686" t="s">
        <v>3435</v>
      </c>
      <c r="S195" s="686" t="s">
        <v>3436</v>
      </c>
      <c r="T195" s="686" t="s">
        <v>3437</v>
      </c>
      <c r="U195" s="686" t="s">
        <v>954</v>
      </c>
      <c r="V195" s="712">
        <v>2008.0</v>
      </c>
      <c r="W195" s="686" t="s">
        <v>91</v>
      </c>
      <c r="X195" s="686"/>
      <c r="Y195" s="686"/>
      <c r="Z195" s="686"/>
      <c r="AA195" s="686"/>
      <c r="AB195" s="686"/>
      <c r="AC195" s="686"/>
      <c r="AD195" s="686"/>
      <c r="AE195" s="686"/>
      <c r="AF195" s="686"/>
      <c r="AG195" s="686"/>
      <c r="AH195" s="686"/>
      <c r="AI195" s="686"/>
      <c r="AJ195" s="686"/>
      <c r="AK195" s="686"/>
      <c r="AL195" s="686"/>
      <c r="AM195" s="686" t="s">
        <v>4339</v>
      </c>
      <c r="AN195" s="686"/>
      <c r="AO195" s="686" t="s">
        <v>4339</v>
      </c>
      <c r="AP195" s="686"/>
      <c r="AQ195" s="686"/>
      <c r="AR195" s="686"/>
      <c r="AS195" s="686"/>
      <c r="AT195" s="686"/>
      <c r="AU195" s="686" t="s">
        <v>4339</v>
      </c>
      <c r="AV195" s="686" t="s">
        <v>1466</v>
      </c>
      <c r="AX195" s="684" t="b">
        <v>0</v>
      </c>
      <c r="AY195" s="686"/>
      <c r="AZ195" s="686"/>
      <c r="BA195" s="686"/>
      <c r="BB195" s="686"/>
      <c r="BC195" s="686"/>
      <c r="BD195" s="686"/>
      <c r="BE195" s="686"/>
      <c r="BF195" s="686"/>
      <c r="BG195" s="686"/>
      <c r="BH195" s="686"/>
      <c r="BI195" s="686"/>
      <c r="BJ195" s="686"/>
      <c r="BK195" s="686"/>
      <c r="BL195" s="686"/>
      <c r="BM195" s="686"/>
      <c r="BN195" s="686"/>
      <c r="BO195" s="686"/>
      <c r="BP195" s="686"/>
      <c r="BQ195" s="686"/>
      <c r="BR195" s="686"/>
      <c r="BS195" s="686"/>
      <c r="BT195" s="686"/>
    </row>
    <row r="196" ht="15.75" customHeight="1">
      <c r="A196" s="686" t="s">
        <v>3506</v>
      </c>
      <c r="B196" s="686"/>
      <c r="C196" s="686" t="s">
        <v>4080</v>
      </c>
      <c r="D196" s="708"/>
      <c r="E196" s="708"/>
      <c r="F196" s="708" t="b">
        <v>0</v>
      </c>
      <c r="G196" s="709" t="b">
        <v>0</v>
      </c>
      <c r="H196" s="684"/>
      <c r="I196" s="710" t="s">
        <v>3507</v>
      </c>
      <c r="J196" s="686"/>
      <c r="K196" s="686"/>
      <c r="L196" s="686" t="s">
        <v>62</v>
      </c>
      <c r="M196" s="686"/>
      <c r="N196" s="686"/>
      <c r="O196" s="686"/>
      <c r="P196" s="686"/>
      <c r="Q196" s="686"/>
      <c r="R196" s="686" t="s">
        <v>3508</v>
      </c>
      <c r="S196" s="686" t="s">
        <v>3509</v>
      </c>
      <c r="T196" s="686" t="s">
        <v>3510</v>
      </c>
      <c r="U196" s="686" t="s">
        <v>3934</v>
      </c>
      <c r="V196" s="712">
        <v>2013.0</v>
      </c>
      <c r="W196" s="686" t="s">
        <v>109</v>
      </c>
      <c r="X196" s="686"/>
      <c r="Y196" s="686" t="s">
        <v>193</v>
      </c>
      <c r="AA196" s="742">
        <v>44211.0</v>
      </c>
      <c r="AB196" s="686"/>
      <c r="AC196" s="712">
        <v>0.0</v>
      </c>
      <c r="AD196" s="686"/>
      <c r="AE196" s="712">
        <v>1.0</v>
      </c>
      <c r="AF196" s="686"/>
      <c r="AG196" s="712">
        <v>1.0</v>
      </c>
      <c r="AH196" s="686"/>
      <c r="AI196" s="710" t="s">
        <v>3511</v>
      </c>
      <c r="AJ196" s="686"/>
      <c r="AK196" s="686"/>
      <c r="AL196" s="686"/>
      <c r="AM196" s="686" t="s">
        <v>4340</v>
      </c>
      <c r="AN196" s="686"/>
      <c r="AO196" s="686"/>
      <c r="AP196" s="686"/>
      <c r="AQ196" s="686"/>
      <c r="AR196" s="686"/>
      <c r="AS196" s="686" t="s">
        <v>4340</v>
      </c>
      <c r="AT196" s="686"/>
      <c r="AU196" s="686" t="s">
        <v>4341</v>
      </c>
      <c r="AV196" s="686" t="s">
        <v>1239</v>
      </c>
      <c r="AW196" s="686" t="s">
        <v>3514</v>
      </c>
      <c r="AX196" s="684" t="b">
        <v>0</v>
      </c>
      <c r="AY196" s="686" t="s">
        <v>214</v>
      </c>
      <c r="AZ196" s="686"/>
      <c r="BA196" s="686"/>
      <c r="BB196" s="686"/>
      <c r="BC196" s="686"/>
      <c r="BD196" s="686"/>
      <c r="BE196" s="686"/>
      <c r="BF196" s="686"/>
      <c r="BG196" s="686"/>
      <c r="BH196" s="686"/>
      <c r="BI196" s="686"/>
      <c r="BJ196" s="686"/>
      <c r="BK196" s="686"/>
      <c r="BL196" s="686"/>
      <c r="BM196" s="686"/>
      <c r="BN196" s="686"/>
      <c r="BO196" s="686"/>
      <c r="BP196" s="686"/>
      <c r="BQ196" s="686"/>
      <c r="BR196" s="686"/>
      <c r="BS196" s="686"/>
      <c r="BT196" s="686"/>
    </row>
    <row r="197" ht="15.75" customHeight="1">
      <c r="A197" s="686" t="s">
        <v>4342</v>
      </c>
      <c r="B197" s="684"/>
      <c r="C197" s="686"/>
      <c r="D197" s="709"/>
      <c r="E197" s="708" t="s">
        <v>57</v>
      </c>
      <c r="F197" s="684"/>
      <c r="G197" s="709" t="b">
        <v>1</v>
      </c>
      <c r="H197" s="684"/>
      <c r="I197" s="686"/>
      <c r="J197" s="710" t="s">
        <v>365</v>
      </c>
      <c r="K197" s="711" t="s">
        <v>100</v>
      </c>
      <c r="L197" s="686" t="s">
        <v>187</v>
      </c>
      <c r="M197" s="686" t="s">
        <v>102</v>
      </c>
      <c r="N197" s="686" t="s">
        <v>125</v>
      </c>
      <c r="O197" s="686"/>
      <c r="P197" s="686"/>
      <c r="Q197" s="686"/>
      <c r="R197" s="686" t="s">
        <v>367</v>
      </c>
      <c r="S197" s="686" t="s">
        <v>368</v>
      </c>
      <c r="T197" s="686" t="s">
        <v>370</v>
      </c>
      <c r="U197" s="785" t="s">
        <v>4343</v>
      </c>
      <c r="V197" s="712">
        <v>2003.0</v>
      </c>
      <c r="W197" s="684" t="s">
        <v>109</v>
      </c>
      <c r="X197" s="712">
        <v>47234.0</v>
      </c>
      <c r="Y197" s="686" t="s">
        <v>74</v>
      </c>
      <c r="Z197" s="686"/>
      <c r="AA197" s="735">
        <v>43537.0</v>
      </c>
      <c r="AC197" s="686"/>
      <c r="AD197" s="686"/>
      <c r="AE197" s="712">
        <v>2.0</v>
      </c>
      <c r="AF197" s="686" t="s">
        <v>111</v>
      </c>
      <c r="AG197" s="712">
        <v>3.0</v>
      </c>
      <c r="AH197" s="686"/>
      <c r="AI197" s="710" t="s">
        <v>373</v>
      </c>
      <c r="AK197" s="686" t="s">
        <v>374</v>
      </c>
      <c r="AM197" s="686" t="s">
        <v>375</v>
      </c>
      <c r="AO197" s="686" t="s">
        <v>376</v>
      </c>
      <c r="AP197" s="686" t="s">
        <v>377</v>
      </c>
      <c r="AR197" s="686"/>
      <c r="AS197" s="686"/>
      <c r="AT197" s="686"/>
      <c r="AU197" s="686"/>
      <c r="AV197" s="639" t="s">
        <v>378</v>
      </c>
      <c r="AW197" s="686"/>
      <c r="AX197" s="686"/>
      <c r="AY197" s="686"/>
      <c r="AZ197" s="686"/>
      <c r="BA197" s="686"/>
      <c r="BB197" s="686"/>
      <c r="BC197" s="686"/>
      <c r="BD197" s="686"/>
      <c r="BE197" s="686"/>
      <c r="BF197" s="686"/>
      <c r="BG197" s="686"/>
      <c r="BH197" s="686"/>
      <c r="BI197" s="686"/>
      <c r="BJ197" s="686"/>
      <c r="BK197" s="686"/>
      <c r="BL197" s="686"/>
      <c r="BM197" s="686"/>
      <c r="BN197" s="686"/>
      <c r="BO197" s="686"/>
      <c r="BP197" s="686"/>
      <c r="BQ197" s="686"/>
      <c r="BR197" s="686"/>
      <c r="BS197" s="686"/>
      <c r="BT197" s="686"/>
    </row>
    <row r="198" ht="15.75" customHeight="1">
      <c r="A198" s="686" t="s">
        <v>4344</v>
      </c>
      <c r="B198" s="684"/>
      <c r="C198" s="686"/>
      <c r="D198" s="709"/>
      <c r="E198" s="708" t="s">
        <v>57</v>
      </c>
      <c r="F198" s="684"/>
      <c r="G198" s="709" t="b">
        <v>1</v>
      </c>
      <c r="H198" s="684"/>
      <c r="I198" s="686"/>
      <c r="J198" s="710" t="s">
        <v>4345</v>
      </c>
      <c r="K198" s="711" t="s">
        <v>473</v>
      </c>
      <c r="L198" s="686" t="s">
        <v>80</v>
      </c>
      <c r="M198" s="686" t="s">
        <v>124</v>
      </c>
      <c r="N198" s="711" t="s">
        <v>82</v>
      </c>
      <c r="O198" s="686"/>
      <c r="P198" s="686"/>
      <c r="Q198" s="686"/>
      <c r="R198" s="686" t="s">
        <v>475</v>
      </c>
      <c r="S198" s="686"/>
      <c r="T198" s="686"/>
      <c r="U198" s="686" t="s">
        <v>3602</v>
      </c>
      <c r="V198" s="712">
        <v>2019.0</v>
      </c>
      <c r="W198" s="684" t="s">
        <v>91</v>
      </c>
      <c r="X198" s="686"/>
      <c r="Y198" s="686"/>
      <c r="Z198" s="686"/>
      <c r="AA198" s="686"/>
      <c r="AB198" s="686"/>
      <c r="AC198" s="686"/>
      <c r="AD198" s="686"/>
      <c r="AE198" s="686"/>
      <c r="AF198" s="686"/>
      <c r="AG198" s="686"/>
      <c r="AH198" s="686"/>
      <c r="AI198" s="710" t="s">
        <v>478</v>
      </c>
      <c r="AJ198" s="712">
        <v>21.0</v>
      </c>
      <c r="AK198" s="686" t="s">
        <v>479</v>
      </c>
      <c r="AM198" s="686" t="s">
        <v>480</v>
      </c>
      <c r="AO198" s="686" t="s">
        <v>481</v>
      </c>
      <c r="AP198" s="686" t="s">
        <v>482</v>
      </c>
      <c r="AR198" s="686"/>
      <c r="AS198" s="686"/>
      <c r="AT198" s="686"/>
      <c r="AU198" s="686"/>
      <c r="AV198" s="686"/>
      <c r="AW198" s="686"/>
      <c r="AX198" s="686"/>
      <c r="AY198" s="686"/>
      <c r="AZ198" s="686"/>
      <c r="BA198" s="686"/>
      <c r="BB198" s="686"/>
      <c r="BC198" s="686"/>
      <c r="BD198" s="686"/>
      <c r="BE198" s="686"/>
      <c r="BF198" s="686"/>
      <c r="BG198" s="686"/>
      <c r="BH198" s="686"/>
      <c r="BI198" s="686"/>
      <c r="BJ198" s="686"/>
      <c r="BK198" s="686"/>
      <c r="BL198" s="686"/>
      <c r="BM198" s="686"/>
      <c r="BN198" s="686"/>
      <c r="BO198" s="686"/>
      <c r="BP198" s="686"/>
      <c r="BQ198" s="686"/>
      <c r="BR198" s="686"/>
      <c r="BS198" s="686"/>
      <c r="BT198" s="686"/>
    </row>
    <row r="199" ht="15.75" customHeight="1">
      <c r="A199" s="686" t="s">
        <v>560</v>
      </c>
      <c r="B199" s="684"/>
      <c r="C199" s="686"/>
      <c r="D199" s="709" t="s">
        <v>3673</v>
      </c>
      <c r="E199" s="708" t="s">
        <v>57</v>
      </c>
      <c r="F199" s="684"/>
      <c r="G199" s="709" t="b">
        <v>1</v>
      </c>
      <c r="H199" s="684"/>
      <c r="I199" s="686"/>
      <c r="J199" s="710" t="s">
        <v>562</v>
      </c>
      <c r="K199" s="711" t="s">
        <v>122</v>
      </c>
      <c r="L199" s="686" t="s">
        <v>80</v>
      </c>
      <c r="M199" s="686" t="s">
        <v>63</v>
      </c>
      <c r="N199" s="686" t="s">
        <v>187</v>
      </c>
      <c r="O199" s="686"/>
      <c r="P199" s="686"/>
      <c r="Q199" s="686"/>
      <c r="R199" s="686" t="s">
        <v>4346</v>
      </c>
      <c r="S199" s="686" t="s">
        <v>564</v>
      </c>
      <c r="T199" s="686" t="s">
        <v>566</v>
      </c>
      <c r="U199" s="686" t="s">
        <v>4347</v>
      </c>
      <c r="V199" s="712">
        <v>2004.0</v>
      </c>
      <c r="W199" s="684" t="s">
        <v>568</v>
      </c>
      <c r="X199" s="737">
        <v>108734.0</v>
      </c>
      <c r="Y199" s="686"/>
      <c r="Z199" s="686"/>
      <c r="AA199" s="686"/>
      <c r="AB199" s="686"/>
      <c r="AC199" s="686"/>
      <c r="AD199" s="686"/>
      <c r="AE199" s="686"/>
      <c r="AF199" s="686"/>
      <c r="AG199" s="686"/>
      <c r="AH199" s="686"/>
      <c r="AI199" s="710" t="s">
        <v>569</v>
      </c>
      <c r="AJ199" s="686" t="s">
        <v>570</v>
      </c>
      <c r="AK199" s="686"/>
      <c r="AL199" s="759">
        <v>6.61E9</v>
      </c>
      <c r="AM199" s="686" t="s">
        <v>571</v>
      </c>
      <c r="AO199" s="686"/>
      <c r="AP199" s="686"/>
      <c r="AQ199" s="686"/>
      <c r="AR199" s="686"/>
      <c r="AS199" s="686"/>
      <c r="AT199" s="686"/>
      <c r="AU199" s="686"/>
      <c r="AV199" s="686"/>
      <c r="AW199" s="686"/>
      <c r="AX199" s="686"/>
      <c r="AY199" s="686"/>
      <c r="AZ199" s="686"/>
      <c r="BA199" s="686"/>
      <c r="BB199" s="686"/>
      <c r="BC199" s="686"/>
      <c r="BD199" s="686"/>
      <c r="BE199" s="686"/>
      <c r="BF199" s="686"/>
      <c r="BG199" s="686"/>
      <c r="BH199" s="686"/>
      <c r="BI199" s="686"/>
      <c r="BJ199" s="686"/>
      <c r="BK199" s="686"/>
      <c r="BL199" s="686"/>
      <c r="BM199" s="686"/>
      <c r="BN199" s="686"/>
      <c r="BO199" s="686"/>
      <c r="BP199" s="686"/>
      <c r="BQ199" s="686"/>
      <c r="BR199" s="686"/>
      <c r="BS199" s="686"/>
      <c r="BT199" s="686"/>
    </row>
    <row r="200" ht="15.75" customHeight="1">
      <c r="A200" s="686" t="s">
        <v>633</v>
      </c>
      <c r="B200" s="684"/>
      <c r="C200" s="686"/>
      <c r="D200" s="707" t="s">
        <v>3674</v>
      </c>
      <c r="E200" s="708" t="s">
        <v>57</v>
      </c>
      <c r="F200" s="684"/>
      <c r="G200" s="709" t="b">
        <v>1</v>
      </c>
      <c r="H200" s="684"/>
      <c r="I200" s="686" t="s">
        <v>471</v>
      </c>
      <c r="J200" s="710" t="s">
        <v>635</v>
      </c>
      <c r="K200" s="711" t="s">
        <v>100</v>
      </c>
      <c r="L200" s="686" t="s">
        <v>123</v>
      </c>
      <c r="M200" s="686" t="s">
        <v>314</v>
      </c>
      <c r="N200" s="686" t="s">
        <v>125</v>
      </c>
      <c r="O200" s="686"/>
      <c r="P200" s="686"/>
      <c r="Q200" s="686"/>
      <c r="R200" s="686"/>
      <c r="S200" s="686"/>
      <c r="T200" s="686"/>
      <c r="U200" s="686" t="s">
        <v>4348</v>
      </c>
      <c r="V200" s="686"/>
      <c r="W200" s="684"/>
      <c r="X200" s="686"/>
      <c r="Y200" s="686"/>
      <c r="Z200" s="686"/>
      <c r="AA200" s="686"/>
      <c r="AB200" s="686"/>
      <c r="AC200" s="686"/>
      <c r="AD200" s="686"/>
      <c r="AE200" s="686"/>
      <c r="AF200" s="686"/>
      <c r="AG200" s="686"/>
      <c r="AH200" s="686"/>
      <c r="AI200" s="686"/>
      <c r="AJ200" s="686"/>
      <c r="AK200" s="686"/>
      <c r="AL200" s="686"/>
      <c r="AM200" s="686"/>
      <c r="AN200" s="686"/>
      <c r="AO200" s="686"/>
      <c r="AP200" s="686"/>
      <c r="AQ200" s="686"/>
      <c r="AR200" s="686"/>
      <c r="AS200" s="686"/>
      <c r="AT200" s="686"/>
      <c r="AU200" s="686"/>
      <c r="AV200" s="639" t="s">
        <v>4349</v>
      </c>
      <c r="AW200" s="686"/>
      <c r="AX200" s="686"/>
      <c r="AY200" s="686"/>
      <c r="AZ200" s="686"/>
      <c r="BA200" s="686"/>
      <c r="BB200" s="686"/>
      <c r="BC200" s="686"/>
      <c r="BD200" s="686"/>
      <c r="BE200" s="686"/>
      <c r="BF200" s="686"/>
      <c r="BG200" s="686"/>
      <c r="BH200" s="686"/>
      <c r="BI200" s="686"/>
      <c r="BJ200" s="686"/>
      <c r="BK200" s="686"/>
      <c r="BL200" s="686"/>
      <c r="BM200" s="686"/>
      <c r="BN200" s="686"/>
      <c r="BO200" s="686"/>
      <c r="BP200" s="686"/>
      <c r="BQ200" s="686"/>
      <c r="BR200" s="686"/>
      <c r="BS200" s="686"/>
      <c r="BT200" s="686"/>
    </row>
    <row r="201" ht="15.75" customHeight="1">
      <c r="A201" s="686" t="s">
        <v>667</v>
      </c>
      <c r="B201" s="684"/>
      <c r="C201" s="686" t="s">
        <v>3723</v>
      </c>
      <c r="D201" s="708" t="s">
        <v>3723</v>
      </c>
      <c r="E201" s="708" t="s">
        <v>57</v>
      </c>
      <c r="F201" s="684"/>
      <c r="G201" s="709" t="b">
        <v>1</v>
      </c>
      <c r="H201" s="684"/>
      <c r="I201" s="710" t="s">
        <v>670</v>
      </c>
      <c r="J201" s="710" t="s">
        <v>669</v>
      </c>
      <c r="K201" s="711" t="s">
        <v>186</v>
      </c>
      <c r="L201" s="686" t="s">
        <v>80</v>
      </c>
      <c r="M201" s="686" t="s">
        <v>63</v>
      </c>
      <c r="N201" s="686" t="s">
        <v>340</v>
      </c>
      <c r="O201" s="686"/>
      <c r="P201" s="686"/>
      <c r="Q201" s="686"/>
      <c r="R201" s="639" t="s">
        <v>636</v>
      </c>
      <c r="S201" s="686"/>
      <c r="T201" s="686"/>
      <c r="U201" s="686" t="s">
        <v>207</v>
      </c>
      <c r="V201" s="684">
        <v>2016.0</v>
      </c>
      <c r="W201" s="684" t="s">
        <v>91</v>
      </c>
      <c r="X201" s="686"/>
      <c r="Y201" s="686"/>
      <c r="Z201" s="686"/>
      <c r="AA201" s="686"/>
      <c r="AB201" s="686"/>
      <c r="AC201" s="686"/>
      <c r="AD201" s="686"/>
      <c r="AE201" s="686"/>
      <c r="AF201" s="686"/>
      <c r="AG201" s="686"/>
      <c r="AH201" s="686"/>
      <c r="AI201" s="686"/>
      <c r="AJ201" s="686"/>
      <c r="AK201" s="686"/>
      <c r="AL201" s="686"/>
      <c r="AM201" s="686"/>
      <c r="AN201" s="686"/>
      <c r="AO201" s="686"/>
      <c r="AP201" s="686"/>
      <c r="AQ201" s="686"/>
      <c r="AR201" s="686"/>
      <c r="AS201" s="686"/>
      <c r="AT201" s="686"/>
      <c r="AU201" s="686"/>
      <c r="AV201" s="639" t="s">
        <v>637</v>
      </c>
      <c r="AW201" s="686"/>
      <c r="AX201" s="686"/>
      <c r="AY201" s="686"/>
      <c r="AZ201" s="686"/>
      <c r="BA201" s="686"/>
      <c r="BB201" s="686"/>
      <c r="BC201" s="686"/>
      <c r="BD201" s="686"/>
      <c r="BE201" s="686"/>
      <c r="BF201" s="686"/>
      <c r="BG201" s="686"/>
      <c r="BH201" s="686"/>
      <c r="BI201" s="686"/>
      <c r="BJ201" s="686"/>
      <c r="BK201" s="686"/>
      <c r="BL201" s="686"/>
      <c r="BM201" s="686"/>
      <c r="BN201" s="686"/>
      <c r="BO201" s="686"/>
      <c r="BP201" s="686"/>
      <c r="BQ201" s="686"/>
      <c r="BR201" s="686"/>
      <c r="BS201" s="686"/>
      <c r="BT201" s="686"/>
    </row>
    <row r="202" ht="15.75" customHeight="1">
      <c r="A202" s="686" t="s">
        <v>4350</v>
      </c>
      <c r="B202" s="684"/>
      <c r="C202" s="686"/>
      <c r="D202" s="709"/>
      <c r="E202" s="708" t="s">
        <v>57</v>
      </c>
      <c r="F202" s="684"/>
      <c r="G202" s="709" t="b">
        <v>1</v>
      </c>
      <c r="H202" s="684"/>
      <c r="I202" s="686"/>
      <c r="J202" s="710" t="s">
        <v>4351</v>
      </c>
      <c r="K202" s="711" t="s">
        <v>186</v>
      </c>
      <c r="L202" s="686" t="s">
        <v>80</v>
      </c>
      <c r="M202" s="686" t="s">
        <v>124</v>
      </c>
      <c r="N202" s="686" t="s">
        <v>187</v>
      </c>
      <c r="O202" s="686"/>
      <c r="P202" s="686"/>
      <c r="Q202" s="686"/>
      <c r="R202" s="686" t="s">
        <v>4352</v>
      </c>
      <c r="S202" s="686" t="s">
        <v>4353</v>
      </c>
      <c r="T202" s="686" t="s">
        <v>698</v>
      </c>
      <c r="U202" s="686" t="s">
        <v>415</v>
      </c>
      <c r="V202" s="712">
        <v>2015.0</v>
      </c>
      <c r="W202" s="684" t="s">
        <v>91</v>
      </c>
      <c r="X202" s="712">
        <v>508319.0</v>
      </c>
      <c r="Y202" s="686"/>
      <c r="Z202" s="686"/>
      <c r="AA202" s="686"/>
      <c r="AB202" s="686"/>
      <c r="AC202" s="686"/>
      <c r="AD202" s="686"/>
      <c r="AE202" s="686"/>
      <c r="AF202" s="686"/>
      <c r="AG202" s="686"/>
      <c r="AH202" s="686"/>
      <c r="AI202" s="710" t="s">
        <v>699</v>
      </c>
      <c r="AK202" s="686" t="s">
        <v>700</v>
      </c>
      <c r="AM202" s="686" t="s">
        <v>701</v>
      </c>
      <c r="AS202" s="686"/>
      <c r="AT202" s="686"/>
      <c r="AU202" s="686"/>
      <c r="AV202" s="686"/>
      <c r="AW202" s="686"/>
      <c r="AX202" s="686"/>
      <c r="AY202" s="686"/>
      <c r="AZ202" s="686"/>
      <c r="BA202" s="686"/>
      <c r="BB202" s="686"/>
      <c r="BC202" s="686"/>
      <c r="BD202" s="686"/>
      <c r="BE202" s="686"/>
      <c r="BF202" s="686"/>
      <c r="BG202" s="686"/>
      <c r="BH202" s="686"/>
      <c r="BI202" s="686"/>
      <c r="BJ202" s="686"/>
      <c r="BK202" s="686"/>
      <c r="BL202" s="686"/>
      <c r="BM202" s="686"/>
      <c r="BN202" s="686"/>
      <c r="BO202" s="686"/>
      <c r="BP202" s="686"/>
      <c r="BQ202" s="686"/>
      <c r="BR202" s="686"/>
      <c r="BS202" s="686"/>
      <c r="BT202" s="686"/>
    </row>
    <row r="203" ht="15.75" customHeight="1">
      <c r="A203" s="686" t="s">
        <v>4354</v>
      </c>
      <c r="B203" s="684"/>
      <c r="C203" s="686"/>
      <c r="D203" s="708" t="s">
        <v>3723</v>
      </c>
      <c r="E203" s="708" t="s">
        <v>57</v>
      </c>
      <c r="F203" s="684"/>
      <c r="G203" s="709" t="b">
        <v>1</v>
      </c>
      <c r="H203" s="684"/>
      <c r="I203" s="686" t="s">
        <v>471</v>
      </c>
      <c r="J203" s="710" t="s">
        <v>4355</v>
      </c>
      <c r="K203" s="711" t="s">
        <v>473</v>
      </c>
      <c r="L203" s="686" t="s">
        <v>123</v>
      </c>
      <c r="M203" s="686" t="s">
        <v>124</v>
      </c>
      <c r="N203" s="686" t="s">
        <v>125</v>
      </c>
      <c r="O203" s="686"/>
      <c r="P203" s="686"/>
      <c r="Q203" s="686"/>
      <c r="R203" s="686"/>
      <c r="S203" s="686"/>
      <c r="T203" s="686"/>
      <c r="U203" s="686" t="s">
        <v>587</v>
      </c>
      <c r="V203" s="686"/>
      <c r="W203" s="684" t="s">
        <v>91</v>
      </c>
      <c r="X203" s="686"/>
      <c r="Y203" s="686"/>
      <c r="Z203" s="686"/>
      <c r="AA203" s="686"/>
      <c r="AB203" s="686"/>
      <c r="AC203" s="686"/>
      <c r="AD203" s="686"/>
      <c r="AE203" s="686"/>
      <c r="AF203" s="686"/>
      <c r="AG203" s="686"/>
      <c r="AH203" s="686"/>
      <c r="AI203" s="686"/>
      <c r="AJ203" s="686"/>
      <c r="AK203" s="686"/>
      <c r="AL203" s="686"/>
      <c r="AM203" s="686"/>
      <c r="AN203" s="686"/>
      <c r="AO203" s="686"/>
      <c r="AP203" s="686"/>
      <c r="AQ203" s="686"/>
      <c r="AR203" s="686"/>
      <c r="AS203" s="686"/>
      <c r="AT203" s="686"/>
      <c r="AU203" s="686"/>
      <c r="AV203" s="639" t="s">
        <v>673</v>
      </c>
      <c r="AW203" s="686"/>
      <c r="AX203" s="686"/>
      <c r="AY203" s="686"/>
      <c r="AZ203" s="686"/>
      <c r="BA203" s="686"/>
      <c r="BB203" s="686"/>
      <c r="BC203" s="686"/>
      <c r="BD203" s="686"/>
      <c r="BE203" s="686"/>
      <c r="BF203" s="686"/>
      <c r="BG203" s="686"/>
      <c r="BH203" s="686"/>
      <c r="BI203" s="686"/>
      <c r="BJ203" s="686"/>
      <c r="BK203" s="686"/>
      <c r="BL203" s="686"/>
      <c r="BM203" s="686"/>
      <c r="BN203" s="686"/>
      <c r="BO203" s="686"/>
      <c r="BP203" s="686"/>
      <c r="BQ203" s="686"/>
      <c r="BR203" s="686"/>
      <c r="BS203" s="686"/>
      <c r="BT203" s="686"/>
    </row>
    <row r="204" ht="15.75" customHeight="1">
      <c r="A204" s="711" t="s">
        <v>759</v>
      </c>
      <c r="B204" s="713"/>
      <c r="C204" s="711" t="s">
        <v>3673</v>
      </c>
      <c r="D204" s="707"/>
      <c r="E204" s="708" t="s">
        <v>57</v>
      </c>
      <c r="G204" s="713" t="b">
        <v>1</v>
      </c>
      <c r="H204" s="715"/>
      <c r="I204" s="710" t="s">
        <v>761</v>
      </c>
      <c r="J204" s="716" t="s">
        <v>760</v>
      </c>
      <c r="K204" s="711" t="s">
        <v>61</v>
      </c>
      <c r="L204" s="711" t="s">
        <v>62</v>
      </c>
      <c r="M204" s="711" t="s">
        <v>63</v>
      </c>
      <c r="N204" s="711" t="s">
        <v>321</v>
      </c>
      <c r="O204" s="711"/>
      <c r="P204" s="717"/>
      <c r="Q204" s="711"/>
      <c r="R204" s="676" t="s">
        <v>763</v>
      </c>
      <c r="S204" s="786" t="s">
        <v>764</v>
      </c>
      <c r="T204" s="676" t="s">
        <v>765</v>
      </c>
      <c r="U204" s="686" t="s">
        <v>587</v>
      </c>
      <c r="V204" s="676">
        <v>2000.0</v>
      </c>
      <c r="W204" s="684" t="s">
        <v>109</v>
      </c>
      <c r="X204" s="718">
        <v>12630.0</v>
      </c>
      <c r="Y204" s="719" t="s">
        <v>4356</v>
      </c>
      <c r="Z204" s="676" t="s">
        <v>259</v>
      </c>
      <c r="AA204" s="742">
        <v>44367.0</v>
      </c>
      <c r="AB204" s="686" t="s">
        <v>4056</v>
      </c>
      <c r="AC204" s="686" t="s">
        <v>4357</v>
      </c>
      <c r="AD204" s="712">
        <v>55.23</v>
      </c>
      <c r="AE204" s="712">
        <v>13.0</v>
      </c>
      <c r="AF204" s="676" t="s">
        <v>164</v>
      </c>
      <c r="AG204" s="685">
        <v>5.0</v>
      </c>
      <c r="AH204" s="685"/>
      <c r="AI204" s="723" t="s">
        <v>766</v>
      </c>
      <c r="AJ204" s="737">
        <v>2463.0</v>
      </c>
      <c r="AK204" s="676" t="s">
        <v>767</v>
      </c>
      <c r="AL204" s="685" t="s">
        <v>768</v>
      </c>
      <c r="AM204" s="676" t="s">
        <v>769</v>
      </c>
      <c r="AN204" s="676"/>
      <c r="AO204" s="676"/>
      <c r="AP204" s="686" t="s">
        <v>4358</v>
      </c>
      <c r="AQ204" s="676"/>
      <c r="AR204" s="685"/>
      <c r="AS204" s="685"/>
      <c r="AT204" s="686" t="s">
        <v>4358</v>
      </c>
      <c r="AU204" s="686" t="s">
        <v>4359</v>
      </c>
      <c r="AV204" s="686" t="s">
        <v>772</v>
      </c>
      <c r="AX204" s="684" t="b">
        <v>0</v>
      </c>
      <c r="AY204" s="686" t="s">
        <v>182</v>
      </c>
      <c r="AZ204" s="685"/>
      <c r="BA204" s="685"/>
      <c r="BB204" s="685"/>
      <c r="BC204" s="685"/>
      <c r="BD204" s="685"/>
      <c r="BE204" s="686"/>
      <c r="BF204" s="686"/>
      <c r="BG204" s="686"/>
      <c r="BH204" s="686"/>
      <c r="BI204" s="686"/>
      <c r="BJ204" s="686"/>
      <c r="BK204" s="686"/>
      <c r="BL204" s="686"/>
      <c r="BM204" s="686"/>
      <c r="BN204" s="686"/>
      <c r="BO204" s="686"/>
      <c r="BP204" s="686"/>
      <c r="BQ204" s="686"/>
      <c r="BR204" s="686"/>
      <c r="BS204" s="686"/>
      <c r="BT204" s="686"/>
    </row>
    <row r="205" ht="15.75" customHeight="1">
      <c r="A205" s="686" t="s">
        <v>773</v>
      </c>
      <c r="B205" s="684"/>
      <c r="C205" s="711" t="s">
        <v>3673</v>
      </c>
      <c r="D205" s="707"/>
      <c r="E205" s="708" t="s">
        <v>57</v>
      </c>
      <c r="G205" s="713" t="b">
        <v>1</v>
      </c>
      <c r="H205" s="684"/>
      <c r="I205" s="710" t="s">
        <v>775</v>
      </c>
      <c r="J205" s="710" t="s">
        <v>774</v>
      </c>
      <c r="K205" s="711" t="s">
        <v>186</v>
      </c>
      <c r="L205" s="686" t="s">
        <v>80</v>
      </c>
      <c r="M205" s="711" t="s">
        <v>124</v>
      </c>
      <c r="N205" s="711" t="s">
        <v>187</v>
      </c>
      <c r="O205" s="686"/>
      <c r="P205" s="686"/>
      <c r="Q205" s="686"/>
      <c r="R205" s="686" t="s">
        <v>777</v>
      </c>
      <c r="S205" s="686" t="s">
        <v>778</v>
      </c>
      <c r="T205" s="686" t="s">
        <v>780</v>
      </c>
      <c r="U205" s="686" t="s">
        <v>415</v>
      </c>
      <c r="V205" s="712">
        <v>2003.0</v>
      </c>
      <c r="W205" s="684" t="s">
        <v>73</v>
      </c>
      <c r="X205" s="737">
        <v>16143.0</v>
      </c>
      <c r="Y205" s="754" t="s">
        <v>178</v>
      </c>
      <c r="Z205" s="686" t="s">
        <v>178</v>
      </c>
      <c r="AA205" s="735">
        <v>43080.0</v>
      </c>
      <c r="AB205" s="686" t="s">
        <v>4360</v>
      </c>
      <c r="AC205" s="686" t="s">
        <v>4361</v>
      </c>
      <c r="AD205" s="712">
        <v>24.6</v>
      </c>
      <c r="AE205" s="712">
        <v>3.0</v>
      </c>
      <c r="AF205" s="686" t="s">
        <v>111</v>
      </c>
      <c r="AG205" s="712">
        <v>5.0</v>
      </c>
      <c r="AH205" s="686"/>
      <c r="AI205" s="710" t="s">
        <v>782</v>
      </c>
      <c r="AJ205" s="737">
        <v>8193.0</v>
      </c>
      <c r="AK205" s="686" t="s">
        <v>783</v>
      </c>
      <c r="AM205" s="686" t="s">
        <v>784</v>
      </c>
      <c r="AN205" s="686"/>
      <c r="AO205" s="686"/>
      <c r="AP205" s="686" t="s">
        <v>4362</v>
      </c>
      <c r="AQ205" s="686"/>
      <c r="AR205" s="686" t="s">
        <v>4363</v>
      </c>
      <c r="AS205" s="686" t="s">
        <v>4364</v>
      </c>
      <c r="AT205" s="686" t="s">
        <v>4362</v>
      </c>
      <c r="AU205" s="686" t="s">
        <v>4365</v>
      </c>
      <c r="AV205" s="686" t="s">
        <v>789</v>
      </c>
      <c r="AX205" s="684" t="b">
        <v>0</v>
      </c>
      <c r="AY205" s="686" t="s">
        <v>95</v>
      </c>
      <c r="AZ205" s="686"/>
      <c r="BA205" s="686"/>
      <c r="BB205" s="686"/>
      <c r="BC205" s="686"/>
      <c r="BD205" s="686"/>
      <c r="BE205" s="686"/>
      <c r="BF205" s="686"/>
      <c r="BG205" s="686"/>
      <c r="BH205" s="686"/>
      <c r="BI205" s="686"/>
      <c r="BJ205" s="686"/>
      <c r="BK205" s="686"/>
      <c r="BL205" s="686"/>
      <c r="BM205" s="686"/>
      <c r="BN205" s="686"/>
      <c r="BO205" s="686"/>
      <c r="BP205" s="686"/>
      <c r="BQ205" s="686"/>
      <c r="BR205" s="686"/>
      <c r="BS205" s="686"/>
      <c r="BT205" s="686"/>
    </row>
    <row r="206" ht="15.75" customHeight="1">
      <c r="A206" s="686" t="s">
        <v>805</v>
      </c>
      <c r="B206" s="684"/>
      <c r="C206" s="686"/>
      <c r="D206" s="709"/>
      <c r="E206" s="708" t="s">
        <v>57</v>
      </c>
      <c r="F206" s="684"/>
      <c r="G206" s="709" t="b">
        <v>1</v>
      </c>
      <c r="H206" s="684"/>
      <c r="I206" s="710" t="s">
        <v>807</v>
      </c>
      <c r="J206" s="710" t="s">
        <v>806</v>
      </c>
      <c r="K206" s="711" t="s">
        <v>100</v>
      </c>
      <c r="L206" s="686" t="s">
        <v>187</v>
      </c>
      <c r="M206" s="686" t="s">
        <v>81</v>
      </c>
      <c r="N206" s="686" t="s">
        <v>125</v>
      </c>
      <c r="O206" s="686"/>
      <c r="P206" s="686"/>
      <c r="Q206" s="686"/>
      <c r="R206" s="686" t="s">
        <v>809</v>
      </c>
      <c r="S206" s="686" t="s">
        <v>810</v>
      </c>
      <c r="T206" s="686" t="s">
        <v>811</v>
      </c>
      <c r="U206" s="686" t="s">
        <v>3602</v>
      </c>
      <c r="V206" s="712">
        <v>2016.0</v>
      </c>
      <c r="W206" s="684" t="s">
        <v>91</v>
      </c>
      <c r="X206" s="737">
        <v>89846.0</v>
      </c>
      <c r="Y206" s="686" t="s">
        <v>74</v>
      </c>
      <c r="Z206" s="686" t="s">
        <v>74</v>
      </c>
      <c r="AA206" s="712">
        <v>2019.0</v>
      </c>
      <c r="AB206" s="686"/>
      <c r="AC206" s="686"/>
      <c r="AD206" s="686"/>
      <c r="AE206" s="712">
        <v>1.0</v>
      </c>
      <c r="AF206" s="686"/>
      <c r="AG206" s="686"/>
      <c r="AH206" s="686"/>
      <c r="AI206" s="710" t="s">
        <v>812</v>
      </c>
      <c r="AJ206" s="712">
        <v>205.0</v>
      </c>
      <c r="AK206" s="686" t="s">
        <v>813</v>
      </c>
      <c r="AL206" s="686"/>
      <c r="AM206" s="686" t="s">
        <v>814</v>
      </c>
      <c r="AP206" s="686" t="s">
        <v>815</v>
      </c>
      <c r="AR206" s="686"/>
      <c r="AS206" s="686"/>
      <c r="AT206" s="686"/>
      <c r="AU206" s="686"/>
      <c r="AV206" s="686"/>
      <c r="AW206" s="686"/>
      <c r="AX206" s="686"/>
      <c r="AY206" s="686"/>
      <c r="AZ206" s="686"/>
      <c r="BA206" s="686"/>
      <c r="BB206" s="686"/>
      <c r="BC206" s="686"/>
      <c r="BD206" s="686"/>
      <c r="BE206" s="686"/>
      <c r="BF206" s="686"/>
      <c r="BG206" s="686"/>
      <c r="BH206" s="686"/>
      <c r="BI206" s="686"/>
      <c r="BJ206" s="686"/>
      <c r="BK206" s="686"/>
      <c r="BL206" s="686"/>
      <c r="BM206" s="686"/>
      <c r="BN206" s="686"/>
      <c r="BO206" s="686"/>
      <c r="BP206" s="686"/>
      <c r="BQ206" s="686"/>
      <c r="BR206" s="686"/>
      <c r="BS206" s="686"/>
      <c r="BT206" s="686"/>
    </row>
    <row r="207" ht="15.75" customHeight="1">
      <c r="A207" s="686" t="s">
        <v>895</v>
      </c>
      <c r="B207" s="684"/>
      <c r="C207" s="686" t="s">
        <v>3723</v>
      </c>
      <c r="D207" s="709"/>
      <c r="E207" s="708" t="s">
        <v>57</v>
      </c>
      <c r="F207" s="684"/>
      <c r="G207" s="709" t="b">
        <v>1</v>
      </c>
      <c r="H207" s="684"/>
      <c r="I207" s="723" t="s">
        <v>897</v>
      </c>
      <c r="J207" s="710" t="s">
        <v>896</v>
      </c>
      <c r="K207" s="686" t="s">
        <v>233</v>
      </c>
      <c r="L207" s="686" t="s">
        <v>80</v>
      </c>
      <c r="M207" s="686" t="s">
        <v>63</v>
      </c>
      <c r="N207" s="686" t="s">
        <v>187</v>
      </c>
      <c r="O207" s="686"/>
      <c r="P207" s="686"/>
      <c r="Q207" s="686"/>
      <c r="R207" s="686" t="s">
        <v>899</v>
      </c>
      <c r="S207" s="686" t="s">
        <v>4366</v>
      </c>
      <c r="T207" s="686" t="s">
        <v>901</v>
      </c>
      <c r="U207" s="719" t="s">
        <v>4367</v>
      </c>
      <c r="V207" s="684">
        <v>2016.0</v>
      </c>
      <c r="W207" s="684" t="s">
        <v>91</v>
      </c>
      <c r="X207" s="737">
        <v>161102.0</v>
      </c>
      <c r="Y207" s="686"/>
      <c r="Z207" s="686"/>
      <c r="AA207" s="686"/>
      <c r="AB207" s="686"/>
      <c r="AC207" s="686"/>
      <c r="AD207" s="686"/>
      <c r="AE207" s="686"/>
      <c r="AF207" s="686"/>
      <c r="AG207" s="686"/>
      <c r="AH207" s="686"/>
      <c r="AI207" s="710" t="s">
        <v>903</v>
      </c>
      <c r="AJ207" s="686" t="s">
        <v>570</v>
      </c>
      <c r="AK207" s="686" t="s">
        <v>904</v>
      </c>
      <c r="AL207" s="712">
        <v>-6383.0</v>
      </c>
      <c r="AM207" s="686" t="s">
        <v>905</v>
      </c>
      <c r="AP207" s="686"/>
      <c r="AQ207" s="686"/>
      <c r="AR207" s="686"/>
      <c r="AS207" s="686"/>
      <c r="AT207" s="686"/>
      <c r="AU207" s="686"/>
      <c r="AV207" s="686"/>
      <c r="AW207" s="686"/>
      <c r="AX207" s="686"/>
      <c r="AY207" s="686"/>
      <c r="AZ207" s="686"/>
      <c r="BA207" s="686"/>
      <c r="BB207" s="686"/>
      <c r="BC207" s="686"/>
      <c r="BD207" s="686"/>
      <c r="BE207" s="686"/>
      <c r="BF207" s="686"/>
      <c r="BG207" s="686"/>
      <c r="BH207" s="686"/>
      <c r="BI207" s="686"/>
      <c r="BJ207" s="686"/>
      <c r="BK207" s="686"/>
      <c r="BL207" s="686"/>
      <c r="BM207" s="686"/>
      <c r="BN207" s="686"/>
      <c r="BO207" s="686"/>
      <c r="BP207" s="686"/>
      <c r="BQ207" s="686"/>
      <c r="BR207" s="686"/>
      <c r="BS207" s="686"/>
      <c r="BT207" s="686"/>
    </row>
    <row r="208" ht="15.75" customHeight="1">
      <c r="A208" s="686" t="s">
        <v>934</v>
      </c>
      <c r="B208" s="684"/>
      <c r="C208" s="725" t="s">
        <v>3747</v>
      </c>
      <c r="D208" s="707"/>
      <c r="E208" s="708" t="s">
        <v>57</v>
      </c>
      <c r="G208" s="713" t="b">
        <v>1</v>
      </c>
      <c r="H208" s="684"/>
      <c r="I208" s="710" t="s">
        <v>936</v>
      </c>
      <c r="J208" s="710" t="s">
        <v>935</v>
      </c>
      <c r="K208" s="711" t="s">
        <v>122</v>
      </c>
      <c r="L208" s="711" t="s">
        <v>123</v>
      </c>
      <c r="M208" s="711" t="s">
        <v>63</v>
      </c>
      <c r="N208" s="711" t="s">
        <v>65</v>
      </c>
      <c r="O208" s="686"/>
      <c r="P208" s="686"/>
      <c r="Q208" s="686"/>
      <c r="R208" s="686" t="s">
        <v>938</v>
      </c>
      <c r="S208" s="686" t="s">
        <v>939</v>
      </c>
      <c r="T208" s="686" t="s">
        <v>940</v>
      </c>
      <c r="U208" s="686" t="s">
        <v>415</v>
      </c>
      <c r="V208" s="684">
        <v>2015.0</v>
      </c>
      <c r="W208" s="684" t="s">
        <v>91</v>
      </c>
      <c r="X208" s="737">
        <v>200532.0</v>
      </c>
      <c r="Y208" s="686" t="s">
        <v>306</v>
      </c>
      <c r="AA208" s="686"/>
      <c r="AB208" s="686"/>
      <c r="AC208" s="686"/>
      <c r="AD208" s="686"/>
      <c r="AE208" s="686"/>
      <c r="AF208" s="686"/>
      <c r="AG208" s="686"/>
      <c r="AH208" s="686"/>
      <c r="AI208" s="710" t="s">
        <v>941</v>
      </c>
      <c r="AJ208" s="712">
        <v>3.0</v>
      </c>
      <c r="AK208" s="686" t="s">
        <v>942</v>
      </c>
      <c r="AM208" s="686" t="s">
        <v>943</v>
      </c>
      <c r="AN208" s="686"/>
      <c r="AO208" s="686"/>
      <c r="AP208" s="686"/>
      <c r="AQ208" s="686"/>
      <c r="AR208" s="686"/>
      <c r="AS208" s="686" t="s">
        <v>4368</v>
      </c>
      <c r="AT208" s="686"/>
      <c r="AU208" s="686" t="s">
        <v>4369</v>
      </c>
      <c r="AV208" s="686" t="s">
        <v>946</v>
      </c>
      <c r="AX208" s="684" t="b">
        <v>0</v>
      </c>
      <c r="AY208" s="686" t="s">
        <v>214</v>
      </c>
      <c r="AZ208" s="686"/>
      <c r="BA208" s="686"/>
      <c r="BB208" s="686"/>
      <c r="BC208" s="686"/>
      <c r="BD208" s="686"/>
      <c r="BE208" s="686"/>
      <c r="BF208" s="686"/>
      <c r="BG208" s="686"/>
      <c r="BH208" s="686"/>
      <c r="BI208" s="686"/>
      <c r="BJ208" s="686"/>
      <c r="BK208" s="686"/>
      <c r="BL208" s="686"/>
      <c r="BM208" s="686"/>
      <c r="BN208" s="686"/>
      <c r="BO208" s="686"/>
      <c r="BP208" s="686"/>
      <c r="BQ208" s="686"/>
      <c r="BR208" s="686"/>
      <c r="BS208" s="686"/>
      <c r="BT208" s="686"/>
    </row>
    <row r="209" ht="15.75" customHeight="1">
      <c r="A209" s="686" t="s">
        <v>966</v>
      </c>
      <c r="B209" s="684"/>
      <c r="C209" s="725" t="s">
        <v>3747</v>
      </c>
      <c r="D209" s="707" t="s">
        <v>3674</v>
      </c>
      <c r="E209" s="708" t="s">
        <v>57</v>
      </c>
      <c r="G209" s="708" t="b">
        <v>1</v>
      </c>
      <c r="H209" s="684"/>
      <c r="I209" s="710" t="s">
        <v>969</v>
      </c>
      <c r="J209" s="710" t="s">
        <v>968</v>
      </c>
      <c r="K209" s="711" t="s">
        <v>100</v>
      </c>
      <c r="L209" s="725" t="s">
        <v>123</v>
      </c>
      <c r="M209" s="725" t="s">
        <v>314</v>
      </c>
      <c r="N209" s="686" t="s">
        <v>125</v>
      </c>
      <c r="O209" s="686"/>
      <c r="P209" s="686"/>
      <c r="Q209" s="686"/>
      <c r="R209" s="686" t="s">
        <v>971</v>
      </c>
      <c r="S209" s="686" t="s">
        <v>972</v>
      </c>
      <c r="T209" s="686" t="s">
        <v>973</v>
      </c>
      <c r="U209" s="686" t="s">
        <v>974</v>
      </c>
      <c r="V209" s="712">
        <v>1999.0</v>
      </c>
      <c r="W209" s="684" t="s">
        <v>73</v>
      </c>
      <c r="X209" s="787">
        <v>91106.0</v>
      </c>
      <c r="Y209" s="686" t="s">
        <v>110</v>
      </c>
      <c r="Z209" s="686"/>
      <c r="AA209" s="774">
        <v>44385.0</v>
      </c>
      <c r="AB209" s="686" t="s">
        <v>4370</v>
      </c>
      <c r="AC209" s="686" t="s">
        <v>4371</v>
      </c>
      <c r="AD209" s="712">
        <v>5.0</v>
      </c>
      <c r="AE209" s="712">
        <v>1.0</v>
      </c>
      <c r="AF209" s="686"/>
      <c r="AG209" s="712">
        <v>1.0</v>
      </c>
      <c r="AH209" s="686"/>
      <c r="AI209" s="710" t="s">
        <v>975</v>
      </c>
      <c r="AJ209" s="737">
        <v>3654.0</v>
      </c>
      <c r="AK209" s="686"/>
      <c r="AL209" s="686"/>
      <c r="AM209" s="686"/>
      <c r="AN209" s="686"/>
      <c r="AO209" s="686" t="s">
        <v>4372</v>
      </c>
      <c r="AP209" s="686" t="s">
        <v>4373</v>
      </c>
      <c r="AQ209" s="686"/>
      <c r="AR209" s="686"/>
      <c r="AS209" s="686"/>
      <c r="AT209" s="686" t="s">
        <v>4374</v>
      </c>
      <c r="AU209" s="686" t="s">
        <v>4375</v>
      </c>
      <c r="AV209" s="686" t="s">
        <v>980</v>
      </c>
      <c r="AX209" s="684" t="b">
        <v>0</v>
      </c>
      <c r="AY209" s="686" t="s">
        <v>95</v>
      </c>
      <c r="AZ209" s="686"/>
      <c r="BA209" s="686"/>
      <c r="BB209" s="686"/>
      <c r="BC209" s="686"/>
      <c r="BD209" s="686"/>
      <c r="BE209" s="686"/>
      <c r="BF209" s="686"/>
      <c r="BG209" s="686"/>
      <c r="BH209" s="686"/>
      <c r="BI209" s="686"/>
      <c r="BJ209" s="686"/>
      <c r="BK209" s="686"/>
      <c r="BL209" s="686"/>
      <c r="BM209" s="686"/>
      <c r="BN209" s="686"/>
      <c r="BO209" s="686"/>
      <c r="BP209" s="686"/>
      <c r="BQ209" s="686"/>
      <c r="BR209" s="686"/>
      <c r="BS209" s="686"/>
      <c r="BT209" s="686"/>
    </row>
    <row r="210" ht="15.75" customHeight="1">
      <c r="A210" s="711" t="s">
        <v>981</v>
      </c>
      <c r="B210" s="688"/>
      <c r="C210" s="725"/>
      <c r="D210" s="707" t="s">
        <v>3674</v>
      </c>
      <c r="E210" s="708" t="s">
        <v>57</v>
      </c>
      <c r="G210" s="713" t="b">
        <v>1</v>
      </c>
      <c r="H210" s="725"/>
      <c r="I210" s="727" t="s">
        <v>984</v>
      </c>
      <c r="J210" s="727" t="s">
        <v>983</v>
      </c>
      <c r="K210" s="711" t="s">
        <v>100</v>
      </c>
      <c r="L210" s="711" t="s">
        <v>123</v>
      </c>
      <c r="M210" s="711" t="s">
        <v>124</v>
      </c>
      <c r="N210" s="686" t="s">
        <v>125</v>
      </c>
      <c r="O210" s="711"/>
      <c r="P210" s="717"/>
      <c r="Q210" s="711"/>
      <c r="R210" s="724"/>
      <c r="S210" s="719"/>
      <c r="T210" s="724"/>
      <c r="U210" s="719" t="s">
        <v>985</v>
      </c>
      <c r="V210" s="719">
        <v>2018.0</v>
      </c>
      <c r="W210" s="684" t="s">
        <v>91</v>
      </c>
      <c r="X210" s="722"/>
      <c r="Y210" s="719"/>
      <c r="Z210" s="676"/>
      <c r="AA210" s="720"/>
      <c r="AB210" s="777"/>
      <c r="AC210" s="777"/>
      <c r="AD210" s="685"/>
      <c r="AE210" s="685"/>
      <c r="AF210" s="676"/>
      <c r="AG210" s="685"/>
      <c r="AH210" s="685"/>
      <c r="AI210" s="676"/>
      <c r="AJ210" s="685"/>
      <c r="AK210" s="724"/>
      <c r="AL210" s="722"/>
      <c r="AM210" s="719"/>
      <c r="AN210" s="724"/>
      <c r="AO210" s="724"/>
      <c r="AP210" s="719"/>
      <c r="AQ210" s="719"/>
      <c r="AR210" s="686"/>
      <c r="AS210" s="686"/>
      <c r="AT210" s="686"/>
      <c r="AU210" s="686"/>
      <c r="AV210" s="639" t="s">
        <v>986</v>
      </c>
      <c r="AW210" s="686"/>
      <c r="AX210" s="686"/>
      <c r="AY210" s="686"/>
      <c r="AZ210" s="686"/>
      <c r="BA210" s="686"/>
      <c r="BB210" s="686"/>
      <c r="BC210" s="686"/>
      <c r="BD210" s="686"/>
      <c r="BE210" s="685"/>
      <c r="BF210" s="685"/>
      <c r="BG210" s="685"/>
      <c r="BH210" s="685"/>
      <c r="BI210" s="686"/>
      <c r="BJ210" s="686"/>
      <c r="BK210" s="686"/>
      <c r="BL210" s="686"/>
      <c r="BM210" s="686"/>
      <c r="BN210" s="686"/>
      <c r="BO210" s="686"/>
      <c r="BP210" s="686"/>
      <c r="BQ210" s="686"/>
      <c r="BR210" s="686"/>
      <c r="BS210" s="686"/>
      <c r="BT210" s="686"/>
    </row>
    <row r="211" ht="15.75" customHeight="1">
      <c r="A211" s="686" t="s">
        <v>1046</v>
      </c>
      <c r="B211" s="684"/>
      <c r="C211" s="686"/>
      <c r="D211" s="709"/>
      <c r="E211" s="708" t="s">
        <v>57</v>
      </c>
      <c r="F211" s="684"/>
      <c r="G211" s="709" t="b">
        <v>1</v>
      </c>
      <c r="H211" s="684"/>
      <c r="I211" s="710" t="s">
        <v>1049</v>
      </c>
      <c r="J211" s="710" t="s">
        <v>1048</v>
      </c>
      <c r="K211" s="753" t="s">
        <v>79</v>
      </c>
      <c r="L211" s="686" t="s">
        <v>187</v>
      </c>
      <c r="M211" s="686" t="s">
        <v>63</v>
      </c>
      <c r="N211" s="686" t="s">
        <v>1150</v>
      </c>
      <c r="O211" s="686"/>
      <c r="P211" s="686"/>
      <c r="Q211" s="686"/>
      <c r="R211" s="686" t="s">
        <v>1050</v>
      </c>
      <c r="S211" s="686" t="s">
        <v>1051</v>
      </c>
      <c r="T211" s="686" t="s">
        <v>1052</v>
      </c>
      <c r="U211" s="686" t="s">
        <v>4376</v>
      </c>
      <c r="V211" s="712">
        <v>2018.0</v>
      </c>
      <c r="W211" s="684"/>
      <c r="X211" s="737">
        <v>296951.0</v>
      </c>
      <c r="Y211" s="686"/>
      <c r="Z211" s="686"/>
      <c r="AA211" s="686"/>
      <c r="AB211" s="686"/>
      <c r="AC211" s="686"/>
      <c r="AD211" s="686"/>
      <c r="AE211" s="686"/>
      <c r="AF211" s="686"/>
      <c r="AG211" s="686"/>
      <c r="AH211" s="686"/>
      <c r="AI211" s="686"/>
      <c r="AJ211" s="686"/>
      <c r="AK211" s="686" t="s">
        <v>1054</v>
      </c>
      <c r="AL211" s="686"/>
      <c r="AM211" s="686" t="s">
        <v>1055</v>
      </c>
      <c r="AP211" s="686"/>
      <c r="AQ211" s="686"/>
      <c r="AR211" s="686"/>
      <c r="AS211" s="686"/>
      <c r="AT211" s="686"/>
      <c r="AU211" s="686"/>
      <c r="AV211" s="686"/>
      <c r="AW211" s="686"/>
      <c r="AX211" s="686"/>
      <c r="AY211" s="686"/>
      <c r="AZ211" s="686"/>
      <c r="BA211" s="686"/>
      <c r="BB211" s="686"/>
      <c r="BC211" s="686"/>
      <c r="BD211" s="686"/>
      <c r="BE211" s="686"/>
      <c r="BF211" s="686"/>
      <c r="BG211" s="686"/>
      <c r="BH211" s="686"/>
      <c r="BI211" s="686"/>
      <c r="BJ211" s="686"/>
      <c r="BK211" s="686"/>
      <c r="BL211" s="686"/>
      <c r="BM211" s="686"/>
      <c r="BN211" s="686"/>
      <c r="BO211" s="686"/>
      <c r="BP211" s="686"/>
      <c r="BQ211" s="686"/>
      <c r="BR211" s="686"/>
      <c r="BS211" s="686"/>
      <c r="BT211" s="686"/>
    </row>
    <row r="212" ht="15.75" customHeight="1">
      <c r="A212" s="686" t="s">
        <v>3037</v>
      </c>
      <c r="B212" s="684"/>
      <c r="C212" s="686"/>
      <c r="D212" s="707" t="s">
        <v>3674</v>
      </c>
      <c r="E212" s="708" t="s">
        <v>57</v>
      </c>
      <c r="F212" s="684"/>
      <c r="G212" s="709" t="b">
        <v>1</v>
      </c>
      <c r="H212" s="684"/>
      <c r="I212" s="686" t="s">
        <v>471</v>
      </c>
      <c r="J212" s="710" t="s">
        <v>4377</v>
      </c>
      <c r="K212" s="711" t="s">
        <v>385</v>
      </c>
      <c r="L212" s="686" t="s">
        <v>187</v>
      </c>
      <c r="M212" s="686" t="s">
        <v>81</v>
      </c>
      <c r="N212" s="711" t="s">
        <v>82</v>
      </c>
      <c r="O212" s="686" t="s">
        <v>136</v>
      </c>
      <c r="P212" s="686"/>
      <c r="Q212" s="686"/>
      <c r="R212" s="686" t="s">
        <v>4378</v>
      </c>
      <c r="S212" s="686" t="s">
        <v>3032</v>
      </c>
      <c r="T212" s="686" t="s">
        <v>3033</v>
      </c>
      <c r="U212" s="686" t="s">
        <v>3602</v>
      </c>
      <c r="V212" s="686"/>
      <c r="W212" s="684" t="s">
        <v>91</v>
      </c>
      <c r="X212" s="686"/>
      <c r="Y212" s="686"/>
      <c r="Z212" s="686"/>
      <c r="AA212" s="686"/>
      <c r="AB212" s="686"/>
      <c r="AC212" s="686"/>
      <c r="AD212" s="686"/>
      <c r="AE212" s="686"/>
      <c r="AF212" s="686"/>
      <c r="AG212" s="686"/>
      <c r="AH212" s="686"/>
      <c r="AI212" s="710" t="s">
        <v>3034</v>
      </c>
      <c r="AJ212" s="712">
        <v>46.0</v>
      </c>
      <c r="AK212" s="686"/>
      <c r="AL212" s="686"/>
      <c r="AM212" s="686" t="s">
        <v>3035</v>
      </c>
      <c r="AP212" s="686" t="s">
        <v>3035</v>
      </c>
      <c r="AS212" s="686"/>
      <c r="AT212" s="686"/>
      <c r="AU212" s="686"/>
      <c r="AV212" s="639" t="s">
        <v>3036</v>
      </c>
      <c r="AW212" s="686"/>
      <c r="AX212" s="686"/>
      <c r="AY212" s="686"/>
      <c r="AZ212" s="686"/>
      <c r="BA212" s="686"/>
      <c r="BB212" s="686"/>
      <c r="BC212" s="686"/>
      <c r="BD212" s="686"/>
      <c r="BE212" s="686"/>
      <c r="BF212" s="686"/>
      <c r="BG212" s="686"/>
      <c r="BH212" s="686"/>
      <c r="BI212" s="686"/>
      <c r="BJ212" s="686"/>
      <c r="BK212" s="686"/>
      <c r="BL212" s="686"/>
      <c r="BM212" s="686"/>
      <c r="BN212" s="686"/>
      <c r="BO212" s="686"/>
      <c r="BP212" s="686"/>
      <c r="BQ212" s="686"/>
      <c r="BR212" s="686"/>
      <c r="BS212" s="686"/>
      <c r="BT212" s="686"/>
    </row>
    <row r="213" ht="15.75" customHeight="1">
      <c r="A213" s="686" t="s">
        <v>1252</v>
      </c>
      <c r="B213" s="684"/>
      <c r="C213" s="686" t="s">
        <v>4379</v>
      </c>
      <c r="D213" s="709"/>
      <c r="E213" s="708" t="s">
        <v>57</v>
      </c>
      <c r="F213" s="684"/>
      <c r="G213" s="709" t="b">
        <v>1</v>
      </c>
      <c r="H213" s="684"/>
      <c r="I213" s="710" t="s">
        <v>1254</v>
      </c>
      <c r="J213" s="710" t="s">
        <v>1253</v>
      </c>
      <c r="K213" s="788" t="s">
        <v>1035</v>
      </c>
      <c r="L213" s="686" t="s">
        <v>80</v>
      </c>
      <c r="M213" s="686" t="s">
        <v>314</v>
      </c>
      <c r="N213" s="686" t="s">
        <v>136</v>
      </c>
      <c r="O213" s="686"/>
      <c r="P213" s="686"/>
      <c r="Q213" s="686"/>
      <c r="R213" s="686" t="s">
        <v>1256</v>
      </c>
      <c r="S213" s="686" t="s">
        <v>1257</v>
      </c>
      <c r="T213" s="686" t="s">
        <v>1258</v>
      </c>
      <c r="U213" s="686" t="s">
        <v>483</v>
      </c>
      <c r="V213" s="712">
        <v>2015.0</v>
      </c>
      <c r="W213" s="684" t="s">
        <v>91</v>
      </c>
      <c r="X213" s="737">
        <v>165890.0</v>
      </c>
      <c r="Y213" s="686"/>
      <c r="Z213" s="686"/>
      <c r="AA213" s="686"/>
      <c r="AB213" s="686"/>
      <c r="AC213" s="686"/>
      <c r="AD213" s="686"/>
      <c r="AE213" s="686"/>
      <c r="AF213" s="686"/>
      <c r="AG213" s="686"/>
      <c r="AH213" s="686"/>
      <c r="AI213" s="710" t="s">
        <v>1259</v>
      </c>
      <c r="AJ213" s="712">
        <v>59.0</v>
      </c>
      <c r="AK213" s="686" t="s">
        <v>1260</v>
      </c>
      <c r="AL213" s="686" t="s">
        <v>1261</v>
      </c>
      <c r="AM213" s="686" t="s">
        <v>1262</v>
      </c>
      <c r="AO213" s="686" t="s">
        <v>1262</v>
      </c>
      <c r="AQ213" s="686"/>
      <c r="AR213" s="686"/>
      <c r="AS213" s="686"/>
      <c r="AT213" s="686"/>
      <c r="AU213" s="686"/>
      <c r="AV213" s="686"/>
      <c r="AW213" s="686"/>
      <c r="AX213" s="686"/>
      <c r="AY213" s="686"/>
      <c r="AZ213" s="686" t="s">
        <v>1263</v>
      </c>
      <c r="BA213" s="686"/>
      <c r="BB213" s="686"/>
      <c r="BC213" s="686"/>
      <c r="BD213" s="686"/>
      <c r="BE213" s="686"/>
      <c r="BF213" s="686"/>
      <c r="BG213" s="686"/>
      <c r="BH213" s="686"/>
      <c r="BI213" s="686"/>
      <c r="BJ213" s="686"/>
      <c r="BK213" s="686"/>
      <c r="BL213" s="686"/>
      <c r="BM213" s="686"/>
      <c r="BN213" s="686"/>
      <c r="BO213" s="686"/>
      <c r="BP213" s="686"/>
      <c r="BQ213" s="686"/>
      <c r="BR213" s="686"/>
      <c r="BS213" s="686"/>
      <c r="BT213" s="686"/>
    </row>
    <row r="214" ht="15.75" customHeight="1">
      <c r="A214" s="686" t="s">
        <v>1548</v>
      </c>
      <c r="B214" s="684" t="s">
        <v>3820</v>
      </c>
      <c r="C214" s="686"/>
      <c r="D214" s="709" t="s">
        <v>3674</v>
      </c>
      <c r="E214" s="708" t="s">
        <v>57</v>
      </c>
      <c r="F214" s="684"/>
      <c r="G214" s="709" t="b">
        <v>1</v>
      </c>
      <c r="H214" s="684"/>
      <c r="I214" s="710" t="s">
        <v>1550</v>
      </c>
      <c r="J214" s="710" t="s">
        <v>1549</v>
      </c>
      <c r="K214" s="788" t="s">
        <v>473</v>
      </c>
      <c r="L214" s="686" t="s">
        <v>187</v>
      </c>
      <c r="M214" s="686" t="s">
        <v>102</v>
      </c>
      <c r="N214" s="686" t="s">
        <v>125</v>
      </c>
      <c r="O214" s="686"/>
      <c r="P214" s="686"/>
      <c r="Q214" s="686" t="s">
        <v>3554</v>
      </c>
      <c r="R214" s="686" t="s">
        <v>1552</v>
      </c>
      <c r="S214" s="686" t="s">
        <v>1553</v>
      </c>
      <c r="T214" s="686" t="s">
        <v>1554</v>
      </c>
      <c r="U214" s="686" t="s">
        <v>4380</v>
      </c>
      <c r="V214" s="712">
        <v>2017.0</v>
      </c>
      <c r="W214" s="684" t="s">
        <v>91</v>
      </c>
      <c r="X214" s="737">
        <v>47875.0</v>
      </c>
      <c r="Y214" s="686" t="s">
        <v>74</v>
      </c>
      <c r="Z214" s="686" t="s">
        <v>74</v>
      </c>
      <c r="AA214" s="735">
        <v>43406.0</v>
      </c>
      <c r="AB214" s="736">
        <v>150000.0</v>
      </c>
      <c r="AC214" s="736">
        <v>150000.0</v>
      </c>
      <c r="AD214" s="712">
        <v>0.015</v>
      </c>
      <c r="AE214" s="712">
        <v>1.0</v>
      </c>
      <c r="AF214" s="686"/>
      <c r="AG214" s="712">
        <v>1.0</v>
      </c>
      <c r="AH214" s="686"/>
      <c r="AI214" s="710" t="s">
        <v>1555</v>
      </c>
      <c r="AJ214" s="712">
        <v>24.0</v>
      </c>
      <c r="AK214" s="686" t="s">
        <v>1556</v>
      </c>
      <c r="AL214" s="686" t="s">
        <v>1557</v>
      </c>
      <c r="AM214" s="686" t="s">
        <v>1558</v>
      </c>
      <c r="AO214" s="686"/>
      <c r="AP214" s="686"/>
      <c r="AQ214" s="686"/>
      <c r="AR214" s="686"/>
      <c r="AS214" s="686"/>
      <c r="AT214" s="686"/>
      <c r="AU214" s="686"/>
      <c r="AV214" s="686"/>
      <c r="AW214" s="686"/>
      <c r="AX214" s="686"/>
      <c r="AY214" s="686"/>
      <c r="AZ214" s="686"/>
      <c r="BA214" s="686"/>
      <c r="BB214" s="686"/>
      <c r="BC214" s="686"/>
      <c r="BD214" s="686"/>
      <c r="BE214" s="686"/>
      <c r="BF214" s="686"/>
      <c r="BG214" s="686"/>
      <c r="BH214" s="686"/>
      <c r="BI214" s="686"/>
      <c r="BJ214" s="686"/>
      <c r="BK214" s="686"/>
      <c r="BL214" s="686"/>
      <c r="BM214" s="686"/>
      <c r="BN214" s="686"/>
      <c r="BO214" s="686"/>
      <c r="BP214" s="686"/>
      <c r="BQ214" s="686"/>
      <c r="BR214" s="686"/>
      <c r="BS214" s="686"/>
      <c r="BT214" s="686"/>
    </row>
    <row r="215" ht="15.75" customHeight="1">
      <c r="A215" s="686" t="s">
        <v>1798</v>
      </c>
      <c r="B215" s="684" t="s">
        <v>3872</v>
      </c>
      <c r="C215" s="686" t="s">
        <v>3747</v>
      </c>
      <c r="D215" s="709" t="s">
        <v>3673</v>
      </c>
      <c r="E215" s="708" t="s">
        <v>57</v>
      </c>
      <c r="F215" s="684"/>
      <c r="G215" s="709" t="b">
        <v>1</v>
      </c>
      <c r="H215" s="684" t="s">
        <v>4381</v>
      </c>
      <c r="I215" s="710" t="s">
        <v>1801</v>
      </c>
      <c r="J215" s="710" t="s">
        <v>1800</v>
      </c>
      <c r="K215" s="686" t="s">
        <v>233</v>
      </c>
      <c r="L215" s="686" t="s">
        <v>80</v>
      </c>
      <c r="M215" s="686" t="s">
        <v>187</v>
      </c>
      <c r="N215" s="686" t="s">
        <v>65</v>
      </c>
      <c r="O215" s="686"/>
      <c r="P215" s="686"/>
      <c r="Q215" s="686"/>
      <c r="R215" s="686" t="s">
        <v>1802</v>
      </c>
      <c r="S215" s="686" t="s">
        <v>1803</v>
      </c>
      <c r="T215" s="686" t="s">
        <v>1804</v>
      </c>
      <c r="U215" s="686" t="s">
        <v>4382</v>
      </c>
      <c r="V215" s="712">
        <v>2012.0</v>
      </c>
      <c r="W215" s="684" t="s">
        <v>91</v>
      </c>
      <c r="X215" s="737">
        <v>191396.0</v>
      </c>
      <c r="Y215" s="686"/>
      <c r="Z215" s="686"/>
      <c r="AA215" s="686"/>
      <c r="AB215" s="686"/>
      <c r="AC215" s="686"/>
      <c r="AD215" s="686"/>
      <c r="AE215" s="686"/>
      <c r="AF215" s="686"/>
      <c r="AG215" s="686"/>
      <c r="AH215" s="686"/>
      <c r="AI215" s="686"/>
      <c r="AJ215" s="686"/>
      <c r="AK215" s="686"/>
      <c r="AL215" s="686"/>
      <c r="AM215" s="686" t="s">
        <v>1805</v>
      </c>
      <c r="AO215" s="686"/>
      <c r="AP215" s="686"/>
      <c r="AQ215" s="686"/>
      <c r="AR215" s="686"/>
      <c r="AS215" s="686"/>
      <c r="AT215" s="686"/>
      <c r="AU215" s="686"/>
      <c r="AV215" s="686"/>
      <c r="AW215" s="686"/>
      <c r="AX215" s="686"/>
      <c r="AY215" s="686"/>
      <c r="AZ215" s="686"/>
      <c r="BA215" s="686"/>
      <c r="BB215" s="686"/>
      <c r="BC215" s="686"/>
      <c r="BD215" s="686"/>
      <c r="BE215" s="686"/>
      <c r="BF215" s="686"/>
      <c r="BG215" s="686"/>
      <c r="BH215" s="686"/>
      <c r="BI215" s="686"/>
      <c r="BJ215" s="686"/>
      <c r="BK215" s="686"/>
      <c r="BL215" s="686"/>
      <c r="BM215" s="686"/>
      <c r="BN215" s="686"/>
      <c r="BO215" s="686"/>
      <c r="BP215" s="686"/>
      <c r="BQ215" s="686"/>
      <c r="BR215" s="686"/>
      <c r="BS215" s="686"/>
      <c r="BT215" s="686"/>
    </row>
    <row r="216" ht="15.75" customHeight="1">
      <c r="A216" s="686" t="s">
        <v>1785</v>
      </c>
      <c r="B216" s="684"/>
      <c r="C216" s="686"/>
      <c r="D216" s="709"/>
      <c r="E216" s="708" t="s">
        <v>57</v>
      </c>
      <c r="F216" s="684"/>
      <c r="G216" s="709" t="b">
        <v>1</v>
      </c>
      <c r="H216" s="684"/>
      <c r="I216" s="710" t="s">
        <v>1778</v>
      </c>
      <c r="J216" s="710" t="s">
        <v>4383</v>
      </c>
      <c r="K216" s="711" t="s">
        <v>122</v>
      </c>
      <c r="L216" s="686" t="s">
        <v>80</v>
      </c>
      <c r="M216" s="686" t="s">
        <v>63</v>
      </c>
      <c r="N216" s="686" t="s">
        <v>103</v>
      </c>
      <c r="O216" s="686"/>
      <c r="P216" s="686"/>
      <c r="Q216" s="686"/>
      <c r="R216" s="686" t="s">
        <v>1780</v>
      </c>
      <c r="S216" s="686" t="s">
        <v>1781</v>
      </c>
      <c r="T216" s="686" t="s">
        <v>1782</v>
      </c>
      <c r="U216" s="686" t="s">
        <v>3276</v>
      </c>
      <c r="V216" s="686"/>
      <c r="W216" s="684"/>
      <c r="X216" s="737">
        <v>179784.0</v>
      </c>
      <c r="Y216" s="686"/>
      <c r="Z216" s="686" t="s">
        <v>259</v>
      </c>
      <c r="AA216" s="735">
        <v>43040.0</v>
      </c>
      <c r="AB216" s="686"/>
      <c r="AC216" s="686"/>
      <c r="AD216" s="686"/>
      <c r="AE216" s="712">
        <v>1.0</v>
      </c>
      <c r="AF216" s="686"/>
      <c r="AG216" s="712">
        <v>1.0</v>
      </c>
      <c r="AH216" s="686"/>
      <c r="AI216" s="686"/>
      <c r="AJ216" s="686"/>
      <c r="AK216" s="686" t="s">
        <v>1783</v>
      </c>
      <c r="AL216" s="686"/>
      <c r="AM216" s="686" t="s">
        <v>1784</v>
      </c>
      <c r="AP216" s="686"/>
      <c r="AQ216" s="686"/>
      <c r="AR216" s="686"/>
      <c r="AS216" s="686"/>
      <c r="AT216" s="686"/>
      <c r="AU216" s="686"/>
      <c r="AV216" s="686"/>
      <c r="AW216" s="686"/>
      <c r="AX216" s="686"/>
      <c r="AY216" s="686"/>
      <c r="AZ216" s="686"/>
      <c r="BA216" s="686"/>
      <c r="BB216" s="686"/>
      <c r="BC216" s="686"/>
      <c r="BD216" s="686"/>
      <c r="BE216" s="686"/>
      <c r="BF216" s="686"/>
      <c r="BG216" s="686"/>
      <c r="BH216" s="686"/>
      <c r="BI216" s="686"/>
      <c r="BJ216" s="686"/>
      <c r="BK216" s="686"/>
      <c r="BL216" s="686"/>
      <c r="BM216" s="686"/>
      <c r="BN216" s="686"/>
      <c r="BO216" s="686"/>
      <c r="BP216" s="686"/>
      <c r="BQ216" s="686"/>
      <c r="BR216" s="686"/>
      <c r="BS216" s="686"/>
      <c r="BT216" s="686"/>
    </row>
    <row r="217" ht="15.75" customHeight="1">
      <c r="A217" s="686" t="s">
        <v>2153</v>
      </c>
      <c r="B217" s="684">
        <v>11.3</v>
      </c>
      <c r="C217" s="686" t="s">
        <v>3723</v>
      </c>
      <c r="D217" s="708" t="s">
        <v>3723</v>
      </c>
      <c r="E217" s="708" t="s">
        <v>57</v>
      </c>
      <c r="F217" s="684"/>
      <c r="G217" s="709" t="b">
        <v>1</v>
      </c>
      <c r="H217" s="684"/>
      <c r="I217" s="686" t="s">
        <v>471</v>
      </c>
      <c r="J217" s="710" t="s">
        <v>2154</v>
      </c>
      <c r="K217" s="753" t="s">
        <v>79</v>
      </c>
      <c r="L217" s="686" t="s">
        <v>80</v>
      </c>
      <c r="M217" s="686" t="s">
        <v>124</v>
      </c>
      <c r="N217" s="686" t="s">
        <v>82</v>
      </c>
      <c r="O217" s="686" t="s">
        <v>136</v>
      </c>
      <c r="P217" s="686" t="s">
        <v>1282</v>
      </c>
      <c r="Q217" s="686" t="s">
        <v>187</v>
      </c>
      <c r="R217" s="686" t="s">
        <v>2156</v>
      </c>
      <c r="U217" s="686" t="s">
        <v>415</v>
      </c>
      <c r="V217" s="686"/>
      <c r="W217" s="684" t="s">
        <v>91</v>
      </c>
      <c r="X217" s="686"/>
      <c r="Y217" s="686"/>
      <c r="Z217" s="686"/>
      <c r="AA217" s="686"/>
      <c r="AB217" s="686"/>
      <c r="AC217" s="686"/>
      <c r="AD217" s="686"/>
      <c r="AE217" s="686"/>
      <c r="AF217" s="686"/>
      <c r="AG217" s="686"/>
      <c r="AH217" s="686"/>
      <c r="AI217" s="686"/>
      <c r="AJ217" s="686"/>
      <c r="AK217" s="686"/>
      <c r="AL217" s="686"/>
      <c r="AM217" s="686"/>
      <c r="AN217" s="686"/>
      <c r="AO217" s="686"/>
      <c r="AP217" s="686"/>
      <c r="AQ217" s="686"/>
      <c r="AR217" s="686"/>
      <c r="AS217" s="686"/>
      <c r="AT217" s="686"/>
      <c r="AU217" s="686"/>
      <c r="AV217" s="686" t="s">
        <v>4384</v>
      </c>
      <c r="AX217" s="686"/>
      <c r="AY217" s="686"/>
      <c r="AZ217" s="686"/>
      <c r="BA217" s="686"/>
      <c r="BB217" s="686"/>
      <c r="BC217" s="686"/>
      <c r="BD217" s="686"/>
      <c r="BE217" s="686"/>
      <c r="BF217" s="686"/>
      <c r="BG217" s="686"/>
      <c r="BH217" s="686"/>
      <c r="BI217" s="686"/>
      <c r="BJ217" s="686"/>
      <c r="BK217" s="686"/>
      <c r="BL217" s="686"/>
      <c r="BM217" s="686"/>
      <c r="BN217" s="686"/>
      <c r="BO217" s="686"/>
      <c r="BP217" s="686"/>
      <c r="BQ217" s="686"/>
      <c r="BR217" s="686"/>
      <c r="BS217" s="686"/>
      <c r="BT217" s="686"/>
    </row>
    <row r="218" ht="15.75" customHeight="1">
      <c r="A218" s="686" t="s">
        <v>2197</v>
      </c>
      <c r="B218" s="684"/>
      <c r="C218" s="686"/>
      <c r="D218" s="709"/>
      <c r="E218" s="708" t="s">
        <v>57</v>
      </c>
      <c r="F218" s="684"/>
      <c r="G218" s="709" t="b">
        <v>1</v>
      </c>
      <c r="H218" s="684"/>
      <c r="I218" s="686" t="s">
        <v>471</v>
      </c>
      <c r="J218" s="710" t="s">
        <v>2199</v>
      </c>
      <c r="K218" s="711" t="s">
        <v>122</v>
      </c>
      <c r="L218" s="686" t="s">
        <v>187</v>
      </c>
      <c r="M218" s="686" t="s">
        <v>63</v>
      </c>
      <c r="N218" s="711" t="s">
        <v>125</v>
      </c>
      <c r="O218" s="686"/>
      <c r="P218" s="686"/>
      <c r="Q218" s="686" t="s">
        <v>3554</v>
      </c>
      <c r="R218" s="686" t="s">
        <v>4385</v>
      </c>
      <c r="S218" s="686" t="s">
        <v>2201</v>
      </c>
      <c r="T218" s="686" t="s">
        <v>2202</v>
      </c>
      <c r="U218" s="686" t="s">
        <v>4386</v>
      </c>
      <c r="V218" s="686"/>
      <c r="W218" s="684" t="s">
        <v>91</v>
      </c>
      <c r="X218" s="737">
        <v>316723.0</v>
      </c>
      <c r="Y218" s="686"/>
      <c r="Z218" s="686"/>
      <c r="AA218" s="686"/>
      <c r="AB218" s="686"/>
      <c r="AC218" s="686"/>
      <c r="AD218" s="686"/>
      <c r="AE218" s="686"/>
      <c r="AF218" s="686"/>
      <c r="AG218" s="686"/>
      <c r="AH218" s="686"/>
      <c r="AI218" s="686"/>
      <c r="AJ218" s="686"/>
      <c r="AK218" s="686" t="s">
        <v>2204</v>
      </c>
      <c r="AL218" s="759">
        <v>9.73E11</v>
      </c>
      <c r="AM218" s="686"/>
      <c r="AN218" s="686"/>
      <c r="AO218" s="686"/>
      <c r="AP218" s="686"/>
      <c r="AQ218" s="686"/>
      <c r="AR218" s="686"/>
      <c r="AS218" s="686"/>
      <c r="AT218" s="686"/>
      <c r="AU218" s="686"/>
      <c r="AV218" s="639" t="s">
        <v>2205</v>
      </c>
      <c r="AW218" s="686"/>
      <c r="AX218" s="686"/>
      <c r="AY218" s="686"/>
      <c r="AZ218" s="686"/>
      <c r="BA218" s="686"/>
      <c r="BB218" s="686"/>
      <c r="BC218" s="686"/>
      <c r="BD218" s="686"/>
      <c r="BE218" s="686"/>
      <c r="BF218" s="686"/>
      <c r="BG218" s="686"/>
      <c r="BH218" s="686"/>
      <c r="BI218" s="686"/>
      <c r="BJ218" s="686"/>
      <c r="BK218" s="686"/>
      <c r="BL218" s="686"/>
      <c r="BM218" s="686"/>
      <c r="BN218" s="686"/>
      <c r="BO218" s="686"/>
      <c r="BP218" s="686"/>
      <c r="BQ218" s="686"/>
      <c r="BR218" s="686"/>
      <c r="BS218" s="686"/>
      <c r="BT218" s="686"/>
    </row>
    <row r="219" ht="15.75" customHeight="1">
      <c r="A219" s="686" t="s">
        <v>2217</v>
      </c>
      <c r="B219" s="684"/>
      <c r="C219" s="686"/>
      <c r="D219" s="708" t="s">
        <v>3723</v>
      </c>
      <c r="E219" s="708" t="s">
        <v>57</v>
      </c>
      <c r="F219" s="684"/>
      <c r="G219" s="709" t="b">
        <v>1</v>
      </c>
      <c r="H219" s="684"/>
      <c r="I219" s="686"/>
      <c r="J219" s="710" t="s">
        <v>2218</v>
      </c>
      <c r="K219" s="686" t="s">
        <v>186</v>
      </c>
      <c r="L219" s="686" t="s">
        <v>80</v>
      </c>
      <c r="M219" s="686" t="s">
        <v>124</v>
      </c>
      <c r="N219" s="757" t="s">
        <v>597</v>
      </c>
      <c r="O219" s="686"/>
      <c r="P219" s="686"/>
      <c r="Q219" s="686" t="s">
        <v>3549</v>
      </c>
      <c r="U219" s="686" t="s">
        <v>4387</v>
      </c>
      <c r="V219" s="712">
        <v>2019.0</v>
      </c>
      <c r="W219" s="684" t="s">
        <v>91</v>
      </c>
      <c r="X219" s="686"/>
      <c r="Y219" s="686"/>
      <c r="Z219" s="686"/>
      <c r="AA219" s="686"/>
      <c r="AB219" s="686"/>
      <c r="AC219" s="686"/>
      <c r="AD219" s="686"/>
      <c r="AE219" s="686"/>
      <c r="AF219" s="686"/>
      <c r="AG219" s="686"/>
      <c r="AH219" s="686"/>
      <c r="AI219" s="686"/>
      <c r="AJ219" s="686"/>
      <c r="AK219" s="686"/>
      <c r="AL219" s="686"/>
      <c r="AM219" s="686" t="s">
        <v>2225</v>
      </c>
      <c r="AO219" s="686"/>
      <c r="AP219" s="686"/>
      <c r="AQ219" s="686"/>
      <c r="AR219" s="686"/>
      <c r="AS219" s="686"/>
      <c r="AT219" s="686"/>
      <c r="AU219" s="686"/>
      <c r="AV219" s="686"/>
      <c r="AW219" s="686"/>
      <c r="AX219" s="686"/>
      <c r="AY219" s="686"/>
      <c r="AZ219" s="686"/>
      <c r="BA219" s="686"/>
      <c r="BB219" s="686"/>
      <c r="BC219" s="686"/>
      <c r="BD219" s="686"/>
      <c r="BE219" s="686"/>
      <c r="BF219" s="686"/>
      <c r="BG219" s="686"/>
      <c r="BH219" s="686"/>
      <c r="BI219" s="686"/>
      <c r="BJ219" s="686"/>
      <c r="BK219" s="686"/>
      <c r="BL219" s="686"/>
      <c r="BM219" s="686"/>
      <c r="BN219" s="686"/>
      <c r="BO219" s="686"/>
      <c r="BP219" s="686"/>
      <c r="BQ219" s="686"/>
      <c r="BR219" s="686"/>
      <c r="BS219" s="686"/>
      <c r="BT219" s="686"/>
    </row>
    <row r="220" ht="15.75" customHeight="1">
      <c r="A220" s="686" t="s">
        <v>2278</v>
      </c>
      <c r="B220" s="684"/>
      <c r="C220" s="686" t="s">
        <v>3674</v>
      </c>
      <c r="D220" s="708" t="s">
        <v>3723</v>
      </c>
      <c r="E220" s="708" t="s">
        <v>57</v>
      </c>
      <c r="F220" s="684"/>
      <c r="G220" s="709" t="b">
        <v>1</v>
      </c>
      <c r="H220" s="684"/>
      <c r="I220" s="686" t="s">
        <v>471</v>
      </c>
      <c r="J220" s="789" t="s">
        <v>4388</v>
      </c>
      <c r="K220" s="753" t="s">
        <v>79</v>
      </c>
      <c r="L220" s="686" t="s">
        <v>123</v>
      </c>
      <c r="M220" s="686" t="s">
        <v>63</v>
      </c>
      <c r="N220" s="711" t="s">
        <v>82</v>
      </c>
      <c r="O220" s="686"/>
      <c r="P220" s="686"/>
      <c r="Q220" s="686" t="s">
        <v>3546</v>
      </c>
      <c r="R220" s="686"/>
      <c r="S220" s="686"/>
      <c r="T220" s="686"/>
      <c r="U220" s="686" t="s">
        <v>4376</v>
      </c>
      <c r="V220" s="686"/>
      <c r="W220" s="686"/>
      <c r="X220" s="686" t="s">
        <v>570</v>
      </c>
      <c r="Y220" s="686"/>
      <c r="Z220" s="686"/>
      <c r="AA220" s="686"/>
      <c r="AB220" s="686"/>
      <c r="AC220" s="686"/>
      <c r="AD220" s="686"/>
      <c r="AE220" s="686"/>
      <c r="AF220" s="686"/>
      <c r="AG220" s="686"/>
      <c r="AH220" s="686"/>
      <c r="AI220" s="686"/>
      <c r="AJ220" s="686"/>
      <c r="AK220" s="686"/>
      <c r="AL220" s="686"/>
      <c r="AM220" s="686" t="s">
        <v>2283</v>
      </c>
      <c r="AN220" s="686" t="s">
        <v>2283</v>
      </c>
      <c r="AP220" s="686"/>
      <c r="AQ220" s="686"/>
      <c r="AR220" s="686"/>
      <c r="AS220" s="686"/>
      <c r="AT220" s="686"/>
      <c r="AU220" s="686"/>
      <c r="AV220" s="686" t="s">
        <v>2286</v>
      </c>
      <c r="AW220" s="686"/>
      <c r="AX220" s="686"/>
      <c r="AY220" s="686"/>
      <c r="AZ220" s="686"/>
      <c r="BA220" s="686"/>
      <c r="BB220" s="686"/>
      <c r="BC220" s="686"/>
      <c r="BD220" s="686"/>
      <c r="BE220" s="686"/>
      <c r="BF220" s="686"/>
      <c r="BG220" s="686"/>
      <c r="BH220" s="686"/>
      <c r="BI220" s="686"/>
      <c r="BJ220" s="686"/>
      <c r="BK220" s="686"/>
      <c r="BL220" s="686"/>
      <c r="BM220" s="686"/>
      <c r="BN220" s="686"/>
      <c r="BO220" s="686"/>
      <c r="BP220" s="686"/>
      <c r="BQ220" s="686"/>
      <c r="BR220" s="686"/>
      <c r="BS220" s="686"/>
      <c r="BT220" s="686"/>
    </row>
    <row r="221" ht="15.75" customHeight="1">
      <c r="A221" s="711" t="s">
        <v>4389</v>
      </c>
      <c r="B221" s="713" t="s">
        <v>3883</v>
      </c>
      <c r="C221" s="711" t="s">
        <v>3747</v>
      </c>
      <c r="D221" s="707"/>
      <c r="E221" s="708"/>
      <c r="G221" s="713" t="b">
        <v>1</v>
      </c>
      <c r="H221" s="715"/>
      <c r="I221" s="716"/>
      <c r="J221" s="716" t="s">
        <v>4390</v>
      </c>
      <c r="K221" s="711" t="s">
        <v>61</v>
      </c>
      <c r="L221" s="711" t="s">
        <v>62</v>
      </c>
      <c r="M221" s="711" t="s">
        <v>63</v>
      </c>
      <c r="N221" s="711" t="s">
        <v>3554</v>
      </c>
      <c r="O221" s="711"/>
      <c r="P221" s="717"/>
      <c r="Q221" s="711"/>
      <c r="R221" s="676" t="s">
        <v>4391</v>
      </c>
      <c r="S221" s="676" t="s">
        <v>4392</v>
      </c>
      <c r="T221" s="676" t="s">
        <v>4393</v>
      </c>
      <c r="U221" s="676" t="s">
        <v>4394</v>
      </c>
      <c r="V221" s="676">
        <v>2016.0</v>
      </c>
      <c r="W221" s="684" t="s">
        <v>91</v>
      </c>
      <c r="X221" s="718">
        <v>56320.0</v>
      </c>
      <c r="Y221" s="719"/>
      <c r="Z221" s="676" t="s">
        <v>4395</v>
      </c>
      <c r="AA221" s="720">
        <v>43862.0</v>
      </c>
      <c r="AB221" s="721">
        <v>529000.0</v>
      </c>
      <c r="AC221" s="721">
        <v>529000.0</v>
      </c>
      <c r="AD221" s="685"/>
      <c r="AE221" s="685">
        <v>1.0</v>
      </c>
      <c r="AF221" s="676"/>
      <c r="AG221" s="685">
        <v>1.0</v>
      </c>
      <c r="AH221" s="685"/>
      <c r="AI221" s="719"/>
      <c r="AJ221" s="684"/>
      <c r="AK221" s="676" t="s">
        <v>4396</v>
      </c>
      <c r="AL221" s="685">
        <f>972-9-9531142</f>
        <v>-9530179</v>
      </c>
      <c r="AM221" s="676" t="s">
        <v>4397</v>
      </c>
      <c r="AN221" s="724"/>
      <c r="AO221" s="724"/>
      <c r="AP221" s="724"/>
      <c r="AQ221" s="719"/>
      <c r="AR221" s="686"/>
      <c r="AS221" s="686"/>
      <c r="AT221" s="686"/>
      <c r="AU221" s="686"/>
      <c r="AV221" s="686"/>
      <c r="AW221" s="686"/>
      <c r="AX221" s="686"/>
      <c r="AY221" s="686"/>
      <c r="AZ221" s="686"/>
      <c r="BA221" s="686"/>
      <c r="BB221" s="686"/>
      <c r="BC221" s="686"/>
      <c r="BD221" s="686"/>
      <c r="BE221" s="685"/>
      <c r="BF221" s="685"/>
      <c r="BG221" s="685"/>
      <c r="BH221" s="685"/>
      <c r="BI221" s="686"/>
      <c r="BJ221" s="686"/>
      <c r="BK221" s="686"/>
      <c r="BL221" s="686"/>
      <c r="BM221" s="686"/>
      <c r="BN221" s="686"/>
      <c r="BO221" s="686"/>
      <c r="BP221" s="686"/>
      <c r="BQ221" s="686"/>
      <c r="BR221" s="686"/>
      <c r="BS221" s="686"/>
      <c r="BT221" s="686"/>
    </row>
    <row r="222" ht="15.75" customHeight="1">
      <c r="A222" s="686" t="s">
        <v>2420</v>
      </c>
      <c r="B222" s="684"/>
      <c r="C222" s="686" t="s">
        <v>3723</v>
      </c>
      <c r="D222" s="709"/>
      <c r="E222" s="708"/>
      <c r="F222" s="684"/>
      <c r="G222" s="709" t="b">
        <v>1</v>
      </c>
      <c r="H222" s="684"/>
      <c r="I222" s="790" t="s">
        <v>2422</v>
      </c>
      <c r="J222" s="710" t="s">
        <v>4398</v>
      </c>
      <c r="K222" s="686" t="s">
        <v>100</v>
      </c>
      <c r="L222" s="686" t="s">
        <v>123</v>
      </c>
      <c r="M222" s="686" t="s">
        <v>314</v>
      </c>
      <c r="N222" s="686" t="s">
        <v>125</v>
      </c>
      <c r="O222" s="686"/>
      <c r="P222" s="686"/>
      <c r="Q222" s="686" t="s">
        <v>3544</v>
      </c>
      <c r="R222" s="686" t="s">
        <v>2424</v>
      </c>
      <c r="S222" s="686" t="s">
        <v>2425</v>
      </c>
      <c r="T222" s="686" t="s">
        <v>2426</v>
      </c>
      <c r="U222" s="719" t="s">
        <v>3602</v>
      </c>
      <c r="V222" s="684">
        <v>2014.0</v>
      </c>
      <c r="W222" s="684" t="s">
        <v>91</v>
      </c>
      <c r="X222" s="737">
        <v>96280.0</v>
      </c>
      <c r="Y222" s="686"/>
      <c r="Z222" s="686" t="s">
        <v>259</v>
      </c>
      <c r="AA222" s="735">
        <v>43040.0</v>
      </c>
      <c r="AB222" s="686"/>
      <c r="AC222" s="686"/>
      <c r="AD222" s="686"/>
      <c r="AE222" s="712">
        <v>1.0</v>
      </c>
      <c r="AF222" s="686" t="s">
        <v>164</v>
      </c>
      <c r="AG222" s="712">
        <v>1.0</v>
      </c>
      <c r="AH222" s="686"/>
      <c r="AI222" s="686"/>
      <c r="AJ222" s="686"/>
      <c r="AK222" s="686" t="s">
        <v>2428</v>
      </c>
      <c r="AL222" s="686" t="s">
        <v>2429</v>
      </c>
      <c r="AM222" s="686" t="s">
        <v>2430</v>
      </c>
      <c r="AP222" s="686"/>
      <c r="AQ222" s="686"/>
      <c r="AR222" s="686"/>
      <c r="AS222" s="686"/>
      <c r="AT222" s="686"/>
      <c r="AU222" s="686"/>
      <c r="AV222" s="756" t="s">
        <v>4399</v>
      </c>
      <c r="AW222" s="686"/>
      <c r="AX222" s="686"/>
      <c r="AY222" s="686"/>
      <c r="AZ222" s="686"/>
      <c r="BA222" s="686"/>
      <c r="BB222" s="686"/>
      <c r="BC222" s="686"/>
      <c r="BD222" s="686"/>
      <c r="BE222" s="686"/>
      <c r="BF222" s="686"/>
      <c r="BG222" s="686"/>
      <c r="BH222" s="686"/>
      <c r="BI222" s="686"/>
      <c r="BJ222" s="686"/>
      <c r="BK222" s="686"/>
      <c r="BL222" s="686"/>
      <c r="BM222" s="686"/>
      <c r="BN222" s="686"/>
      <c r="BO222" s="686"/>
      <c r="BP222" s="686"/>
      <c r="BQ222" s="686"/>
      <c r="BR222" s="686"/>
      <c r="BS222" s="686"/>
      <c r="BT222" s="686"/>
    </row>
    <row r="223" ht="15.75" customHeight="1">
      <c r="A223" s="686" t="s">
        <v>2508</v>
      </c>
      <c r="B223" s="684"/>
      <c r="C223" s="686"/>
      <c r="D223" s="707"/>
      <c r="E223" s="708"/>
      <c r="G223" s="709" t="b">
        <v>1</v>
      </c>
      <c r="H223" s="684"/>
      <c r="I223" s="686"/>
      <c r="J223" s="710" t="s">
        <v>2510</v>
      </c>
      <c r="K223" s="753" t="s">
        <v>79</v>
      </c>
      <c r="L223" s="686" t="s">
        <v>80</v>
      </c>
      <c r="M223" s="686" t="s">
        <v>63</v>
      </c>
      <c r="N223" s="686" t="s">
        <v>1150</v>
      </c>
      <c r="O223" s="686"/>
      <c r="P223" s="686"/>
      <c r="Q223" s="686" t="s">
        <v>3549</v>
      </c>
      <c r="R223" s="686" t="s">
        <v>2512</v>
      </c>
      <c r="S223" s="686" t="s">
        <v>2513</v>
      </c>
      <c r="T223" s="686" t="s">
        <v>2514</v>
      </c>
      <c r="U223" s="686" t="s">
        <v>3894</v>
      </c>
      <c r="V223" s="712">
        <v>1996.0</v>
      </c>
      <c r="W223" s="684"/>
      <c r="X223" s="737">
        <v>170846.0</v>
      </c>
      <c r="Y223" s="686" t="s">
        <v>3706</v>
      </c>
      <c r="Z223" s="686" t="s">
        <v>1694</v>
      </c>
      <c r="AA223" s="735">
        <v>37347.0</v>
      </c>
      <c r="AB223" s="736">
        <v>1.3E7</v>
      </c>
      <c r="AC223" s="736">
        <v>2.4E7</v>
      </c>
      <c r="AD223" s="712">
        <v>24.0</v>
      </c>
      <c r="AE223" s="712">
        <v>3.0</v>
      </c>
      <c r="AF223" s="686"/>
      <c r="AG223" s="712">
        <v>7.0</v>
      </c>
      <c r="AH223" s="686"/>
      <c r="AI223" s="686"/>
      <c r="AJ223" s="686"/>
      <c r="AK223" s="639" t="s">
        <v>2516</v>
      </c>
      <c r="AL223" s="686"/>
      <c r="AM223" s="686" t="s">
        <v>2517</v>
      </c>
      <c r="AO223" s="686"/>
      <c r="AP223" s="686"/>
      <c r="AQ223" s="686"/>
      <c r="AR223" s="686"/>
      <c r="AS223" s="686"/>
      <c r="AT223" s="686"/>
      <c r="AU223" s="686"/>
      <c r="AV223" s="686"/>
      <c r="AW223" s="686"/>
      <c r="AX223" s="686"/>
      <c r="AY223" s="686"/>
      <c r="AZ223" s="686"/>
      <c r="BA223" s="686"/>
      <c r="BB223" s="686"/>
      <c r="BC223" s="686"/>
      <c r="BD223" s="686"/>
      <c r="BE223" s="686"/>
      <c r="BF223" s="686"/>
      <c r="BG223" s="686"/>
      <c r="BH223" s="686"/>
      <c r="BI223" s="686"/>
      <c r="BJ223" s="686"/>
      <c r="BK223" s="686"/>
      <c r="BL223" s="686"/>
      <c r="BM223" s="686"/>
      <c r="BN223" s="686"/>
      <c r="BO223" s="686"/>
      <c r="BP223" s="686"/>
      <c r="BQ223" s="686"/>
      <c r="BR223" s="686"/>
      <c r="BS223" s="686"/>
      <c r="BT223" s="686"/>
    </row>
    <row r="224" ht="15.75" customHeight="1">
      <c r="A224" s="686" t="s">
        <v>2593</v>
      </c>
      <c r="B224" s="684"/>
      <c r="C224" s="686"/>
      <c r="D224" s="709" t="s">
        <v>3673</v>
      </c>
      <c r="E224" s="708"/>
      <c r="F224" s="684"/>
      <c r="G224" s="709" t="b">
        <v>1</v>
      </c>
      <c r="H224" s="684"/>
      <c r="I224" s="686" t="s">
        <v>471</v>
      </c>
      <c r="J224" s="710" t="s">
        <v>2595</v>
      </c>
      <c r="K224" s="686" t="s">
        <v>233</v>
      </c>
      <c r="L224" s="686" t="s">
        <v>80</v>
      </c>
      <c r="M224" s="686" t="s">
        <v>63</v>
      </c>
      <c r="N224" s="686" t="s">
        <v>187</v>
      </c>
      <c r="O224" s="686"/>
      <c r="P224" s="686"/>
      <c r="Q224" s="686" t="s">
        <v>3549</v>
      </c>
      <c r="R224" s="686" t="s">
        <v>4400</v>
      </c>
      <c r="U224" s="686" t="s">
        <v>293</v>
      </c>
      <c r="V224" s="686"/>
      <c r="W224" s="684"/>
      <c r="X224" s="686"/>
      <c r="Y224" s="686"/>
      <c r="Z224" s="686"/>
      <c r="AA224" s="686"/>
      <c r="AB224" s="686"/>
      <c r="AC224" s="686"/>
      <c r="AD224" s="686"/>
      <c r="AE224" s="686"/>
      <c r="AF224" s="686"/>
      <c r="AG224" s="686"/>
      <c r="AH224" s="686"/>
      <c r="AI224" s="686"/>
      <c r="AJ224" s="686"/>
      <c r="AK224" s="686"/>
      <c r="AL224" s="686"/>
      <c r="AM224" s="686"/>
      <c r="AN224" s="686"/>
      <c r="AO224" s="686"/>
      <c r="AP224" s="686"/>
      <c r="AQ224" s="686"/>
      <c r="AR224" s="686"/>
      <c r="AS224" s="686"/>
      <c r="AT224" s="686"/>
      <c r="AU224" s="686"/>
      <c r="AV224" s="686"/>
      <c r="AW224" s="686"/>
      <c r="AX224" s="686"/>
      <c r="AY224" s="686"/>
      <c r="AZ224" s="686"/>
      <c r="BA224" s="686"/>
      <c r="BB224" s="686"/>
      <c r="BC224" s="686"/>
      <c r="BD224" s="686"/>
      <c r="BE224" s="686"/>
      <c r="BF224" s="686"/>
      <c r="BG224" s="686"/>
      <c r="BH224" s="686"/>
      <c r="BI224" s="686"/>
      <c r="BJ224" s="686"/>
      <c r="BK224" s="686"/>
      <c r="BL224" s="686"/>
      <c r="BM224" s="686"/>
      <c r="BN224" s="686"/>
      <c r="BO224" s="686"/>
      <c r="BP224" s="686"/>
      <c r="BQ224" s="686"/>
      <c r="BR224" s="686"/>
      <c r="BS224" s="686"/>
      <c r="BT224" s="686"/>
    </row>
    <row r="225" ht="15.75" customHeight="1">
      <c r="A225" s="686" t="s">
        <v>4401</v>
      </c>
      <c r="B225" s="684"/>
      <c r="C225" s="686"/>
      <c r="D225" s="709" t="s">
        <v>3673</v>
      </c>
      <c r="E225" s="708"/>
      <c r="F225" s="684"/>
      <c r="G225" s="709" t="b">
        <v>1</v>
      </c>
      <c r="H225" s="684"/>
      <c r="I225" s="686" t="s">
        <v>471</v>
      </c>
      <c r="J225" s="710" t="s">
        <v>4402</v>
      </c>
      <c r="K225" s="711" t="s">
        <v>61</v>
      </c>
      <c r="L225" s="686" t="s">
        <v>187</v>
      </c>
      <c r="M225" s="686" t="s">
        <v>63</v>
      </c>
      <c r="N225" s="686" t="s">
        <v>187</v>
      </c>
      <c r="O225" s="686"/>
      <c r="P225" s="686"/>
      <c r="Q225" s="686" t="s">
        <v>3553</v>
      </c>
      <c r="R225" s="686" t="s">
        <v>4403</v>
      </c>
      <c r="U225" s="686" t="s">
        <v>870</v>
      </c>
      <c r="W225" s="684"/>
      <c r="X225" s="686"/>
      <c r="Y225" s="686"/>
      <c r="Z225" s="686"/>
      <c r="AA225" s="686"/>
      <c r="AB225" s="686"/>
      <c r="AC225" s="686"/>
      <c r="AD225" s="686"/>
      <c r="AE225" s="686"/>
      <c r="AF225" s="686"/>
      <c r="AG225" s="686"/>
      <c r="AH225" s="686"/>
      <c r="AI225" s="686"/>
      <c r="AJ225" s="686"/>
      <c r="AK225" s="686"/>
      <c r="AL225" s="686"/>
      <c r="AM225" s="686"/>
      <c r="AN225" s="686"/>
      <c r="AO225" s="686"/>
      <c r="AP225" s="686"/>
      <c r="AQ225" s="686"/>
      <c r="AR225" s="686"/>
      <c r="AS225" s="686"/>
      <c r="AT225" s="686"/>
      <c r="AU225" s="686"/>
      <c r="AV225" s="686" t="s">
        <v>4404</v>
      </c>
      <c r="AX225" s="686"/>
      <c r="AY225" s="686"/>
      <c r="AZ225" s="686"/>
      <c r="BA225" s="686"/>
      <c r="BB225" s="686"/>
      <c r="BC225" s="686"/>
      <c r="BD225" s="686"/>
      <c r="BE225" s="686"/>
      <c r="BF225" s="686"/>
      <c r="BG225" s="686"/>
      <c r="BH225" s="686"/>
      <c r="BI225" s="686"/>
      <c r="BJ225" s="686"/>
      <c r="BK225" s="686"/>
      <c r="BL225" s="686"/>
      <c r="BM225" s="686"/>
      <c r="BN225" s="686"/>
      <c r="BO225" s="686"/>
      <c r="BP225" s="686"/>
      <c r="BQ225" s="686"/>
      <c r="BR225" s="686"/>
      <c r="BS225" s="686"/>
      <c r="BT225" s="686"/>
    </row>
    <row r="226" ht="15.75" customHeight="1">
      <c r="A226" s="686" t="s">
        <v>4405</v>
      </c>
      <c r="B226" s="684"/>
      <c r="C226" s="686"/>
      <c r="D226" s="708" t="s">
        <v>3723</v>
      </c>
      <c r="E226" s="708"/>
      <c r="F226" s="684"/>
      <c r="G226" s="709" t="b">
        <v>1</v>
      </c>
      <c r="H226" s="684"/>
      <c r="I226" s="710" t="s">
        <v>217</v>
      </c>
      <c r="J226" s="710" t="s">
        <v>4406</v>
      </c>
      <c r="K226" s="753" t="s">
        <v>79</v>
      </c>
      <c r="L226" s="686" t="s">
        <v>80</v>
      </c>
      <c r="M226" s="686" t="s">
        <v>63</v>
      </c>
      <c r="N226" s="686" t="s">
        <v>1150</v>
      </c>
      <c r="O226" s="686"/>
      <c r="P226" s="686"/>
      <c r="Q226" s="686" t="s">
        <v>3549</v>
      </c>
      <c r="R226" s="686" t="s">
        <v>219</v>
      </c>
      <c r="S226" s="686"/>
      <c r="T226" s="686"/>
      <c r="U226" s="686" t="s">
        <v>220</v>
      </c>
      <c r="V226" s="684"/>
      <c r="W226" s="684" t="s">
        <v>73</v>
      </c>
      <c r="X226" s="686"/>
      <c r="Y226" s="686"/>
      <c r="Z226" s="686"/>
      <c r="AA226" s="686"/>
      <c r="AB226" s="686"/>
      <c r="AC226" s="686"/>
      <c r="AD226" s="686"/>
      <c r="AE226" s="686"/>
      <c r="AF226" s="686"/>
      <c r="AG226" s="686"/>
      <c r="AH226" s="686"/>
      <c r="AI226" s="686"/>
      <c r="AJ226" s="686"/>
      <c r="AK226" s="686"/>
      <c r="AL226" s="686"/>
      <c r="AM226" s="686"/>
      <c r="AN226" s="686"/>
      <c r="AO226" s="686"/>
      <c r="AP226" s="686"/>
      <c r="AQ226" s="686"/>
      <c r="AR226" s="686"/>
      <c r="AS226" s="686"/>
      <c r="AT226" s="686"/>
      <c r="AU226" s="686"/>
      <c r="AV226" s="686" t="s">
        <v>224</v>
      </c>
      <c r="AX226" s="686"/>
      <c r="AY226" s="686"/>
      <c r="AZ226" s="686"/>
      <c r="BA226" s="686"/>
      <c r="BB226" s="686"/>
      <c r="BC226" s="686"/>
      <c r="BD226" s="686"/>
      <c r="BE226" s="686"/>
      <c r="BF226" s="686"/>
      <c r="BG226" s="686"/>
      <c r="BH226" s="686"/>
      <c r="BI226" s="686"/>
      <c r="BJ226" s="686"/>
      <c r="BK226" s="686"/>
      <c r="BL226" s="686"/>
      <c r="BM226" s="686"/>
      <c r="BN226" s="686"/>
      <c r="BO226" s="686"/>
      <c r="BP226" s="686"/>
      <c r="BQ226" s="686"/>
      <c r="BR226" s="686"/>
      <c r="BS226" s="686"/>
      <c r="BT226" s="686"/>
    </row>
    <row r="227" ht="15.75" customHeight="1">
      <c r="A227" s="686" t="s">
        <v>2744</v>
      </c>
      <c r="B227" s="684"/>
      <c r="C227" s="686"/>
      <c r="D227" s="709" t="s">
        <v>3673</v>
      </c>
      <c r="E227" s="708"/>
      <c r="F227" s="684"/>
      <c r="G227" s="709" t="b">
        <v>1</v>
      </c>
      <c r="H227" s="684"/>
      <c r="I227" s="686"/>
      <c r="J227" s="710" t="s">
        <v>2745</v>
      </c>
      <c r="K227" s="686" t="s">
        <v>233</v>
      </c>
      <c r="L227" s="686" t="s">
        <v>80</v>
      </c>
      <c r="M227" s="686" t="s">
        <v>63</v>
      </c>
      <c r="N227" s="686" t="s">
        <v>187</v>
      </c>
      <c r="O227" s="686"/>
      <c r="P227" s="686"/>
      <c r="Q227" s="686" t="s">
        <v>3549</v>
      </c>
      <c r="R227" s="686" t="s">
        <v>2748</v>
      </c>
      <c r="S227" s="686" t="s">
        <v>2749</v>
      </c>
      <c r="T227" s="686" t="s">
        <v>1052</v>
      </c>
      <c r="U227" s="686" t="s">
        <v>3894</v>
      </c>
      <c r="V227" s="712">
        <v>2008.0</v>
      </c>
      <c r="W227" s="684" t="s">
        <v>109</v>
      </c>
      <c r="X227" s="737">
        <v>13874.0</v>
      </c>
      <c r="Y227" s="686" t="s">
        <v>3780</v>
      </c>
      <c r="Z227" s="686" t="s">
        <v>1993</v>
      </c>
      <c r="AA227" s="735">
        <v>43578.0</v>
      </c>
      <c r="AB227" s="736">
        <v>2.0E7</v>
      </c>
      <c r="AC227" s="736">
        <v>2.9E7</v>
      </c>
      <c r="AD227" s="712">
        <v>29.0</v>
      </c>
      <c r="AE227" s="712">
        <v>2.0</v>
      </c>
      <c r="AF227" s="686"/>
      <c r="AG227" s="712">
        <v>8.0</v>
      </c>
      <c r="AH227" s="686"/>
      <c r="AI227" s="686"/>
      <c r="AJ227" s="686"/>
      <c r="AK227" s="686"/>
      <c r="AL227" s="759">
        <v>9.73E11</v>
      </c>
      <c r="AM227" s="686" t="s">
        <v>2753</v>
      </c>
      <c r="AQ227" s="686"/>
      <c r="AR227" s="686"/>
      <c r="AS227" s="686"/>
      <c r="AT227" s="686"/>
      <c r="AU227" s="686"/>
      <c r="AV227" s="686"/>
      <c r="AW227" s="686"/>
      <c r="AX227" s="686"/>
      <c r="AY227" s="686"/>
      <c r="AZ227" s="686"/>
      <c r="BA227" s="686"/>
      <c r="BB227" s="686"/>
      <c r="BC227" s="686"/>
      <c r="BD227" s="686"/>
      <c r="BE227" s="686"/>
      <c r="BF227" s="686"/>
      <c r="BG227" s="686"/>
      <c r="BH227" s="686"/>
      <c r="BI227" s="686"/>
      <c r="BJ227" s="686"/>
      <c r="BK227" s="686"/>
      <c r="BL227" s="686"/>
      <c r="BM227" s="686"/>
      <c r="BN227" s="686"/>
      <c r="BO227" s="686"/>
      <c r="BP227" s="686"/>
      <c r="BQ227" s="686"/>
      <c r="BR227" s="686"/>
      <c r="BS227" s="686"/>
      <c r="BT227" s="686"/>
    </row>
    <row r="228" ht="15.75" customHeight="1">
      <c r="A228" s="686" t="s">
        <v>2762</v>
      </c>
      <c r="B228" s="684"/>
      <c r="C228" s="686"/>
      <c r="D228" s="709" t="s">
        <v>3673</v>
      </c>
      <c r="E228" s="708"/>
      <c r="F228" s="684"/>
      <c r="G228" s="709" t="b">
        <v>1</v>
      </c>
      <c r="H228" s="684"/>
      <c r="I228" s="710" t="s">
        <v>2764</v>
      </c>
      <c r="J228" s="710" t="s">
        <v>2763</v>
      </c>
      <c r="K228" s="711" t="s">
        <v>122</v>
      </c>
      <c r="L228" s="686" t="s">
        <v>123</v>
      </c>
      <c r="M228" s="686" t="s">
        <v>63</v>
      </c>
      <c r="N228" s="686" t="s">
        <v>125</v>
      </c>
      <c r="O228" s="686"/>
      <c r="P228" s="686"/>
      <c r="Q228" s="686" t="s">
        <v>3544</v>
      </c>
      <c r="R228" s="686" t="s">
        <v>4407</v>
      </c>
      <c r="S228" s="686"/>
      <c r="T228" s="686"/>
      <c r="U228" s="686" t="s">
        <v>4408</v>
      </c>
      <c r="V228" s="684">
        <v>2009.0</v>
      </c>
      <c r="W228" s="684" t="s">
        <v>109</v>
      </c>
      <c r="X228" s="686"/>
      <c r="Y228" s="686"/>
      <c r="Z228" s="686"/>
      <c r="AA228" s="686"/>
      <c r="AB228" s="686"/>
      <c r="AC228" s="686"/>
      <c r="AD228" s="686"/>
      <c r="AE228" s="686"/>
      <c r="AF228" s="686"/>
      <c r="AG228" s="686"/>
      <c r="AH228" s="686"/>
      <c r="AI228" s="686"/>
      <c r="AJ228" s="686"/>
      <c r="AK228" s="686"/>
      <c r="AL228" s="686"/>
      <c r="AM228" s="686"/>
      <c r="AN228" s="686"/>
      <c r="AO228" s="686"/>
      <c r="AP228" s="686"/>
      <c r="AQ228" s="686"/>
      <c r="AR228" s="686"/>
      <c r="AS228" s="686"/>
      <c r="AT228" s="686"/>
      <c r="AU228" s="686"/>
      <c r="AV228" s="639" t="s">
        <v>4409</v>
      </c>
      <c r="AW228" s="686"/>
      <c r="AX228" s="686"/>
      <c r="AY228" s="686"/>
      <c r="AZ228" s="686"/>
      <c r="BA228" s="686"/>
      <c r="BB228" s="686"/>
      <c r="BC228" s="686"/>
      <c r="BD228" s="686"/>
      <c r="BE228" s="686"/>
      <c r="BF228" s="686"/>
      <c r="BG228" s="686"/>
      <c r="BH228" s="686"/>
      <c r="BI228" s="686"/>
      <c r="BJ228" s="686"/>
      <c r="BK228" s="686"/>
      <c r="BL228" s="686"/>
      <c r="BM228" s="686"/>
      <c r="BN228" s="686"/>
      <c r="BO228" s="686"/>
      <c r="BP228" s="686"/>
      <c r="BQ228" s="686"/>
      <c r="BR228" s="686"/>
      <c r="BS228" s="686"/>
      <c r="BT228" s="686"/>
    </row>
    <row r="229" ht="15.75" customHeight="1">
      <c r="A229" s="686" t="s">
        <v>2832</v>
      </c>
      <c r="B229" s="684"/>
      <c r="C229" s="686"/>
      <c r="D229" s="707" t="s">
        <v>3674</v>
      </c>
      <c r="E229" s="708"/>
      <c r="F229" s="684"/>
      <c r="G229" s="709" t="b">
        <v>1</v>
      </c>
      <c r="H229" s="684"/>
      <c r="I229" s="710" t="s">
        <v>2835</v>
      </c>
      <c r="J229" s="710" t="s">
        <v>2834</v>
      </c>
      <c r="K229" s="711" t="s">
        <v>100</v>
      </c>
      <c r="L229" s="686" t="s">
        <v>80</v>
      </c>
      <c r="M229" s="686" t="s">
        <v>63</v>
      </c>
      <c r="N229" s="686" t="s">
        <v>187</v>
      </c>
      <c r="O229" s="686"/>
      <c r="P229" s="686"/>
      <c r="Q229" s="686"/>
      <c r="R229" s="686" t="s">
        <v>2837</v>
      </c>
      <c r="S229" s="686"/>
      <c r="T229" s="686" t="s">
        <v>2838</v>
      </c>
      <c r="U229" s="719" t="s">
        <v>3276</v>
      </c>
      <c r="V229" s="712">
        <v>2016.0</v>
      </c>
      <c r="W229" s="684" t="s">
        <v>91</v>
      </c>
      <c r="X229" s="737">
        <v>125647.0</v>
      </c>
      <c r="Y229" s="686"/>
      <c r="Z229" s="686" t="s">
        <v>259</v>
      </c>
      <c r="AA229" s="735">
        <v>43040.0</v>
      </c>
      <c r="AB229" s="686"/>
      <c r="AC229" s="686" t="s">
        <v>4410</v>
      </c>
      <c r="AD229" s="639">
        <v>0.256</v>
      </c>
      <c r="AE229" s="712">
        <v>1.0</v>
      </c>
      <c r="AF229" s="686"/>
      <c r="AG229" s="712">
        <v>1.0</v>
      </c>
      <c r="AH229" s="686"/>
      <c r="AI229" s="686"/>
      <c r="AJ229" s="686"/>
      <c r="AK229" s="686"/>
      <c r="AL229" s="686"/>
      <c r="AM229" s="686" t="s">
        <v>2839</v>
      </c>
      <c r="AP229" s="686"/>
      <c r="AQ229" s="686"/>
      <c r="AR229" s="686"/>
      <c r="AS229" s="686"/>
      <c r="AT229" s="686"/>
      <c r="AU229" s="686"/>
      <c r="AV229" s="686"/>
      <c r="AW229" s="686"/>
      <c r="AX229" s="686"/>
      <c r="AY229" s="686"/>
      <c r="AZ229" s="686"/>
      <c r="BA229" s="686"/>
      <c r="BB229" s="686"/>
      <c r="BC229" s="686"/>
      <c r="BD229" s="686"/>
      <c r="BE229" s="686"/>
      <c r="BF229" s="686"/>
      <c r="BG229" s="686"/>
      <c r="BH229" s="686"/>
      <c r="BI229" s="686"/>
      <c r="BJ229" s="686"/>
      <c r="BK229" s="686"/>
      <c r="BL229" s="686"/>
      <c r="BM229" s="686"/>
      <c r="BN229" s="686"/>
      <c r="BO229" s="686"/>
      <c r="BP229" s="686"/>
      <c r="BQ229" s="686"/>
      <c r="BR229" s="686"/>
      <c r="BS229" s="686"/>
      <c r="BT229" s="686"/>
    </row>
    <row r="230" ht="15.75" customHeight="1">
      <c r="A230" s="711" t="s">
        <v>4411</v>
      </c>
      <c r="B230" s="711"/>
      <c r="C230" s="711" t="s">
        <v>3674</v>
      </c>
      <c r="D230" s="713"/>
      <c r="E230" s="708" t="s">
        <v>57</v>
      </c>
      <c r="F230" s="713"/>
      <c r="G230" s="708" t="b">
        <v>0</v>
      </c>
      <c r="H230" s="725" t="s">
        <v>4147</v>
      </c>
      <c r="I230" s="716"/>
      <c r="J230" s="716" t="s">
        <v>4412</v>
      </c>
      <c r="K230" s="711"/>
      <c r="L230" s="711"/>
      <c r="M230" s="711"/>
      <c r="N230" s="711"/>
      <c r="O230" s="711"/>
      <c r="P230" s="717"/>
      <c r="Q230" s="711"/>
      <c r="R230" s="676" t="s">
        <v>4413</v>
      </c>
      <c r="S230" s="676" t="s">
        <v>4414</v>
      </c>
      <c r="T230" s="676" t="s">
        <v>4415</v>
      </c>
      <c r="U230" s="676" t="s">
        <v>4416</v>
      </c>
      <c r="V230" s="720">
        <v>41648.0</v>
      </c>
      <c r="W230" s="769">
        <v>43840.0</v>
      </c>
      <c r="X230" s="718">
        <v>99425.0</v>
      </c>
      <c r="Y230" s="719"/>
      <c r="Z230" s="676"/>
      <c r="AA230" s="676"/>
      <c r="AB230" s="676"/>
      <c r="AC230" s="676"/>
      <c r="AD230" s="685"/>
      <c r="AE230" s="685"/>
      <c r="AF230" s="676" t="s">
        <v>164</v>
      </c>
      <c r="AG230" s="685"/>
      <c r="AH230" s="685"/>
      <c r="AI230" s="719"/>
      <c r="AJ230" s="684"/>
      <c r="AK230" s="676" t="s">
        <v>4417</v>
      </c>
      <c r="AL230" s="685" t="s">
        <v>4418</v>
      </c>
      <c r="AM230" s="676" t="s">
        <v>4419</v>
      </c>
      <c r="AN230" s="676"/>
      <c r="AO230" s="676"/>
      <c r="AP230" s="719"/>
      <c r="AQ230" s="676"/>
      <c r="AR230" s="685"/>
      <c r="AS230" s="685"/>
      <c r="AT230" s="685"/>
      <c r="AU230" s="685"/>
      <c r="AV230" s="685"/>
      <c r="AW230" s="685"/>
      <c r="AX230" s="685"/>
      <c r="AY230" s="685"/>
      <c r="AZ230" s="685"/>
      <c r="BA230" s="685"/>
      <c r="BB230" s="685"/>
      <c r="BC230" s="685"/>
      <c r="BD230" s="685"/>
      <c r="BE230" s="685"/>
      <c r="BF230" s="685"/>
      <c r="BG230" s="685"/>
      <c r="BH230" s="685"/>
      <c r="BI230" s="686"/>
      <c r="BJ230" s="686"/>
      <c r="BK230" s="686"/>
      <c r="BL230" s="686"/>
      <c r="BM230" s="686"/>
      <c r="BN230" s="686"/>
      <c r="BO230" s="686"/>
      <c r="BP230" s="686"/>
      <c r="BQ230" s="686"/>
      <c r="BR230" s="686"/>
      <c r="BS230" s="686"/>
      <c r="BT230" s="686"/>
    </row>
    <row r="231" ht="15.75" customHeight="1">
      <c r="A231" s="711" t="s">
        <v>4420</v>
      </c>
      <c r="B231" s="725"/>
      <c r="C231" s="725"/>
      <c r="D231" s="708"/>
      <c r="E231" s="708" t="s">
        <v>57</v>
      </c>
      <c r="F231" s="708"/>
      <c r="G231" s="708" t="b">
        <v>0</v>
      </c>
      <c r="H231" s="725" t="s">
        <v>4147</v>
      </c>
      <c r="I231" s="716"/>
      <c r="J231" s="716" t="s">
        <v>4421</v>
      </c>
      <c r="K231" s="711"/>
      <c r="L231" s="711"/>
      <c r="M231" s="711"/>
      <c r="N231" s="711"/>
      <c r="O231" s="711"/>
      <c r="P231" s="717"/>
      <c r="Q231" s="711"/>
      <c r="R231" s="676" t="s">
        <v>4422</v>
      </c>
      <c r="S231" s="676" t="s">
        <v>4423</v>
      </c>
      <c r="T231" s="676" t="s">
        <v>4424</v>
      </c>
      <c r="U231" s="676" t="s">
        <v>4425</v>
      </c>
      <c r="V231" s="676">
        <v>2015.0</v>
      </c>
      <c r="W231" s="684" t="s">
        <v>4092</v>
      </c>
      <c r="X231" s="718">
        <v>9625.0</v>
      </c>
      <c r="Y231" s="684"/>
      <c r="Z231" s="676" t="s">
        <v>4426</v>
      </c>
      <c r="AA231" s="720">
        <v>43419.0</v>
      </c>
      <c r="AB231" s="721">
        <v>2.0E7</v>
      </c>
      <c r="AC231" s="721">
        <v>2.0E7</v>
      </c>
      <c r="AD231" s="685"/>
      <c r="AE231" s="685">
        <v>1.0</v>
      </c>
      <c r="AF231" s="685" t="s">
        <v>111</v>
      </c>
      <c r="AG231" s="685">
        <v>1.0</v>
      </c>
      <c r="AH231" s="676"/>
      <c r="AI231" s="686"/>
      <c r="AJ231" s="686"/>
      <c r="AK231" s="685" t="s">
        <v>4427</v>
      </c>
      <c r="AL231" s="685">
        <f>1-401-792-7080</f>
        <v>-8272</v>
      </c>
      <c r="AM231" s="676" t="s">
        <v>4428</v>
      </c>
      <c r="AN231" s="676"/>
      <c r="AO231" s="685"/>
      <c r="AP231" s="686"/>
      <c r="AQ231" s="676"/>
      <c r="AR231" s="685"/>
      <c r="AS231" s="685"/>
      <c r="AT231" s="685"/>
      <c r="AU231" s="685"/>
      <c r="AV231" s="685"/>
      <c r="AW231" s="685"/>
      <c r="AX231" s="685"/>
      <c r="AY231" s="685"/>
      <c r="AZ231" s="685"/>
      <c r="BA231" s="685"/>
      <c r="BB231" s="685"/>
      <c r="BC231" s="685"/>
      <c r="BD231" s="685"/>
      <c r="BE231" s="685"/>
      <c r="BF231" s="685"/>
      <c r="BG231" s="685"/>
      <c r="BH231" s="685"/>
      <c r="BI231" s="686"/>
      <c r="BJ231" s="686"/>
      <c r="BK231" s="686"/>
      <c r="BL231" s="686"/>
      <c r="BM231" s="686"/>
      <c r="BN231" s="686"/>
      <c r="BO231" s="686"/>
      <c r="BP231" s="686"/>
      <c r="BQ231" s="686"/>
      <c r="BR231" s="686"/>
      <c r="BS231" s="686"/>
      <c r="BT231" s="686"/>
    </row>
    <row r="232" ht="15.75" customHeight="1">
      <c r="A232" s="726" t="s">
        <v>4429</v>
      </c>
      <c r="B232" s="725"/>
      <c r="C232" s="725"/>
      <c r="D232" s="708"/>
      <c r="E232" s="708" t="s">
        <v>150</v>
      </c>
      <c r="F232" s="708"/>
      <c r="G232" s="708" t="b">
        <v>0</v>
      </c>
      <c r="H232" s="725" t="s">
        <v>4147</v>
      </c>
      <c r="I232" s="726"/>
      <c r="J232" s="727" t="s">
        <v>4430</v>
      </c>
      <c r="K232" s="711"/>
      <c r="L232" s="711"/>
      <c r="M232" s="711"/>
      <c r="N232" s="711"/>
      <c r="O232" s="711"/>
      <c r="P232" s="717"/>
      <c r="Q232" s="711"/>
      <c r="R232" s="676" t="s">
        <v>4431</v>
      </c>
      <c r="S232" s="791" t="s">
        <v>4432</v>
      </c>
      <c r="T232" s="791" t="s">
        <v>4433</v>
      </c>
      <c r="U232" s="791" t="s">
        <v>4434</v>
      </c>
      <c r="V232" s="724">
        <v>1993.0</v>
      </c>
      <c r="W232" s="724" t="s">
        <v>4435</v>
      </c>
      <c r="X232" s="792">
        <v>110768.0</v>
      </c>
      <c r="Y232" s="792" t="s">
        <v>4436</v>
      </c>
      <c r="Z232" s="724"/>
      <c r="AA232" s="676"/>
      <c r="AB232" s="676"/>
      <c r="AC232" s="676"/>
      <c r="AD232" s="685"/>
      <c r="AE232" s="685"/>
      <c r="AF232" s="685"/>
      <c r="AG232" s="792" t="s">
        <v>4437</v>
      </c>
      <c r="AH232" s="792" t="s">
        <v>4437</v>
      </c>
      <c r="AI232" s="730" t="s">
        <v>4438</v>
      </c>
      <c r="AJ232" s="724">
        <v>18085.0</v>
      </c>
      <c r="AK232" s="724" t="s">
        <v>4439</v>
      </c>
      <c r="AL232" s="685">
        <v>6.613621504E9</v>
      </c>
      <c r="AM232" s="723" t="s">
        <v>4440</v>
      </c>
      <c r="AN232" s="724"/>
      <c r="AO232" s="724"/>
      <c r="AP232" s="723" t="s">
        <v>4440</v>
      </c>
      <c r="AQ232" s="686"/>
      <c r="AR232" s="686"/>
      <c r="AS232" s="686"/>
      <c r="AT232" s="686"/>
      <c r="AU232" s="686"/>
      <c r="AV232" s="686"/>
      <c r="AW232" s="686"/>
      <c r="AX232" s="686"/>
      <c r="AY232" s="686"/>
      <c r="AZ232" s="686"/>
      <c r="BA232" s="686"/>
      <c r="BB232" s="686"/>
      <c r="BC232" s="686"/>
      <c r="BD232" s="686"/>
      <c r="BE232" s="686"/>
      <c r="BF232" s="686"/>
      <c r="BG232" s="686"/>
      <c r="BH232" s="686"/>
      <c r="BI232" s="686"/>
      <c r="BJ232" s="686"/>
      <c r="BK232" s="686"/>
      <c r="BL232" s="686"/>
      <c r="BM232" s="686"/>
      <c r="BN232" s="686"/>
      <c r="BO232" s="686"/>
      <c r="BP232" s="686"/>
      <c r="BQ232" s="686"/>
      <c r="BR232" s="686"/>
      <c r="BS232" s="686"/>
      <c r="BT232" s="686"/>
    </row>
    <row r="233" ht="15.75" customHeight="1">
      <c r="A233" s="711" t="s">
        <v>4441</v>
      </c>
      <c r="B233" s="711"/>
      <c r="C233" s="711" t="s">
        <v>3674</v>
      </c>
      <c r="D233" s="713"/>
      <c r="E233" s="708" t="s">
        <v>150</v>
      </c>
      <c r="F233" s="713"/>
      <c r="G233" s="708" t="b">
        <v>0</v>
      </c>
      <c r="H233" s="725" t="s">
        <v>4147</v>
      </c>
      <c r="I233" s="726"/>
      <c r="J233" s="727" t="s">
        <v>4442</v>
      </c>
      <c r="K233" s="711"/>
      <c r="L233" s="711"/>
      <c r="M233" s="711"/>
      <c r="N233" s="711"/>
      <c r="O233" s="711"/>
      <c r="P233" s="717"/>
      <c r="Q233" s="711"/>
      <c r="R233" s="744" t="s">
        <v>4443</v>
      </c>
      <c r="S233" s="724" t="s">
        <v>570</v>
      </c>
      <c r="T233" s="741" t="s">
        <v>570</v>
      </c>
      <c r="U233" s="724" t="s">
        <v>415</v>
      </c>
      <c r="V233" s="724"/>
      <c r="W233" s="722"/>
      <c r="X233" s="722"/>
      <c r="Y233" s="724"/>
      <c r="Z233" s="724"/>
      <c r="AA233" s="724"/>
      <c r="AB233" s="724"/>
      <c r="AC233" s="724"/>
      <c r="AD233" s="722"/>
      <c r="AE233" s="722"/>
      <c r="AF233" s="724"/>
      <c r="AG233" s="722"/>
      <c r="AH233" s="722"/>
      <c r="AI233" s="724"/>
      <c r="AJ233" s="722"/>
      <c r="AK233" s="761"/>
      <c r="AL233" s="722"/>
      <c r="AM233" s="724"/>
      <c r="AN233" s="724"/>
      <c r="AO233" s="724"/>
      <c r="AP233" s="724"/>
      <c r="AQ233" s="719"/>
      <c r="AR233" s="686"/>
      <c r="AS233" s="686"/>
      <c r="AT233" s="686"/>
      <c r="AU233" s="686"/>
      <c r="AV233" s="686"/>
      <c r="AW233" s="686"/>
      <c r="AX233" s="686"/>
      <c r="AY233" s="686"/>
      <c r="AZ233" s="686"/>
      <c r="BA233" s="686"/>
      <c r="BB233" s="686"/>
      <c r="BC233" s="686"/>
      <c r="BD233" s="686"/>
      <c r="BE233" s="686"/>
      <c r="BF233" s="686"/>
      <c r="BG233" s="686"/>
      <c r="BH233" s="686"/>
      <c r="BI233" s="686"/>
      <c r="BJ233" s="686"/>
      <c r="BK233" s="686"/>
      <c r="BL233" s="686"/>
      <c r="BM233" s="686"/>
      <c r="BN233" s="686"/>
      <c r="BO233" s="686"/>
      <c r="BP233" s="686"/>
      <c r="BQ233" s="686"/>
      <c r="BR233" s="686"/>
      <c r="BS233" s="686"/>
      <c r="BT233" s="686"/>
    </row>
    <row r="234" ht="15.75" customHeight="1">
      <c r="A234" s="711" t="s">
        <v>4444</v>
      </c>
      <c r="B234" s="740"/>
      <c r="C234" s="740"/>
      <c r="D234" s="708"/>
      <c r="E234" s="708" t="s">
        <v>150</v>
      </c>
      <c r="F234" s="708"/>
      <c r="G234" s="708" t="b">
        <v>0</v>
      </c>
      <c r="H234" s="740" t="s">
        <v>4147</v>
      </c>
      <c r="I234" s="711"/>
      <c r="J234" s="711"/>
      <c r="K234" s="711"/>
      <c r="L234" s="711"/>
      <c r="M234" s="711"/>
      <c r="N234" s="711"/>
      <c r="O234" s="711"/>
      <c r="P234" s="717"/>
      <c r="Q234" s="711"/>
      <c r="R234" s="724"/>
      <c r="S234" s="724"/>
      <c r="T234" s="724"/>
      <c r="U234" s="724"/>
      <c r="V234" s="724"/>
      <c r="W234" s="724"/>
      <c r="X234" s="724"/>
      <c r="Y234" s="724"/>
      <c r="Z234" s="724"/>
      <c r="AA234" s="724"/>
      <c r="AB234" s="724"/>
      <c r="AC234" s="724"/>
      <c r="AD234" s="724"/>
      <c r="AE234" s="724"/>
      <c r="AF234" s="724"/>
      <c r="AG234" s="724"/>
      <c r="AH234" s="724"/>
      <c r="AI234" s="724"/>
      <c r="AJ234" s="724"/>
      <c r="AK234" s="724"/>
      <c r="AL234" s="724"/>
      <c r="AM234" s="724"/>
      <c r="AN234" s="724"/>
      <c r="AO234" s="724"/>
      <c r="AP234" s="626"/>
      <c r="AQ234" s="686"/>
      <c r="AR234" s="686"/>
      <c r="AS234" s="686"/>
      <c r="AT234" s="686"/>
      <c r="AU234" s="686"/>
      <c r="AV234" s="686"/>
      <c r="AW234" s="686"/>
      <c r="AX234" s="686"/>
      <c r="AY234" s="686"/>
      <c r="AZ234" s="686"/>
      <c r="BA234" s="686"/>
      <c r="BB234" s="686"/>
      <c r="BC234" s="686"/>
      <c r="BD234" s="686"/>
      <c r="BE234" s="686"/>
      <c r="BF234" s="686"/>
      <c r="BG234" s="686"/>
      <c r="BH234" s="686"/>
      <c r="BI234" s="686"/>
      <c r="BJ234" s="686"/>
      <c r="BK234" s="686"/>
      <c r="BL234" s="686"/>
      <c r="BM234" s="686"/>
      <c r="BN234" s="686"/>
      <c r="BO234" s="686"/>
      <c r="BP234" s="686"/>
      <c r="BQ234" s="686"/>
      <c r="BR234" s="686"/>
      <c r="BS234" s="686"/>
      <c r="BT234" s="686"/>
    </row>
    <row r="235" ht="15.75" customHeight="1">
      <c r="A235" s="711" t="s">
        <v>4445</v>
      </c>
      <c r="B235" s="725"/>
      <c r="C235" s="725"/>
      <c r="D235" s="708"/>
      <c r="E235" s="708" t="s">
        <v>150</v>
      </c>
      <c r="F235" s="708"/>
      <c r="G235" s="708" t="b">
        <v>0</v>
      </c>
      <c r="H235" s="725" t="s">
        <v>4147</v>
      </c>
      <c r="I235" s="716"/>
      <c r="J235" s="716" t="s">
        <v>4446</v>
      </c>
      <c r="K235" s="711"/>
      <c r="L235" s="711"/>
      <c r="M235" s="711"/>
      <c r="N235" s="711"/>
      <c r="O235" s="711"/>
      <c r="P235" s="717"/>
      <c r="Q235" s="711"/>
      <c r="R235" s="676" t="s">
        <v>4447</v>
      </c>
      <c r="S235" s="676" t="s">
        <v>4448</v>
      </c>
      <c r="T235" s="676" t="s">
        <v>4449</v>
      </c>
      <c r="U235" s="676" t="s">
        <v>4450</v>
      </c>
      <c r="V235" s="720">
        <v>42186.0</v>
      </c>
      <c r="W235" s="684" t="s">
        <v>4092</v>
      </c>
      <c r="X235" s="718">
        <v>3623.0</v>
      </c>
      <c r="Y235" s="684" t="s">
        <v>3679</v>
      </c>
      <c r="Z235" s="676" t="s">
        <v>1694</v>
      </c>
      <c r="AA235" s="720">
        <v>43815.0</v>
      </c>
      <c r="AB235" s="721">
        <v>3.2E7</v>
      </c>
      <c r="AC235" s="721">
        <v>5.465E7</v>
      </c>
      <c r="AD235" s="685"/>
      <c r="AE235" s="685">
        <v>6.0</v>
      </c>
      <c r="AF235" s="685" t="s">
        <v>111</v>
      </c>
      <c r="AG235" s="685">
        <v>12.0</v>
      </c>
      <c r="AH235" s="676"/>
      <c r="AI235" s="686"/>
      <c r="AJ235" s="686"/>
      <c r="AK235" s="685" t="s">
        <v>4451</v>
      </c>
      <c r="AL235" s="685"/>
      <c r="AM235" s="676" t="s">
        <v>4452</v>
      </c>
      <c r="AO235" s="685"/>
      <c r="AP235" s="686"/>
      <c r="AQ235" s="676"/>
      <c r="AR235" s="685"/>
      <c r="AS235" s="685"/>
      <c r="AT235" s="685"/>
      <c r="AU235" s="685"/>
      <c r="AV235" s="685"/>
      <c r="AW235" s="685"/>
      <c r="AX235" s="685"/>
      <c r="AY235" s="685"/>
      <c r="AZ235" s="685"/>
      <c r="BA235" s="685"/>
      <c r="BB235" s="685"/>
      <c r="BC235" s="685"/>
      <c r="BD235" s="685"/>
      <c r="BE235" s="685"/>
      <c r="BF235" s="685"/>
      <c r="BG235" s="685"/>
      <c r="BH235" s="685"/>
      <c r="BI235" s="686"/>
      <c r="BJ235" s="686"/>
      <c r="BK235" s="686"/>
      <c r="BL235" s="686"/>
      <c r="BM235" s="686"/>
      <c r="BN235" s="686"/>
      <c r="BO235" s="686"/>
      <c r="BP235" s="686"/>
      <c r="BQ235" s="686"/>
      <c r="BR235" s="686"/>
      <c r="BS235" s="686"/>
      <c r="BT235" s="686"/>
    </row>
    <row r="236" ht="15.75" customHeight="1">
      <c r="A236" s="711" t="s">
        <v>4453</v>
      </c>
      <c r="B236" s="725"/>
      <c r="C236" s="725"/>
      <c r="D236" s="708"/>
      <c r="E236" s="708" t="s">
        <v>150</v>
      </c>
      <c r="F236" s="708"/>
      <c r="G236" s="708" t="b">
        <v>0</v>
      </c>
      <c r="H236" s="725" t="s">
        <v>4147</v>
      </c>
      <c r="I236" s="716"/>
      <c r="J236" s="716" t="s">
        <v>4454</v>
      </c>
      <c r="K236" s="711"/>
      <c r="L236" s="711"/>
      <c r="M236" s="711"/>
      <c r="N236" s="711"/>
      <c r="O236" s="711"/>
      <c r="P236" s="717"/>
      <c r="Q236" s="711"/>
      <c r="R236" s="676" t="s">
        <v>4455</v>
      </c>
      <c r="S236" s="786" t="s">
        <v>4456</v>
      </c>
      <c r="T236" s="786" t="s">
        <v>4457</v>
      </c>
      <c r="U236" s="676" t="s">
        <v>3602</v>
      </c>
      <c r="V236" s="720">
        <v>40034.0</v>
      </c>
      <c r="W236" s="684" t="s">
        <v>3590</v>
      </c>
      <c r="X236" s="718">
        <v>13484.0</v>
      </c>
      <c r="Y236" s="684" t="s">
        <v>74</v>
      </c>
      <c r="Z236" s="676" t="s">
        <v>74</v>
      </c>
      <c r="AA236" s="720">
        <v>43766.0</v>
      </c>
      <c r="AB236" s="721">
        <v>6000000.0</v>
      </c>
      <c r="AC236" s="721">
        <v>6000000.0</v>
      </c>
      <c r="AD236" s="685"/>
      <c r="AE236" s="685">
        <v>2.0</v>
      </c>
      <c r="AF236" s="685" t="s">
        <v>164</v>
      </c>
      <c r="AG236" s="685">
        <v>8.0</v>
      </c>
      <c r="AH236" s="676"/>
      <c r="AI236" s="686"/>
      <c r="AJ236" s="686"/>
      <c r="AK236" s="685" t="s">
        <v>4458</v>
      </c>
      <c r="AL236" s="685">
        <f>972-4-8342360</f>
        <v>-8341392</v>
      </c>
      <c r="AM236" s="676" t="s">
        <v>4459</v>
      </c>
      <c r="AO236" s="685"/>
      <c r="AP236" s="686"/>
      <c r="AQ236" s="676"/>
      <c r="AR236" s="685"/>
      <c r="AS236" s="685"/>
      <c r="AT236" s="685"/>
      <c r="AU236" s="685"/>
      <c r="AV236" s="685"/>
      <c r="AW236" s="685"/>
      <c r="AX236" s="685"/>
      <c r="AY236" s="685"/>
      <c r="AZ236" s="685"/>
      <c r="BA236" s="685"/>
      <c r="BB236" s="685"/>
      <c r="BC236" s="685"/>
      <c r="BD236" s="685"/>
      <c r="BE236" s="685"/>
      <c r="BF236" s="685"/>
      <c r="BG236" s="685"/>
      <c r="BH236" s="685"/>
      <c r="BI236" s="686"/>
      <c r="BJ236" s="686"/>
      <c r="BK236" s="686"/>
      <c r="BL236" s="686"/>
      <c r="BM236" s="686"/>
      <c r="BN236" s="686"/>
      <c r="BO236" s="686"/>
      <c r="BP236" s="686"/>
      <c r="BQ236" s="686"/>
      <c r="BR236" s="686"/>
      <c r="BS236" s="686"/>
      <c r="BT236" s="686"/>
    </row>
    <row r="237" ht="15.75" customHeight="1">
      <c r="A237" s="711" t="s">
        <v>4460</v>
      </c>
      <c r="B237" s="711"/>
      <c r="C237" s="711" t="s">
        <v>3674</v>
      </c>
      <c r="D237" s="708"/>
      <c r="E237" s="708" t="s">
        <v>150</v>
      </c>
      <c r="F237" s="708"/>
      <c r="G237" s="708" t="b">
        <v>0</v>
      </c>
      <c r="H237" s="725" t="s">
        <v>4147</v>
      </c>
      <c r="I237" s="726"/>
      <c r="J237" s="727" t="s">
        <v>4067</v>
      </c>
      <c r="K237" s="711" t="s">
        <v>3776</v>
      </c>
      <c r="L237" s="711" t="s">
        <v>1498</v>
      </c>
      <c r="M237" s="711" t="s">
        <v>124</v>
      </c>
      <c r="N237" s="711" t="s">
        <v>187</v>
      </c>
      <c r="O237" s="711"/>
      <c r="P237" s="717"/>
      <c r="Q237" s="711"/>
      <c r="R237" s="676" t="s">
        <v>4461</v>
      </c>
      <c r="S237" s="676" t="s">
        <v>4462</v>
      </c>
      <c r="T237" s="719" t="s">
        <v>4463</v>
      </c>
      <c r="U237" s="719" t="s">
        <v>3562</v>
      </c>
      <c r="V237" s="724">
        <v>2012.0</v>
      </c>
      <c r="W237" s="776">
        <v>43840.0</v>
      </c>
      <c r="X237" s="718">
        <v>55289.0</v>
      </c>
      <c r="Y237" s="719"/>
      <c r="Z237" s="676" t="s">
        <v>259</v>
      </c>
      <c r="AA237" s="720">
        <v>43465.0</v>
      </c>
      <c r="AB237" s="752">
        <v>71429.0</v>
      </c>
      <c r="AC237" s="752">
        <v>71429.0</v>
      </c>
      <c r="AD237" s="685"/>
      <c r="AE237" s="685">
        <v>1.0</v>
      </c>
      <c r="AF237" s="676"/>
      <c r="AG237" s="685">
        <v>1.0</v>
      </c>
      <c r="AH237" s="685"/>
      <c r="AI237" s="730" t="s">
        <v>4464</v>
      </c>
      <c r="AJ237" s="722">
        <v>59.0</v>
      </c>
      <c r="AK237" s="723" t="s">
        <v>4465</v>
      </c>
      <c r="AL237" s="722"/>
      <c r="AM237" s="676" t="s">
        <v>4466</v>
      </c>
      <c r="AN237" s="724"/>
      <c r="AO237" s="724"/>
      <c r="AP237" s="724"/>
      <c r="AQ237" s="719"/>
      <c r="AR237" s="686"/>
      <c r="AS237" s="686"/>
      <c r="AT237" s="686"/>
      <c r="AU237" s="686"/>
      <c r="AV237" s="686"/>
      <c r="AW237" s="686"/>
      <c r="AX237" s="686"/>
      <c r="AY237" s="686"/>
      <c r="AZ237" s="686"/>
      <c r="BA237" s="686"/>
      <c r="BB237" s="686"/>
      <c r="BC237" s="686"/>
      <c r="BD237" s="686"/>
      <c r="BE237" s="686"/>
      <c r="BF237" s="686"/>
      <c r="BG237" s="686"/>
      <c r="BH237" s="686"/>
      <c r="BI237" s="686"/>
      <c r="BJ237" s="686"/>
      <c r="BK237" s="686"/>
      <c r="BL237" s="686"/>
      <c r="BM237" s="686"/>
      <c r="BN237" s="686"/>
      <c r="BO237" s="686"/>
      <c r="BP237" s="686"/>
      <c r="BQ237" s="686"/>
      <c r="BR237" s="686"/>
      <c r="BS237" s="686"/>
      <c r="BT237" s="686"/>
    </row>
    <row r="238" ht="15.75" customHeight="1">
      <c r="A238" s="711" t="s">
        <v>4467</v>
      </c>
      <c r="B238" s="740"/>
      <c r="C238" s="740"/>
      <c r="D238" s="708"/>
      <c r="E238" s="708" t="s">
        <v>150</v>
      </c>
      <c r="F238" s="708"/>
      <c r="G238" s="708" t="b">
        <v>0</v>
      </c>
      <c r="H238" s="725"/>
      <c r="I238" s="726"/>
      <c r="J238" s="726"/>
      <c r="K238" s="711"/>
      <c r="L238" s="711"/>
      <c r="M238" s="711"/>
      <c r="N238" s="711"/>
      <c r="O238" s="711"/>
      <c r="P238" s="717"/>
      <c r="Q238" s="711"/>
      <c r="R238" s="724"/>
      <c r="S238" s="724"/>
      <c r="T238" s="724"/>
      <c r="U238" s="724"/>
      <c r="V238" s="724"/>
      <c r="W238" s="724"/>
      <c r="X238" s="724"/>
      <c r="Y238" s="724"/>
      <c r="Z238" s="724"/>
      <c r="AA238" s="724"/>
      <c r="AB238" s="724"/>
      <c r="AC238" s="724"/>
      <c r="AD238" s="724"/>
      <c r="AE238" s="724"/>
      <c r="AF238" s="724"/>
      <c r="AG238" s="724"/>
      <c r="AH238" s="724"/>
      <c r="AI238" s="724"/>
      <c r="AJ238" s="724"/>
      <c r="AK238" s="724"/>
      <c r="AL238" s="724"/>
      <c r="AM238" s="724"/>
      <c r="AN238" s="724"/>
      <c r="AO238" s="724"/>
      <c r="AP238" s="626"/>
      <c r="AQ238" s="686"/>
      <c r="AR238" s="686"/>
      <c r="AS238" s="686"/>
      <c r="AT238" s="686"/>
      <c r="AU238" s="686"/>
      <c r="AV238" s="686"/>
      <c r="AW238" s="686"/>
      <c r="AX238" s="686"/>
      <c r="AY238" s="686"/>
      <c r="AZ238" s="686"/>
      <c r="BA238" s="686"/>
      <c r="BB238" s="686"/>
      <c r="BC238" s="686"/>
      <c r="BD238" s="686"/>
      <c r="BE238" s="686"/>
      <c r="BF238" s="686"/>
      <c r="BG238" s="686"/>
      <c r="BH238" s="686"/>
      <c r="BI238" s="686"/>
      <c r="BJ238" s="686"/>
      <c r="BK238" s="686"/>
      <c r="BL238" s="686"/>
      <c r="BM238" s="686"/>
      <c r="BN238" s="686"/>
      <c r="BO238" s="686"/>
      <c r="BP238" s="686"/>
      <c r="BQ238" s="686"/>
      <c r="BR238" s="686"/>
      <c r="BS238" s="686"/>
      <c r="BT238" s="686"/>
    </row>
    <row r="239" ht="15.75" customHeight="1">
      <c r="A239" s="711" t="s">
        <v>497</v>
      </c>
      <c r="B239" s="740"/>
      <c r="C239" s="740"/>
      <c r="D239" s="708"/>
      <c r="E239" s="708" t="s">
        <v>150</v>
      </c>
      <c r="F239" s="708"/>
      <c r="G239" s="708" t="b">
        <v>0</v>
      </c>
      <c r="H239" s="793"/>
      <c r="I239" s="794"/>
      <c r="J239" s="794"/>
      <c r="K239" s="711"/>
      <c r="L239" s="711"/>
      <c r="M239" s="711"/>
      <c r="N239" s="711"/>
      <c r="O239" s="711"/>
      <c r="P239" s="717"/>
      <c r="Q239" s="711"/>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6"/>
      <c r="AQ239" s="797"/>
      <c r="AR239" s="797"/>
      <c r="AS239" s="797"/>
      <c r="AT239" s="797"/>
      <c r="AU239" s="797"/>
      <c r="AV239" s="797"/>
      <c r="AW239" s="797"/>
      <c r="AX239" s="797"/>
      <c r="AY239" s="797"/>
      <c r="AZ239" s="797"/>
      <c r="BA239" s="797"/>
      <c r="BB239" s="797"/>
      <c r="BC239" s="797"/>
      <c r="BD239" s="797"/>
      <c r="BE239" s="797"/>
      <c r="BF239" s="797"/>
      <c r="BG239" s="797"/>
      <c r="BH239" s="797"/>
      <c r="BI239" s="797"/>
      <c r="BJ239" s="797"/>
      <c r="BK239" s="797"/>
      <c r="BL239" s="797"/>
      <c r="BM239" s="797"/>
      <c r="BN239" s="797"/>
      <c r="BO239" s="797"/>
      <c r="BP239" s="797"/>
      <c r="BQ239" s="797"/>
      <c r="BR239" s="797"/>
      <c r="BS239" s="797"/>
      <c r="BT239" s="797"/>
    </row>
    <row r="240" ht="15.75" customHeight="1">
      <c r="A240" s="711" t="s">
        <v>4468</v>
      </c>
      <c r="B240" s="740"/>
      <c r="C240" s="740"/>
      <c r="D240" s="708"/>
      <c r="E240" s="708" t="s">
        <v>150</v>
      </c>
      <c r="F240" s="708"/>
      <c r="G240" s="708" t="b">
        <v>0</v>
      </c>
      <c r="H240" s="740" t="s">
        <v>4147</v>
      </c>
      <c r="I240" s="711"/>
      <c r="J240" s="711"/>
      <c r="K240" s="711"/>
      <c r="L240" s="711"/>
      <c r="M240" s="711"/>
      <c r="N240" s="711"/>
      <c r="O240" s="711"/>
      <c r="P240" s="717"/>
      <c r="Q240" s="711"/>
      <c r="R240" s="724"/>
      <c r="S240" s="724"/>
      <c r="T240" s="724"/>
      <c r="U240" s="724"/>
      <c r="V240" s="724"/>
      <c r="W240" s="724"/>
      <c r="X240" s="724"/>
      <c r="Y240" s="724"/>
      <c r="Z240" s="724"/>
      <c r="AA240" s="724"/>
      <c r="AB240" s="724"/>
      <c r="AC240" s="724"/>
      <c r="AD240" s="724"/>
      <c r="AE240" s="724"/>
      <c r="AF240" s="724"/>
      <c r="AG240" s="724"/>
      <c r="AH240" s="724"/>
      <c r="AI240" s="724"/>
      <c r="AJ240" s="724"/>
      <c r="AK240" s="724"/>
      <c r="AL240" s="724"/>
      <c r="AM240" s="724"/>
      <c r="AN240" s="724"/>
      <c r="AO240" s="724"/>
      <c r="AP240" s="626"/>
      <c r="AQ240" s="686"/>
      <c r="AR240" s="686"/>
      <c r="AS240" s="686"/>
      <c r="AT240" s="686"/>
      <c r="AU240" s="686"/>
      <c r="AV240" s="686"/>
      <c r="AW240" s="686"/>
      <c r="AX240" s="686"/>
      <c r="AY240" s="686"/>
      <c r="AZ240" s="686"/>
      <c r="BA240" s="686"/>
      <c r="BB240" s="686"/>
      <c r="BC240" s="686"/>
      <c r="BD240" s="686"/>
      <c r="BE240" s="686"/>
      <c r="BF240" s="686"/>
      <c r="BG240" s="686"/>
      <c r="BH240" s="686"/>
      <c r="BI240" s="686"/>
      <c r="BJ240" s="686"/>
      <c r="BK240" s="686"/>
      <c r="BL240" s="686"/>
      <c r="BM240" s="686"/>
      <c r="BN240" s="686"/>
      <c r="BO240" s="686"/>
      <c r="BP240" s="686"/>
      <c r="BQ240" s="686"/>
      <c r="BR240" s="686"/>
      <c r="BS240" s="686"/>
      <c r="BT240" s="686"/>
    </row>
    <row r="241" ht="15.75" customHeight="1">
      <c r="A241" s="711" t="s">
        <v>4469</v>
      </c>
      <c r="B241" s="740"/>
      <c r="C241" s="740"/>
      <c r="D241" s="708"/>
      <c r="E241" s="708" t="s">
        <v>150</v>
      </c>
      <c r="F241" s="708"/>
      <c r="G241" s="708" t="b">
        <v>0</v>
      </c>
      <c r="H241" s="740" t="s">
        <v>4470</v>
      </c>
      <c r="I241" s="711"/>
      <c r="J241" s="716" t="s">
        <v>4471</v>
      </c>
      <c r="K241" s="711"/>
      <c r="L241" s="711" t="s">
        <v>62</v>
      </c>
      <c r="M241" s="711"/>
      <c r="N241" s="711"/>
      <c r="O241" s="711"/>
      <c r="P241" s="717"/>
      <c r="Q241" s="711"/>
      <c r="R241" s="676" t="s">
        <v>4472</v>
      </c>
      <c r="S241" s="676" t="s">
        <v>4473</v>
      </c>
      <c r="T241" s="676" t="s">
        <v>4474</v>
      </c>
      <c r="U241" s="724" t="s">
        <v>415</v>
      </c>
      <c r="V241" s="724">
        <v>2014.0</v>
      </c>
      <c r="W241" s="798">
        <v>43840.0</v>
      </c>
      <c r="X241" s="718">
        <v>255157.0</v>
      </c>
      <c r="Y241" s="684"/>
      <c r="Z241" s="676"/>
      <c r="AA241" s="676"/>
      <c r="AB241" s="676"/>
      <c r="AC241" s="676"/>
      <c r="AD241" s="685"/>
      <c r="AE241" s="685"/>
      <c r="AF241" s="685"/>
      <c r="AG241" s="685"/>
      <c r="AH241" s="676"/>
      <c r="AI241" s="686"/>
      <c r="AJ241" s="724"/>
      <c r="AK241" s="685" t="s">
        <v>4475</v>
      </c>
      <c r="AL241" s="676"/>
      <c r="AM241" s="676" t="s">
        <v>4476</v>
      </c>
      <c r="AN241" s="724"/>
      <c r="AO241" s="724"/>
      <c r="AP241" s="626"/>
      <c r="AQ241" s="686"/>
      <c r="AR241" s="686"/>
      <c r="AS241" s="686"/>
      <c r="AT241" s="686"/>
      <c r="AU241" s="686"/>
      <c r="AV241" s="686"/>
      <c r="AW241" s="686"/>
      <c r="AX241" s="686"/>
      <c r="AY241" s="686"/>
      <c r="AZ241" s="686"/>
      <c r="BA241" s="686"/>
      <c r="BB241" s="686"/>
      <c r="BC241" s="686"/>
      <c r="BD241" s="686"/>
      <c r="BE241" s="686"/>
      <c r="BF241" s="686"/>
      <c r="BG241" s="686"/>
      <c r="BH241" s="686"/>
      <c r="BI241" s="686"/>
      <c r="BJ241" s="686"/>
      <c r="BK241" s="686"/>
      <c r="BL241" s="686"/>
      <c r="BM241" s="686"/>
      <c r="BN241" s="686"/>
      <c r="BO241" s="686"/>
      <c r="BP241" s="686"/>
      <c r="BQ241" s="686"/>
      <c r="BR241" s="686"/>
      <c r="BS241" s="686"/>
      <c r="BT241" s="686"/>
    </row>
    <row r="242" ht="15.75" customHeight="1">
      <c r="A242" s="711" t="s">
        <v>573</v>
      </c>
      <c r="B242" s="740"/>
      <c r="C242" s="740"/>
      <c r="D242" s="708"/>
      <c r="E242" s="708" t="s">
        <v>150</v>
      </c>
      <c r="F242" s="708"/>
      <c r="G242" s="708" t="b">
        <v>0</v>
      </c>
      <c r="H242" s="740"/>
      <c r="I242" s="711"/>
      <c r="J242" s="711"/>
      <c r="K242" s="711"/>
      <c r="L242" s="711"/>
      <c r="M242" s="711"/>
      <c r="N242" s="711"/>
      <c r="O242" s="711"/>
      <c r="P242" s="717"/>
      <c r="Q242" s="711"/>
      <c r="R242" s="719"/>
      <c r="S242" s="719"/>
      <c r="T242" s="719"/>
      <c r="U242" s="719"/>
      <c r="V242" s="686"/>
      <c r="W242" s="686"/>
      <c r="X242" s="686"/>
      <c r="Y242" s="686"/>
      <c r="Z242" s="686"/>
      <c r="AA242" s="686"/>
      <c r="AB242" s="686"/>
      <c r="AC242" s="686"/>
      <c r="AD242" s="686"/>
      <c r="AE242" s="686"/>
      <c r="AF242" s="686"/>
      <c r="AG242" s="686"/>
      <c r="AH242" s="686"/>
      <c r="AI242" s="686"/>
      <c r="AJ242" s="686"/>
      <c r="AK242" s="686"/>
      <c r="AL242" s="626"/>
      <c r="AM242" s="626"/>
      <c r="AN242" s="626"/>
      <c r="AO242" s="626"/>
      <c r="AP242" s="626"/>
      <c r="AQ242" s="686"/>
      <c r="AR242" s="686"/>
      <c r="AS242" s="686"/>
      <c r="AT242" s="686"/>
      <c r="AU242" s="686"/>
      <c r="AV242" s="686"/>
      <c r="AW242" s="686"/>
      <c r="AX242" s="686"/>
      <c r="AY242" s="686"/>
      <c r="AZ242" s="686"/>
      <c r="BA242" s="686"/>
      <c r="BB242" s="686"/>
      <c r="BC242" s="686"/>
      <c r="BD242" s="686"/>
      <c r="BE242" s="686"/>
      <c r="BF242" s="686"/>
      <c r="BG242" s="686"/>
      <c r="BH242" s="686"/>
      <c r="BI242" s="686"/>
      <c r="BJ242" s="686"/>
      <c r="BK242" s="686"/>
      <c r="BL242" s="686"/>
      <c r="BM242" s="686"/>
      <c r="BN242" s="686"/>
      <c r="BO242" s="686"/>
      <c r="BP242" s="686"/>
      <c r="BQ242" s="686"/>
      <c r="BR242" s="686"/>
      <c r="BS242" s="686"/>
      <c r="BT242" s="686"/>
    </row>
    <row r="243" ht="15.75" customHeight="1">
      <c r="A243" s="711" t="s">
        <v>4477</v>
      </c>
      <c r="B243" s="740"/>
      <c r="C243" s="740"/>
      <c r="D243" s="708"/>
      <c r="E243" s="708" t="s">
        <v>150</v>
      </c>
      <c r="F243" s="708"/>
      <c r="G243" s="708" t="b">
        <v>0</v>
      </c>
      <c r="H243" s="740" t="s">
        <v>4147</v>
      </c>
      <c r="I243" s="726"/>
      <c r="J243" s="727" t="s">
        <v>4478</v>
      </c>
      <c r="K243" s="711"/>
      <c r="L243" s="711"/>
      <c r="M243" s="711"/>
      <c r="N243" s="711"/>
      <c r="O243" s="711"/>
      <c r="P243" s="717"/>
      <c r="Q243" s="711"/>
      <c r="R243" s="676" t="s">
        <v>4479</v>
      </c>
      <c r="S243" s="676" t="s">
        <v>4480</v>
      </c>
      <c r="T243" s="676" t="s">
        <v>4481</v>
      </c>
      <c r="U243" s="676" t="s">
        <v>3988</v>
      </c>
      <c r="V243" s="676">
        <v>2019.0</v>
      </c>
      <c r="W243" s="769">
        <v>43840.0</v>
      </c>
      <c r="X243" s="718">
        <v>143501.0</v>
      </c>
      <c r="Y243" s="684"/>
      <c r="Z243" s="676"/>
      <c r="AA243" s="676"/>
      <c r="AB243" s="676"/>
      <c r="AC243" s="676"/>
      <c r="AD243" s="685"/>
      <c r="AE243" s="685"/>
      <c r="AF243" s="685"/>
      <c r="AG243" s="685"/>
      <c r="AH243" s="676"/>
      <c r="AI243" s="686"/>
      <c r="AJ243" s="686"/>
      <c r="AK243" s="685" t="s">
        <v>4482</v>
      </c>
      <c r="AL243" s="685"/>
      <c r="AM243" s="676" t="s">
        <v>4483</v>
      </c>
      <c r="AO243" s="685"/>
      <c r="AP243" s="686"/>
      <c r="AQ243" s="676"/>
      <c r="AR243" s="685"/>
      <c r="AS243" s="685"/>
      <c r="AT243" s="685"/>
      <c r="AU243" s="685"/>
      <c r="AV243" s="685"/>
      <c r="AW243" s="685"/>
      <c r="AX243" s="685"/>
      <c r="AY243" s="685"/>
      <c r="AZ243" s="685"/>
      <c r="BA243" s="685"/>
      <c r="BB243" s="685"/>
      <c r="BC243" s="685"/>
      <c r="BD243" s="685"/>
      <c r="BE243" s="685"/>
      <c r="BF243" s="685"/>
      <c r="BG243" s="685"/>
      <c r="BH243" s="685"/>
      <c r="BI243" s="686"/>
      <c r="BJ243" s="686"/>
      <c r="BK243" s="686"/>
      <c r="BL243" s="686"/>
      <c r="BM243" s="686"/>
      <c r="BN243" s="686"/>
      <c r="BO243" s="686"/>
      <c r="BP243" s="686"/>
      <c r="BQ243" s="686"/>
      <c r="BR243" s="686"/>
      <c r="BS243" s="686"/>
      <c r="BT243" s="686"/>
    </row>
    <row r="244" ht="15.75" customHeight="1">
      <c r="A244" s="711" t="s">
        <v>4484</v>
      </c>
      <c r="B244" s="740"/>
      <c r="C244" s="740"/>
      <c r="D244" s="707"/>
      <c r="E244" s="708" t="s">
        <v>150</v>
      </c>
      <c r="G244" s="708" t="b">
        <v>0</v>
      </c>
      <c r="H244" s="740" t="s">
        <v>4147</v>
      </c>
      <c r="I244" s="711"/>
      <c r="J244" s="716" t="s">
        <v>4485</v>
      </c>
      <c r="K244" s="711"/>
      <c r="L244" s="711"/>
      <c r="M244" s="711"/>
      <c r="N244" s="711"/>
      <c r="O244" s="711"/>
      <c r="P244" s="717"/>
      <c r="Q244" s="711"/>
      <c r="R244" s="724" t="s">
        <v>4486</v>
      </c>
      <c r="S244" s="724"/>
      <c r="T244" s="724"/>
      <c r="U244" s="724"/>
      <c r="V244" s="724"/>
      <c r="W244" s="724"/>
      <c r="X244" s="724"/>
      <c r="Y244" s="724"/>
      <c r="Z244" s="724"/>
      <c r="AA244" s="724"/>
      <c r="AB244" s="724"/>
      <c r="AC244" s="724"/>
      <c r="AD244" s="724"/>
      <c r="AE244" s="724"/>
      <c r="AF244" s="724"/>
      <c r="AG244" s="724"/>
      <c r="AH244" s="724"/>
      <c r="AI244" s="724"/>
      <c r="AJ244" s="724"/>
      <c r="AK244" s="724"/>
      <c r="AL244" s="724"/>
      <c r="AM244" s="724"/>
      <c r="AN244" s="724"/>
      <c r="AO244" s="724"/>
      <c r="AP244" s="626"/>
      <c r="AQ244" s="686"/>
      <c r="AR244" s="686"/>
      <c r="AS244" s="686"/>
      <c r="AT244" s="686"/>
      <c r="AU244" s="686"/>
      <c r="AV244" s="686"/>
      <c r="AW244" s="686"/>
      <c r="AX244" s="686"/>
      <c r="AY244" s="686"/>
      <c r="AZ244" s="686"/>
      <c r="BA244" s="686"/>
      <c r="BB244" s="686"/>
      <c r="BC244" s="686"/>
      <c r="BD244" s="686"/>
      <c r="BE244" s="686"/>
      <c r="BF244" s="686"/>
      <c r="BG244" s="686"/>
      <c r="BH244" s="686"/>
      <c r="BI244" s="686"/>
      <c r="BJ244" s="686"/>
      <c r="BK244" s="686"/>
      <c r="BL244" s="686"/>
      <c r="BM244" s="686"/>
      <c r="BN244" s="686"/>
      <c r="BO244" s="686"/>
      <c r="BP244" s="686"/>
      <c r="BQ244" s="686"/>
      <c r="BR244" s="686"/>
      <c r="BS244" s="686"/>
      <c r="BT244" s="686"/>
    </row>
    <row r="245" ht="15.75" customHeight="1">
      <c r="A245" s="711" t="s">
        <v>4487</v>
      </c>
      <c r="B245" s="740"/>
      <c r="C245" s="740"/>
      <c r="D245" s="707"/>
      <c r="E245" s="708" t="s">
        <v>150</v>
      </c>
      <c r="G245" s="708" t="b">
        <v>0</v>
      </c>
      <c r="H245" s="740" t="s">
        <v>4488</v>
      </c>
      <c r="I245" s="711"/>
      <c r="J245" s="711"/>
      <c r="K245" s="711"/>
      <c r="L245" s="711"/>
      <c r="M245" s="711"/>
      <c r="N245" s="711"/>
      <c r="O245" s="711"/>
      <c r="P245" s="717"/>
      <c r="Q245" s="711"/>
      <c r="R245" s="719"/>
      <c r="S245" s="719"/>
      <c r="T245" s="719"/>
      <c r="U245" s="719"/>
      <c r="V245" s="686"/>
      <c r="W245" s="686"/>
      <c r="X245" s="686"/>
      <c r="Y245" s="686"/>
      <c r="Z245" s="686"/>
      <c r="AA245" s="686"/>
      <c r="AB245" s="686"/>
      <c r="AC245" s="686"/>
      <c r="AD245" s="686"/>
      <c r="AE245" s="686"/>
      <c r="AF245" s="686"/>
      <c r="AG245" s="686"/>
      <c r="AH245" s="686"/>
      <c r="AI245" s="686"/>
      <c r="AJ245" s="686"/>
      <c r="AK245" s="686"/>
      <c r="AL245" s="626"/>
      <c r="AM245" s="626"/>
      <c r="AN245" s="626"/>
      <c r="AO245" s="626"/>
      <c r="AP245" s="626"/>
      <c r="AQ245" s="686"/>
      <c r="AR245" s="686"/>
      <c r="AS245" s="686"/>
      <c r="AT245" s="686"/>
      <c r="AU245" s="686"/>
      <c r="AV245" s="686"/>
      <c r="AW245" s="686"/>
      <c r="AX245" s="686"/>
      <c r="AY245" s="686"/>
      <c r="AZ245" s="686"/>
      <c r="BA245" s="686"/>
      <c r="BB245" s="686"/>
      <c r="BC245" s="686"/>
      <c r="BD245" s="686"/>
      <c r="BE245" s="686"/>
      <c r="BF245" s="686"/>
      <c r="BG245" s="686"/>
      <c r="BH245" s="686"/>
      <c r="BI245" s="686"/>
      <c r="BJ245" s="686"/>
      <c r="BK245" s="686"/>
      <c r="BL245" s="686"/>
      <c r="BM245" s="686"/>
      <c r="BN245" s="686"/>
      <c r="BO245" s="686"/>
      <c r="BP245" s="686"/>
      <c r="BQ245" s="686"/>
      <c r="BR245" s="686"/>
      <c r="BS245" s="686"/>
      <c r="BT245" s="686"/>
    </row>
    <row r="246" ht="15.75" customHeight="1">
      <c r="A246" s="711" t="s">
        <v>758</v>
      </c>
      <c r="B246" s="740"/>
      <c r="C246" s="740"/>
      <c r="D246" s="707"/>
      <c r="E246" s="708" t="s">
        <v>150</v>
      </c>
      <c r="G246" s="708" t="b">
        <v>0</v>
      </c>
      <c r="H246" s="725" t="s">
        <v>3375</v>
      </c>
      <c r="I246" s="726"/>
      <c r="J246" s="726"/>
      <c r="K246" s="711"/>
      <c r="L246" s="711"/>
      <c r="M246" s="711"/>
      <c r="N246" s="711"/>
      <c r="O246" s="711"/>
      <c r="P246" s="717"/>
      <c r="Q246" s="711"/>
      <c r="R246" s="724"/>
      <c r="S246" s="724"/>
      <c r="T246" s="724"/>
      <c r="U246" s="724"/>
      <c r="V246" s="724"/>
      <c r="W246" s="724"/>
      <c r="X246" s="724"/>
      <c r="Y246" s="724"/>
      <c r="Z246" s="724"/>
      <c r="AA246" s="724"/>
      <c r="AB246" s="724"/>
      <c r="AC246" s="724"/>
      <c r="AD246" s="724"/>
      <c r="AE246" s="724"/>
      <c r="AF246" s="724"/>
      <c r="AG246" s="724"/>
      <c r="AH246" s="724"/>
      <c r="AI246" s="724"/>
      <c r="AJ246" s="724"/>
      <c r="AK246" s="724"/>
      <c r="AL246" s="724"/>
      <c r="AM246" s="724"/>
      <c r="AN246" s="724"/>
      <c r="AO246" s="724"/>
      <c r="AP246" s="626"/>
      <c r="AQ246" s="686"/>
      <c r="AR246" s="686"/>
      <c r="AS246" s="686"/>
      <c r="AT246" s="686"/>
      <c r="AU246" s="686"/>
      <c r="AV246" s="686"/>
      <c r="AW246" s="686"/>
      <c r="AX246" s="686"/>
      <c r="AY246" s="686"/>
      <c r="AZ246" s="686"/>
      <c r="BA246" s="686"/>
      <c r="BB246" s="686"/>
      <c r="BC246" s="686"/>
      <c r="BD246" s="686"/>
      <c r="BE246" s="686"/>
      <c r="BF246" s="686"/>
      <c r="BG246" s="686"/>
      <c r="BH246" s="686"/>
      <c r="BI246" s="686"/>
      <c r="BJ246" s="686"/>
      <c r="BK246" s="686"/>
      <c r="BL246" s="686"/>
      <c r="BM246" s="686"/>
      <c r="BN246" s="686"/>
      <c r="BO246" s="686"/>
      <c r="BP246" s="686"/>
      <c r="BQ246" s="686"/>
      <c r="BR246" s="686"/>
      <c r="BS246" s="686"/>
      <c r="BT246" s="686"/>
    </row>
    <row r="247" ht="15.75" customHeight="1">
      <c r="A247" s="711" t="s">
        <v>790</v>
      </c>
      <c r="B247" s="740"/>
      <c r="C247" s="740"/>
      <c r="D247" s="707"/>
      <c r="E247" s="708" t="s">
        <v>150</v>
      </c>
      <c r="G247" s="708" t="b">
        <v>0</v>
      </c>
      <c r="H247" s="740"/>
      <c r="I247" s="711"/>
      <c r="J247" s="711"/>
      <c r="K247" s="711"/>
      <c r="L247" s="711"/>
      <c r="M247" s="711"/>
      <c r="N247" s="711"/>
      <c r="O247" s="711"/>
      <c r="P247" s="717"/>
      <c r="Q247" s="711"/>
      <c r="R247" s="724"/>
      <c r="S247" s="724"/>
      <c r="T247" s="724"/>
      <c r="U247" s="724"/>
      <c r="V247" s="724"/>
      <c r="W247" s="724"/>
      <c r="X247" s="724"/>
      <c r="Y247" s="724"/>
      <c r="Z247" s="724"/>
      <c r="AA247" s="724"/>
      <c r="AB247" s="724"/>
      <c r="AC247" s="724"/>
      <c r="AD247" s="724"/>
      <c r="AE247" s="724"/>
      <c r="AF247" s="724"/>
      <c r="AG247" s="724"/>
      <c r="AH247" s="724"/>
      <c r="AI247" s="724"/>
      <c r="AJ247" s="724"/>
      <c r="AK247" s="724"/>
      <c r="AL247" s="724"/>
      <c r="AM247" s="724"/>
      <c r="AN247" s="724"/>
      <c r="AO247" s="724"/>
      <c r="AP247" s="626"/>
      <c r="AQ247" s="686"/>
      <c r="AR247" s="686"/>
      <c r="AS247" s="686"/>
      <c r="AT247" s="686"/>
      <c r="AU247" s="686"/>
      <c r="AV247" s="686"/>
      <c r="AW247" s="686"/>
      <c r="AX247" s="686"/>
      <c r="AY247" s="686"/>
      <c r="AZ247" s="686"/>
      <c r="BA247" s="686"/>
      <c r="BB247" s="686"/>
      <c r="BC247" s="686"/>
      <c r="BD247" s="686"/>
      <c r="BE247" s="686"/>
      <c r="BF247" s="686"/>
      <c r="BG247" s="686"/>
      <c r="BH247" s="686"/>
      <c r="BI247" s="686"/>
      <c r="BJ247" s="686"/>
      <c r="BK247" s="686"/>
      <c r="BL247" s="686"/>
      <c r="BM247" s="686"/>
      <c r="BN247" s="686"/>
      <c r="BO247" s="686"/>
      <c r="BP247" s="686"/>
      <c r="BQ247" s="686"/>
      <c r="BR247" s="686"/>
      <c r="BS247" s="686"/>
      <c r="BT247" s="686"/>
    </row>
    <row r="248" ht="15.75" customHeight="1">
      <c r="A248" s="686" t="s">
        <v>791</v>
      </c>
      <c r="B248" s="686"/>
      <c r="C248" s="711" t="s">
        <v>3673</v>
      </c>
      <c r="D248" s="707"/>
      <c r="E248" s="708" t="s">
        <v>57</v>
      </c>
      <c r="G248" s="713" t="b">
        <v>0</v>
      </c>
      <c r="H248" s="684" t="s">
        <v>4489</v>
      </c>
      <c r="I248" s="710" t="s">
        <v>794</v>
      </c>
      <c r="J248" s="727" t="s">
        <v>793</v>
      </c>
      <c r="K248" s="711" t="s">
        <v>61</v>
      </c>
      <c r="L248" s="711" t="s">
        <v>123</v>
      </c>
      <c r="M248" s="711" t="s">
        <v>63</v>
      </c>
      <c r="N248" s="711" t="s">
        <v>187</v>
      </c>
      <c r="O248" s="686"/>
      <c r="P248" s="686"/>
      <c r="Q248" s="686"/>
      <c r="R248" s="686" t="s">
        <v>795</v>
      </c>
      <c r="S248" s="686" t="s">
        <v>796</v>
      </c>
      <c r="T248" s="686" t="s">
        <v>797</v>
      </c>
      <c r="U248" s="686" t="s">
        <v>129</v>
      </c>
      <c r="V248" s="684">
        <v>2016.0</v>
      </c>
      <c r="W248" s="684" t="s">
        <v>91</v>
      </c>
      <c r="X248" s="722">
        <v>477428.0</v>
      </c>
      <c r="Y248" s="686" t="s">
        <v>306</v>
      </c>
      <c r="AA248" s="686"/>
      <c r="AB248" s="686"/>
      <c r="AC248" s="686"/>
      <c r="AD248" s="686"/>
      <c r="AE248" s="686"/>
      <c r="AF248" s="686"/>
      <c r="AG248" s="686"/>
      <c r="AH248" s="686"/>
      <c r="AI248" s="686"/>
      <c r="AJ248" s="686"/>
      <c r="AK248" s="723" t="s">
        <v>798</v>
      </c>
      <c r="AL248" s="686"/>
      <c r="AM248" s="724" t="s">
        <v>799</v>
      </c>
      <c r="AN248" s="686"/>
      <c r="AO248" s="686"/>
      <c r="AP248" s="686"/>
      <c r="AQ248" s="686"/>
      <c r="AR248" s="686"/>
      <c r="AS248" s="686" t="s">
        <v>4490</v>
      </c>
      <c r="AT248" s="686"/>
      <c r="AU248" s="686" t="s">
        <v>4491</v>
      </c>
      <c r="AV248" s="686" t="s">
        <v>802</v>
      </c>
      <c r="AX248" s="684" t="b">
        <v>0</v>
      </c>
      <c r="AY248" s="686" t="s">
        <v>95</v>
      </c>
      <c r="AZ248" s="686"/>
      <c r="BA248" s="686"/>
      <c r="BB248" s="686"/>
      <c r="BC248" s="686"/>
      <c r="BD248" s="686"/>
      <c r="BE248" s="686"/>
      <c r="BF248" s="686"/>
      <c r="BG248" s="686"/>
      <c r="BH248" s="686"/>
      <c r="BI248" s="686"/>
      <c r="BJ248" s="686"/>
      <c r="BK248" s="686"/>
      <c r="BL248" s="686"/>
      <c r="BM248" s="686"/>
      <c r="BN248" s="686"/>
      <c r="BO248" s="686"/>
      <c r="BP248" s="686"/>
      <c r="BQ248" s="686"/>
      <c r="BR248" s="686"/>
      <c r="BS248" s="686"/>
      <c r="BT248" s="686"/>
    </row>
    <row r="249" ht="15.75" customHeight="1">
      <c r="A249" s="711" t="s">
        <v>803</v>
      </c>
      <c r="B249" s="740"/>
      <c r="C249" s="740"/>
      <c r="D249" s="707"/>
      <c r="E249" s="708" t="s">
        <v>150</v>
      </c>
      <c r="G249" s="708" t="b">
        <v>0</v>
      </c>
      <c r="H249" s="725" t="s">
        <v>804</v>
      </c>
      <c r="I249" s="726"/>
      <c r="J249" s="726"/>
      <c r="K249" s="711"/>
      <c r="L249" s="711"/>
      <c r="M249" s="711"/>
      <c r="N249" s="711"/>
      <c r="O249" s="711"/>
      <c r="P249" s="717"/>
      <c r="Q249" s="711"/>
      <c r="R249" s="724"/>
      <c r="S249" s="719" t="s">
        <v>4492</v>
      </c>
      <c r="T249" s="724"/>
      <c r="U249" s="724"/>
      <c r="V249" s="724"/>
      <c r="W249" s="724"/>
      <c r="X249" s="724"/>
      <c r="Y249" s="724"/>
      <c r="Z249" s="724"/>
      <c r="AA249" s="724"/>
      <c r="AB249" s="724"/>
      <c r="AC249" s="724"/>
      <c r="AD249" s="724"/>
      <c r="AE249" s="724"/>
      <c r="AF249" s="724"/>
      <c r="AG249" s="724"/>
      <c r="AH249" s="724"/>
      <c r="AI249" s="724"/>
      <c r="AJ249" s="724"/>
      <c r="AK249" s="724"/>
      <c r="AL249" s="724"/>
      <c r="AM249" s="724"/>
      <c r="AN249" s="724"/>
      <c r="AO249" s="724"/>
      <c r="AP249" s="626"/>
      <c r="AQ249" s="686"/>
      <c r="AR249" s="686"/>
      <c r="AS249" s="686"/>
      <c r="AT249" s="686"/>
      <c r="AU249" s="686"/>
      <c r="AV249" s="686"/>
      <c r="AW249" s="686"/>
      <c r="AX249" s="686"/>
      <c r="AY249" s="686"/>
      <c r="AZ249" s="686"/>
      <c r="BA249" s="686"/>
      <c r="BB249" s="686"/>
      <c r="BC249" s="686"/>
      <c r="BD249" s="686"/>
      <c r="BE249" s="686"/>
      <c r="BF249" s="686"/>
      <c r="BG249" s="686"/>
      <c r="BH249" s="686"/>
      <c r="BI249" s="686"/>
      <c r="BJ249" s="686"/>
      <c r="BK249" s="686"/>
      <c r="BL249" s="686"/>
      <c r="BM249" s="686"/>
      <c r="BN249" s="686"/>
      <c r="BO249" s="686"/>
      <c r="BP249" s="686"/>
      <c r="BQ249" s="686"/>
      <c r="BR249" s="686"/>
      <c r="BS249" s="686"/>
      <c r="BT249" s="686"/>
    </row>
    <row r="250" ht="15.75" customHeight="1">
      <c r="A250" s="711" t="s">
        <v>4493</v>
      </c>
      <c r="B250" s="740"/>
      <c r="C250" s="740"/>
      <c r="D250" s="707"/>
      <c r="E250" s="708" t="s">
        <v>150</v>
      </c>
      <c r="G250" s="708" t="b">
        <v>0</v>
      </c>
      <c r="H250" s="740"/>
      <c r="I250" s="711"/>
      <c r="J250" s="799" t="s">
        <v>4494</v>
      </c>
      <c r="K250" s="711"/>
      <c r="L250" s="711"/>
      <c r="M250" s="711"/>
      <c r="N250" s="711"/>
      <c r="O250" s="711"/>
      <c r="P250" s="717"/>
      <c r="Q250" s="711"/>
      <c r="R250" s="724"/>
      <c r="S250" s="724"/>
      <c r="T250" s="724"/>
      <c r="U250" s="724"/>
      <c r="V250" s="724"/>
      <c r="W250" s="724"/>
      <c r="X250" s="724"/>
      <c r="Y250" s="724"/>
      <c r="Z250" s="724"/>
      <c r="AA250" s="724"/>
      <c r="AB250" s="724"/>
      <c r="AC250" s="724"/>
      <c r="AD250" s="724"/>
      <c r="AE250" s="724"/>
      <c r="AF250" s="724"/>
      <c r="AG250" s="724"/>
      <c r="AH250" s="724"/>
      <c r="AI250" s="724"/>
      <c r="AJ250" s="724"/>
      <c r="AK250" s="724"/>
      <c r="AL250" s="724"/>
      <c r="AM250" s="724"/>
      <c r="AN250" s="724"/>
      <c r="AO250" s="724"/>
      <c r="AP250" s="626"/>
      <c r="AQ250" s="686"/>
      <c r="AR250" s="686"/>
      <c r="AS250" s="686"/>
      <c r="AT250" s="686"/>
      <c r="AU250" s="686"/>
      <c r="AV250" s="686"/>
      <c r="AW250" s="686"/>
      <c r="AX250" s="686"/>
      <c r="AY250" s="686"/>
      <c r="AZ250" s="686"/>
      <c r="BA250" s="686"/>
      <c r="BB250" s="686"/>
      <c r="BC250" s="686"/>
      <c r="BD250" s="686"/>
      <c r="BE250" s="686"/>
      <c r="BF250" s="686"/>
      <c r="BG250" s="686"/>
      <c r="BH250" s="686"/>
      <c r="BI250" s="686"/>
      <c r="BJ250" s="686"/>
      <c r="BK250" s="686"/>
      <c r="BL250" s="686"/>
      <c r="BM250" s="686"/>
      <c r="BN250" s="686"/>
      <c r="BO250" s="686"/>
      <c r="BP250" s="686"/>
      <c r="BQ250" s="686"/>
      <c r="BR250" s="686"/>
      <c r="BS250" s="686"/>
      <c r="BT250" s="686"/>
    </row>
    <row r="251" ht="15.75" customHeight="1">
      <c r="A251" s="711" t="s">
        <v>4495</v>
      </c>
      <c r="B251" s="725"/>
      <c r="C251" s="725"/>
      <c r="D251" s="707"/>
      <c r="E251" s="708"/>
      <c r="G251" s="708" t="b">
        <v>0</v>
      </c>
      <c r="H251" s="725" t="s">
        <v>4147</v>
      </c>
      <c r="I251" s="716"/>
      <c r="J251" s="716" t="s">
        <v>4496</v>
      </c>
      <c r="K251" s="711"/>
      <c r="L251" s="711"/>
      <c r="M251" s="711"/>
      <c r="N251" s="711"/>
      <c r="O251" s="711"/>
      <c r="P251" s="717"/>
      <c r="Q251" s="711"/>
      <c r="R251" s="676" t="s">
        <v>4497</v>
      </c>
      <c r="S251" s="676" t="s">
        <v>4498</v>
      </c>
      <c r="T251" s="676" t="s">
        <v>4499</v>
      </c>
      <c r="U251" s="676" t="s">
        <v>4500</v>
      </c>
      <c r="V251" s="676">
        <v>1998.0</v>
      </c>
      <c r="W251" s="684" t="s">
        <v>4092</v>
      </c>
      <c r="X251" s="718">
        <v>90538.0</v>
      </c>
      <c r="Y251" s="684" t="s">
        <v>3706</v>
      </c>
      <c r="Z251" s="676" t="s">
        <v>1993</v>
      </c>
      <c r="AA251" s="720">
        <v>38097.0</v>
      </c>
      <c r="AB251" s="721">
        <v>2500000.0</v>
      </c>
      <c r="AC251" s="721">
        <v>2.2E7</v>
      </c>
      <c r="AD251" s="685"/>
      <c r="AE251" s="685">
        <v>3.0</v>
      </c>
      <c r="AF251" s="685"/>
      <c r="AG251" s="685">
        <v>9.0</v>
      </c>
      <c r="AH251" s="676"/>
      <c r="AI251" s="686"/>
      <c r="AJ251" s="686"/>
      <c r="AK251" s="685"/>
      <c r="AL251" s="685">
        <f>97237350000</f>
        <v>97237350000</v>
      </c>
      <c r="AM251" s="676" t="s">
        <v>4501</v>
      </c>
      <c r="AN251" s="676"/>
      <c r="AO251" s="685"/>
      <c r="AP251" s="686"/>
      <c r="AQ251" s="676"/>
      <c r="AR251" s="685"/>
      <c r="AS251" s="685"/>
      <c r="AT251" s="685"/>
      <c r="AU251" s="685"/>
      <c r="AV251" s="685"/>
      <c r="AW251" s="685"/>
      <c r="AX251" s="685"/>
      <c r="AY251" s="685"/>
      <c r="AZ251" s="685"/>
      <c r="BA251" s="685"/>
      <c r="BB251" s="685"/>
      <c r="BC251" s="685"/>
      <c r="BD251" s="685"/>
      <c r="BE251" s="685"/>
      <c r="BF251" s="685"/>
      <c r="BG251" s="685"/>
      <c r="BH251" s="685"/>
      <c r="BI251" s="686"/>
      <c r="BJ251" s="686"/>
      <c r="BK251" s="686"/>
      <c r="BL251" s="686"/>
      <c r="BM251" s="686"/>
      <c r="BN251" s="686"/>
      <c r="BO251" s="686"/>
      <c r="BP251" s="686"/>
      <c r="BQ251" s="686"/>
      <c r="BR251" s="686"/>
      <c r="BS251" s="686"/>
      <c r="BT251" s="686"/>
    </row>
    <row r="252" ht="15.75" customHeight="1">
      <c r="A252" s="711" t="s">
        <v>4502</v>
      </c>
      <c r="B252" s="740"/>
      <c r="C252" s="740"/>
      <c r="D252" s="707"/>
      <c r="E252" s="708"/>
      <c r="G252" s="708" t="b">
        <v>0</v>
      </c>
      <c r="H252" s="740" t="s">
        <v>4147</v>
      </c>
      <c r="I252" s="726"/>
      <c r="J252" s="727" t="s">
        <v>4503</v>
      </c>
      <c r="K252" s="711"/>
      <c r="L252" s="711"/>
      <c r="M252" s="711"/>
      <c r="N252" s="711"/>
      <c r="O252" s="711"/>
      <c r="P252" s="717"/>
      <c r="Q252" s="711"/>
      <c r="R252" s="724"/>
      <c r="S252" s="724"/>
      <c r="T252" s="724"/>
      <c r="U252" s="724"/>
      <c r="V252" s="724"/>
      <c r="W252" s="724"/>
      <c r="X252" s="724"/>
      <c r="Y252" s="724"/>
      <c r="Z252" s="724"/>
      <c r="AA252" s="724"/>
      <c r="AB252" s="724"/>
      <c r="AC252" s="724"/>
      <c r="AD252" s="724"/>
      <c r="AE252" s="724"/>
      <c r="AF252" s="724"/>
      <c r="AG252" s="724"/>
      <c r="AH252" s="724"/>
      <c r="AI252" s="724"/>
      <c r="AJ252" s="724"/>
      <c r="AK252" s="724"/>
      <c r="AL252" s="724"/>
      <c r="AM252" s="724"/>
      <c r="AN252" s="724"/>
      <c r="AO252" s="724"/>
      <c r="AP252" s="626"/>
      <c r="AQ252" s="686"/>
      <c r="AR252" s="686"/>
      <c r="AS252" s="686"/>
      <c r="AT252" s="686"/>
      <c r="AU252" s="686"/>
      <c r="AV252" s="686"/>
      <c r="AW252" s="686"/>
      <c r="AX252" s="686"/>
      <c r="AY252" s="686"/>
      <c r="AZ252" s="686"/>
      <c r="BA252" s="686"/>
      <c r="BB252" s="686"/>
      <c r="BC252" s="686"/>
      <c r="BD252" s="686"/>
      <c r="BE252" s="686"/>
      <c r="BF252" s="686"/>
      <c r="BG252" s="686"/>
      <c r="BH252" s="686"/>
      <c r="BI252" s="686"/>
      <c r="BJ252" s="686"/>
      <c r="BK252" s="686"/>
      <c r="BL252" s="686"/>
      <c r="BM252" s="686"/>
      <c r="BN252" s="686"/>
      <c r="BO252" s="686"/>
      <c r="BP252" s="686"/>
      <c r="BQ252" s="686"/>
      <c r="BR252" s="686"/>
      <c r="BS252" s="686"/>
      <c r="BT252" s="686"/>
    </row>
    <row r="253" ht="15.75" customHeight="1">
      <c r="A253" s="711" t="s">
        <v>947</v>
      </c>
      <c r="B253" s="725"/>
      <c r="C253" s="725"/>
      <c r="D253" s="707"/>
      <c r="E253" s="708"/>
      <c r="G253" s="714" t="b">
        <v>0</v>
      </c>
      <c r="H253" s="725" t="s">
        <v>4504</v>
      </c>
      <c r="I253" s="726"/>
      <c r="J253" s="727" t="s">
        <v>4505</v>
      </c>
      <c r="K253" s="711"/>
      <c r="L253" s="711"/>
      <c r="M253" s="711"/>
      <c r="N253" s="711"/>
      <c r="O253" s="711"/>
      <c r="P253" s="717"/>
      <c r="Q253" s="711"/>
      <c r="R253" s="724"/>
      <c r="S253" s="724"/>
      <c r="T253" s="724"/>
      <c r="U253" s="724" t="s">
        <v>954</v>
      </c>
      <c r="V253" s="724"/>
      <c r="W253" s="724"/>
      <c r="X253" s="724"/>
      <c r="Y253" s="724"/>
      <c r="Z253" s="724"/>
      <c r="AA253" s="724"/>
      <c r="AB253" s="724"/>
      <c r="AC253" s="724"/>
      <c r="AD253" s="724"/>
      <c r="AE253" s="724"/>
      <c r="AF253" s="724"/>
      <c r="AG253" s="724"/>
      <c r="AH253" s="724"/>
      <c r="AI253" s="724"/>
      <c r="AJ253" s="724"/>
      <c r="AK253" s="724"/>
      <c r="AL253" s="724"/>
      <c r="AM253" s="724"/>
      <c r="AN253" s="724"/>
      <c r="AO253" s="724"/>
      <c r="AP253" s="626"/>
      <c r="AQ253" s="686"/>
      <c r="AR253" s="686"/>
      <c r="AS253" s="686"/>
      <c r="AT253" s="686"/>
      <c r="AU253" s="686"/>
      <c r="AV253" s="686"/>
      <c r="AW253" s="686"/>
      <c r="AX253" s="686"/>
      <c r="AY253" s="686"/>
      <c r="AZ253" s="686"/>
      <c r="BA253" s="686"/>
      <c r="BB253" s="686"/>
      <c r="BC253" s="686"/>
      <c r="BD253" s="686"/>
      <c r="BE253" s="686"/>
      <c r="BF253" s="686"/>
      <c r="BG253" s="686"/>
      <c r="BH253" s="686"/>
      <c r="BI253" s="686"/>
      <c r="BJ253" s="686"/>
      <c r="BK253" s="686"/>
      <c r="BL253" s="686"/>
      <c r="BM253" s="686"/>
      <c r="BN253" s="686"/>
      <c r="BO253" s="686"/>
      <c r="BP253" s="686"/>
      <c r="BQ253" s="686"/>
      <c r="BR253" s="686"/>
      <c r="BS253" s="686"/>
      <c r="BT253" s="686"/>
    </row>
    <row r="254" ht="15.75" customHeight="1">
      <c r="A254" s="711" t="s">
        <v>4506</v>
      </c>
      <c r="B254" s="725"/>
      <c r="C254" s="725"/>
      <c r="D254" s="707"/>
      <c r="E254" s="708"/>
      <c r="G254" s="708" t="b">
        <v>0</v>
      </c>
      <c r="H254" s="725" t="s">
        <v>4147</v>
      </c>
      <c r="I254" s="711"/>
      <c r="J254" s="716" t="s">
        <v>4507</v>
      </c>
      <c r="K254" s="711"/>
      <c r="L254" s="711" t="s">
        <v>187</v>
      </c>
      <c r="M254" s="711"/>
      <c r="N254" s="711"/>
      <c r="O254" s="711"/>
      <c r="P254" s="717"/>
      <c r="Q254" s="711"/>
      <c r="R254" s="719"/>
      <c r="S254" s="719"/>
      <c r="T254" s="719"/>
      <c r="U254" s="719"/>
      <c r="V254" s="686"/>
      <c r="W254" s="686"/>
      <c r="X254" s="686"/>
      <c r="Y254" s="686"/>
      <c r="Z254" s="686"/>
      <c r="AA254" s="686"/>
      <c r="AB254" s="686"/>
      <c r="AC254" s="686"/>
      <c r="AD254" s="686"/>
      <c r="AE254" s="686"/>
      <c r="AF254" s="686"/>
      <c r="AG254" s="686"/>
      <c r="AH254" s="686"/>
      <c r="AI254" s="686"/>
      <c r="AJ254" s="686"/>
      <c r="AK254" s="686"/>
      <c r="AL254" s="626"/>
      <c r="AM254" s="626"/>
      <c r="AN254" s="626"/>
      <c r="AO254" s="626"/>
      <c r="AP254" s="626"/>
      <c r="AQ254" s="686"/>
      <c r="AR254" s="686"/>
      <c r="AS254" s="686"/>
      <c r="AT254" s="686"/>
      <c r="AU254" s="686"/>
      <c r="AV254" s="686"/>
      <c r="AW254" s="686"/>
      <c r="AX254" s="686"/>
      <c r="AY254" s="686"/>
      <c r="AZ254" s="686"/>
      <c r="BA254" s="686"/>
      <c r="BB254" s="686"/>
      <c r="BC254" s="686"/>
      <c r="BD254" s="686"/>
      <c r="BE254" s="686"/>
      <c r="BF254" s="686"/>
      <c r="BG254" s="686"/>
      <c r="BH254" s="686"/>
      <c r="BI254" s="686"/>
      <c r="BJ254" s="686"/>
      <c r="BK254" s="686"/>
      <c r="BL254" s="686"/>
      <c r="BM254" s="686"/>
      <c r="BN254" s="686"/>
      <c r="BO254" s="686"/>
      <c r="BP254" s="686"/>
      <c r="BQ254" s="686"/>
      <c r="BR254" s="686"/>
      <c r="BS254" s="686"/>
      <c r="BT254" s="686"/>
    </row>
    <row r="255" ht="15.75" customHeight="1">
      <c r="A255" s="711" t="s">
        <v>4508</v>
      </c>
      <c r="B255" s="740"/>
      <c r="C255" s="740"/>
      <c r="D255" s="708"/>
      <c r="E255" s="708"/>
      <c r="F255" s="708"/>
      <c r="G255" s="708" t="b">
        <v>0</v>
      </c>
      <c r="H255" s="740" t="s">
        <v>804</v>
      </c>
      <c r="I255" s="716"/>
      <c r="J255" s="716" t="s">
        <v>4509</v>
      </c>
      <c r="K255" s="711"/>
      <c r="L255" s="711"/>
      <c r="M255" s="711"/>
      <c r="N255" s="711"/>
      <c r="O255" s="711"/>
      <c r="P255" s="717"/>
      <c r="Q255" s="711"/>
      <c r="R255" s="676" t="s">
        <v>4510</v>
      </c>
      <c r="S255" s="676" t="s">
        <v>4511</v>
      </c>
      <c r="T255" s="676" t="s">
        <v>4512</v>
      </c>
      <c r="U255" s="724" t="s">
        <v>3602</v>
      </c>
      <c r="V255" s="724">
        <v>2017.0</v>
      </c>
      <c r="W255" s="724"/>
      <c r="X255" s="718">
        <v>338275.0</v>
      </c>
      <c r="Y255" s="684"/>
      <c r="Z255" s="676"/>
      <c r="AA255" s="676"/>
      <c r="AB255" s="676"/>
      <c r="AC255" s="676"/>
      <c r="AD255" s="685"/>
      <c r="AE255" s="685"/>
      <c r="AF255" s="685"/>
      <c r="AG255" s="685"/>
      <c r="AH255" s="676"/>
      <c r="AI255" s="686"/>
      <c r="AJ255" s="686"/>
      <c r="AK255" s="676" t="s">
        <v>4513</v>
      </c>
      <c r="AL255" s="724"/>
      <c r="AM255" s="724"/>
      <c r="AN255" s="724"/>
      <c r="AO255" s="724"/>
      <c r="AP255" s="626"/>
      <c r="AQ255" s="686"/>
      <c r="AR255" s="686"/>
      <c r="AS255" s="686"/>
      <c r="AT255" s="686"/>
      <c r="AU255" s="686"/>
      <c r="AV255" s="686"/>
      <c r="AW255" s="686"/>
      <c r="AX255" s="686"/>
      <c r="AY255" s="686"/>
      <c r="AZ255" s="686"/>
      <c r="BA255" s="686"/>
      <c r="BB255" s="686"/>
      <c r="BC255" s="686"/>
      <c r="BD255" s="686"/>
      <c r="BE255" s="686"/>
      <c r="BF255" s="686"/>
      <c r="BG255" s="686"/>
      <c r="BH255" s="686"/>
      <c r="BI255" s="686"/>
      <c r="BJ255" s="686"/>
      <c r="BK255" s="686"/>
      <c r="BL255" s="686"/>
      <c r="BM255" s="686"/>
      <c r="BN255" s="686"/>
      <c r="BO255" s="686"/>
      <c r="BP255" s="686"/>
      <c r="BQ255" s="686"/>
      <c r="BR255" s="686"/>
      <c r="BS255" s="686"/>
      <c r="BT255" s="686"/>
    </row>
    <row r="256" ht="15.75" customHeight="1">
      <c r="A256" s="686" t="s">
        <v>4514</v>
      </c>
      <c r="B256" s="684"/>
      <c r="C256" s="686"/>
      <c r="D256" s="707" t="s">
        <v>3674</v>
      </c>
      <c r="E256" s="708"/>
      <c r="F256" s="684"/>
      <c r="G256" s="709" t="b">
        <v>0</v>
      </c>
      <c r="H256" s="684"/>
      <c r="I256" s="686"/>
      <c r="J256" s="710" t="s">
        <v>4515</v>
      </c>
      <c r="K256" s="686" t="s">
        <v>385</v>
      </c>
      <c r="L256" s="686" t="s">
        <v>187</v>
      </c>
      <c r="M256" s="686"/>
      <c r="N256" s="686" t="s">
        <v>125</v>
      </c>
      <c r="O256" s="686" t="s">
        <v>65</v>
      </c>
      <c r="P256" s="686"/>
      <c r="Q256" s="686" t="s">
        <v>3542</v>
      </c>
      <c r="R256" s="686" t="s">
        <v>4516</v>
      </c>
      <c r="S256" s="686"/>
      <c r="T256" s="686"/>
      <c r="U256" s="719" t="s">
        <v>3602</v>
      </c>
      <c r="V256" s="712">
        <v>2019.0</v>
      </c>
      <c r="W256" s="684" t="s">
        <v>109</v>
      </c>
      <c r="X256" s="686"/>
      <c r="Y256" s="686"/>
      <c r="Z256" s="686"/>
      <c r="AA256" s="686"/>
      <c r="AB256" s="686"/>
      <c r="AC256" s="686"/>
      <c r="AD256" s="686"/>
      <c r="AE256" s="686"/>
      <c r="AF256" s="686"/>
      <c r="AG256" s="686"/>
      <c r="AH256" s="686"/>
      <c r="AI256" s="686"/>
      <c r="AJ256" s="686"/>
      <c r="AK256" s="686"/>
      <c r="AL256" s="686"/>
      <c r="AM256" s="686"/>
      <c r="AN256" s="686"/>
      <c r="AO256" s="686"/>
      <c r="AP256" s="686"/>
      <c r="AQ256" s="686"/>
      <c r="AR256" s="686"/>
      <c r="AS256" s="686"/>
      <c r="AT256" s="686"/>
      <c r="AU256" s="686"/>
      <c r="AV256" s="686" t="s">
        <v>4517</v>
      </c>
      <c r="AW256" s="686"/>
      <c r="AX256" s="686"/>
      <c r="AY256" s="686"/>
      <c r="AZ256" s="686"/>
      <c r="BA256" s="686"/>
      <c r="BB256" s="686"/>
      <c r="BC256" s="686"/>
      <c r="BD256" s="686"/>
      <c r="BE256" s="686"/>
      <c r="BF256" s="686"/>
      <c r="BG256" s="686"/>
      <c r="BH256" s="686"/>
      <c r="BI256" s="686"/>
      <c r="BJ256" s="686"/>
      <c r="BK256" s="686"/>
      <c r="BL256" s="686"/>
      <c r="BM256" s="686"/>
      <c r="BN256" s="686"/>
      <c r="BO256" s="686"/>
      <c r="BP256" s="686"/>
      <c r="BQ256" s="686"/>
      <c r="BR256" s="686"/>
      <c r="BS256" s="686"/>
      <c r="BT256" s="686"/>
    </row>
    <row r="257" ht="15.75" customHeight="1">
      <c r="A257" s="711" t="s">
        <v>1076</v>
      </c>
      <c r="B257" s="740"/>
      <c r="C257" s="740"/>
      <c r="D257" s="708"/>
      <c r="E257" s="708"/>
      <c r="F257" s="708"/>
      <c r="G257" s="708" t="b">
        <v>0</v>
      </c>
      <c r="H257" s="725" t="s">
        <v>804</v>
      </c>
      <c r="I257" s="726"/>
      <c r="J257" s="726"/>
      <c r="K257" s="711"/>
      <c r="L257" s="711"/>
      <c r="M257" s="711"/>
      <c r="N257" s="711"/>
      <c r="O257" s="711"/>
      <c r="P257" s="717"/>
      <c r="Q257" s="711"/>
      <c r="R257" s="724"/>
      <c r="S257" s="724"/>
      <c r="T257" s="724"/>
      <c r="U257" s="724"/>
      <c r="V257" s="724"/>
      <c r="W257" s="724"/>
      <c r="X257" s="724"/>
      <c r="Y257" s="724"/>
      <c r="Z257" s="724"/>
      <c r="AA257" s="724"/>
      <c r="AB257" s="724"/>
      <c r="AC257" s="724"/>
      <c r="AD257" s="724"/>
      <c r="AE257" s="724"/>
      <c r="AF257" s="724"/>
      <c r="AG257" s="724"/>
      <c r="AH257" s="724"/>
      <c r="AI257" s="724"/>
      <c r="AJ257" s="724"/>
      <c r="AK257" s="724"/>
      <c r="AL257" s="724"/>
      <c r="AM257" s="724"/>
      <c r="AN257" s="724"/>
      <c r="AO257" s="724"/>
      <c r="AP257" s="626"/>
      <c r="AQ257" s="686"/>
      <c r="AR257" s="686"/>
      <c r="AS257" s="686"/>
      <c r="AT257" s="686"/>
      <c r="AU257" s="686"/>
      <c r="AV257" s="686"/>
      <c r="AW257" s="686"/>
      <c r="AX257" s="686"/>
      <c r="AY257" s="686"/>
      <c r="AZ257" s="686"/>
      <c r="BA257" s="686"/>
      <c r="BB257" s="686"/>
      <c r="BC257" s="686"/>
      <c r="BD257" s="686"/>
      <c r="BE257" s="686"/>
      <c r="BF257" s="686"/>
      <c r="BG257" s="686"/>
      <c r="BH257" s="686"/>
      <c r="BI257" s="686"/>
      <c r="BJ257" s="686"/>
      <c r="BK257" s="686"/>
      <c r="BL257" s="686"/>
      <c r="BM257" s="686"/>
      <c r="BN257" s="686"/>
      <c r="BO257" s="686"/>
      <c r="BP257" s="686"/>
      <c r="BQ257" s="686"/>
      <c r="BR257" s="686"/>
      <c r="BS257" s="686"/>
      <c r="BT257" s="686"/>
    </row>
    <row r="258" ht="15.75" customHeight="1">
      <c r="A258" s="711" t="s">
        <v>4518</v>
      </c>
      <c r="B258" s="725"/>
      <c r="C258" s="725"/>
      <c r="D258" s="713"/>
      <c r="E258" s="708"/>
      <c r="F258" s="713"/>
      <c r="G258" s="708" t="b">
        <v>0</v>
      </c>
      <c r="H258" s="725" t="s">
        <v>4147</v>
      </c>
      <c r="I258" s="716"/>
      <c r="J258" s="716" t="s">
        <v>4519</v>
      </c>
      <c r="K258" s="711"/>
      <c r="L258" s="711"/>
      <c r="M258" s="711"/>
      <c r="N258" s="711"/>
      <c r="O258" s="711"/>
      <c r="P258" s="717"/>
      <c r="Q258" s="711"/>
      <c r="R258" s="676" t="s">
        <v>4520</v>
      </c>
      <c r="S258" s="676" t="s">
        <v>4521</v>
      </c>
      <c r="T258" s="676" t="s">
        <v>4522</v>
      </c>
      <c r="U258" s="676" t="s">
        <v>4523</v>
      </c>
      <c r="V258" s="676">
        <v>2008.0</v>
      </c>
      <c r="W258" s="684" t="s">
        <v>3590</v>
      </c>
      <c r="X258" s="718">
        <v>136376.0</v>
      </c>
      <c r="Y258" s="684" t="s">
        <v>74</v>
      </c>
      <c r="Z258" s="676" t="s">
        <v>74</v>
      </c>
      <c r="AA258" s="720">
        <v>39448.0</v>
      </c>
      <c r="AB258" s="676"/>
      <c r="AC258" s="676"/>
      <c r="AD258" s="685"/>
      <c r="AE258" s="685">
        <v>1.0</v>
      </c>
      <c r="AF258" s="685" t="s">
        <v>111</v>
      </c>
      <c r="AG258" s="685"/>
      <c r="AH258" s="676"/>
      <c r="AI258" s="710" t="s">
        <v>4524</v>
      </c>
      <c r="AJ258" s="686" t="s">
        <v>570</v>
      </c>
      <c r="AK258" s="685" t="s">
        <v>4525</v>
      </c>
      <c r="AL258" s="685" t="s">
        <v>4526</v>
      </c>
      <c r="AM258" s="676" t="s">
        <v>4527</v>
      </c>
      <c r="AN258" s="676"/>
      <c r="AO258" s="685"/>
      <c r="AP258" s="686"/>
      <c r="AQ258" s="676"/>
      <c r="AR258" s="685"/>
      <c r="AS258" s="685"/>
      <c r="AT258" s="685"/>
      <c r="AU258" s="685"/>
      <c r="AV258" s="685"/>
      <c r="AW258" s="685"/>
      <c r="AX258" s="685"/>
      <c r="AY258" s="685"/>
      <c r="AZ258" s="685"/>
      <c r="BA258" s="685"/>
      <c r="BB258" s="685"/>
      <c r="BC258" s="685"/>
      <c r="BD258" s="685"/>
      <c r="BE258" s="685"/>
      <c r="BF258" s="685"/>
      <c r="BG258" s="685"/>
      <c r="BH258" s="685"/>
      <c r="BI258" s="686"/>
      <c r="BJ258" s="686"/>
      <c r="BK258" s="686"/>
      <c r="BL258" s="686"/>
      <c r="BM258" s="686"/>
      <c r="BN258" s="686"/>
      <c r="BO258" s="686"/>
      <c r="BP258" s="686"/>
      <c r="BQ258" s="686"/>
      <c r="BR258" s="686"/>
      <c r="BS258" s="686"/>
      <c r="BT258" s="686"/>
    </row>
    <row r="259" ht="15.75" customHeight="1">
      <c r="A259" s="711" t="s">
        <v>4528</v>
      </c>
      <c r="B259" s="725"/>
      <c r="C259" s="725"/>
      <c r="D259" s="713"/>
      <c r="E259" s="708"/>
      <c r="F259" s="713"/>
      <c r="G259" s="708" t="b">
        <v>0</v>
      </c>
      <c r="H259" s="725" t="s">
        <v>4147</v>
      </c>
      <c r="I259" s="716"/>
      <c r="J259" s="716" t="s">
        <v>4529</v>
      </c>
      <c r="K259" s="711"/>
      <c r="L259" s="711"/>
      <c r="M259" s="711"/>
      <c r="N259" s="711"/>
      <c r="O259" s="711"/>
      <c r="P259" s="717"/>
      <c r="Q259" s="711"/>
      <c r="R259" s="676" t="s">
        <v>4530</v>
      </c>
      <c r="S259" s="676" t="s">
        <v>4531</v>
      </c>
      <c r="T259" s="676" t="s">
        <v>4532</v>
      </c>
      <c r="U259" s="676" t="s">
        <v>4533</v>
      </c>
      <c r="V259" s="676">
        <v>1997.0</v>
      </c>
      <c r="W259" s="684" t="s">
        <v>3590</v>
      </c>
      <c r="X259" s="718">
        <v>304523.0</v>
      </c>
      <c r="Y259" s="684"/>
      <c r="Z259" s="676"/>
      <c r="AA259" s="676"/>
      <c r="AB259" s="676"/>
      <c r="AC259" s="676"/>
      <c r="AD259" s="685"/>
      <c r="AE259" s="685"/>
      <c r="AF259" s="685" t="s">
        <v>164</v>
      </c>
      <c r="AG259" s="685"/>
      <c r="AH259" s="676"/>
      <c r="AI259" s="686"/>
      <c r="AJ259" s="686"/>
      <c r="AK259" s="800"/>
      <c r="AL259" s="685"/>
      <c r="AM259" s="676"/>
      <c r="AN259" s="676"/>
      <c r="AO259" s="685"/>
      <c r="AP259" s="686"/>
      <c r="AQ259" s="676"/>
      <c r="AR259" s="685"/>
      <c r="AS259" s="685"/>
      <c r="AT259" s="685"/>
      <c r="AU259" s="685"/>
      <c r="AV259" s="685"/>
      <c r="AW259" s="685"/>
      <c r="AX259" s="685"/>
      <c r="AY259" s="685"/>
      <c r="AZ259" s="685"/>
      <c r="BA259" s="685"/>
      <c r="BB259" s="685"/>
      <c r="BC259" s="685"/>
      <c r="BD259" s="685"/>
      <c r="BE259" s="685"/>
      <c r="BF259" s="685"/>
      <c r="BG259" s="685"/>
      <c r="BH259" s="685"/>
      <c r="BI259" s="686"/>
      <c r="BJ259" s="686"/>
      <c r="BK259" s="686"/>
      <c r="BL259" s="686"/>
      <c r="BM259" s="686"/>
      <c r="BN259" s="686"/>
      <c r="BO259" s="686"/>
      <c r="BP259" s="686"/>
      <c r="BQ259" s="686"/>
      <c r="BR259" s="686"/>
      <c r="BS259" s="686"/>
      <c r="BT259" s="686"/>
    </row>
    <row r="260" ht="15.75" customHeight="1">
      <c r="A260" s="711" t="s">
        <v>4534</v>
      </c>
      <c r="B260" s="725"/>
      <c r="C260" s="725"/>
      <c r="D260" s="708"/>
      <c r="E260" s="708"/>
      <c r="F260" s="708"/>
      <c r="G260" s="708" t="b">
        <v>0</v>
      </c>
      <c r="H260" s="725" t="s">
        <v>4147</v>
      </c>
      <c r="I260" s="711"/>
      <c r="J260" s="716" t="s">
        <v>4535</v>
      </c>
      <c r="K260" s="711"/>
      <c r="L260" s="711"/>
      <c r="M260" s="711"/>
      <c r="N260" s="711"/>
      <c r="O260" s="711"/>
      <c r="P260" s="717"/>
      <c r="Q260" s="711"/>
      <c r="R260" s="724"/>
      <c r="S260" s="724"/>
      <c r="T260" s="724"/>
      <c r="U260" s="724"/>
      <c r="V260" s="724"/>
      <c r="W260" s="724"/>
      <c r="X260" s="724"/>
      <c r="Y260" s="724"/>
      <c r="Z260" s="724"/>
      <c r="AA260" s="724"/>
      <c r="AB260" s="724"/>
      <c r="AC260" s="724"/>
      <c r="AD260" s="724"/>
      <c r="AE260" s="724"/>
      <c r="AF260" s="724"/>
      <c r="AG260" s="724"/>
      <c r="AH260" s="724"/>
      <c r="AI260" s="724"/>
      <c r="AJ260" s="724"/>
      <c r="AK260" s="724"/>
      <c r="AL260" s="801"/>
      <c r="AM260" s="724"/>
      <c r="AN260" s="724"/>
      <c r="AO260" s="724"/>
      <c r="AP260" s="626"/>
      <c r="AQ260" s="686"/>
      <c r="AR260" s="686"/>
      <c r="AS260" s="686"/>
      <c r="AT260" s="686"/>
      <c r="AU260" s="686"/>
      <c r="AV260" s="686"/>
      <c r="AW260" s="686"/>
      <c r="AX260" s="686"/>
      <c r="AY260" s="686"/>
      <c r="AZ260" s="686"/>
      <c r="BA260" s="686"/>
      <c r="BB260" s="686"/>
      <c r="BC260" s="686"/>
      <c r="BD260" s="686"/>
      <c r="BE260" s="686"/>
      <c r="BF260" s="686"/>
      <c r="BG260" s="686"/>
      <c r="BH260" s="686"/>
      <c r="BI260" s="686"/>
      <c r="BJ260" s="686"/>
      <c r="BK260" s="686"/>
      <c r="BL260" s="686"/>
      <c r="BM260" s="686"/>
      <c r="BN260" s="686"/>
      <c r="BO260" s="686"/>
      <c r="BP260" s="686"/>
      <c r="BQ260" s="686"/>
      <c r="BR260" s="686"/>
      <c r="BS260" s="686"/>
      <c r="BT260" s="686"/>
    </row>
    <row r="261" ht="15.75" customHeight="1">
      <c r="A261" s="711" t="s">
        <v>1196</v>
      </c>
      <c r="B261" s="711"/>
      <c r="C261" s="711"/>
      <c r="D261" s="714"/>
      <c r="E261" s="708"/>
      <c r="F261" s="714"/>
      <c r="G261" s="708" t="b">
        <v>0</v>
      </c>
      <c r="H261" s="740" t="s">
        <v>2386</v>
      </c>
      <c r="I261" s="716"/>
      <c r="J261" s="716" t="s">
        <v>1198</v>
      </c>
      <c r="K261" s="711"/>
      <c r="L261" s="711"/>
      <c r="M261" s="711"/>
      <c r="N261" s="711"/>
      <c r="O261" s="711"/>
      <c r="P261" s="717"/>
      <c r="Q261" s="711"/>
      <c r="R261" s="676" t="s">
        <v>1199</v>
      </c>
      <c r="S261" s="676" t="s">
        <v>1200</v>
      </c>
      <c r="T261" s="676" t="s">
        <v>1201</v>
      </c>
      <c r="U261" s="676" t="s">
        <v>3988</v>
      </c>
      <c r="V261" s="676">
        <v>2016.0</v>
      </c>
      <c r="W261" s="769">
        <v>43840.0</v>
      </c>
      <c r="X261" s="718">
        <v>209563.0</v>
      </c>
      <c r="Y261" s="684"/>
      <c r="Z261" s="676"/>
      <c r="AA261" s="676"/>
      <c r="AB261" s="676"/>
      <c r="AC261" s="676"/>
      <c r="AD261" s="685"/>
      <c r="AE261" s="685"/>
      <c r="AF261" s="685"/>
      <c r="AG261" s="685"/>
      <c r="AH261" s="676"/>
      <c r="AI261" s="686"/>
      <c r="AJ261" s="686"/>
      <c r="AK261" s="685" t="s">
        <v>1202</v>
      </c>
      <c r="AL261" s="685" t="s">
        <v>1203</v>
      </c>
      <c r="AM261" s="676"/>
      <c r="AN261" s="626"/>
      <c r="AO261" s="626"/>
      <c r="AP261" s="626"/>
      <c r="AQ261" s="686"/>
      <c r="AR261" s="686"/>
      <c r="AS261" s="686"/>
      <c r="AT261" s="686"/>
      <c r="AU261" s="686"/>
      <c r="AV261" s="686"/>
      <c r="AW261" s="686"/>
      <c r="AX261" s="686"/>
      <c r="AY261" s="686"/>
      <c r="AZ261" s="686"/>
      <c r="BA261" s="686"/>
      <c r="BB261" s="686"/>
      <c r="BC261" s="686"/>
      <c r="BD261" s="686"/>
      <c r="BE261" s="686"/>
      <c r="BF261" s="686"/>
      <c r="BG261" s="686"/>
      <c r="BH261" s="686"/>
      <c r="BI261" s="686"/>
      <c r="BJ261" s="686"/>
      <c r="BK261" s="686"/>
      <c r="BL261" s="686"/>
      <c r="BM261" s="686"/>
      <c r="BN261" s="686"/>
      <c r="BO261" s="686"/>
      <c r="BP261" s="686"/>
      <c r="BQ261" s="686"/>
      <c r="BR261" s="686"/>
      <c r="BS261" s="686"/>
      <c r="BT261" s="686"/>
    </row>
    <row r="262" ht="15.75" customHeight="1">
      <c r="A262" s="711" t="s">
        <v>1241</v>
      </c>
      <c r="B262" s="725"/>
      <c r="C262" s="725"/>
      <c r="D262" s="708"/>
      <c r="E262" s="708"/>
      <c r="F262" s="708"/>
      <c r="G262" s="708" t="b">
        <v>0</v>
      </c>
      <c r="H262" s="725" t="s">
        <v>4147</v>
      </c>
      <c r="I262" s="711"/>
      <c r="J262" s="716" t="s">
        <v>4536</v>
      </c>
      <c r="K262" s="711"/>
      <c r="L262" s="711"/>
      <c r="M262" s="711"/>
      <c r="N262" s="711"/>
      <c r="O262" s="711"/>
      <c r="P262" s="717"/>
      <c r="Q262" s="711"/>
      <c r="R262" s="724"/>
      <c r="S262" s="724"/>
      <c r="T262" s="724"/>
      <c r="U262" s="724" t="s">
        <v>1085</v>
      </c>
      <c r="V262" s="724">
        <v>2015.0</v>
      </c>
      <c r="W262" s="724"/>
      <c r="X262" s="724"/>
      <c r="Y262" s="724"/>
      <c r="Z262" s="724"/>
      <c r="AA262" s="724"/>
      <c r="AB262" s="724"/>
      <c r="AC262" s="724"/>
      <c r="AD262" s="724"/>
      <c r="AE262" s="724"/>
      <c r="AF262" s="724"/>
      <c r="AG262" s="724"/>
      <c r="AH262" s="724"/>
      <c r="AI262" s="724"/>
      <c r="AJ262" s="724"/>
      <c r="AK262" s="724"/>
      <c r="AL262" s="724"/>
      <c r="AM262" s="724"/>
      <c r="AN262" s="724"/>
      <c r="AO262" s="724"/>
      <c r="AP262" s="626"/>
      <c r="AQ262" s="686"/>
      <c r="AR262" s="686"/>
      <c r="AS262" s="686"/>
      <c r="AT262" s="686"/>
      <c r="AU262" s="686"/>
      <c r="AV262" s="686"/>
      <c r="AW262" s="686"/>
      <c r="AX262" s="686"/>
      <c r="AY262" s="686"/>
      <c r="AZ262" s="686"/>
      <c r="BA262" s="686"/>
      <c r="BB262" s="686"/>
      <c r="BC262" s="686"/>
      <c r="BD262" s="686"/>
      <c r="BE262" s="686"/>
      <c r="BF262" s="686"/>
      <c r="BG262" s="686"/>
      <c r="BH262" s="686"/>
      <c r="BI262" s="686"/>
      <c r="BJ262" s="686"/>
      <c r="BK262" s="686"/>
      <c r="BL262" s="686"/>
      <c r="BM262" s="686"/>
      <c r="BN262" s="686"/>
      <c r="BO262" s="686"/>
      <c r="BP262" s="686"/>
      <c r="BQ262" s="686"/>
      <c r="BR262" s="686"/>
      <c r="BS262" s="686"/>
      <c r="BT262" s="686"/>
    </row>
    <row r="263" ht="15.75" customHeight="1">
      <c r="A263" s="711" t="s">
        <v>1245</v>
      </c>
      <c r="B263" s="711"/>
      <c r="C263" s="711"/>
      <c r="D263" s="713"/>
      <c r="E263" s="708"/>
      <c r="F263" s="713"/>
      <c r="G263" s="708" t="b">
        <v>0</v>
      </c>
      <c r="H263" s="715"/>
      <c r="I263" s="716"/>
      <c r="J263" s="716" t="s">
        <v>1246</v>
      </c>
      <c r="K263" s="711"/>
      <c r="L263" s="711"/>
      <c r="M263" s="711"/>
      <c r="N263" s="711"/>
      <c r="O263" s="711"/>
      <c r="P263" s="717"/>
      <c r="Q263" s="711"/>
      <c r="R263" s="676" t="s">
        <v>1247</v>
      </c>
      <c r="S263" s="676" t="s">
        <v>1248</v>
      </c>
      <c r="T263" s="676" t="s">
        <v>1249</v>
      </c>
      <c r="U263" s="676" t="s">
        <v>3988</v>
      </c>
      <c r="V263" s="676">
        <v>2012.0</v>
      </c>
      <c r="W263" s="769">
        <v>43840.0</v>
      </c>
      <c r="X263" s="718">
        <v>355624.0</v>
      </c>
      <c r="Y263" s="684"/>
      <c r="Z263" s="676"/>
      <c r="AA263" s="676"/>
      <c r="AB263" s="676"/>
      <c r="AC263" s="676"/>
      <c r="AD263" s="685"/>
      <c r="AE263" s="685"/>
      <c r="AF263" s="685"/>
      <c r="AG263" s="685"/>
      <c r="AH263" s="676"/>
      <c r="AI263" s="686"/>
      <c r="AJ263" s="686"/>
      <c r="AK263" s="685" t="s">
        <v>1250</v>
      </c>
      <c r="AL263" s="685"/>
      <c r="AM263" s="676" t="s">
        <v>1251</v>
      </c>
      <c r="AN263" s="626"/>
      <c r="AO263" s="626"/>
      <c r="AP263" s="626"/>
      <c r="AQ263" s="686"/>
      <c r="AR263" s="686"/>
      <c r="AS263" s="686"/>
      <c r="AT263" s="686"/>
      <c r="AU263" s="686"/>
      <c r="AV263" s="686"/>
      <c r="AW263" s="686"/>
      <c r="AX263" s="686"/>
      <c r="AY263" s="686"/>
      <c r="AZ263" s="686"/>
      <c r="BA263" s="686"/>
      <c r="BB263" s="686"/>
      <c r="BC263" s="686"/>
      <c r="BD263" s="686"/>
      <c r="BE263" s="686"/>
      <c r="BF263" s="686"/>
      <c r="BG263" s="686"/>
      <c r="BH263" s="686"/>
      <c r="BI263" s="686"/>
      <c r="BJ263" s="686"/>
      <c r="BK263" s="686"/>
      <c r="BL263" s="686"/>
      <c r="BM263" s="686"/>
      <c r="BN263" s="686"/>
      <c r="BO263" s="686"/>
      <c r="BP263" s="686"/>
      <c r="BQ263" s="686"/>
      <c r="BR263" s="686"/>
      <c r="BS263" s="686"/>
      <c r="BT263" s="686"/>
    </row>
    <row r="264" ht="15.75" customHeight="1">
      <c r="A264" s="711" t="s">
        <v>4537</v>
      </c>
      <c r="B264" s="725"/>
      <c r="C264" s="725"/>
      <c r="D264" s="708"/>
      <c r="E264" s="708"/>
      <c r="F264" s="708"/>
      <c r="G264" s="708" t="b">
        <v>0</v>
      </c>
      <c r="H264" s="725" t="s">
        <v>4538</v>
      </c>
      <c r="I264" s="711"/>
      <c r="J264" s="716" t="s">
        <v>4539</v>
      </c>
      <c r="K264" s="711"/>
      <c r="L264" s="711"/>
      <c r="M264" s="711"/>
      <c r="N264" s="711"/>
      <c r="O264" s="711"/>
      <c r="P264" s="717"/>
      <c r="Q264" s="711"/>
      <c r="R264" s="676" t="s">
        <v>4540</v>
      </c>
      <c r="S264" s="676" t="s">
        <v>4541</v>
      </c>
      <c r="T264" s="676" t="s">
        <v>4542</v>
      </c>
      <c r="U264" s="676" t="s">
        <v>4543</v>
      </c>
      <c r="V264" s="676">
        <v>2009.0</v>
      </c>
      <c r="W264" s="769">
        <v>43840.0</v>
      </c>
      <c r="X264" s="718">
        <v>49786.0</v>
      </c>
      <c r="Y264" s="684" t="s">
        <v>3706</v>
      </c>
      <c r="Z264" s="676" t="s">
        <v>74</v>
      </c>
      <c r="AA264" s="720">
        <v>41225.0</v>
      </c>
      <c r="AB264" s="721">
        <v>2000000.0</v>
      </c>
      <c r="AC264" s="721">
        <v>2000000.0</v>
      </c>
      <c r="AD264" s="685"/>
      <c r="AE264" s="685">
        <v>1.0</v>
      </c>
      <c r="AF264" s="685"/>
      <c r="AG264" s="685">
        <v>1.0</v>
      </c>
      <c r="AH264" s="676"/>
      <c r="AI264" s="686"/>
      <c r="AJ264" s="686"/>
      <c r="AK264" s="685" t="s">
        <v>4544</v>
      </c>
      <c r="AL264" s="685"/>
      <c r="AM264" s="676" t="s">
        <v>4545</v>
      </c>
      <c r="AN264" s="626"/>
      <c r="AO264" s="626"/>
      <c r="AP264" s="626"/>
      <c r="AQ264" s="686"/>
      <c r="AR264" s="686"/>
      <c r="AS264" s="686"/>
      <c r="AT264" s="686"/>
      <c r="AU264" s="686"/>
      <c r="AV264" s="686"/>
      <c r="AW264" s="686"/>
      <c r="AX264" s="686"/>
      <c r="AY264" s="686"/>
      <c r="AZ264" s="686"/>
      <c r="BA264" s="686"/>
      <c r="BB264" s="686"/>
      <c r="BC264" s="686"/>
      <c r="BD264" s="686"/>
      <c r="BE264" s="686"/>
      <c r="BF264" s="686"/>
      <c r="BG264" s="686"/>
      <c r="BH264" s="686"/>
      <c r="BI264" s="686"/>
      <c r="BJ264" s="686"/>
      <c r="BK264" s="686"/>
      <c r="BL264" s="686"/>
      <c r="BM264" s="686"/>
      <c r="BN264" s="686"/>
      <c r="BO264" s="686"/>
      <c r="BP264" s="686"/>
      <c r="BQ264" s="686"/>
      <c r="BR264" s="686"/>
      <c r="BS264" s="686"/>
      <c r="BT264" s="686"/>
    </row>
    <row r="265" ht="15.75" customHeight="1">
      <c r="A265" s="711" t="s">
        <v>4546</v>
      </c>
      <c r="B265" s="725"/>
      <c r="C265" s="725"/>
      <c r="D265" s="707"/>
      <c r="E265" s="708"/>
      <c r="G265" s="708" t="b">
        <v>0</v>
      </c>
      <c r="H265" s="725" t="s">
        <v>4147</v>
      </c>
      <c r="I265" s="711"/>
      <c r="J265" s="716" t="s">
        <v>4547</v>
      </c>
      <c r="K265" s="711"/>
      <c r="L265" s="711"/>
      <c r="M265" s="711"/>
      <c r="N265" s="711"/>
      <c r="O265" s="711"/>
      <c r="P265" s="717"/>
      <c r="Q265" s="711"/>
      <c r="R265" s="724" t="s">
        <v>4548</v>
      </c>
      <c r="S265" s="724"/>
      <c r="T265" s="724" t="s">
        <v>4549</v>
      </c>
      <c r="U265" s="724" t="s">
        <v>4550</v>
      </c>
      <c r="V265" s="724">
        <v>2014.0</v>
      </c>
      <c r="W265" s="724"/>
      <c r="X265" s="724">
        <v>104437.0</v>
      </c>
      <c r="Y265" s="686" t="s">
        <v>4551</v>
      </c>
      <c r="Z265" s="724"/>
      <c r="AA265" s="724"/>
      <c r="AB265" s="724"/>
      <c r="AC265" s="724"/>
      <c r="AD265" s="724"/>
      <c r="AE265" s="724"/>
      <c r="AF265" s="724"/>
      <c r="AG265" s="724"/>
      <c r="AH265" s="724"/>
      <c r="AI265" s="730" t="s">
        <v>4552</v>
      </c>
      <c r="AJ265" s="724"/>
      <c r="AK265" s="724" t="s">
        <v>4553</v>
      </c>
      <c r="AL265" s="724"/>
      <c r="AM265" s="710" t="s">
        <v>4554</v>
      </c>
      <c r="AN265" s="724"/>
      <c r="AO265" s="724"/>
      <c r="AP265" s="626"/>
      <c r="AQ265" s="686"/>
      <c r="AR265" s="686"/>
      <c r="AS265" s="686"/>
      <c r="AT265" s="686"/>
      <c r="AU265" s="686"/>
      <c r="AV265" s="686"/>
      <c r="AW265" s="686"/>
      <c r="AX265" s="686"/>
      <c r="AY265" s="686"/>
      <c r="AZ265" s="710" t="s">
        <v>4555</v>
      </c>
      <c r="BA265" s="686"/>
      <c r="BB265" s="686"/>
      <c r="BC265" s="686"/>
      <c r="BD265" s="686"/>
      <c r="BE265" s="686"/>
      <c r="BF265" s="686"/>
      <c r="BG265" s="686"/>
      <c r="BH265" s="686"/>
      <c r="BI265" s="686"/>
      <c r="BJ265" s="686"/>
      <c r="BK265" s="686"/>
      <c r="BL265" s="686"/>
      <c r="BM265" s="686"/>
      <c r="BN265" s="686"/>
      <c r="BO265" s="686"/>
      <c r="BP265" s="686"/>
      <c r="BQ265" s="686"/>
      <c r="BR265" s="686"/>
      <c r="BS265" s="686"/>
      <c r="BT265" s="686"/>
    </row>
    <row r="266" ht="15.75" customHeight="1">
      <c r="A266" s="711" t="s">
        <v>1333</v>
      </c>
      <c r="B266" s="711"/>
      <c r="C266" s="711"/>
      <c r="D266" s="707"/>
      <c r="E266" s="708"/>
      <c r="G266" s="713" t="b">
        <v>0</v>
      </c>
      <c r="H266" s="715"/>
      <c r="I266" s="716"/>
      <c r="J266" s="716" t="s">
        <v>1334</v>
      </c>
      <c r="K266" s="711"/>
      <c r="L266" s="711"/>
      <c r="M266" s="711"/>
      <c r="N266" s="711"/>
      <c r="O266" s="711"/>
      <c r="P266" s="717"/>
      <c r="Q266" s="711"/>
      <c r="R266" s="676" t="s">
        <v>1335</v>
      </c>
      <c r="S266" s="676" t="s">
        <v>1336</v>
      </c>
      <c r="T266" s="676" t="s">
        <v>1337</v>
      </c>
      <c r="U266" s="676" t="s">
        <v>4556</v>
      </c>
      <c r="V266" s="720">
        <v>42384.0</v>
      </c>
      <c r="W266" s="769">
        <v>43840.0</v>
      </c>
      <c r="X266" s="718">
        <v>67887.0</v>
      </c>
      <c r="Y266" s="684" t="s">
        <v>74</v>
      </c>
      <c r="Z266" s="676" t="s">
        <v>1339</v>
      </c>
      <c r="AA266" s="720">
        <v>42316.0</v>
      </c>
      <c r="AB266" s="721">
        <v>500000.0</v>
      </c>
      <c r="AC266" s="721">
        <v>500000.0</v>
      </c>
      <c r="AD266" s="685"/>
      <c r="AE266" s="685">
        <v>1.0</v>
      </c>
      <c r="AF266" s="685"/>
      <c r="AG266" s="685"/>
      <c r="AH266" s="676"/>
      <c r="AI266" s="686"/>
      <c r="AJ266" s="686"/>
      <c r="AK266" s="685" t="s">
        <v>1340</v>
      </c>
      <c r="AL266" s="685"/>
      <c r="AM266" s="676" t="s">
        <v>1341</v>
      </c>
      <c r="AN266" s="626"/>
      <c r="AO266" s="626"/>
      <c r="AP266" s="626"/>
      <c r="AQ266" s="686"/>
      <c r="AR266" s="686"/>
      <c r="AS266" s="686"/>
      <c r="AT266" s="686"/>
      <c r="AU266" s="686"/>
      <c r="AV266" s="686"/>
      <c r="AW266" s="686"/>
      <c r="AX266" s="686"/>
      <c r="AY266" s="686"/>
      <c r="AZ266" s="686"/>
      <c r="BA266" s="686"/>
      <c r="BB266" s="686"/>
      <c r="BC266" s="686"/>
      <c r="BD266" s="686"/>
      <c r="BE266" s="686"/>
      <c r="BF266" s="686"/>
      <c r="BG266" s="686"/>
      <c r="BH266" s="686"/>
      <c r="BI266" s="686"/>
      <c r="BJ266" s="686"/>
      <c r="BK266" s="686"/>
      <c r="BL266" s="686"/>
      <c r="BM266" s="686"/>
      <c r="BN266" s="686"/>
      <c r="BO266" s="686"/>
      <c r="BP266" s="686"/>
      <c r="BQ266" s="686"/>
      <c r="BR266" s="686"/>
      <c r="BS266" s="686"/>
      <c r="BT266" s="686"/>
    </row>
    <row r="267" ht="15.75" customHeight="1">
      <c r="A267" s="711" t="s">
        <v>1377</v>
      </c>
      <c r="B267" s="740"/>
      <c r="C267" s="740"/>
      <c r="D267" s="707"/>
      <c r="E267" s="708"/>
      <c r="G267" s="708" t="b">
        <v>0</v>
      </c>
      <c r="H267" s="740" t="s">
        <v>1378</v>
      </c>
      <c r="I267" s="726"/>
      <c r="J267" s="726"/>
      <c r="K267" s="711"/>
      <c r="L267" s="711"/>
      <c r="M267" s="711"/>
      <c r="N267" s="711"/>
      <c r="O267" s="711"/>
      <c r="P267" s="717"/>
      <c r="Q267" s="711"/>
      <c r="R267" s="724"/>
      <c r="S267" s="724"/>
      <c r="T267" s="724"/>
      <c r="U267" s="724"/>
      <c r="V267" s="724"/>
      <c r="W267" s="724"/>
      <c r="X267" s="724"/>
      <c r="Y267" s="724"/>
      <c r="Z267" s="724"/>
      <c r="AA267" s="724"/>
      <c r="AB267" s="724"/>
      <c r="AC267" s="724"/>
      <c r="AD267" s="724"/>
      <c r="AE267" s="724"/>
      <c r="AF267" s="724"/>
      <c r="AG267" s="724"/>
      <c r="AH267" s="724"/>
      <c r="AI267" s="724"/>
      <c r="AJ267" s="724"/>
      <c r="AK267" s="724"/>
      <c r="AL267" s="724"/>
      <c r="AM267" s="724"/>
      <c r="AN267" s="724"/>
      <c r="AO267" s="724"/>
      <c r="AP267" s="626"/>
      <c r="AQ267" s="686"/>
      <c r="AR267" s="686"/>
      <c r="AS267" s="686"/>
      <c r="AT267" s="686"/>
      <c r="AU267" s="686"/>
      <c r="AV267" s="686"/>
      <c r="AW267" s="686"/>
      <c r="AX267" s="686"/>
      <c r="AY267" s="686"/>
      <c r="AZ267" s="686"/>
      <c r="BA267" s="686"/>
      <c r="BB267" s="686"/>
      <c r="BC267" s="686"/>
      <c r="BD267" s="686"/>
      <c r="BE267" s="686"/>
      <c r="BF267" s="686"/>
      <c r="BG267" s="686"/>
      <c r="BH267" s="686"/>
      <c r="BI267" s="686"/>
      <c r="BJ267" s="686"/>
      <c r="BK267" s="686"/>
      <c r="BL267" s="686"/>
      <c r="BM267" s="686"/>
      <c r="BN267" s="686"/>
      <c r="BO267" s="686"/>
      <c r="BP267" s="686"/>
      <c r="BQ267" s="686"/>
      <c r="BR267" s="686"/>
      <c r="BS267" s="686"/>
      <c r="BT267" s="686"/>
    </row>
    <row r="268" ht="15.75" customHeight="1">
      <c r="A268" s="711" t="s">
        <v>4557</v>
      </c>
      <c r="B268" s="711"/>
      <c r="C268" s="711"/>
      <c r="D268" s="707"/>
      <c r="E268" s="708"/>
      <c r="G268" s="708" t="b">
        <v>0</v>
      </c>
      <c r="H268" s="740" t="s">
        <v>4558</v>
      </c>
      <c r="I268" s="711"/>
      <c r="J268" s="716" t="s">
        <v>4559</v>
      </c>
      <c r="K268" s="711"/>
      <c r="L268" s="711"/>
      <c r="M268" s="711"/>
      <c r="N268" s="711"/>
      <c r="O268" s="711"/>
      <c r="P268" s="717"/>
      <c r="Q268" s="711"/>
      <c r="R268" s="676" t="s">
        <v>4560</v>
      </c>
      <c r="S268" s="676" t="s">
        <v>4561</v>
      </c>
      <c r="T268" s="676" t="s">
        <v>4562</v>
      </c>
      <c r="U268" s="676" t="s">
        <v>3988</v>
      </c>
      <c r="V268" s="750">
        <v>43221.0</v>
      </c>
      <c r="W268" s="769">
        <v>43840.0</v>
      </c>
      <c r="X268" s="718">
        <v>278566.0</v>
      </c>
      <c r="Y268" s="684"/>
      <c r="Z268" s="676"/>
      <c r="AA268" s="676"/>
      <c r="AB268" s="676"/>
      <c r="AC268" s="676"/>
      <c r="AD268" s="685"/>
      <c r="AE268" s="685"/>
      <c r="AF268" s="685"/>
      <c r="AG268" s="685"/>
      <c r="AH268" s="676"/>
      <c r="AI268" s="686"/>
      <c r="AJ268" s="686"/>
      <c r="AK268" s="685"/>
      <c r="AL268" s="685"/>
      <c r="AM268" s="676" t="s">
        <v>4563</v>
      </c>
      <c r="AN268" s="626"/>
      <c r="AO268" s="626"/>
      <c r="AP268" s="626"/>
      <c r="AQ268" s="686"/>
      <c r="AR268" s="686"/>
      <c r="AS268" s="686"/>
      <c r="AT268" s="686"/>
      <c r="AU268" s="686"/>
      <c r="AV268" s="686"/>
      <c r="AW268" s="686"/>
      <c r="AX268" s="686"/>
      <c r="AY268" s="686"/>
      <c r="AZ268" s="686"/>
      <c r="BA268" s="686"/>
      <c r="BB268" s="686"/>
      <c r="BC268" s="686"/>
      <c r="BD268" s="686"/>
      <c r="BE268" s="686"/>
      <c r="BF268" s="686"/>
      <c r="BG268" s="686"/>
      <c r="BH268" s="686"/>
      <c r="BI268" s="686"/>
      <c r="BJ268" s="686"/>
      <c r="BK268" s="686"/>
      <c r="BL268" s="686"/>
      <c r="BM268" s="686"/>
      <c r="BN268" s="686"/>
      <c r="BO268" s="686"/>
      <c r="BP268" s="686"/>
      <c r="BQ268" s="686"/>
      <c r="BR268" s="686"/>
      <c r="BS268" s="686"/>
      <c r="BT268" s="686"/>
    </row>
    <row r="269" ht="15.75" customHeight="1">
      <c r="A269" s="711" t="s">
        <v>4564</v>
      </c>
      <c r="B269" s="725"/>
      <c r="C269" s="725"/>
      <c r="D269" s="707"/>
      <c r="E269" s="708"/>
      <c r="G269" s="708" t="b">
        <v>0</v>
      </c>
      <c r="H269" s="726" t="s">
        <v>4116</v>
      </c>
      <c r="I269" s="726"/>
      <c r="J269" s="727" t="s">
        <v>4565</v>
      </c>
      <c r="K269" s="711"/>
      <c r="L269" s="711"/>
      <c r="M269" s="711"/>
      <c r="N269" s="711"/>
      <c r="O269" s="711"/>
      <c r="P269" s="717"/>
      <c r="Q269" s="711"/>
      <c r="R269" s="676" t="s">
        <v>4566</v>
      </c>
      <c r="S269" s="676" t="s">
        <v>4567</v>
      </c>
      <c r="T269" s="719" t="s">
        <v>4568</v>
      </c>
      <c r="U269" s="802" t="s">
        <v>4569</v>
      </c>
      <c r="V269" s="724">
        <v>1892.0</v>
      </c>
      <c r="W269" s="724"/>
      <c r="X269" s="724"/>
      <c r="Y269" s="724"/>
      <c r="Z269" s="724"/>
      <c r="AA269" s="724"/>
      <c r="AB269" s="724"/>
      <c r="AC269" s="724"/>
      <c r="AD269" s="724"/>
      <c r="AE269" s="724"/>
      <c r="AF269" s="724"/>
      <c r="AG269" s="724"/>
      <c r="AH269" s="724"/>
      <c r="AI269" s="724"/>
      <c r="AJ269" s="724"/>
      <c r="AK269" s="724"/>
      <c r="AL269" s="724"/>
      <c r="AM269" s="724"/>
      <c r="AN269" s="724"/>
      <c r="AO269" s="724"/>
      <c r="AP269" s="626"/>
      <c r="AQ269" s="686"/>
      <c r="AR269" s="686"/>
      <c r="AS269" s="686"/>
      <c r="AT269" s="686"/>
      <c r="AU269" s="686"/>
      <c r="AV269" s="686"/>
      <c r="AW269" s="686"/>
      <c r="AX269" s="686"/>
      <c r="AY269" s="686"/>
      <c r="AZ269" s="686"/>
      <c r="BA269" s="686"/>
      <c r="BB269" s="686"/>
      <c r="BC269" s="686"/>
      <c r="BD269" s="686"/>
      <c r="BE269" s="686"/>
      <c r="BF269" s="686"/>
      <c r="BG269" s="686"/>
      <c r="BH269" s="686"/>
      <c r="BI269" s="686"/>
      <c r="BJ269" s="686"/>
      <c r="BK269" s="686"/>
      <c r="BL269" s="686"/>
      <c r="BM269" s="686"/>
      <c r="BN269" s="686"/>
      <c r="BO269" s="686"/>
      <c r="BP269" s="686"/>
      <c r="BQ269" s="686"/>
      <c r="BR269" s="686"/>
      <c r="BS269" s="686"/>
      <c r="BT269" s="686"/>
    </row>
    <row r="270" ht="15.75" customHeight="1">
      <c r="A270" s="716" t="s">
        <v>1416</v>
      </c>
      <c r="B270" s="711"/>
      <c r="C270" s="711"/>
      <c r="D270" s="707"/>
      <c r="E270" s="708"/>
      <c r="G270" s="713" t="b">
        <v>0</v>
      </c>
      <c r="H270" s="711" t="s">
        <v>4570</v>
      </c>
      <c r="I270" s="711"/>
      <c r="J270" s="716" t="s">
        <v>1417</v>
      </c>
      <c r="K270" s="711"/>
      <c r="L270" s="711"/>
      <c r="M270" s="711"/>
      <c r="N270" s="711"/>
      <c r="O270" s="711"/>
      <c r="P270" s="717"/>
      <c r="Q270" s="711"/>
      <c r="R270" s="744" t="s">
        <v>1420</v>
      </c>
      <c r="S270" s="724"/>
      <c r="T270" s="724"/>
      <c r="U270" s="724" t="s">
        <v>3602</v>
      </c>
      <c r="V270" s="724"/>
      <c r="W270" s="724"/>
      <c r="X270" s="724"/>
      <c r="Y270" s="724"/>
      <c r="Z270" s="724"/>
      <c r="AA270" s="724"/>
      <c r="AB270" s="724"/>
      <c r="AC270" s="724"/>
      <c r="AD270" s="724"/>
      <c r="AE270" s="724"/>
      <c r="AF270" s="724"/>
      <c r="AG270" s="724"/>
      <c r="AH270" s="724"/>
      <c r="AK270" s="724"/>
      <c r="AL270" s="724"/>
      <c r="AM270" s="724" t="s">
        <v>1423</v>
      </c>
      <c r="AN270" s="724"/>
      <c r="AO270" s="724"/>
      <c r="AP270" s="626"/>
      <c r="AQ270" s="686"/>
      <c r="AR270" s="686"/>
      <c r="AS270" s="686"/>
      <c r="AT270" s="686"/>
      <c r="AU270" s="686"/>
      <c r="AV270" s="686"/>
      <c r="AW270" s="686"/>
      <c r="AX270" s="686"/>
      <c r="AY270" s="686"/>
      <c r="AZ270" s="686"/>
      <c r="BA270" s="686"/>
      <c r="BB270" s="686"/>
      <c r="BC270" s="686"/>
      <c r="BD270" s="686"/>
      <c r="BE270" s="686"/>
      <c r="BF270" s="686"/>
      <c r="BG270" s="686"/>
      <c r="BH270" s="686"/>
      <c r="BI270" s="686"/>
      <c r="BJ270" s="686"/>
      <c r="BK270" s="686"/>
      <c r="BL270" s="686"/>
      <c r="BM270" s="686"/>
      <c r="BN270" s="686"/>
      <c r="BO270" s="686"/>
      <c r="BP270" s="686"/>
      <c r="BQ270" s="686"/>
      <c r="BR270" s="686"/>
      <c r="BS270" s="686"/>
      <c r="BT270" s="686"/>
    </row>
    <row r="271" ht="15.75" customHeight="1">
      <c r="A271" s="711" t="s">
        <v>4571</v>
      </c>
      <c r="B271" s="725"/>
      <c r="C271" s="725"/>
      <c r="D271" s="707"/>
      <c r="E271" s="708"/>
      <c r="G271" s="708" t="b">
        <v>0</v>
      </c>
      <c r="H271" s="725" t="s">
        <v>4147</v>
      </c>
      <c r="I271" s="716"/>
      <c r="J271" s="716" t="s">
        <v>4572</v>
      </c>
      <c r="K271" s="711"/>
      <c r="L271" s="711"/>
      <c r="M271" s="711"/>
      <c r="N271" s="711"/>
      <c r="O271" s="711"/>
      <c r="P271" s="717"/>
      <c r="Q271" s="711"/>
      <c r="R271" s="744"/>
      <c r="S271" s="676" t="s">
        <v>4573</v>
      </c>
      <c r="T271" s="676" t="s">
        <v>4574</v>
      </c>
      <c r="U271" s="676" t="s">
        <v>4450</v>
      </c>
      <c r="V271" s="720">
        <v>40422.0</v>
      </c>
      <c r="W271" s="769">
        <v>43840.0</v>
      </c>
      <c r="X271" s="718">
        <v>105684.0</v>
      </c>
      <c r="Y271" s="684" t="s">
        <v>74</v>
      </c>
      <c r="Z271" s="676" t="s">
        <v>1339</v>
      </c>
      <c r="AA271" s="720">
        <v>40892.0</v>
      </c>
      <c r="AB271" s="721">
        <v>500000.0</v>
      </c>
      <c r="AC271" s="721">
        <v>500000.0</v>
      </c>
      <c r="AD271" s="685"/>
      <c r="AE271" s="685">
        <v>1.0</v>
      </c>
      <c r="AF271" s="685" t="s">
        <v>111</v>
      </c>
      <c r="AG271" s="685"/>
      <c r="AH271" s="676"/>
      <c r="AI271" s="686"/>
      <c r="AJ271" s="686"/>
      <c r="AK271" s="685" t="s">
        <v>4575</v>
      </c>
      <c r="AL271" s="685"/>
      <c r="AM271" s="676"/>
      <c r="AN271" s="626"/>
      <c r="AO271" s="626"/>
      <c r="AP271" s="626"/>
      <c r="AQ271" s="686"/>
      <c r="AR271" s="686"/>
      <c r="AS271" s="686"/>
      <c r="AT271" s="686"/>
      <c r="AU271" s="686"/>
      <c r="AV271" s="686"/>
      <c r="AW271" s="686"/>
      <c r="AX271" s="686"/>
      <c r="AY271" s="686"/>
      <c r="AZ271" s="686"/>
      <c r="BA271" s="686"/>
      <c r="BB271" s="686"/>
      <c r="BC271" s="686"/>
      <c r="BD271" s="686"/>
      <c r="BE271" s="686"/>
      <c r="BF271" s="686"/>
      <c r="BG271" s="686"/>
      <c r="BH271" s="686"/>
      <c r="BI271" s="686"/>
      <c r="BJ271" s="686"/>
      <c r="BK271" s="686"/>
      <c r="BL271" s="686"/>
      <c r="BM271" s="686"/>
      <c r="BN271" s="686"/>
      <c r="BO271" s="686"/>
      <c r="BP271" s="686"/>
      <c r="BQ271" s="686"/>
      <c r="BR271" s="686"/>
      <c r="BS271" s="686"/>
      <c r="BT271" s="686"/>
    </row>
    <row r="272" ht="15.75" customHeight="1">
      <c r="A272" s="686" t="s">
        <v>1467</v>
      </c>
      <c r="B272" s="686"/>
      <c r="C272" s="686"/>
      <c r="D272" s="709"/>
      <c r="E272" s="708"/>
      <c r="F272" s="684"/>
      <c r="G272" s="709" t="b">
        <v>0</v>
      </c>
      <c r="H272" s="755" t="s">
        <v>1468</v>
      </c>
      <c r="I272" s="686"/>
      <c r="K272" s="686"/>
      <c r="L272" s="686" t="s">
        <v>123</v>
      </c>
      <c r="M272" s="686"/>
      <c r="N272" s="686"/>
      <c r="O272" s="686"/>
      <c r="P272" s="686"/>
      <c r="Q272" s="686"/>
      <c r="R272" s="686"/>
      <c r="S272" s="686"/>
      <c r="T272" s="686"/>
      <c r="U272" s="686"/>
      <c r="V272" s="686"/>
      <c r="W272" s="684" t="s">
        <v>91</v>
      </c>
      <c r="X272" s="686"/>
      <c r="Y272" s="686"/>
      <c r="Z272" s="686"/>
      <c r="AA272" s="686"/>
      <c r="AB272" s="686"/>
      <c r="AC272" s="686"/>
      <c r="AD272" s="686"/>
      <c r="AE272" s="686"/>
      <c r="AF272" s="686"/>
      <c r="AG272" s="686"/>
      <c r="AH272" s="686"/>
      <c r="AI272" s="686"/>
      <c r="AJ272" s="686"/>
      <c r="AK272" s="686"/>
      <c r="AL272" s="686"/>
      <c r="AM272" s="686"/>
      <c r="AN272" s="686"/>
      <c r="AO272" s="686"/>
      <c r="AP272" s="686"/>
      <c r="AQ272" s="686"/>
      <c r="AR272" s="686"/>
      <c r="AS272" s="686"/>
      <c r="AT272" s="686"/>
      <c r="AU272" s="686"/>
      <c r="AV272" s="686"/>
      <c r="AW272" s="686"/>
      <c r="AX272" s="686"/>
      <c r="AY272" s="686"/>
      <c r="AZ272" s="686"/>
      <c r="BA272" s="686"/>
      <c r="BB272" s="686"/>
      <c r="BC272" s="686"/>
      <c r="BD272" s="686"/>
      <c r="BE272" s="686"/>
      <c r="BF272" s="686"/>
      <c r="BG272" s="686"/>
      <c r="BH272" s="686"/>
      <c r="BI272" s="686"/>
      <c r="BJ272" s="686"/>
      <c r="BK272" s="686"/>
      <c r="BL272" s="686"/>
      <c r="BM272" s="686"/>
      <c r="BN272" s="686"/>
      <c r="BO272" s="686"/>
      <c r="BP272" s="686"/>
      <c r="BQ272" s="686"/>
      <c r="BR272" s="686"/>
      <c r="BS272" s="686"/>
      <c r="BT272" s="686"/>
    </row>
    <row r="273" ht="15.75" customHeight="1">
      <c r="A273" s="711" t="s">
        <v>4576</v>
      </c>
      <c r="B273" s="725"/>
      <c r="C273" s="725"/>
      <c r="D273" s="707"/>
      <c r="E273" s="708"/>
      <c r="G273" s="708" t="b">
        <v>0</v>
      </c>
      <c r="H273" s="725" t="s">
        <v>4147</v>
      </c>
      <c r="I273" s="716"/>
      <c r="J273" s="716" t="s">
        <v>4577</v>
      </c>
      <c r="K273" s="711"/>
      <c r="L273" s="711"/>
      <c r="M273" s="711"/>
      <c r="N273" s="711"/>
      <c r="O273" s="711"/>
      <c r="P273" s="717"/>
      <c r="Q273" s="711"/>
      <c r="R273" s="676" t="s">
        <v>4578</v>
      </c>
      <c r="S273" s="676" t="s">
        <v>4579</v>
      </c>
      <c r="T273" s="676" t="s">
        <v>2608</v>
      </c>
      <c r="U273" s="676" t="s">
        <v>3953</v>
      </c>
      <c r="V273" s="676">
        <v>2010.0</v>
      </c>
      <c r="W273" s="798">
        <v>43840.0</v>
      </c>
      <c r="X273" s="718">
        <v>428920.0</v>
      </c>
      <c r="Y273" s="684"/>
      <c r="Z273" s="676"/>
      <c r="AA273" s="676"/>
      <c r="AB273" s="676"/>
      <c r="AC273" s="676"/>
      <c r="AD273" s="685"/>
      <c r="AE273" s="685"/>
      <c r="AF273" s="685"/>
      <c r="AG273" s="685"/>
      <c r="AH273" s="676"/>
      <c r="AI273" s="686"/>
      <c r="AJ273" s="686"/>
      <c r="AK273" s="685" t="s">
        <v>4580</v>
      </c>
      <c r="AL273" s="685" t="s">
        <v>4581</v>
      </c>
      <c r="AM273" s="676" t="s">
        <v>4582</v>
      </c>
      <c r="AN273" s="626"/>
      <c r="AO273" s="626"/>
      <c r="AP273" s="626"/>
      <c r="AQ273" s="686"/>
      <c r="AR273" s="686"/>
      <c r="AS273" s="686"/>
      <c r="AT273" s="686"/>
      <c r="AU273" s="686"/>
      <c r="AV273" s="686"/>
      <c r="AW273" s="686"/>
      <c r="AX273" s="686"/>
      <c r="AY273" s="686"/>
      <c r="AZ273" s="686"/>
      <c r="BA273" s="686"/>
      <c r="BB273" s="686"/>
      <c r="BC273" s="686"/>
      <c r="BD273" s="686"/>
      <c r="BE273" s="686"/>
      <c r="BF273" s="686"/>
      <c r="BG273" s="686"/>
      <c r="BH273" s="686"/>
      <c r="BI273" s="686"/>
      <c r="BJ273" s="686"/>
      <c r="BK273" s="686"/>
      <c r="BL273" s="686"/>
      <c r="BM273" s="686"/>
      <c r="BN273" s="686"/>
      <c r="BO273" s="686"/>
      <c r="BP273" s="686"/>
      <c r="BQ273" s="686"/>
      <c r="BR273" s="686"/>
      <c r="BS273" s="686"/>
      <c r="BT273" s="686"/>
    </row>
    <row r="274" ht="15.75" customHeight="1">
      <c r="A274" s="686" t="s">
        <v>1571</v>
      </c>
      <c r="B274" s="686" t="s">
        <v>3824</v>
      </c>
      <c r="C274" s="686" t="s">
        <v>3723</v>
      </c>
      <c r="D274" s="709"/>
      <c r="E274" s="708"/>
      <c r="F274" s="684"/>
      <c r="G274" s="709" t="b">
        <v>0</v>
      </c>
      <c r="H274" s="684" t="s">
        <v>4583</v>
      </c>
      <c r="I274" s="686"/>
      <c r="J274" s="686"/>
      <c r="K274" s="686"/>
      <c r="L274" s="686"/>
      <c r="M274" s="686"/>
      <c r="N274" s="686"/>
      <c r="O274" s="686"/>
      <c r="P274" s="686"/>
      <c r="Q274" s="686"/>
      <c r="R274" s="639" t="s">
        <v>1573</v>
      </c>
      <c r="S274" s="686"/>
      <c r="T274" s="686"/>
      <c r="U274" s="686" t="s">
        <v>4584</v>
      </c>
      <c r="V274" s="686"/>
      <c r="W274" s="684"/>
      <c r="X274" s="686"/>
      <c r="Y274" s="686"/>
      <c r="Z274" s="686"/>
      <c r="AA274" s="686"/>
      <c r="AB274" s="686"/>
      <c r="AC274" s="686"/>
      <c r="AD274" s="686"/>
      <c r="AE274" s="686"/>
      <c r="AF274" s="686"/>
      <c r="AG274" s="686"/>
      <c r="AH274" s="686"/>
      <c r="AI274" s="686"/>
      <c r="AJ274" s="686"/>
      <c r="AK274" s="686"/>
      <c r="AL274" s="686"/>
      <c r="AM274" s="686"/>
      <c r="AN274" s="686"/>
      <c r="AO274" s="686"/>
      <c r="AP274" s="686"/>
      <c r="AQ274" s="686"/>
      <c r="AR274" s="686"/>
      <c r="AS274" s="686"/>
      <c r="AT274" s="686"/>
      <c r="AU274" s="686"/>
      <c r="AV274" s="686"/>
      <c r="AW274" s="686"/>
      <c r="AX274" s="686"/>
      <c r="AY274" s="686"/>
      <c r="AZ274" s="686"/>
      <c r="BA274" s="686"/>
      <c r="BB274" s="686"/>
      <c r="BC274" s="686"/>
      <c r="BD274" s="686"/>
      <c r="BE274" s="686"/>
      <c r="BF274" s="686"/>
      <c r="BG274" s="686"/>
      <c r="BH274" s="686"/>
      <c r="BI274" s="686"/>
      <c r="BJ274" s="686"/>
      <c r="BK274" s="686"/>
      <c r="BL274" s="686"/>
      <c r="BM274" s="686"/>
      <c r="BN274" s="686"/>
      <c r="BO274" s="686"/>
      <c r="BP274" s="686"/>
      <c r="BQ274" s="686"/>
      <c r="BR274" s="686"/>
      <c r="BS274" s="686"/>
      <c r="BT274" s="686"/>
    </row>
    <row r="275" ht="15.75" customHeight="1">
      <c r="A275" s="711" t="s">
        <v>1811</v>
      </c>
      <c r="B275" s="740"/>
      <c r="C275" s="740"/>
      <c r="D275" s="707"/>
      <c r="E275" s="708"/>
      <c r="G275" s="708" t="b">
        <v>0</v>
      </c>
      <c r="H275" s="711" t="s">
        <v>804</v>
      </c>
      <c r="I275" s="711"/>
      <c r="J275" s="711"/>
      <c r="K275" s="711"/>
      <c r="L275" s="711"/>
      <c r="M275" s="711"/>
      <c r="N275" s="711"/>
      <c r="O275" s="711"/>
      <c r="P275" s="717"/>
      <c r="Q275" s="711"/>
      <c r="R275" s="724"/>
      <c r="S275" s="724"/>
      <c r="T275" s="724"/>
      <c r="U275" s="724"/>
      <c r="V275" s="724"/>
      <c r="W275" s="724"/>
      <c r="X275" s="724"/>
      <c r="Y275" s="724"/>
      <c r="Z275" s="724"/>
      <c r="AA275" s="724"/>
      <c r="AB275" s="724"/>
      <c r="AC275" s="724"/>
      <c r="AD275" s="724"/>
      <c r="AE275" s="724"/>
      <c r="AF275" s="724"/>
      <c r="AG275" s="724"/>
      <c r="AH275" s="724"/>
      <c r="AI275" s="724"/>
      <c r="AJ275" s="724"/>
      <c r="AK275" s="724"/>
      <c r="AL275" s="724"/>
      <c r="AM275" s="724"/>
      <c r="AN275" s="724"/>
      <c r="AO275" s="724"/>
      <c r="AP275" s="626"/>
      <c r="AQ275" s="686"/>
      <c r="AR275" s="686"/>
      <c r="AS275" s="686"/>
      <c r="AT275" s="686"/>
      <c r="AU275" s="686"/>
      <c r="AV275" s="686"/>
      <c r="AW275" s="686"/>
      <c r="AX275" s="686"/>
      <c r="AY275" s="686"/>
      <c r="AZ275" s="686"/>
      <c r="BA275" s="686"/>
      <c r="BB275" s="686"/>
      <c r="BC275" s="686"/>
      <c r="BD275" s="686"/>
      <c r="BE275" s="686"/>
      <c r="BF275" s="686"/>
      <c r="BG275" s="686"/>
      <c r="BH275" s="686"/>
      <c r="BI275" s="686"/>
      <c r="BJ275" s="686"/>
      <c r="BK275" s="686"/>
      <c r="BL275" s="686"/>
      <c r="BM275" s="686"/>
      <c r="BN275" s="686"/>
      <c r="BO275" s="686"/>
      <c r="BP275" s="686"/>
      <c r="BQ275" s="686"/>
      <c r="BR275" s="686"/>
      <c r="BS275" s="686"/>
      <c r="BT275" s="686"/>
    </row>
    <row r="276" ht="15.75" customHeight="1">
      <c r="A276" s="711" t="s">
        <v>4585</v>
      </c>
      <c r="B276" s="711"/>
      <c r="C276" s="711"/>
      <c r="D276" s="707"/>
      <c r="E276" s="708"/>
      <c r="G276" s="708" t="b">
        <v>0</v>
      </c>
      <c r="H276" s="711" t="s">
        <v>4147</v>
      </c>
      <c r="I276" s="716"/>
      <c r="J276" s="716" t="s">
        <v>4586</v>
      </c>
      <c r="K276" s="711"/>
      <c r="L276" s="711"/>
      <c r="M276" s="711"/>
      <c r="N276" s="711"/>
      <c r="O276" s="711"/>
      <c r="P276" s="717"/>
      <c r="Q276" s="711"/>
      <c r="R276" s="676" t="s">
        <v>4587</v>
      </c>
      <c r="S276" s="676" t="s">
        <v>4588</v>
      </c>
      <c r="T276" s="676" t="s">
        <v>4589</v>
      </c>
      <c r="U276" s="676" t="s">
        <v>3276</v>
      </c>
      <c r="V276" s="676">
        <v>1999.0</v>
      </c>
      <c r="W276" s="769">
        <v>43840.0</v>
      </c>
      <c r="X276" s="718">
        <v>239003.0</v>
      </c>
      <c r="Y276" s="684"/>
      <c r="Z276" s="676"/>
      <c r="AA276" s="676"/>
      <c r="AB276" s="676"/>
      <c r="AC276" s="676"/>
      <c r="AD276" s="685"/>
      <c r="AE276" s="685"/>
      <c r="AF276" s="685"/>
      <c r="AG276" s="685"/>
      <c r="AH276" s="676"/>
      <c r="AI276" s="686"/>
      <c r="AJ276" s="686"/>
      <c r="AK276" s="685" t="s">
        <v>4590</v>
      </c>
      <c r="AL276" s="685" t="s">
        <v>4591</v>
      </c>
      <c r="AM276" s="676" t="s">
        <v>4592</v>
      </c>
      <c r="AN276" s="626"/>
      <c r="AO276" s="626"/>
      <c r="AP276" s="626"/>
      <c r="AQ276" s="686"/>
      <c r="AR276" s="686"/>
      <c r="AS276" s="686"/>
      <c r="AT276" s="686"/>
      <c r="AU276" s="686"/>
      <c r="AV276" s="686"/>
      <c r="AW276" s="686"/>
      <c r="AX276" s="686"/>
      <c r="AY276" s="686"/>
      <c r="AZ276" s="686"/>
      <c r="BA276" s="686"/>
      <c r="BB276" s="686"/>
      <c r="BC276" s="686"/>
      <c r="BD276" s="686"/>
      <c r="BE276" s="686"/>
      <c r="BF276" s="686"/>
      <c r="BG276" s="686"/>
      <c r="BH276" s="686"/>
      <c r="BI276" s="686"/>
      <c r="BJ276" s="686"/>
      <c r="BK276" s="686"/>
      <c r="BL276" s="686"/>
      <c r="BM276" s="686"/>
      <c r="BN276" s="686"/>
      <c r="BO276" s="686"/>
      <c r="BP276" s="686"/>
      <c r="BQ276" s="686"/>
      <c r="BR276" s="686"/>
      <c r="BS276" s="686"/>
      <c r="BT276" s="686"/>
    </row>
    <row r="277" ht="15.75" customHeight="1">
      <c r="A277" s="711" t="s">
        <v>4593</v>
      </c>
      <c r="B277" s="725"/>
      <c r="C277" s="725"/>
      <c r="D277" s="707"/>
      <c r="E277" s="708"/>
      <c r="G277" s="708" t="b">
        <v>0</v>
      </c>
      <c r="H277" s="725" t="s">
        <v>4147</v>
      </c>
      <c r="I277" s="716"/>
      <c r="J277" s="716" t="s">
        <v>4594</v>
      </c>
      <c r="K277" s="711"/>
      <c r="L277" s="711"/>
      <c r="M277" s="711"/>
      <c r="N277" s="711"/>
      <c r="O277" s="711"/>
      <c r="P277" s="717"/>
      <c r="Q277" s="711"/>
      <c r="R277" s="676" t="s">
        <v>4595</v>
      </c>
      <c r="S277" s="676" t="s">
        <v>4596</v>
      </c>
      <c r="T277" s="676" t="s">
        <v>4597</v>
      </c>
      <c r="U277" s="676" t="s">
        <v>3933</v>
      </c>
      <c r="V277" s="676">
        <v>2000.0</v>
      </c>
      <c r="W277" s="684" t="s">
        <v>4092</v>
      </c>
      <c r="X277" s="718">
        <v>7287.0</v>
      </c>
      <c r="Y277" s="684" t="s">
        <v>3780</v>
      </c>
      <c r="Z277" s="676" t="s">
        <v>1993</v>
      </c>
      <c r="AA277" s="720">
        <v>42754.0</v>
      </c>
      <c r="AB277" s="721">
        <v>6000000.0</v>
      </c>
      <c r="AC277" s="721">
        <v>5.7E7</v>
      </c>
      <c r="AD277" s="685"/>
      <c r="AE277" s="685">
        <v>5.0</v>
      </c>
      <c r="AF277" s="685" t="s">
        <v>1287</v>
      </c>
      <c r="AG277" s="685">
        <v>8.0</v>
      </c>
      <c r="AH277" s="676"/>
      <c r="AI277" s="686"/>
      <c r="AJ277" s="686"/>
      <c r="AK277" s="685" t="s">
        <v>4598</v>
      </c>
      <c r="AL277" s="685" t="s">
        <v>4599</v>
      </c>
      <c r="AM277" s="676" t="s">
        <v>4600</v>
      </c>
      <c r="AN277" s="626"/>
      <c r="AO277" s="626"/>
      <c r="AP277" s="626"/>
      <c r="AQ277" s="686"/>
      <c r="AR277" s="686"/>
      <c r="AS277" s="686"/>
      <c r="AT277" s="686"/>
      <c r="AU277" s="686"/>
      <c r="AV277" s="686"/>
      <c r="AW277" s="686"/>
      <c r="AX277" s="686"/>
      <c r="AY277" s="686"/>
      <c r="AZ277" s="686"/>
      <c r="BA277" s="686"/>
      <c r="BB277" s="686"/>
      <c r="BC277" s="686"/>
      <c r="BD277" s="686"/>
      <c r="BE277" s="686"/>
      <c r="BF277" s="686"/>
      <c r="BG277" s="686"/>
      <c r="BH277" s="686"/>
      <c r="BI277" s="686"/>
      <c r="BJ277" s="686"/>
      <c r="BK277" s="686"/>
      <c r="BL277" s="686"/>
      <c r="BM277" s="686"/>
      <c r="BN277" s="686"/>
      <c r="BO277" s="686"/>
      <c r="BP277" s="686"/>
      <c r="BQ277" s="686"/>
      <c r="BR277" s="686"/>
      <c r="BS277" s="686"/>
      <c r="BT277" s="686"/>
    </row>
    <row r="278" ht="15.75" customHeight="1">
      <c r="A278" s="711" t="s">
        <v>4601</v>
      </c>
      <c r="B278" s="725"/>
      <c r="C278" s="725"/>
      <c r="D278" s="707"/>
      <c r="E278" s="708"/>
      <c r="G278" s="708" t="b">
        <v>0</v>
      </c>
      <c r="H278" s="725" t="s">
        <v>4147</v>
      </c>
      <c r="I278" s="716"/>
      <c r="J278" s="716" t="s">
        <v>4602</v>
      </c>
      <c r="K278" s="711"/>
      <c r="L278" s="711"/>
      <c r="M278" s="711"/>
      <c r="N278" s="711"/>
      <c r="O278" s="711"/>
      <c r="P278" s="717"/>
      <c r="Q278" s="711"/>
      <c r="R278" s="676" t="s">
        <v>4603</v>
      </c>
      <c r="S278" s="676" t="s">
        <v>4604</v>
      </c>
      <c r="T278" s="676" t="s">
        <v>4605</v>
      </c>
      <c r="U278" s="676" t="s">
        <v>3988</v>
      </c>
      <c r="V278" s="676">
        <v>2001.0</v>
      </c>
      <c r="W278" s="684" t="s">
        <v>3590</v>
      </c>
      <c r="X278" s="718">
        <v>156183.0</v>
      </c>
      <c r="Y278" s="684"/>
      <c r="Z278" s="676"/>
      <c r="AA278" s="676"/>
      <c r="AB278" s="676"/>
      <c r="AC278" s="676"/>
      <c r="AD278" s="685"/>
      <c r="AE278" s="685"/>
      <c r="AF278" s="685" t="s">
        <v>111</v>
      </c>
      <c r="AG278" s="685"/>
      <c r="AH278" s="676"/>
      <c r="AI278" s="686"/>
      <c r="AJ278" s="686"/>
      <c r="AK278" s="685"/>
      <c r="AL278" s="685">
        <v>9.7286556106E10</v>
      </c>
      <c r="AM278" s="676"/>
      <c r="AN278" s="626"/>
      <c r="AO278" s="626"/>
      <c r="AP278" s="626"/>
      <c r="AQ278" s="686"/>
      <c r="AR278" s="686"/>
      <c r="AS278" s="686"/>
      <c r="AT278" s="686"/>
      <c r="AU278" s="686"/>
      <c r="AV278" s="686"/>
      <c r="AW278" s="686"/>
      <c r="AX278" s="686"/>
      <c r="AY278" s="686"/>
      <c r="AZ278" s="686"/>
      <c r="BA278" s="686"/>
      <c r="BB278" s="686"/>
      <c r="BC278" s="686"/>
      <c r="BD278" s="686"/>
      <c r="BE278" s="686"/>
      <c r="BF278" s="686"/>
      <c r="BG278" s="686"/>
      <c r="BH278" s="686"/>
      <c r="BI278" s="686"/>
      <c r="BJ278" s="686"/>
      <c r="BK278" s="686"/>
      <c r="BL278" s="686"/>
      <c r="BM278" s="686"/>
      <c r="BN278" s="686"/>
      <c r="BO278" s="686"/>
      <c r="BP278" s="686"/>
      <c r="BQ278" s="686"/>
      <c r="BR278" s="686"/>
      <c r="BS278" s="686"/>
      <c r="BT278" s="686"/>
    </row>
    <row r="279" ht="15.75" customHeight="1">
      <c r="A279" s="711" t="s">
        <v>1880</v>
      </c>
      <c r="B279" s="740"/>
      <c r="C279" s="740"/>
      <c r="D279" s="707"/>
      <c r="E279" s="708"/>
      <c r="G279" s="708" t="b">
        <v>0</v>
      </c>
      <c r="H279" s="711" t="s">
        <v>804</v>
      </c>
      <c r="I279" s="716"/>
      <c r="J279" s="716" t="s">
        <v>1881</v>
      </c>
      <c r="K279" s="711"/>
      <c r="L279" s="711"/>
      <c r="M279" s="711"/>
      <c r="N279" s="711"/>
      <c r="O279" s="711"/>
      <c r="P279" s="717"/>
      <c r="Q279" s="711"/>
      <c r="R279" s="676" t="s">
        <v>1882</v>
      </c>
      <c r="S279" s="676"/>
      <c r="T279" s="676" t="s">
        <v>1883</v>
      </c>
      <c r="U279" s="676" t="s">
        <v>3988</v>
      </c>
      <c r="V279" s="676"/>
      <c r="W279" s="684"/>
      <c r="X279" s="718">
        <v>370287.0</v>
      </c>
      <c r="Y279" s="684"/>
      <c r="Z279" s="676"/>
      <c r="AA279" s="676"/>
      <c r="AB279" s="676"/>
      <c r="AC279" s="676"/>
      <c r="AD279" s="685"/>
      <c r="AE279" s="685"/>
      <c r="AF279" s="685"/>
      <c r="AG279" s="685"/>
      <c r="AH279" s="676"/>
      <c r="AI279" s="686"/>
      <c r="AJ279" s="686"/>
      <c r="AK279" s="685"/>
      <c r="AL279" s="685" t="s">
        <v>1884</v>
      </c>
      <c r="AM279" s="676"/>
      <c r="AN279" s="626"/>
      <c r="AO279" s="626"/>
      <c r="AP279" s="626"/>
      <c r="AQ279" s="686"/>
      <c r="AR279" s="686"/>
      <c r="AS279" s="686"/>
      <c r="AT279" s="686"/>
      <c r="AU279" s="686"/>
      <c r="AV279" s="686"/>
      <c r="AW279" s="686"/>
      <c r="AX279" s="686"/>
      <c r="AY279" s="686"/>
      <c r="AZ279" s="686"/>
      <c r="BA279" s="686"/>
      <c r="BB279" s="686"/>
      <c r="BC279" s="686"/>
      <c r="BD279" s="686"/>
      <c r="BE279" s="686"/>
      <c r="BF279" s="686"/>
      <c r="BG279" s="686"/>
      <c r="BH279" s="686"/>
      <c r="BI279" s="686"/>
      <c r="BJ279" s="686"/>
      <c r="BK279" s="686"/>
      <c r="BL279" s="686"/>
      <c r="BM279" s="686"/>
      <c r="BN279" s="686"/>
      <c r="BO279" s="686"/>
      <c r="BP279" s="686"/>
      <c r="BQ279" s="686"/>
      <c r="BR279" s="686"/>
      <c r="BS279" s="686"/>
      <c r="BT279" s="686"/>
    </row>
    <row r="280" ht="15.75" customHeight="1">
      <c r="A280" s="711" t="s">
        <v>4606</v>
      </c>
      <c r="B280" s="725"/>
      <c r="C280" s="725"/>
      <c r="D280" s="707"/>
      <c r="E280" s="708"/>
      <c r="G280" s="708" t="b">
        <v>0</v>
      </c>
      <c r="H280" s="725" t="s">
        <v>4147</v>
      </c>
      <c r="I280" s="711"/>
      <c r="J280" s="716" t="s">
        <v>4607</v>
      </c>
      <c r="K280" s="711"/>
      <c r="L280" s="711"/>
      <c r="M280" s="711"/>
      <c r="N280" s="711"/>
      <c r="O280" s="711"/>
      <c r="P280" s="717"/>
      <c r="Q280" s="711"/>
      <c r="R280" s="724"/>
      <c r="S280" s="724"/>
      <c r="T280" s="724"/>
      <c r="U280" s="724"/>
      <c r="V280" s="724"/>
      <c r="W280" s="722"/>
      <c r="X280" s="724"/>
      <c r="Y280" s="724"/>
      <c r="Z280" s="724"/>
      <c r="AA280" s="724"/>
      <c r="AB280" s="724"/>
      <c r="AC280" s="724"/>
      <c r="AD280" s="724"/>
      <c r="AE280" s="724"/>
      <c r="AF280" s="724"/>
      <c r="AG280" s="724"/>
      <c r="AH280" s="724"/>
      <c r="AI280" s="724"/>
      <c r="AJ280" s="724"/>
      <c r="AK280" s="724"/>
      <c r="AL280" s="724"/>
      <c r="AM280" s="724"/>
      <c r="AN280" s="724"/>
      <c r="AO280" s="724"/>
      <c r="AP280" s="626"/>
      <c r="AQ280" s="686"/>
      <c r="AR280" s="686"/>
      <c r="AS280" s="686"/>
      <c r="AT280" s="686"/>
      <c r="AU280" s="686"/>
      <c r="AV280" s="686"/>
      <c r="AW280" s="686"/>
      <c r="AX280" s="686"/>
      <c r="AY280" s="686"/>
      <c r="AZ280" s="686"/>
      <c r="BA280" s="686"/>
      <c r="BB280" s="686"/>
      <c r="BC280" s="686"/>
      <c r="BD280" s="686"/>
      <c r="BE280" s="686"/>
      <c r="BF280" s="686"/>
      <c r="BG280" s="686"/>
      <c r="BH280" s="686"/>
      <c r="BI280" s="686"/>
      <c r="BJ280" s="686"/>
      <c r="BK280" s="686"/>
      <c r="BL280" s="686"/>
      <c r="BM280" s="686"/>
      <c r="BN280" s="686"/>
      <c r="BO280" s="686"/>
      <c r="BP280" s="686"/>
      <c r="BQ280" s="686"/>
      <c r="BR280" s="686"/>
      <c r="BS280" s="686"/>
      <c r="BT280" s="686"/>
    </row>
    <row r="281" ht="15.75" customHeight="1">
      <c r="A281" s="711" t="s">
        <v>1892</v>
      </c>
      <c r="B281" s="740"/>
      <c r="C281" s="740"/>
      <c r="D281" s="707"/>
      <c r="E281" s="708"/>
      <c r="G281" s="708" t="b">
        <v>0</v>
      </c>
      <c r="H281" s="711" t="s">
        <v>1893</v>
      </c>
      <c r="I281" s="711"/>
      <c r="J281" s="716" t="s">
        <v>1894</v>
      </c>
      <c r="K281" s="711"/>
      <c r="L281" s="711"/>
      <c r="M281" s="711"/>
      <c r="N281" s="711"/>
      <c r="O281" s="711"/>
      <c r="P281" s="717"/>
      <c r="Q281" s="711"/>
      <c r="R281" s="724"/>
      <c r="S281" s="724"/>
      <c r="T281" s="724"/>
      <c r="U281" s="724"/>
      <c r="V281" s="724"/>
      <c r="W281" s="724"/>
      <c r="X281" s="724"/>
      <c r="Y281" s="724"/>
      <c r="Z281" s="724"/>
      <c r="AA281" s="724"/>
      <c r="AB281" s="724"/>
      <c r="AC281" s="724"/>
      <c r="AD281" s="724"/>
      <c r="AE281" s="724"/>
      <c r="AF281" s="724"/>
      <c r="AG281" s="724"/>
      <c r="AH281" s="724"/>
      <c r="AI281" s="724"/>
      <c r="AJ281" s="724"/>
      <c r="AK281" s="724"/>
      <c r="AL281" s="724"/>
      <c r="AM281" s="724"/>
      <c r="AN281" s="724"/>
      <c r="AO281" s="724"/>
      <c r="AP281" s="626"/>
      <c r="AQ281" s="686"/>
      <c r="AR281" s="686"/>
      <c r="AS281" s="686"/>
      <c r="AT281" s="686"/>
      <c r="AU281" s="686"/>
      <c r="AV281" s="686"/>
      <c r="AW281" s="686"/>
      <c r="AX281" s="686"/>
      <c r="AY281" s="686"/>
      <c r="AZ281" s="686"/>
      <c r="BA281" s="686"/>
      <c r="BB281" s="686"/>
      <c r="BC281" s="686"/>
      <c r="BD281" s="686"/>
      <c r="BE281" s="686"/>
      <c r="BF281" s="686"/>
      <c r="BG281" s="686"/>
      <c r="BH281" s="686"/>
      <c r="BI281" s="686"/>
      <c r="BJ281" s="686"/>
      <c r="BK281" s="686"/>
      <c r="BL281" s="686"/>
      <c r="BM281" s="686"/>
      <c r="BN281" s="686"/>
      <c r="BO281" s="686"/>
      <c r="BP281" s="686"/>
      <c r="BQ281" s="686"/>
      <c r="BR281" s="686"/>
      <c r="BS281" s="686"/>
      <c r="BT281" s="686"/>
    </row>
    <row r="282" ht="15.75" customHeight="1">
      <c r="A282" s="711" t="s">
        <v>1955</v>
      </c>
      <c r="B282" s="740"/>
      <c r="C282" s="740"/>
      <c r="D282" s="707"/>
      <c r="E282" s="708"/>
      <c r="G282" s="708" t="b">
        <v>0</v>
      </c>
      <c r="H282" s="715"/>
      <c r="I282" s="716"/>
      <c r="J282" s="716" t="s">
        <v>1956</v>
      </c>
      <c r="K282" s="711"/>
      <c r="L282" s="711"/>
      <c r="M282" s="711"/>
      <c r="N282" s="711"/>
      <c r="O282" s="711"/>
      <c r="P282" s="717"/>
      <c r="Q282" s="711"/>
      <c r="R282" s="676" t="s">
        <v>1957</v>
      </c>
      <c r="S282" s="676" t="s">
        <v>1958</v>
      </c>
      <c r="T282" s="676" t="s">
        <v>1959</v>
      </c>
      <c r="U282" s="676" t="s">
        <v>4450</v>
      </c>
      <c r="V282" s="676">
        <v>2013.0</v>
      </c>
      <c r="W282" s="769">
        <v>43840.0</v>
      </c>
      <c r="X282" s="718">
        <v>357251.0</v>
      </c>
      <c r="Y282" s="684"/>
      <c r="Z282" s="676"/>
      <c r="AA282" s="676"/>
      <c r="AB282" s="676"/>
      <c r="AC282" s="676"/>
      <c r="AD282" s="685"/>
      <c r="AE282" s="685"/>
      <c r="AF282" s="685" t="s">
        <v>164</v>
      </c>
      <c r="AG282" s="685"/>
      <c r="AH282" s="676"/>
      <c r="AI282" s="686"/>
      <c r="AJ282" s="686"/>
      <c r="AK282" s="685" t="s">
        <v>1960</v>
      </c>
      <c r="AL282" s="685">
        <f>972543342669</f>
        <v>972543342669</v>
      </c>
      <c r="AM282" s="676" t="s">
        <v>1961</v>
      </c>
      <c r="AN282" s="626"/>
      <c r="AO282" s="626"/>
      <c r="AP282" s="626"/>
      <c r="AQ282" s="686"/>
      <c r="AR282" s="686"/>
      <c r="AS282" s="686"/>
      <c r="AT282" s="686"/>
      <c r="AU282" s="686"/>
      <c r="AV282" s="686"/>
      <c r="AW282" s="686"/>
      <c r="AX282" s="686"/>
      <c r="AY282" s="686"/>
      <c r="AZ282" s="686"/>
      <c r="BA282" s="686"/>
      <c r="BB282" s="686"/>
      <c r="BC282" s="686"/>
      <c r="BD282" s="686"/>
      <c r="BE282" s="686"/>
      <c r="BF282" s="686"/>
      <c r="BG282" s="686"/>
      <c r="BH282" s="686"/>
      <c r="BI282" s="686"/>
      <c r="BJ282" s="686"/>
      <c r="BK282" s="686"/>
      <c r="BL282" s="686"/>
      <c r="BM282" s="686"/>
      <c r="BN282" s="686"/>
      <c r="BO282" s="686"/>
      <c r="BP282" s="686"/>
      <c r="BQ282" s="686"/>
      <c r="BR282" s="686"/>
      <c r="BS282" s="686"/>
      <c r="BT282" s="686"/>
    </row>
    <row r="283" ht="15.75" customHeight="1">
      <c r="A283" s="740" t="s">
        <v>1985</v>
      </c>
      <c r="B283" s="711"/>
      <c r="C283" s="711" t="s">
        <v>3984</v>
      </c>
      <c r="D283" s="714"/>
      <c r="E283" s="708"/>
      <c r="F283" s="714"/>
      <c r="G283" s="803" t="b">
        <v>0</v>
      </c>
      <c r="H283" s="804" t="s">
        <v>1986</v>
      </c>
      <c r="I283" s="717"/>
      <c r="J283" s="805" t="s">
        <v>1987</v>
      </c>
      <c r="K283" s="711"/>
      <c r="L283" s="717"/>
      <c r="M283" s="711"/>
      <c r="N283" s="711"/>
      <c r="O283" s="711"/>
      <c r="P283" s="717"/>
      <c r="Q283" s="711"/>
      <c r="T283" s="806"/>
      <c r="W283" s="683"/>
      <c r="X283" s="683"/>
      <c r="Y283" s="807"/>
      <c r="Z283" s="807"/>
      <c r="AD283" s="683"/>
      <c r="AE283" s="683"/>
      <c r="AF283" s="807"/>
      <c r="AG283" s="683"/>
      <c r="AH283" s="683"/>
      <c r="AI283" s="807"/>
      <c r="AJ283" s="683"/>
      <c r="AK283" s="807"/>
      <c r="AL283" s="683"/>
      <c r="AM283" s="807"/>
      <c r="AN283" s="807"/>
      <c r="AO283" s="807"/>
      <c r="AP283" s="807"/>
      <c r="AQ283" s="807"/>
      <c r="BE283" s="686"/>
      <c r="BF283" s="686"/>
      <c r="BG283" s="686"/>
      <c r="BH283" s="686"/>
      <c r="BI283" s="686"/>
      <c r="BJ283" s="686"/>
      <c r="BK283" s="686"/>
      <c r="BL283" s="686"/>
      <c r="BM283" s="686"/>
      <c r="BN283" s="686"/>
      <c r="BO283" s="686"/>
      <c r="BP283" s="686"/>
      <c r="BQ283" s="686"/>
      <c r="BR283" s="686"/>
      <c r="BS283" s="686"/>
      <c r="BT283" s="686"/>
    </row>
    <row r="284" ht="15.75" customHeight="1">
      <c r="A284" s="711" t="s">
        <v>1988</v>
      </c>
      <c r="B284" s="711"/>
      <c r="C284" s="711"/>
      <c r="D284" s="707"/>
      <c r="E284" s="708"/>
      <c r="G284" s="713" t="b">
        <v>0</v>
      </c>
      <c r="H284" s="740"/>
      <c r="I284" s="711"/>
      <c r="J284" s="711"/>
      <c r="K284" s="711"/>
      <c r="L284" s="711"/>
      <c r="M284" s="711"/>
      <c r="N284" s="711"/>
      <c r="O284" s="711"/>
      <c r="P284" s="717"/>
      <c r="Q284" s="711"/>
      <c r="R284" s="676" t="s">
        <v>1989</v>
      </c>
      <c r="S284" s="676" t="s">
        <v>1990</v>
      </c>
      <c r="T284" s="676" t="s">
        <v>1992</v>
      </c>
      <c r="U284" s="676" t="s">
        <v>4608</v>
      </c>
      <c r="V284" s="676">
        <v>2000.0</v>
      </c>
      <c r="W284" s="684"/>
      <c r="X284" s="718">
        <v>407501.0</v>
      </c>
      <c r="Y284" s="684" t="s">
        <v>3780</v>
      </c>
      <c r="Z284" s="676" t="s">
        <v>1993</v>
      </c>
      <c r="AA284" s="720">
        <v>37802.0</v>
      </c>
      <c r="AB284" s="721">
        <v>1.5E7</v>
      </c>
      <c r="AC284" s="721">
        <v>1.5E7</v>
      </c>
      <c r="AD284" s="685"/>
      <c r="AE284" s="685">
        <v>1.0</v>
      </c>
      <c r="AF284" s="685"/>
      <c r="AG284" s="685">
        <v>7.0</v>
      </c>
      <c r="AH284" s="676"/>
      <c r="AI284" s="686"/>
      <c r="AJ284" s="686"/>
      <c r="AK284" s="685" t="s">
        <v>1994</v>
      </c>
      <c r="AL284" s="685">
        <f>97246272244</f>
        <v>97246272244</v>
      </c>
      <c r="AM284" s="676"/>
      <c r="AN284" s="626"/>
      <c r="AO284" s="626"/>
      <c r="AP284" s="626"/>
      <c r="AQ284" s="686"/>
      <c r="AR284" s="686"/>
      <c r="AS284" s="686"/>
      <c r="AT284" s="686"/>
      <c r="AU284" s="686"/>
      <c r="AV284" s="686"/>
      <c r="AW284" s="686"/>
      <c r="AX284" s="686"/>
      <c r="AY284" s="686"/>
      <c r="AZ284" s="686"/>
      <c r="BA284" s="686"/>
      <c r="BB284" s="686"/>
      <c r="BC284" s="686"/>
      <c r="BD284" s="686"/>
      <c r="BE284" s="686"/>
      <c r="BF284" s="686"/>
      <c r="BG284" s="686"/>
      <c r="BH284" s="686"/>
      <c r="BI284" s="686"/>
      <c r="BJ284" s="686"/>
      <c r="BK284" s="686"/>
      <c r="BL284" s="686"/>
      <c r="BM284" s="686"/>
      <c r="BN284" s="686"/>
      <c r="BO284" s="686"/>
      <c r="BP284" s="686"/>
      <c r="BQ284" s="686"/>
      <c r="BR284" s="686"/>
      <c r="BS284" s="686"/>
      <c r="BT284" s="686"/>
    </row>
    <row r="285" ht="15.75" customHeight="1">
      <c r="A285" s="686" t="s">
        <v>2035</v>
      </c>
      <c r="B285" s="686"/>
      <c r="C285" s="686"/>
      <c r="D285" s="709"/>
      <c r="E285" s="708"/>
      <c r="F285" s="684"/>
      <c r="G285" s="709" t="b">
        <v>0</v>
      </c>
      <c r="H285" s="684"/>
      <c r="I285" s="686"/>
      <c r="J285" s="686"/>
      <c r="K285" s="686"/>
      <c r="L285" s="686" t="s">
        <v>62</v>
      </c>
      <c r="M285" s="686"/>
      <c r="N285" s="686"/>
      <c r="O285" s="686"/>
      <c r="P285" s="686"/>
      <c r="Q285" s="686"/>
      <c r="R285" s="686" t="s">
        <v>2036</v>
      </c>
      <c r="S285" s="686" t="s">
        <v>2037</v>
      </c>
      <c r="T285" s="686" t="s">
        <v>2038</v>
      </c>
      <c r="U285" s="686" t="s">
        <v>3934</v>
      </c>
      <c r="V285" s="712">
        <v>2016.0</v>
      </c>
      <c r="W285" s="686" t="s">
        <v>91</v>
      </c>
      <c r="X285" s="686"/>
      <c r="Y285" s="686" t="s">
        <v>110</v>
      </c>
      <c r="Z285" s="686"/>
      <c r="AA285" s="686"/>
      <c r="AB285" s="686"/>
      <c r="AC285" s="686"/>
      <c r="AD285" s="686"/>
      <c r="AE285" s="686"/>
      <c r="AF285" s="686"/>
      <c r="AG285" s="686"/>
      <c r="AH285" s="686"/>
      <c r="AI285" s="686"/>
      <c r="AJ285" s="686"/>
      <c r="AK285" s="686"/>
      <c r="AL285" s="686"/>
      <c r="AM285" s="686"/>
      <c r="AN285" s="686"/>
      <c r="AO285" s="686"/>
      <c r="AP285" s="686"/>
      <c r="AQ285" s="686"/>
      <c r="AR285" s="686"/>
      <c r="AS285" s="686"/>
      <c r="AT285" s="686"/>
      <c r="AU285" s="686"/>
      <c r="AV285" s="686" t="s">
        <v>1239</v>
      </c>
      <c r="AX285" s="684" t="b">
        <v>0</v>
      </c>
      <c r="AY285" s="686" t="s">
        <v>214</v>
      </c>
      <c r="AZ285" s="686"/>
      <c r="BA285" s="686"/>
      <c r="BB285" s="686"/>
      <c r="BC285" s="686"/>
      <c r="BD285" s="686"/>
      <c r="BE285" s="686"/>
      <c r="BF285" s="686"/>
      <c r="BG285" s="686"/>
      <c r="BH285" s="686"/>
      <c r="BI285" s="686"/>
      <c r="BJ285" s="686"/>
      <c r="BK285" s="686"/>
      <c r="BL285" s="686"/>
      <c r="BM285" s="686"/>
      <c r="BN285" s="686"/>
      <c r="BO285" s="686"/>
      <c r="BP285" s="686"/>
      <c r="BQ285" s="686"/>
      <c r="BR285" s="686"/>
      <c r="BS285" s="686"/>
      <c r="BT285" s="686"/>
    </row>
    <row r="286" ht="15.75" customHeight="1">
      <c r="A286" s="711" t="s">
        <v>4609</v>
      </c>
      <c r="B286" s="740"/>
      <c r="C286" s="740"/>
      <c r="D286" s="707"/>
      <c r="E286" s="708"/>
      <c r="G286" s="708" t="b">
        <v>0</v>
      </c>
      <c r="H286" s="725" t="s">
        <v>4610</v>
      </c>
      <c r="I286" s="711"/>
      <c r="J286" s="716" t="s">
        <v>4611</v>
      </c>
      <c r="K286" s="711" t="s">
        <v>61</v>
      </c>
      <c r="L286" s="711"/>
      <c r="M286" s="711"/>
      <c r="N286" s="711"/>
      <c r="O286" s="711"/>
      <c r="P286" s="717"/>
      <c r="Q286" s="711"/>
      <c r="R286" s="719"/>
      <c r="S286" s="719"/>
      <c r="T286" s="719"/>
      <c r="U286" s="719"/>
      <c r="V286" s="686"/>
      <c r="W286" s="686"/>
      <c r="X286" s="686"/>
      <c r="Y286" s="686"/>
      <c r="Z286" s="686"/>
      <c r="AA286" s="686"/>
      <c r="AB286" s="686"/>
      <c r="AC286" s="686"/>
      <c r="AD286" s="686"/>
      <c r="AE286" s="686"/>
      <c r="AF286" s="686"/>
      <c r="AG286" s="686"/>
      <c r="AH286" s="686"/>
      <c r="AI286" s="686"/>
      <c r="AJ286" s="686"/>
      <c r="AK286" s="686"/>
      <c r="AL286" s="626"/>
      <c r="AM286" s="626"/>
      <c r="AN286" s="626"/>
      <c r="AO286" s="626"/>
      <c r="AP286" s="626"/>
      <c r="AQ286" s="686"/>
      <c r="AR286" s="686"/>
      <c r="AS286" s="686"/>
      <c r="AT286" s="686"/>
      <c r="AU286" s="686"/>
      <c r="AV286" s="686"/>
      <c r="AW286" s="686"/>
      <c r="AX286" s="686"/>
      <c r="AY286" s="686"/>
      <c r="AZ286" s="686"/>
      <c r="BA286" s="686"/>
      <c r="BB286" s="686"/>
      <c r="BC286" s="686"/>
      <c r="BD286" s="686"/>
      <c r="BE286" s="686"/>
      <c r="BF286" s="686"/>
      <c r="BG286" s="686"/>
      <c r="BH286" s="686"/>
      <c r="BI286" s="686"/>
      <c r="BJ286" s="686"/>
      <c r="BK286" s="686"/>
      <c r="BL286" s="686"/>
      <c r="BM286" s="686"/>
      <c r="BN286" s="686"/>
      <c r="BO286" s="686"/>
      <c r="BP286" s="686"/>
      <c r="BQ286" s="686"/>
      <c r="BR286" s="686"/>
      <c r="BS286" s="686"/>
      <c r="BT286" s="686"/>
    </row>
    <row r="287" ht="15.75" customHeight="1">
      <c r="A287" s="711" t="s">
        <v>2356</v>
      </c>
      <c r="B287" s="740"/>
      <c r="C287" s="740"/>
      <c r="D287" s="707"/>
      <c r="E287" s="708"/>
      <c r="G287" s="708" t="b">
        <v>0</v>
      </c>
      <c r="H287" s="740"/>
      <c r="I287" s="711"/>
      <c r="J287" s="716" t="s">
        <v>2357</v>
      </c>
      <c r="K287" s="711"/>
      <c r="L287" s="711"/>
      <c r="M287" s="711"/>
      <c r="N287" s="711"/>
      <c r="O287" s="711"/>
      <c r="P287" s="717"/>
      <c r="Q287" s="711"/>
      <c r="R287" s="724"/>
      <c r="S287" s="724"/>
      <c r="T287" s="724"/>
      <c r="U287" s="724"/>
      <c r="V287" s="724"/>
      <c r="W287" s="724"/>
      <c r="X287" s="724"/>
      <c r="Y287" s="724"/>
      <c r="Z287" s="724"/>
      <c r="AA287" s="724"/>
      <c r="AB287" s="724"/>
      <c r="AC287" s="724"/>
      <c r="AD287" s="724"/>
      <c r="AE287" s="724"/>
      <c r="AF287" s="724"/>
      <c r="AG287" s="724"/>
      <c r="AH287" s="724"/>
      <c r="AI287" s="724"/>
      <c r="AJ287" s="724"/>
      <c r="AK287" s="724"/>
      <c r="AL287" s="724"/>
      <c r="AM287" s="724"/>
      <c r="AN287" s="724"/>
      <c r="AO287" s="724"/>
      <c r="AP287" s="626"/>
      <c r="AQ287" s="686"/>
      <c r="AR287" s="686"/>
      <c r="AS287" s="686"/>
      <c r="AT287" s="686"/>
      <c r="AU287" s="686"/>
      <c r="AV287" s="686"/>
      <c r="AW287" s="686"/>
      <c r="AX287" s="686"/>
      <c r="AY287" s="686"/>
      <c r="AZ287" s="686"/>
      <c r="BA287" s="686"/>
      <c r="BB287" s="686"/>
      <c r="BC287" s="686"/>
      <c r="BD287" s="686"/>
      <c r="BE287" s="686"/>
      <c r="BF287" s="686"/>
      <c r="BG287" s="686"/>
      <c r="BH287" s="686"/>
      <c r="BI287" s="686"/>
      <c r="BJ287" s="686"/>
      <c r="BK287" s="686"/>
      <c r="BL287" s="686"/>
      <c r="BM287" s="686"/>
      <c r="BN287" s="686"/>
      <c r="BO287" s="686"/>
      <c r="BP287" s="686"/>
      <c r="BQ287" s="686"/>
      <c r="BR287" s="686"/>
      <c r="BS287" s="686"/>
      <c r="BT287" s="686"/>
    </row>
    <row r="288" ht="15.75" customHeight="1">
      <c r="A288" s="711" t="s">
        <v>2399</v>
      </c>
      <c r="B288" s="740"/>
      <c r="C288" s="740"/>
      <c r="D288" s="707"/>
      <c r="E288" s="708"/>
      <c r="G288" s="708" t="b">
        <v>0</v>
      </c>
      <c r="H288" s="711" t="s">
        <v>2400</v>
      </c>
      <c r="I288" s="711"/>
      <c r="J288" s="711"/>
      <c r="K288" s="711"/>
      <c r="L288" s="711"/>
      <c r="M288" s="711"/>
      <c r="N288" s="711"/>
      <c r="O288" s="711"/>
      <c r="P288" s="717"/>
      <c r="Q288" s="711"/>
      <c r="R288" s="719"/>
      <c r="S288" s="719"/>
      <c r="T288" s="719"/>
      <c r="U288" s="719"/>
      <c r="V288" s="686"/>
      <c r="W288" s="686"/>
      <c r="X288" s="686"/>
      <c r="Y288" s="686"/>
      <c r="Z288" s="686"/>
      <c r="AA288" s="686"/>
      <c r="AB288" s="686"/>
      <c r="AC288" s="686"/>
      <c r="AD288" s="686"/>
      <c r="AE288" s="686"/>
      <c r="AF288" s="686"/>
      <c r="AG288" s="686"/>
      <c r="AH288" s="686"/>
      <c r="AI288" s="686"/>
      <c r="AJ288" s="686"/>
      <c r="AK288" s="686"/>
      <c r="AL288" s="626"/>
      <c r="AM288" s="626"/>
      <c r="AN288" s="626"/>
      <c r="AO288" s="626"/>
      <c r="AP288" s="626"/>
      <c r="AQ288" s="686"/>
      <c r="AR288" s="686"/>
      <c r="AS288" s="686"/>
      <c r="AT288" s="686"/>
      <c r="AU288" s="686"/>
      <c r="AV288" s="686"/>
      <c r="AW288" s="686"/>
      <c r="AX288" s="686"/>
      <c r="AY288" s="686"/>
      <c r="AZ288" s="686"/>
      <c r="BA288" s="686"/>
      <c r="BB288" s="686"/>
      <c r="BC288" s="686"/>
      <c r="BD288" s="686"/>
      <c r="BE288" s="686"/>
      <c r="BF288" s="686"/>
      <c r="BG288" s="686"/>
      <c r="BH288" s="686"/>
      <c r="BI288" s="686"/>
      <c r="BJ288" s="686"/>
      <c r="BK288" s="686"/>
      <c r="BL288" s="686"/>
      <c r="BM288" s="686"/>
      <c r="BN288" s="686"/>
      <c r="BO288" s="686"/>
      <c r="BP288" s="686"/>
      <c r="BQ288" s="686"/>
      <c r="BR288" s="686"/>
      <c r="BS288" s="686"/>
      <c r="BT288" s="686"/>
    </row>
    <row r="289" ht="15.75" customHeight="1">
      <c r="A289" s="686" t="s">
        <v>4612</v>
      </c>
      <c r="B289" s="686"/>
      <c r="C289" s="686"/>
      <c r="D289" s="709"/>
      <c r="E289" s="708"/>
      <c r="F289" s="684"/>
      <c r="G289" s="709" t="b">
        <v>0</v>
      </c>
      <c r="H289" s="684"/>
      <c r="I289" s="686"/>
      <c r="J289" s="710" t="s">
        <v>4613</v>
      </c>
      <c r="K289" s="686" t="s">
        <v>186</v>
      </c>
      <c r="L289" s="686" t="s">
        <v>1498</v>
      </c>
      <c r="M289" s="686" t="s">
        <v>63</v>
      </c>
      <c r="N289" s="686" t="s">
        <v>187</v>
      </c>
      <c r="O289" s="686"/>
      <c r="P289" s="686"/>
      <c r="Q289" s="686" t="s">
        <v>3549</v>
      </c>
      <c r="R289" s="686" t="s">
        <v>4614</v>
      </c>
      <c r="S289" s="686"/>
      <c r="T289" s="686"/>
      <c r="U289" s="686" t="s">
        <v>4615</v>
      </c>
      <c r="V289" s="686"/>
      <c r="W289" s="686"/>
      <c r="X289" s="686"/>
      <c r="Y289" s="686"/>
      <c r="Z289" s="686"/>
      <c r="AA289" s="686"/>
      <c r="AB289" s="686"/>
      <c r="AC289" s="686"/>
      <c r="AD289" s="686"/>
      <c r="AE289" s="686"/>
      <c r="AF289" s="686"/>
      <c r="AG289" s="686"/>
      <c r="AH289" s="686"/>
      <c r="AI289" s="686"/>
      <c r="AJ289" s="686"/>
      <c r="AK289" s="686"/>
      <c r="AL289" s="686"/>
      <c r="AM289" s="686"/>
      <c r="AN289" s="686"/>
      <c r="AO289" s="686"/>
      <c r="AP289" s="686"/>
      <c r="AQ289" s="686"/>
      <c r="AR289" s="686"/>
      <c r="AS289" s="686"/>
      <c r="AT289" s="686"/>
      <c r="AU289" s="686"/>
      <c r="AV289" s="686"/>
      <c r="AW289" s="686"/>
      <c r="AX289" s="686"/>
      <c r="AY289" s="686"/>
      <c r="AZ289" s="686"/>
      <c r="BA289" s="686"/>
      <c r="BB289" s="686"/>
      <c r="BC289" s="686"/>
      <c r="BD289" s="686"/>
      <c r="BE289" s="686"/>
      <c r="BF289" s="686"/>
      <c r="BG289" s="686"/>
      <c r="BH289" s="686"/>
      <c r="BI289" s="686"/>
      <c r="BJ289" s="686"/>
      <c r="BK289" s="686"/>
      <c r="BL289" s="686"/>
      <c r="BM289" s="686"/>
      <c r="BN289" s="686"/>
      <c r="BO289" s="686"/>
      <c r="BP289" s="686"/>
      <c r="BQ289" s="686"/>
      <c r="BR289" s="686"/>
      <c r="BS289" s="686"/>
      <c r="BT289" s="686"/>
    </row>
    <row r="290" ht="15.75" customHeight="1">
      <c r="A290" s="711" t="s">
        <v>4616</v>
      </c>
      <c r="B290" s="711"/>
      <c r="C290" s="711"/>
      <c r="D290" s="707"/>
      <c r="E290" s="708"/>
      <c r="G290" s="708" t="b">
        <v>0</v>
      </c>
      <c r="H290" s="711" t="s">
        <v>4116</v>
      </c>
      <c r="I290" s="711"/>
      <c r="J290" s="716" t="s">
        <v>4617</v>
      </c>
      <c r="K290" s="711"/>
      <c r="L290" s="711"/>
      <c r="M290" s="711"/>
      <c r="N290" s="711"/>
      <c r="O290" s="711"/>
      <c r="P290" s="717"/>
      <c r="Q290" s="711"/>
      <c r="R290" s="676" t="s">
        <v>4618</v>
      </c>
      <c r="S290" s="676" t="s">
        <v>4619</v>
      </c>
      <c r="T290" s="676" t="s">
        <v>4620</v>
      </c>
      <c r="U290" s="676" t="s">
        <v>4621</v>
      </c>
      <c r="V290" s="720">
        <v>41275.0</v>
      </c>
      <c r="W290" s="769">
        <v>43840.0</v>
      </c>
      <c r="X290" s="718">
        <v>157466.0</v>
      </c>
      <c r="Y290" s="684"/>
      <c r="Z290" s="676"/>
      <c r="AA290" s="676"/>
      <c r="AB290" s="676"/>
      <c r="AC290" s="676"/>
      <c r="AD290" s="685"/>
      <c r="AE290" s="685"/>
      <c r="AF290" s="685"/>
      <c r="AG290" s="685"/>
      <c r="AH290" s="676"/>
      <c r="AI290" s="686"/>
      <c r="AJ290" s="686"/>
      <c r="AK290" s="685" t="s">
        <v>4622</v>
      </c>
      <c r="AL290" s="685"/>
      <c r="AM290" s="676" t="s">
        <v>4623</v>
      </c>
      <c r="AN290" s="626"/>
      <c r="AO290" s="626"/>
      <c r="AP290" s="626"/>
      <c r="AQ290" s="686"/>
      <c r="AR290" s="686"/>
      <c r="AS290" s="686"/>
      <c r="AT290" s="686"/>
      <c r="AU290" s="686"/>
      <c r="AV290" s="686"/>
      <c r="AW290" s="686"/>
      <c r="AX290" s="686"/>
      <c r="AY290" s="686"/>
      <c r="AZ290" s="686"/>
      <c r="BA290" s="686"/>
      <c r="BB290" s="686"/>
      <c r="BC290" s="686"/>
      <c r="BD290" s="686"/>
      <c r="BE290" s="686"/>
      <c r="BF290" s="686"/>
      <c r="BG290" s="686"/>
      <c r="BH290" s="686"/>
      <c r="BI290" s="686"/>
      <c r="BJ290" s="686"/>
      <c r="BK290" s="686"/>
      <c r="BL290" s="686"/>
      <c r="BM290" s="686"/>
      <c r="BN290" s="686"/>
      <c r="BO290" s="686"/>
      <c r="BP290" s="686"/>
      <c r="BQ290" s="686"/>
      <c r="BR290" s="686"/>
      <c r="BS290" s="686"/>
      <c r="BT290" s="686"/>
    </row>
    <row r="291" ht="15.75" customHeight="1">
      <c r="A291" s="686" t="s">
        <v>2555</v>
      </c>
      <c r="B291" s="686"/>
      <c r="C291" s="686"/>
      <c r="D291" s="709"/>
      <c r="E291" s="708"/>
      <c r="F291" s="684"/>
      <c r="G291" s="709" t="b">
        <v>0</v>
      </c>
      <c r="H291" s="755" t="s">
        <v>1468</v>
      </c>
      <c r="I291" s="686"/>
      <c r="K291" s="686" t="s">
        <v>100</v>
      </c>
      <c r="L291" s="686" t="s">
        <v>123</v>
      </c>
      <c r="M291" s="686"/>
      <c r="N291" s="686"/>
      <c r="O291" s="686"/>
      <c r="P291" s="686"/>
      <c r="Q291" s="686"/>
      <c r="R291" s="686"/>
      <c r="S291" s="686"/>
      <c r="T291" s="686"/>
      <c r="U291" s="686" t="s">
        <v>415</v>
      </c>
      <c r="W291" s="684" t="s">
        <v>91</v>
      </c>
      <c r="X291" s="686"/>
      <c r="Y291" s="686"/>
      <c r="Z291" s="686"/>
      <c r="AA291" s="686"/>
      <c r="AB291" s="686"/>
      <c r="AC291" s="686"/>
      <c r="AD291" s="686"/>
      <c r="AE291" s="686"/>
      <c r="AF291" s="686"/>
      <c r="AG291" s="686"/>
      <c r="AH291" s="686"/>
      <c r="AI291" s="686"/>
      <c r="AJ291" s="686"/>
      <c r="AK291" s="686"/>
      <c r="AL291" s="686"/>
      <c r="AM291" s="686"/>
      <c r="AN291" s="686"/>
      <c r="AO291" s="686"/>
      <c r="AP291" s="686"/>
      <c r="AQ291" s="686"/>
      <c r="AR291" s="686"/>
      <c r="AS291" s="686"/>
      <c r="AT291" s="686"/>
      <c r="AU291" s="686"/>
      <c r="AV291" s="686" t="s">
        <v>2562</v>
      </c>
      <c r="AX291" s="686"/>
      <c r="AY291" s="686"/>
      <c r="AZ291" s="686"/>
      <c r="BA291" s="686"/>
      <c r="BB291" s="686"/>
      <c r="BC291" s="686"/>
      <c r="BD291" s="686"/>
      <c r="BE291" s="686"/>
      <c r="BF291" s="686"/>
      <c r="BG291" s="686"/>
      <c r="BH291" s="686"/>
      <c r="BI291" s="686"/>
      <c r="BJ291" s="686"/>
      <c r="BK291" s="686"/>
      <c r="BL291" s="686"/>
      <c r="BM291" s="686"/>
      <c r="BN291" s="686"/>
      <c r="BO291" s="686"/>
      <c r="BP291" s="686"/>
      <c r="BQ291" s="686"/>
      <c r="BR291" s="686"/>
      <c r="BS291" s="686"/>
      <c r="BT291" s="686"/>
    </row>
    <row r="292" ht="15.75" customHeight="1">
      <c r="A292" s="711" t="s">
        <v>2586</v>
      </c>
      <c r="B292" s="740"/>
      <c r="C292" s="740"/>
      <c r="D292" s="708"/>
      <c r="E292" s="708"/>
      <c r="F292" s="708"/>
      <c r="G292" s="708" t="b">
        <v>0</v>
      </c>
      <c r="H292" s="725"/>
      <c r="I292" s="726"/>
      <c r="J292" s="726"/>
      <c r="K292" s="711"/>
      <c r="L292" s="711"/>
      <c r="M292" s="711"/>
      <c r="N292" s="711"/>
      <c r="O292" s="711"/>
      <c r="P292" s="717"/>
      <c r="Q292" s="711"/>
      <c r="R292" s="724"/>
      <c r="S292" s="724"/>
      <c r="T292" s="724"/>
      <c r="U292" s="724"/>
      <c r="V292" s="724"/>
      <c r="W292" s="795"/>
      <c r="X292" s="724"/>
      <c r="Y292" s="724"/>
      <c r="Z292" s="724"/>
      <c r="AA292" s="724"/>
      <c r="AB292" s="724"/>
      <c r="AC292" s="724"/>
      <c r="AD292" s="724"/>
      <c r="AE292" s="724"/>
      <c r="AF292" s="724"/>
      <c r="AG292" s="724"/>
      <c r="AH292" s="724"/>
      <c r="AI292" s="724"/>
      <c r="AJ292" s="724"/>
      <c r="AK292" s="724"/>
      <c r="AL292" s="724"/>
      <c r="AM292" s="724"/>
      <c r="AN292" s="724"/>
      <c r="AO292" s="724"/>
      <c r="AP292" s="626"/>
      <c r="AQ292" s="686"/>
      <c r="AR292" s="686"/>
      <c r="AS292" s="686"/>
      <c r="AT292" s="686"/>
      <c r="AU292" s="686"/>
      <c r="AV292" s="686"/>
      <c r="AW292" s="686"/>
      <c r="AX292" s="686"/>
      <c r="AY292" s="686"/>
      <c r="AZ292" s="686"/>
      <c r="BA292" s="686"/>
      <c r="BB292" s="686"/>
      <c r="BC292" s="686"/>
      <c r="BD292" s="686"/>
      <c r="BE292" s="686"/>
      <c r="BF292" s="686"/>
      <c r="BG292" s="686"/>
      <c r="BH292" s="686"/>
      <c r="BI292" s="686"/>
      <c r="BJ292" s="686"/>
      <c r="BK292" s="686"/>
      <c r="BL292" s="686"/>
      <c r="BM292" s="686"/>
      <c r="BN292" s="686"/>
      <c r="BO292" s="686"/>
      <c r="BP292" s="686"/>
      <c r="BQ292" s="686"/>
      <c r="BR292" s="686"/>
      <c r="BS292" s="686"/>
      <c r="BT292" s="686"/>
    </row>
    <row r="293" ht="15.75" customHeight="1">
      <c r="A293" s="711" t="s">
        <v>4624</v>
      </c>
      <c r="B293" s="711"/>
      <c r="C293" s="711"/>
      <c r="D293" s="713"/>
      <c r="E293" s="708"/>
      <c r="F293" s="713"/>
      <c r="G293" s="713" t="b">
        <v>0</v>
      </c>
      <c r="H293" s="711" t="s">
        <v>4625</v>
      </c>
      <c r="I293" s="711"/>
      <c r="J293" s="716" t="s">
        <v>4626</v>
      </c>
      <c r="K293" s="711"/>
      <c r="L293" s="711"/>
      <c r="M293" s="711"/>
      <c r="N293" s="711"/>
      <c r="O293" s="711"/>
      <c r="P293" s="717"/>
      <c r="Q293" s="711"/>
      <c r="R293" s="676" t="s">
        <v>4627</v>
      </c>
      <c r="S293" s="676" t="s">
        <v>4628</v>
      </c>
      <c r="T293" s="676" t="s">
        <v>4629</v>
      </c>
      <c r="U293" s="676" t="s">
        <v>3276</v>
      </c>
      <c r="V293" s="676">
        <v>2013.0</v>
      </c>
      <c r="W293" s="769">
        <v>43840.0</v>
      </c>
      <c r="X293" s="718">
        <v>253100.0</v>
      </c>
      <c r="Y293" s="684"/>
      <c r="Z293" s="676"/>
      <c r="AA293" s="676"/>
      <c r="AB293" s="676"/>
      <c r="AC293" s="676"/>
      <c r="AD293" s="685"/>
      <c r="AE293" s="685"/>
      <c r="AF293" s="685" t="s">
        <v>111</v>
      </c>
      <c r="AG293" s="685"/>
      <c r="AH293" s="676"/>
      <c r="AI293" s="686"/>
      <c r="AJ293" s="686"/>
      <c r="AK293" s="685" t="s">
        <v>4630</v>
      </c>
      <c r="AL293" s="685"/>
      <c r="AM293" s="676" t="s">
        <v>4631</v>
      </c>
      <c r="AN293" s="626"/>
      <c r="AO293" s="626"/>
      <c r="AP293" s="626"/>
      <c r="AQ293" s="686"/>
      <c r="AR293" s="686"/>
      <c r="AS293" s="686"/>
      <c r="AT293" s="686"/>
      <c r="AU293" s="686"/>
      <c r="AV293" s="686"/>
      <c r="AW293" s="686"/>
      <c r="AX293" s="686"/>
      <c r="AY293" s="686"/>
      <c r="AZ293" s="686"/>
      <c r="BA293" s="686"/>
      <c r="BB293" s="686"/>
      <c r="BC293" s="686"/>
      <c r="BD293" s="686"/>
      <c r="BE293" s="686"/>
      <c r="BF293" s="686"/>
      <c r="BG293" s="686"/>
      <c r="BH293" s="686"/>
      <c r="BI293" s="686"/>
      <c r="BJ293" s="686"/>
      <c r="BK293" s="686"/>
      <c r="BL293" s="686"/>
      <c r="BM293" s="686"/>
      <c r="BN293" s="686"/>
      <c r="BO293" s="686"/>
      <c r="BP293" s="686"/>
      <c r="BQ293" s="686"/>
      <c r="BR293" s="686"/>
      <c r="BS293" s="686"/>
      <c r="BT293" s="686"/>
    </row>
    <row r="294" ht="15.75" customHeight="1">
      <c r="A294" s="711" t="s">
        <v>4632</v>
      </c>
      <c r="B294" s="711"/>
      <c r="C294" s="711"/>
      <c r="D294" s="708"/>
      <c r="E294" s="708"/>
      <c r="F294" s="708"/>
      <c r="G294" s="708" t="b">
        <v>0</v>
      </c>
      <c r="H294" s="711" t="s">
        <v>4625</v>
      </c>
      <c r="I294" s="716"/>
      <c r="J294" s="716" t="s">
        <v>4633</v>
      </c>
      <c r="K294" s="711"/>
      <c r="L294" s="711"/>
      <c r="M294" s="711"/>
      <c r="N294" s="711"/>
      <c r="O294" s="711"/>
      <c r="P294" s="717"/>
      <c r="Q294" s="711"/>
      <c r="R294" s="676" t="s">
        <v>4634</v>
      </c>
      <c r="S294" s="676" t="s">
        <v>4635</v>
      </c>
      <c r="T294" s="676" t="s">
        <v>4636</v>
      </c>
      <c r="U294" s="676" t="s">
        <v>4637</v>
      </c>
      <c r="V294" s="676">
        <v>2003.0</v>
      </c>
      <c r="W294" s="684" t="s">
        <v>4336</v>
      </c>
      <c r="X294" s="684">
        <v>275.0</v>
      </c>
      <c r="Y294" s="684"/>
      <c r="Z294" s="676" t="s">
        <v>242</v>
      </c>
      <c r="AA294" s="750">
        <v>43952.0</v>
      </c>
      <c r="AB294" s="721">
        <v>1.5E8</v>
      </c>
      <c r="AC294" s="721">
        <v>6.48934981E8</v>
      </c>
      <c r="AD294" s="685"/>
      <c r="AE294" s="685">
        <v>13.0</v>
      </c>
      <c r="AF294" s="685" t="s">
        <v>4295</v>
      </c>
      <c r="AG294" s="685">
        <v>12.0</v>
      </c>
      <c r="AH294" s="676"/>
      <c r="AI294" s="686"/>
      <c r="AJ294" s="686"/>
      <c r="AK294" s="685" t="s">
        <v>4638</v>
      </c>
      <c r="AL294" s="685" t="s">
        <v>4639</v>
      </c>
      <c r="AM294" s="676" t="s">
        <v>4640</v>
      </c>
      <c r="AN294" s="626"/>
      <c r="AO294" s="626"/>
      <c r="AP294" s="626"/>
      <c r="AQ294" s="686"/>
      <c r="AR294" s="686"/>
      <c r="AS294" s="686"/>
      <c r="AT294" s="686"/>
      <c r="AU294" s="686"/>
      <c r="AV294" s="686"/>
      <c r="AW294" s="686"/>
      <c r="AX294" s="686"/>
      <c r="AY294" s="686"/>
      <c r="AZ294" s="686"/>
      <c r="BA294" s="686"/>
      <c r="BB294" s="686"/>
      <c r="BC294" s="686"/>
      <c r="BD294" s="686"/>
      <c r="BE294" s="686"/>
      <c r="BF294" s="686"/>
      <c r="BG294" s="686"/>
      <c r="BH294" s="686"/>
      <c r="BI294" s="686"/>
      <c r="BJ294" s="686"/>
      <c r="BK294" s="686"/>
      <c r="BL294" s="686"/>
      <c r="BM294" s="686"/>
      <c r="BN294" s="686"/>
      <c r="BO294" s="686"/>
      <c r="BP294" s="686"/>
      <c r="BQ294" s="686"/>
      <c r="BR294" s="686"/>
      <c r="BS294" s="686"/>
      <c r="BT294" s="686"/>
    </row>
    <row r="295" ht="15.75" customHeight="1">
      <c r="A295" s="711" t="s">
        <v>2671</v>
      </c>
      <c r="B295" s="740"/>
      <c r="C295" s="740"/>
      <c r="D295" s="708"/>
      <c r="E295" s="708"/>
      <c r="F295" s="708"/>
      <c r="G295" s="708" t="b">
        <v>0</v>
      </c>
      <c r="H295" s="740"/>
      <c r="I295" s="711"/>
      <c r="J295" s="711"/>
      <c r="K295" s="711"/>
      <c r="L295" s="711"/>
      <c r="M295" s="711"/>
      <c r="N295" s="711"/>
      <c r="O295" s="711"/>
      <c r="P295" s="717"/>
      <c r="Q295" s="711"/>
      <c r="R295" s="719"/>
      <c r="S295" s="719"/>
      <c r="T295" s="719"/>
      <c r="U295" s="719"/>
      <c r="V295" s="686"/>
      <c r="W295" s="686"/>
      <c r="X295" s="686"/>
      <c r="Y295" s="686"/>
      <c r="Z295" s="686"/>
      <c r="AA295" s="686"/>
      <c r="AB295" s="686"/>
      <c r="AC295" s="686"/>
      <c r="AD295" s="686"/>
      <c r="AE295" s="686"/>
      <c r="AF295" s="686"/>
      <c r="AG295" s="686"/>
      <c r="AH295" s="686"/>
      <c r="AI295" s="686"/>
      <c r="AJ295" s="686"/>
      <c r="AK295" s="686"/>
      <c r="AL295" s="626"/>
      <c r="AM295" s="626"/>
      <c r="AN295" s="626"/>
      <c r="AO295" s="626"/>
      <c r="AP295" s="626"/>
      <c r="AQ295" s="686"/>
      <c r="AR295" s="686"/>
      <c r="AS295" s="686"/>
      <c r="AT295" s="686"/>
      <c r="AU295" s="686"/>
      <c r="AV295" s="686"/>
      <c r="AW295" s="686"/>
      <c r="AX295" s="686"/>
      <c r="AY295" s="686"/>
      <c r="AZ295" s="686"/>
      <c r="BA295" s="686"/>
      <c r="BB295" s="686"/>
      <c r="BC295" s="686"/>
      <c r="BD295" s="686"/>
      <c r="BE295" s="686"/>
      <c r="BF295" s="686"/>
      <c r="BG295" s="686"/>
      <c r="BH295" s="686"/>
      <c r="BI295" s="686"/>
      <c r="BJ295" s="686"/>
      <c r="BK295" s="686"/>
      <c r="BL295" s="686"/>
      <c r="BM295" s="686"/>
      <c r="BN295" s="686"/>
      <c r="BO295" s="686"/>
      <c r="BP295" s="686"/>
      <c r="BQ295" s="686"/>
      <c r="BR295" s="686"/>
      <c r="BS295" s="686"/>
      <c r="BT295" s="686"/>
    </row>
    <row r="296" ht="15.75" customHeight="1">
      <c r="A296" s="711" t="s">
        <v>2672</v>
      </c>
      <c r="B296" s="740"/>
      <c r="C296" s="740"/>
      <c r="D296" s="708"/>
      <c r="E296" s="708"/>
      <c r="F296" s="708"/>
      <c r="G296" s="708" t="b">
        <v>0</v>
      </c>
      <c r="H296" s="740"/>
      <c r="I296" s="711"/>
      <c r="J296" s="711"/>
      <c r="K296" s="711"/>
      <c r="L296" s="711"/>
      <c r="M296" s="711"/>
      <c r="N296" s="711"/>
      <c r="O296" s="711"/>
      <c r="P296" s="717"/>
      <c r="Q296" s="711"/>
      <c r="R296" s="724"/>
      <c r="S296" s="724"/>
      <c r="T296" s="724"/>
      <c r="U296" s="724"/>
      <c r="V296" s="724"/>
      <c r="W296" s="724"/>
      <c r="X296" s="724"/>
      <c r="Y296" s="724"/>
      <c r="Z296" s="724"/>
      <c r="AA296" s="724"/>
      <c r="AB296" s="724"/>
      <c r="AC296" s="724"/>
      <c r="AD296" s="724"/>
      <c r="AE296" s="724"/>
      <c r="AF296" s="724"/>
      <c r="AG296" s="724"/>
      <c r="AH296" s="724"/>
      <c r="AI296" s="724"/>
      <c r="AJ296" s="724"/>
      <c r="AK296" s="724"/>
      <c r="AL296" s="724"/>
      <c r="AM296" s="724"/>
      <c r="AN296" s="724"/>
      <c r="AO296" s="724"/>
      <c r="AP296" s="626"/>
      <c r="AQ296" s="686"/>
      <c r="AR296" s="686"/>
      <c r="AS296" s="686"/>
      <c r="AT296" s="686"/>
      <c r="AU296" s="686"/>
      <c r="AV296" s="686"/>
      <c r="AW296" s="686"/>
      <c r="AX296" s="686"/>
      <c r="AY296" s="686"/>
      <c r="AZ296" s="686"/>
      <c r="BA296" s="686"/>
      <c r="BB296" s="686"/>
      <c r="BC296" s="686"/>
      <c r="BD296" s="686"/>
      <c r="BE296" s="686"/>
      <c r="BF296" s="686"/>
      <c r="BG296" s="686"/>
      <c r="BH296" s="686"/>
      <c r="BI296" s="686"/>
      <c r="BJ296" s="686"/>
      <c r="BK296" s="686"/>
      <c r="BL296" s="686"/>
      <c r="BM296" s="686"/>
      <c r="BN296" s="686"/>
      <c r="BO296" s="686"/>
      <c r="BP296" s="686"/>
      <c r="BQ296" s="686"/>
      <c r="BR296" s="686"/>
      <c r="BS296" s="686"/>
      <c r="BT296" s="686"/>
    </row>
    <row r="297" ht="15.75" customHeight="1">
      <c r="A297" s="711" t="s">
        <v>4641</v>
      </c>
      <c r="B297" s="711"/>
      <c r="C297" s="711"/>
      <c r="D297" s="708"/>
      <c r="E297" s="708"/>
      <c r="F297" s="708"/>
      <c r="G297" s="708" t="b">
        <v>0</v>
      </c>
      <c r="H297" s="711" t="s">
        <v>4625</v>
      </c>
      <c r="I297" s="711"/>
      <c r="J297" s="716" t="s">
        <v>4642</v>
      </c>
      <c r="K297" s="711"/>
      <c r="L297" s="711"/>
      <c r="M297" s="711"/>
      <c r="N297" s="711"/>
      <c r="O297" s="711"/>
      <c r="P297" s="717"/>
      <c r="Q297" s="711"/>
      <c r="R297" s="676" t="s">
        <v>4643</v>
      </c>
      <c r="S297" s="676" t="s">
        <v>4644</v>
      </c>
      <c r="T297" s="676" t="s">
        <v>4645</v>
      </c>
      <c r="U297" s="676" t="s">
        <v>4450</v>
      </c>
      <c r="V297" s="720">
        <v>39448.0</v>
      </c>
      <c r="W297" s="684"/>
      <c r="X297" s="718">
        <v>154094.0</v>
      </c>
      <c r="Y297" s="684"/>
      <c r="Z297" s="676"/>
      <c r="AA297" s="676"/>
      <c r="AB297" s="676"/>
      <c r="AC297" s="676"/>
      <c r="AD297" s="685"/>
      <c r="AE297" s="685"/>
      <c r="AF297" s="685"/>
      <c r="AG297" s="685"/>
      <c r="AH297" s="676"/>
      <c r="AI297" s="686"/>
      <c r="AJ297" s="686"/>
      <c r="AK297" s="685" t="s">
        <v>4646</v>
      </c>
      <c r="AL297" s="685">
        <f>1-973-405-6878</f>
        <v>-8255</v>
      </c>
      <c r="AM297" s="676" t="s">
        <v>4647</v>
      </c>
      <c r="AN297" s="626"/>
      <c r="AO297" s="626"/>
      <c r="AP297" s="626"/>
      <c r="AQ297" s="686"/>
      <c r="AR297" s="686"/>
      <c r="AS297" s="686"/>
      <c r="AT297" s="686"/>
      <c r="AU297" s="686"/>
      <c r="AV297" s="686"/>
      <c r="AW297" s="686"/>
      <c r="AX297" s="686"/>
      <c r="AY297" s="686"/>
      <c r="AZ297" s="686"/>
      <c r="BA297" s="686"/>
      <c r="BB297" s="686"/>
      <c r="BC297" s="686"/>
      <c r="BD297" s="686"/>
      <c r="BE297" s="686"/>
      <c r="BF297" s="686"/>
      <c r="BG297" s="686"/>
      <c r="BH297" s="686"/>
      <c r="BI297" s="686"/>
      <c r="BJ297" s="686"/>
      <c r="BK297" s="686"/>
      <c r="BL297" s="686"/>
      <c r="BM297" s="686"/>
      <c r="BN297" s="686"/>
      <c r="BO297" s="686"/>
      <c r="BP297" s="686"/>
      <c r="BQ297" s="686"/>
      <c r="BR297" s="686"/>
      <c r="BS297" s="686"/>
      <c r="BT297" s="686"/>
    </row>
    <row r="298" ht="15.75" customHeight="1">
      <c r="A298" s="711" t="s">
        <v>2743</v>
      </c>
      <c r="B298" s="740"/>
      <c r="C298" s="740"/>
      <c r="D298" s="708"/>
      <c r="E298" s="708"/>
      <c r="F298" s="708"/>
      <c r="G298" s="708" t="b">
        <v>0</v>
      </c>
      <c r="H298" s="740"/>
      <c r="I298" s="711"/>
      <c r="J298" s="711"/>
      <c r="K298" s="711"/>
      <c r="L298" s="711"/>
      <c r="M298" s="711"/>
      <c r="N298" s="711"/>
      <c r="O298" s="711"/>
      <c r="P298" s="717"/>
      <c r="Q298" s="711"/>
      <c r="R298" s="719"/>
      <c r="S298" s="719"/>
      <c r="T298" s="719"/>
      <c r="U298" s="719"/>
      <c r="V298" s="686"/>
      <c r="W298" s="686"/>
      <c r="X298" s="686"/>
      <c r="Y298" s="686"/>
      <c r="Z298" s="686"/>
      <c r="AA298" s="686"/>
      <c r="AB298" s="686"/>
      <c r="AC298" s="686"/>
      <c r="AD298" s="686"/>
      <c r="AE298" s="686"/>
      <c r="AF298" s="686"/>
      <c r="AG298" s="686"/>
      <c r="AH298" s="686"/>
      <c r="AI298" s="686"/>
      <c r="AJ298" s="686"/>
      <c r="AK298" s="686"/>
      <c r="AL298" s="626"/>
      <c r="AM298" s="626"/>
      <c r="AN298" s="626"/>
      <c r="AO298" s="626"/>
      <c r="AP298" s="626"/>
      <c r="AQ298" s="686"/>
      <c r="AR298" s="686"/>
      <c r="AS298" s="686"/>
      <c r="AT298" s="686"/>
      <c r="AU298" s="686"/>
      <c r="AV298" s="686"/>
      <c r="AW298" s="686"/>
      <c r="AX298" s="686"/>
      <c r="AY298" s="686"/>
      <c r="AZ298" s="686"/>
      <c r="BA298" s="686"/>
      <c r="BB298" s="686"/>
      <c r="BC298" s="686"/>
      <c r="BD298" s="686"/>
      <c r="BE298" s="686"/>
      <c r="BF298" s="686"/>
      <c r="BG298" s="686"/>
      <c r="BH298" s="686"/>
      <c r="BI298" s="686"/>
      <c r="BJ298" s="686"/>
      <c r="BK298" s="686"/>
      <c r="BL298" s="686"/>
      <c r="BM298" s="686"/>
      <c r="BN298" s="686"/>
      <c r="BO298" s="686"/>
      <c r="BP298" s="686"/>
      <c r="BQ298" s="686"/>
      <c r="BR298" s="686"/>
      <c r="BS298" s="686"/>
      <c r="BT298" s="686"/>
    </row>
    <row r="299" ht="15.75" customHeight="1">
      <c r="A299" s="711" t="s">
        <v>2755</v>
      </c>
      <c r="B299" s="740"/>
      <c r="C299" s="740"/>
      <c r="D299" s="708"/>
      <c r="E299" s="708"/>
      <c r="F299" s="708"/>
      <c r="G299" s="708" t="b">
        <v>0</v>
      </c>
      <c r="H299" s="715"/>
      <c r="I299" s="716"/>
      <c r="J299" s="716" t="s">
        <v>2756</v>
      </c>
      <c r="K299" s="711"/>
      <c r="L299" s="711"/>
      <c r="M299" s="711"/>
      <c r="N299" s="711"/>
      <c r="O299" s="711"/>
      <c r="P299" s="717"/>
      <c r="Q299" s="711"/>
      <c r="R299" s="676" t="s">
        <v>2757</v>
      </c>
      <c r="S299" s="676"/>
      <c r="T299" s="676" t="s">
        <v>2758</v>
      </c>
      <c r="U299" s="676" t="s">
        <v>4648</v>
      </c>
      <c r="V299" s="724"/>
      <c r="W299" s="724" t="s">
        <v>3255</v>
      </c>
      <c r="X299" s="718">
        <v>354402.0</v>
      </c>
      <c r="Y299" s="724"/>
      <c r="Z299" s="724"/>
      <c r="AA299" s="724"/>
      <c r="AB299" s="724"/>
      <c r="AC299" s="724"/>
      <c r="AD299" s="724"/>
      <c r="AE299" s="724"/>
      <c r="AF299" s="724"/>
      <c r="AG299" s="724"/>
      <c r="AH299" s="724"/>
      <c r="AI299" s="724"/>
      <c r="AJ299" s="724"/>
      <c r="AK299" s="724"/>
      <c r="AL299" s="724"/>
      <c r="AM299" s="724" t="s">
        <v>2759</v>
      </c>
      <c r="AN299" s="724"/>
      <c r="AO299" s="686" t="s">
        <v>2760</v>
      </c>
      <c r="AP299" s="626"/>
      <c r="AQ299" s="686"/>
      <c r="AR299" s="686"/>
      <c r="AS299" s="686"/>
      <c r="AT299" s="686"/>
      <c r="AU299" s="686"/>
      <c r="AV299" s="686"/>
      <c r="AW299" s="686"/>
      <c r="AX299" s="686"/>
      <c r="AY299" s="686"/>
      <c r="AZ299" s="731" t="s">
        <v>2761</v>
      </c>
      <c r="BA299" s="686"/>
      <c r="BB299" s="686"/>
      <c r="BC299" s="731" t="s">
        <v>228</v>
      </c>
      <c r="BD299" s="731" t="s">
        <v>2841</v>
      </c>
      <c r="BE299" s="686"/>
      <c r="BF299" s="686"/>
      <c r="BG299" s="686"/>
      <c r="BH299" s="686"/>
      <c r="BI299" s="686"/>
      <c r="BJ299" s="686"/>
      <c r="BK299" s="686"/>
      <c r="BL299" s="686"/>
      <c r="BM299" s="686"/>
      <c r="BN299" s="686"/>
      <c r="BO299" s="686"/>
      <c r="BP299" s="686"/>
      <c r="BQ299" s="686"/>
      <c r="BR299" s="686"/>
      <c r="BS299" s="686"/>
      <c r="BT299" s="686"/>
    </row>
    <row r="300" ht="15.75" customHeight="1">
      <c r="A300" s="711" t="s">
        <v>4649</v>
      </c>
      <c r="B300" s="740"/>
      <c r="C300" s="740"/>
      <c r="D300" s="707"/>
      <c r="E300" s="708"/>
      <c r="G300" s="708" t="b">
        <v>0</v>
      </c>
      <c r="H300" s="740" t="s">
        <v>4625</v>
      </c>
      <c r="I300" s="711"/>
      <c r="J300" s="716" t="s">
        <v>4650</v>
      </c>
      <c r="K300" s="711" t="s">
        <v>3776</v>
      </c>
      <c r="L300" s="711" t="s">
        <v>62</v>
      </c>
      <c r="M300" s="711" t="s">
        <v>124</v>
      </c>
      <c r="N300" s="711" t="s">
        <v>321</v>
      </c>
      <c r="O300" s="711"/>
      <c r="P300" s="717"/>
      <c r="Q300" s="711"/>
      <c r="R300" s="719"/>
      <c r="S300" s="719" t="s">
        <v>4651</v>
      </c>
      <c r="T300" s="748"/>
      <c r="U300" s="719" t="s">
        <v>4652</v>
      </c>
      <c r="V300" s="686"/>
      <c r="W300" s="684"/>
      <c r="X300" s="684"/>
      <c r="Y300" s="719"/>
      <c r="Z300" s="719"/>
      <c r="AA300" s="686"/>
      <c r="AB300" s="686"/>
      <c r="AC300" s="686"/>
      <c r="AD300" s="684"/>
      <c r="AE300" s="684"/>
      <c r="AF300" s="719"/>
      <c r="AG300" s="684"/>
      <c r="AH300" s="684"/>
      <c r="AI300" s="719"/>
      <c r="AJ300" s="684"/>
      <c r="AK300" s="719"/>
      <c r="AL300" s="722"/>
      <c r="AM300" s="724"/>
      <c r="AN300" s="724"/>
      <c r="AO300" s="724"/>
      <c r="AP300" s="724"/>
      <c r="AQ300" s="719"/>
      <c r="AR300" s="686"/>
      <c r="AS300" s="686"/>
      <c r="AT300" s="686"/>
      <c r="AU300" s="686"/>
      <c r="AV300" s="686"/>
      <c r="AW300" s="686"/>
      <c r="AX300" s="686"/>
      <c r="AY300" s="686"/>
      <c r="AZ300" s="686"/>
      <c r="BA300" s="686"/>
      <c r="BB300" s="686"/>
      <c r="BC300" s="686"/>
      <c r="BD300" s="686"/>
      <c r="BE300" s="686"/>
      <c r="BF300" s="686"/>
      <c r="BG300" s="686"/>
      <c r="BH300" s="686"/>
      <c r="BI300" s="686"/>
      <c r="BJ300" s="686"/>
      <c r="BK300" s="686"/>
      <c r="BL300" s="686"/>
      <c r="BM300" s="686"/>
      <c r="BN300" s="686"/>
      <c r="BO300" s="686"/>
      <c r="BP300" s="686"/>
      <c r="BQ300" s="686"/>
      <c r="BR300" s="686"/>
      <c r="BS300" s="686"/>
      <c r="BT300" s="686"/>
    </row>
    <row r="301" ht="15.75" customHeight="1">
      <c r="A301" s="711" t="s">
        <v>2976</v>
      </c>
      <c r="B301" s="740"/>
      <c r="C301" s="740"/>
      <c r="D301" s="707"/>
      <c r="E301" s="708"/>
      <c r="G301" s="708" t="b">
        <v>0</v>
      </c>
      <c r="H301" s="740"/>
      <c r="I301" s="711"/>
      <c r="J301" s="711"/>
      <c r="K301" s="711"/>
      <c r="L301" s="711"/>
      <c r="M301" s="711"/>
      <c r="N301" s="711"/>
      <c r="O301" s="711"/>
      <c r="P301" s="717"/>
      <c r="Q301" s="711"/>
      <c r="R301" s="719"/>
      <c r="S301" s="719"/>
      <c r="T301" s="719"/>
      <c r="U301" s="719"/>
      <c r="V301" s="686"/>
      <c r="W301" s="686"/>
      <c r="X301" s="686"/>
      <c r="Y301" s="686"/>
      <c r="Z301" s="686"/>
      <c r="AA301" s="686"/>
      <c r="AB301" s="686"/>
      <c r="AC301" s="686"/>
      <c r="AD301" s="686"/>
      <c r="AE301" s="686"/>
      <c r="AF301" s="686"/>
      <c r="AG301" s="686"/>
      <c r="AH301" s="686"/>
      <c r="AI301" s="686"/>
      <c r="AJ301" s="686"/>
      <c r="AK301" s="686"/>
      <c r="AL301" s="626"/>
      <c r="AM301" s="626"/>
      <c r="AN301" s="626"/>
      <c r="AO301" s="626"/>
      <c r="AP301" s="626"/>
      <c r="AQ301" s="686"/>
      <c r="AR301" s="686"/>
      <c r="AS301" s="686"/>
      <c r="AT301" s="686"/>
      <c r="AU301" s="686"/>
      <c r="AV301" s="686"/>
      <c r="AW301" s="686"/>
      <c r="AX301" s="686"/>
      <c r="AY301" s="686"/>
      <c r="AZ301" s="686"/>
      <c r="BA301" s="686"/>
      <c r="BB301" s="686"/>
      <c r="BC301" s="686"/>
      <c r="BD301" s="686"/>
      <c r="BE301" s="686"/>
      <c r="BF301" s="686"/>
      <c r="BG301" s="686"/>
      <c r="BH301" s="686"/>
      <c r="BI301" s="686"/>
      <c r="BJ301" s="686"/>
      <c r="BK301" s="686"/>
      <c r="BL301" s="686"/>
      <c r="BM301" s="686"/>
      <c r="BN301" s="686"/>
      <c r="BO301" s="686"/>
      <c r="BP301" s="686"/>
      <c r="BQ301" s="686"/>
      <c r="BR301" s="686"/>
      <c r="BS301" s="686"/>
      <c r="BT301" s="686"/>
    </row>
    <row r="302" ht="15.75" customHeight="1">
      <c r="A302" s="711" t="s">
        <v>4653</v>
      </c>
      <c r="B302" s="740"/>
      <c r="C302" s="740"/>
      <c r="D302" s="707"/>
      <c r="E302" s="708"/>
      <c r="G302" s="708" t="b">
        <v>0</v>
      </c>
      <c r="H302" s="740" t="s">
        <v>4625</v>
      </c>
      <c r="I302" s="711"/>
      <c r="J302" s="711"/>
      <c r="K302" s="711"/>
      <c r="L302" s="711"/>
      <c r="M302" s="711"/>
      <c r="N302" s="711"/>
      <c r="O302" s="711"/>
      <c r="P302" s="717"/>
      <c r="Q302" s="711"/>
      <c r="R302" s="719"/>
      <c r="S302" s="719"/>
      <c r="T302" s="719"/>
      <c r="U302" s="719"/>
      <c r="V302" s="686"/>
      <c r="W302" s="686"/>
      <c r="X302" s="686"/>
      <c r="Y302" s="686"/>
      <c r="Z302" s="686"/>
      <c r="AA302" s="686"/>
      <c r="AB302" s="686"/>
      <c r="AC302" s="686"/>
      <c r="AD302" s="686"/>
      <c r="AE302" s="686"/>
      <c r="AF302" s="686"/>
      <c r="AG302" s="686"/>
      <c r="AH302" s="686"/>
      <c r="AI302" s="686"/>
      <c r="AJ302" s="686"/>
      <c r="AK302" s="686"/>
      <c r="AL302" s="626"/>
      <c r="AM302" s="626"/>
      <c r="AN302" s="626"/>
      <c r="AO302" s="626"/>
      <c r="AP302" s="626"/>
      <c r="AQ302" s="686"/>
      <c r="AR302" s="686"/>
      <c r="AS302" s="686"/>
      <c r="AT302" s="686"/>
      <c r="AU302" s="686"/>
      <c r="AV302" s="686"/>
      <c r="AW302" s="686"/>
      <c r="AX302" s="686"/>
      <c r="AY302" s="686"/>
      <c r="AZ302" s="686"/>
      <c r="BA302" s="686"/>
      <c r="BB302" s="686"/>
      <c r="BC302" s="686"/>
      <c r="BD302" s="686"/>
      <c r="BE302" s="686"/>
      <c r="BF302" s="686"/>
      <c r="BG302" s="686"/>
      <c r="BH302" s="686"/>
      <c r="BI302" s="686"/>
      <c r="BJ302" s="686"/>
      <c r="BK302" s="686"/>
      <c r="BL302" s="686"/>
      <c r="BM302" s="686"/>
      <c r="BN302" s="686"/>
      <c r="BO302" s="686"/>
      <c r="BP302" s="686"/>
      <c r="BQ302" s="686"/>
      <c r="BR302" s="686"/>
      <c r="BS302" s="686"/>
      <c r="BT302" s="686"/>
    </row>
    <row r="303" ht="15.75" customHeight="1">
      <c r="A303" s="716" t="s">
        <v>3051</v>
      </c>
      <c r="B303" s="740"/>
      <c r="C303" s="740"/>
      <c r="D303" s="707"/>
      <c r="E303" s="708"/>
      <c r="G303" s="708" t="b">
        <v>0</v>
      </c>
      <c r="H303" s="740"/>
      <c r="I303" s="711"/>
      <c r="J303" s="711"/>
      <c r="K303" s="711"/>
      <c r="L303" s="711"/>
      <c r="M303" s="711"/>
      <c r="N303" s="711"/>
      <c r="O303" s="711"/>
      <c r="P303" s="717"/>
      <c r="Q303" s="711"/>
      <c r="R303" s="719"/>
      <c r="S303" s="719"/>
      <c r="T303" s="719"/>
      <c r="U303" s="719"/>
      <c r="V303" s="686"/>
      <c r="W303" s="686"/>
      <c r="X303" s="686"/>
      <c r="Y303" s="686"/>
      <c r="Z303" s="686"/>
      <c r="AA303" s="686"/>
      <c r="AB303" s="686"/>
      <c r="AC303" s="686"/>
      <c r="AD303" s="686"/>
      <c r="AE303" s="686"/>
      <c r="AF303" s="686"/>
      <c r="AG303" s="686"/>
      <c r="AH303" s="686"/>
      <c r="AI303" s="686"/>
      <c r="AJ303" s="686"/>
      <c r="AK303" s="686"/>
      <c r="AL303" s="626"/>
      <c r="AM303" s="626"/>
      <c r="AN303" s="626"/>
      <c r="AO303" s="626"/>
      <c r="AP303" s="626"/>
      <c r="AQ303" s="686"/>
      <c r="AR303" s="686"/>
      <c r="AS303" s="686"/>
      <c r="AT303" s="686"/>
      <c r="AU303" s="686"/>
      <c r="AV303" s="686"/>
      <c r="AW303" s="686"/>
      <c r="AX303" s="686"/>
      <c r="AY303" s="686"/>
      <c r="AZ303" s="686"/>
      <c r="BA303" s="686"/>
      <c r="BB303" s="686"/>
      <c r="BC303" s="686"/>
      <c r="BD303" s="686"/>
      <c r="BE303" s="686"/>
      <c r="BF303" s="686"/>
      <c r="BG303" s="686"/>
      <c r="BH303" s="686"/>
      <c r="BI303" s="686"/>
      <c r="BJ303" s="686"/>
      <c r="BK303" s="686"/>
      <c r="BL303" s="686"/>
      <c r="BM303" s="686"/>
      <c r="BN303" s="686"/>
      <c r="BO303" s="686"/>
      <c r="BP303" s="686"/>
      <c r="BQ303" s="686"/>
      <c r="BR303" s="686"/>
      <c r="BS303" s="686"/>
      <c r="BT303" s="686"/>
    </row>
    <row r="304" ht="15.75" customHeight="1">
      <c r="A304" s="711" t="s">
        <v>4654</v>
      </c>
      <c r="B304" s="740"/>
      <c r="C304" s="740"/>
      <c r="D304" s="707"/>
      <c r="E304" s="708"/>
      <c r="G304" s="708" t="b">
        <v>0</v>
      </c>
      <c r="H304" s="740" t="s">
        <v>4167</v>
      </c>
      <c r="I304" s="726"/>
      <c r="J304" s="727" t="s">
        <v>4655</v>
      </c>
      <c r="K304" s="711"/>
      <c r="L304" s="711"/>
      <c r="M304" s="711"/>
      <c r="N304" s="711"/>
      <c r="O304" s="711"/>
      <c r="P304" s="717"/>
      <c r="Q304" s="711"/>
      <c r="R304" s="724"/>
      <c r="S304" s="724"/>
      <c r="T304" s="724"/>
      <c r="U304" s="724"/>
      <c r="V304" s="724"/>
      <c r="W304" s="724"/>
      <c r="X304" s="724"/>
      <c r="Y304" s="724"/>
      <c r="Z304" s="724"/>
      <c r="AA304" s="724"/>
      <c r="AB304" s="724"/>
      <c r="AC304" s="724"/>
      <c r="AD304" s="724"/>
      <c r="AE304" s="724"/>
      <c r="AF304" s="724"/>
      <c r="AG304" s="724"/>
      <c r="AH304" s="724"/>
      <c r="AI304" s="724"/>
      <c r="AJ304" s="724"/>
      <c r="AK304" s="724"/>
      <c r="AL304" s="724"/>
      <c r="AM304" s="724"/>
      <c r="AN304" s="724"/>
      <c r="AO304" s="724"/>
      <c r="AP304" s="626"/>
      <c r="AQ304" s="686"/>
      <c r="AR304" s="686"/>
      <c r="AS304" s="686"/>
      <c r="AT304" s="686"/>
      <c r="AU304" s="686"/>
      <c r="AV304" s="686"/>
      <c r="AW304" s="686"/>
      <c r="AX304" s="686"/>
      <c r="AY304" s="686"/>
      <c r="AZ304" s="686"/>
      <c r="BA304" s="686"/>
      <c r="BB304" s="686"/>
      <c r="BC304" s="686"/>
      <c r="BD304" s="686"/>
      <c r="BE304" s="686"/>
      <c r="BF304" s="686"/>
      <c r="BG304" s="686"/>
      <c r="BH304" s="686"/>
      <c r="BI304" s="686"/>
      <c r="BJ304" s="686"/>
      <c r="BK304" s="686"/>
      <c r="BL304" s="686"/>
      <c r="BM304" s="686"/>
      <c r="BN304" s="686"/>
      <c r="BO304" s="686"/>
      <c r="BP304" s="686"/>
      <c r="BQ304" s="686"/>
      <c r="BR304" s="686"/>
      <c r="BS304" s="686"/>
      <c r="BT304" s="686"/>
    </row>
    <row r="305" ht="15.75" customHeight="1">
      <c r="A305" s="711" t="s">
        <v>4656</v>
      </c>
      <c r="B305" s="740"/>
      <c r="C305" s="740"/>
      <c r="D305" s="708"/>
      <c r="E305" s="708"/>
      <c r="F305" s="708"/>
      <c r="G305" s="708" t="b">
        <v>0</v>
      </c>
      <c r="H305" s="808" t="s">
        <v>4657</v>
      </c>
      <c r="I305" s="711"/>
      <c r="K305" s="711" t="s">
        <v>100</v>
      </c>
      <c r="L305" s="711" t="s">
        <v>123</v>
      </c>
      <c r="M305" s="711" t="s">
        <v>314</v>
      </c>
      <c r="N305" s="711"/>
      <c r="O305" s="711"/>
      <c r="P305" s="717"/>
      <c r="Q305" s="711"/>
      <c r="R305" s="719"/>
      <c r="S305" s="719"/>
      <c r="T305" s="748"/>
      <c r="U305" s="686" t="s">
        <v>954</v>
      </c>
      <c r="V305" s="686"/>
      <c r="W305" s="684" t="s">
        <v>91</v>
      </c>
      <c r="X305" s="684"/>
      <c r="Y305" s="719"/>
      <c r="Z305" s="719"/>
      <c r="AA305" s="686"/>
      <c r="AB305" s="686"/>
      <c r="AC305" s="686"/>
      <c r="AD305" s="684"/>
      <c r="AE305" s="684"/>
      <c r="AF305" s="719"/>
      <c r="AG305" s="684"/>
      <c r="AH305" s="684"/>
      <c r="AI305" s="719"/>
      <c r="AJ305" s="684"/>
      <c r="AK305" s="719"/>
      <c r="AL305" s="722"/>
      <c r="AM305" s="724"/>
      <c r="AN305" s="724"/>
      <c r="AO305" s="724"/>
      <c r="AP305" s="724"/>
      <c r="AQ305" s="719"/>
      <c r="AR305" s="686"/>
      <c r="AS305" s="686"/>
      <c r="AT305" s="686"/>
      <c r="AU305" s="686"/>
      <c r="AV305" s="686"/>
      <c r="AW305" s="686"/>
      <c r="AX305" s="686"/>
      <c r="AY305" s="686"/>
      <c r="AZ305" s="686"/>
      <c r="BA305" s="686"/>
      <c r="BB305" s="686"/>
      <c r="BC305" s="686"/>
      <c r="BD305" s="686"/>
      <c r="BE305" s="686"/>
      <c r="BF305" s="686"/>
      <c r="BG305" s="686"/>
      <c r="BH305" s="686"/>
      <c r="BI305" s="686"/>
      <c r="BJ305" s="686"/>
      <c r="BK305" s="686"/>
      <c r="BL305" s="686"/>
      <c r="BM305" s="686"/>
      <c r="BN305" s="686"/>
      <c r="BO305" s="686"/>
      <c r="BP305" s="686"/>
      <c r="BQ305" s="686"/>
      <c r="BR305" s="686"/>
      <c r="BS305" s="686"/>
      <c r="BT305" s="686"/>
    </row>
    <row r="306" ht="15.75" customHeight="1">
      <c r="A306" s="711" t="s">
        <v>3203</v>
      </c>
      <c r="B306" s="740"/>
      <c r="C306" s="740"/>
      <c r="D306" s="708"/>
      <c r="E306" s="708"/>
      <c r="F306" s="708"/>
      <c r="G306" s="708" t="b">
        <v>0</v>
      </c>
      <c r="H306" s="715"/>
      <c r="I306" s="716"/>
      <c r="J306" s="716" t="s">
        <v>3204</v>
      </c>
      <c r="K306" s="711"/>
      <c r="L306" s="711"/>
      <c r="M306" s="711"/>
      <c r="N306" s="711"/>
      <c r="O306" s="711"/>
      <c r="P306" s="717"/>
      <c r="Q306" s="711"/>
      <c r="R306" s="676" t="s">
        <v>3205</v>
      </c>
      <c r="S306" s="676" t="s">
        <v>3206</v>
      </c>
      <c r="T306" s="676" t="s">
        <v>3207</v>
      </c>
      <c r="U306" s="676" t="s">
        <v>3988</v>
      </c>
      <c r="V306" s="676">
        <v>1938.0</v>
      </c>
      <c r="W306" s="684" t="s">
        <v>4658</v>
      </c>
      <c r="X306" s="718">
        <v>138645.0</v>
      </c>
      <c r="Y306" s="684" t="s">
        <v>3706</v>
      </c>
      <c r="Z306" s="676"/>
      <c r="AA306" s="676"/>
      <c r="AB306" s="676"/>
      <c r="AC306" s="676"/>
      <c r="AD306" s="685"/>
      <c r="AE306" s="685"/>
      <c r="AF306" s="685"/>
      <c r="AG306" s="685"/>
      <c r="AH306" s="676"/>
      <c r="AI306" s="686"/>
      <c r="AJ306" s="686"/>
      <c r="AK306" s="685" t="s">
        <v>3209</v>
      </c>
      <c r="AL306" s="724"/>
      <c r="AM306" s="724"/>
      <c r="AN306" s="724"/>
      <c r="AO306" s="724"/>
      <c r="AP306" s="626"/>
      <c r="AQ306" s="686"/>
      <c r="AR306" s="686"/>
      <c r="AS306" s="686"/>
      <c r="AT306" s="686"/>
      <c r="AU306" s="686"/>
      <c r="AV306" s="686"/>
      <c r="AW306" s="686"/>
      <c r="AX306" s="686"/>
      <c r="AY306" s="686"/>
      <c r="AZ306" s="686"/>
      <c r="BA306" s="686"/>
      <c r="BB306" s="686"/>
      <c r="BC306" s="686"/>
      <c r="BD306" s="686"/>
      <c r="BE306" s="686"/>
      <c r="BF306" s="686"/>
      <c r="BG306" s="686"/>
      <c r="BH306" s="686"/>
      <c r="BI306" s="686"/>
      <c r="BJ306" s="686"/>
      <c r="BK306" s="686"/>
      <c r="BL306" s="686"/>
      <c r="BM306" s="686"/>
      <c r="BN306" s="686"/>
      <c r="BO306" s="686"/>
      <c r="BP306" s="686"/>
      <c r="BQ306" s="686"/>
      <c r="BR306" s="686"/>
      <c r="BS306" s="686"/>
      <c r="BT306" s="686"/>
    </row>
    <row r="307" ht="15.75" customHeight="1">
      <c r="A307" s="711" t="s">
        <v>3278</v>
      </c>
      <c r="B307" s="740"/>
      <c r="C307" s="740"/>
      <c r="D307" s="707"/>
      <c r="E307" s="708"/>
      <c r="G307" s="708" t="b">
        <v>0</v>
      </c>
      <c r="H307" s="740"/>
      <c r="I307" s="711"/>
      <c r="J307" s="711"/>
      <c r="K307" s="711"/>
      <c r="L307" s="711"/>
      <c r="M307" s="711"/>
      <c r="N307" s="717"/>
      <c r="O307" s="717"/>
      <c r="P307" s="717"/>
      <c r="Q307" s="711"/>
      <c r="R307" s="719"/>
      <c r="S307" s="719"/>
      <c r="T307" s="719"/>
      <c r="U307" s="719"/>
      <c r="V307" s="686"/>
      <c r="W307" s="686"/>
      <c r="X307" s="686"/>
      <c r="Y307" s="686"/>
      <c r="Z307" s="686"/>
      <c r="AA307" s="686"/>
      <c r="AB307" s="686"/>
      <c r="AC307" s="686"/>
      <c r="AD307" s="686"/>
      <c r="AE307" s="686"/>
      <c r="AF307" s="686"/>
      <c r="AG307" s="686"/>
      <c r="AH307" s="686"/>
      <c r="AI307" s="686"/>
      <c r="AJ307" s="686"/>
      <c r="AK307" s="686"/>
      <c r="AL307" s="626"/>
      <c r="AM307" s="626"/>
      <c r="AN307" s="626"/>
      <c r="AO307" s="626"/>
      <c r="AP307" s="626"/>
      <c r="AQ307" s="686"/>
      <c r="AR307" s="686"/>
      <c r="AS307" s="686"/>
      <c r="AT307" s="686"/>
      <c r="AU307" s="686"/>
      <c r="AV307" s="686"/>
      <c r="AW307" s="686"/>
      <c r="AX307" s="686"/>
      <c r="AY307" s="686"/>
      <c r="AZ307" s="686"/>
      <c r="BA307" s="686"/>
      <c r="BB307" s="686"/>
      <c r="BC307" s="686"/>
      <c r="BD307" s="686"/>
      <c r="BE307" s="686"/>
      <c r="BF307" s="686"/>
      <c r="BG307" s="686"/>
      <c r="BH307" s="686"/>
      <c r="BI307" s="686"/>
      <c r="BJ307" s="686"/>
      <c r="BK307" s="686"/>
      <c r="BL307" s="686"/>
      <c r="BM307" s="686"/>
      <c r="BN307" s="686"/>
      <c r="BO307" s="686"/>
      <c r="BP307" s="686"/>
      <c r="BQ307" s="686"/>
      <c r="BR307" s="686"/>
      <c r="BS307" s="686"/>
      <c r="BT307" s="686"/>
    </row>
    <row r="308" ht="15.75" customHeight="1">
      <c r="A308" s="711" t="s">
        <v>4659</v>
      </c>
      <c r="B308" s="711"/>
      <c r="C308" s="711"/>
      <c r="D308" s="707"/>
      <c r="E308" s="708"/>
      <c r="G308" s="708" t="b">
        <v>0</v>
      </c>
      <c r="H308" s="711" t="s">
        <v>4470</v>
      </c>
      <c r="I308" s="716"/>
      <c r="J308" s="716" t="s">
        <v>4660</v>
      </c>
      <c r="K308" s="711"/>
      <c r="L308" s="711"/>
      <c r="M308" s="711"/>
      <c r="N308" s="711"/>
      <c r="O308" s="711"/>
      <c r="P308" s="717"/>
      <c r="Q308" s="711"/>
      <c r="R308" s="676" t="s">
        <v>4661</v>
      </c>
      <c r="S308" s="676" t="s">
        <v>4662</v>
      </c>
      <c r="T308" s="676" t="s">
        <v>4663</v>
      </c>
      <c r="U308" s="676" t="s">
        <v>3276</v>
      </c>
      <c r="V308" s="720">
        <v>39845.0</v>
      </c>
      <c r="W308" s="684"/>
      <c r="X308" s="718">
        <v>373333.0</v>
      </c>
      <c r="Y308" s="684"/>
      <c r="Z308" s="676"/>
      <c r="AA308" s="676"/>
      <c r="AB308" s="676"/>
      <c r="AC308" s="676"/>
      <c r="AD308" s="685"/>
      <c r="AE308" s="685"/>
      <c r="AF308" s="685"/>
      <c r="AG308" s="685"/>
      <c r="AH308" s="676"/>
      <c r="AI308" s="686"/>
      <c r="AJ308" s="686"/>
      <c r="AK308" s="685" t="s">
        <v>4664</v>
      </c>
      <c r="AL308" s="685" t="s">
        <v>4665</v>
      </c>
      <c r="AM308" s="676"/>
      <c r="AN308" s="626"/>
      <c r="AO308" s="626"/>
      <c r="AP308" s="626"/>
      <c r="AQ308" s="686"/>
      <c r="AR308" s="686"/>
      <c r="AS308" s="686"/>
      <c r="AT308" s="686"/>
      <c r="AU308" s="686"/>
      <c r="AV308" s="686"/>
      <c r="AW308" s="686"/>
      <c r="AX308" s="686"/>
      <c r="AY308" s="686"/>
      <c r="AZ308" s="686"/>
      <c r="BA308" s="686"/>
      <c r="BB308" s="686"/>
      <c r="BC308" s="686"/>
      <c r="BD308" s="686"/>
      <c r="BE308" s="686"/>
      <c r="BF308" s="686"/>
      <c r="BG308" s="686"/>
      <c r="BH308" s="686"/>
      <c r="BI308" s="686"/>
      <c r="BJ308" s="686"/>
      <c r="BK308" s="686"/>
      <c r="BL308" s="686"/>
      <c r="BM308" s="686"/>
      <c r="BN308" s="686"/>
      <c r="BO308" s="686"/>
      <c r="BP308" s="686"/>
      <c r="BQ308" s="686"/>
      <c r="BR308" s="686"/>
      <c r="BS308" s="686"/>
      <c r="BT308" s="686"/>
    </row>
    <row r="309" ht="15.75" customHeight="1">
      <c r="A309" s="711" t="s">
        <v>4666</v>
      </c>
      <c r="B309" s="711"/>
      <c r="C309" s="711"/>
      <c r="D309" s="708"/>
      <c r="E309" s="708"/>
      <c r="F309" s="708"/>
      <c r="G309" s="708" t="b">
        <v>0</v>
      </c>
      <c r="H309" s="711" t="s">
        <v>4470</v>
      </c>
      <c r="I309" s="711"/>
      <c r="J309" s="716" t="s">
        <v>4667</v>
      </c>
      <c r="K309" s="711"/>
      <c r="L309" s="711"/>
      <c r="M309" s="711"/>
      <c r="N309" s="717"/>
      <c r="O309" s="717"/>
      <c r="P309" s="717"/>
      <c r="Q309" s="711"/>
      <c r="R309" s="676" t="s">
        <v>4668</v>
      </c>
      <c r="S309" s="676" t="s">
        <v>4669</v>
      </c>
      <c r="T309" s="676" t="s">
        <v>4670</v>
      </c>
      <c r="U309" s="676" t="s">
        <v>4382</v>
      </c>
      <c r="V309" s="720">
        <v>42464.0</v>
      </c>
      <c r="W309" s="769">
        <v>43840.0</v>
      </c>
      <c r="X309" s="718">
        <v>116719.0</v>
      </c>
      <c r="Y309" s="684"/>
      <c r="Z309" s="676"/>
      <c r="AA309" s="676"/>
      <c r="AB309" s="676"/>
      <c r="AC309" s="676"/>
      <c r="AD309" s="685"/>
      <c r="AE309" s="685"/>
      <c r="AF309" s="685"/>
      <c r="AG309" s="685"/>
      <c r="AH309" s="676"/>
      <c r="AI309" s="710" t="s">
        <v>4671</v>
      </c>
      <c r="AJ309" s="686"/>
      <c r="AK309" s="685" t="s">
        <v>4672</v>
      </c>
      <c r="AL309" s="685">
        <f>447092211790</f>
        <v>447092211790</v>
      </c>
      <c r="AM309" s="676" t="s">
        <v>4673</v>
      </c>
      <c r="AN309" s="626"/>
      <c r="AO309" s="626"/>
      <c r="AP309" s="626"/>
      <c r="AQ309" s="686"/>
      <c r="AR309" s="686"/>
      <c r="AS309" s="686"/>
      <c r="AT309" s="686"/>
      <c r="AU309" s="686"/>
      <c r="AV309" s="686"/>
      <c r="AW309" s="686"/>
      <c r="AX309" s="686"/>
      <c r="AY309" s="686"/>
      <c r="AZ309" s="686"/>
      <c r="BA309" s="686"/>
      <c r="BB309" s="686"/>
      <c r="BC309" s="686"/>
      <c r="BD309" s="686"/>
      <c r="BE309" s="686"/>
      <c r="BF309" s="686"/>
      <c r="BG309" s="686"/>
      <c r="BH309" s="686"/>
      <c r="BI309" s="686"/>
      <c r="BJ309" s="686"/>
      <c r="BK309" s="686"/>
      <c r="BL309" s="686"/>
      <c r="BM309" s="686"/>
      <c r="BN309" s="686"/>
      <c r="BO309" s="686"/>
      <c r="BP309" s="686"/>
      <c r="BQ309" s="686"/>
      <c r="BR309" s="686"/>
      <c r="BS309" s="686"/>
      <c r="BT309" s="686"/>
    </row>
    <row r="310" ht="15.75" customHeight="1">
      <c r="A310" s="711" t="s">
        <v>4674</v>
      </c>
      <c r="B310" s="740"/>
      <c r="C310" s="740"/>
      <c r="D310" s="708"/>
      <c r="E310" s="708"/>
      <c r="F310" s="708"/>
      <c r="G310" s="708" t="b">
        <v>0</v>
      </c>
      <c r="H310" s="711" t="s">
        <v>4675</v>
      </c>
      <c r="I310" s="711"/>
      <c r="J310" s="711"/>
      <c r="K310" s="711"/>
      <c r="L310" s="711"/>
      <c r="M310" s="711"/>
      <c r="N310" s="717"/>
      <c r="O310" s="717"/>
      <c r="P310" s="717"/>
      <c r="Q310" s="711"/>
      <c r="R310" s="719"/>
      <c r="S310" s="719"/>
      <c r="T310" s="719"/>
      <c r="U310" s="719"/>
      <c r="V310" s="686"/>
      <c r="W310" s="686"/>
      <c r="X310" s="686"/>
      <c r="Y310" s="686"/>
      <c r="Z310" s="686"/>
      <c r="AA310" s="686"/>
      <c r="AB310" s="686"/>
      <c r="AC310" s="686"/>
      <c r="AD310" s="686"/>
      <c r="AE310" s="686"/>
      <c r="AF310" s="686"/>
      <c r="AG310" s="686"/>
      <c r="AH310" s="686"/>
      <c r="AI310" s="686"/>
      <c r="AJ310" s="686"/>
      <c r="AK310" s="686"/>
      <c r="AL310" s="626"/>
      <c r="AM310" s="626"/>
      <c r="AN310" s="626"/>
      <c r="AO310" s="626"/>
      <c r="AP310" s="626"/>
      <c r="AQ310" s="686"/>
      <c r="AR310" s="686"/>
      <c r="AS310" s="686"/>
      <c r="AT310" s="686"/>
      <c r="AU310" s="686"/>
      <c r="AV310" s="686"/>
      <c r="AW310" s="686"/>
      <c r="AX310" s="686"/>
      <c r="AY310" s="686"/>
      <c r="AZ310" s="686"/>
      <c r="BA310" s="686"/>
      <c r="BB310" s="686"/>
      <c r="BC310" s="686"/>
      <c r="BD310" s="686"/>
      <c r="BE310" s="686"/>
      <c r="BF310" s="686"/>
      <c r="BG310" s="686"/>
      <c r="BH310" s="686"/>
      <c r="BI310" s="686"/>
      <c r="BJ310" s="686"/>
      <c r="BK310" s="686"/>
      <c r="BL310" s="686"/>
      <c r="BM310" s="686"/>
      <c r="BN310" s="686"/>
      <c r="BO310" s="686"/>
      <c r="BP310" s="686"/>
      <c r="BQ310" s="686"/>
      <c r="BR310" s="686"/>
      <c r="BS310" s="686"/>
      <c r="BT310" s="686"/>
    </row>
    <row r="311" ht="15.75" customHeight="1">
      <c r="A311" s="711" t="s">
        <v>3335</v>
      </c>
      <c r="B311" s="740"/>
      <c r="C311" s="740"/>
      <c r="D311" s="708"/>
      <c r="E311" s="708"/>
      <c r="F311" s="708"/>
      <c r="G311" s="708" t="b">
        <v>0</v>
      </c>
      <c r="H311" s="740"/>
      <c r="I311" s="711"/>
      <c r="J311" s="711"/>
      <c r="K311" s="711"/>
      <c r="L311" s="711"/>
      <c r="M311" s="711"/>
      <c r="N311" s="717"/>
      <c r="O311" s="717"/>
      <c r="P311" s="717"/>
      <c r="Q311" s="711"/>
      <c r="R311" s="719"/>
      <c r="S311" s="719"/>
      <c r="T311" s="719"/>
      <c r="U311" s="719"/>
      <c r="V311" s="686"/>
      <c r="W311" s="686"/>
      <c r="X311" s="686"/>
      <c r="Y311" s="686"/>
      <c r="Z311" s="686"/>
      <c r="AA311" s="686"/>
      <c r="AB311" s="686"/>
      <c r="AC311" s="686"/>
      <c r="AD311" s="686"/>
      <c r="AE311" s="686"/>
      <c r="AF311" s="686"/>
      <c r="AG311" s="686"/>
      <c r="AH311" s="686"/>
      <c r="AI311" s="686"/>
      <c r="AJ311" s="686"/>
      <c r="AK311" s="686"/>
      <c r="AL311" s="626"/>
      <c r="AM311" s="626"/>
      <c r="AN311" s="626"/>
      <c r="AO311" s="626"/>
      <c r="AP311" s="626"/>
      <c r="AQ311" s="686"/>
      <c r="AR311" s="686"/>
      <c r="AS311" s="686"/>
      <c r="AT311" s="686"/>
      <c r="AU311" s="686"/>
      <c r="AV311" s="686"/>
      <c r="AW311" s="686"/>
      <c r="AX311" s="686"/>
      <c r="AY311" s="686"/>
      <c r="AZ311" s="686"/>
      <c r="BA311" s="686"/>
      <c r="BB311" s="686"/>
      <c r="BC311" s="686"/>
      <c r="BD311" s="686"/>
      <c r="BE311" s="686"/>
      <c r="BF311" s="686"/>
      <c r="BG311" s="686"/>
      <c r="BH311" s="686"/>
      <c r="BI311" s="686"/>
      <c r="BJ311" s="686"/>
      <c r="BK311" s="686"/>
      <c r="BL311" s="686"/>
      <c r="BM311" s="686"/>
      <c r="BN311" s="686"/>
      <c r="BO311" s="686"/>
      <c r="BP311" s="686"/>
      <c r="BQ311" s="686"/>
      <c r="BR311" s="686"/>
      <c r="BS311" s="686"/>
      <c r="BT311" s="686"/>
    </row>
    <row r="312" ht="15.75" customHeight="1">
      <c r="A312" s="711" t="s">
        <v>3350</v>
      </c>
      <c r="B312" s="711"/>
      <c r="C312" s="711"/>
      <c r="D312" s="713"/>
      <c r="E312" s="708"/>
      <c r="F312" s="713"/>
      <c r="G312" s="708" t="b">
        <v>0</v>
      </c>
      <c r="H312" s="740"/>
      <c r="I312" s="711"/>
      <c r="J312" s="716" t="s">
        <v>3351</v>
      </c>
      <c r="K312" s="711"/>
      <c r="L312" s="711"/>
      <c r="M312" s="711"/>
      <c r="N312" s="711"/>
      <c r="O312" s="711"/>
      <c r="P312" s="717"/>
      <c r="Q312" s="711"/>
      <c r="R312" s="676" t="s">
        <v>3352</v>
      </c>
      <c r="S312" s="676" t="s">
        <v>3353</v>
      </c>
      <c r="T312" s="676" t="s">
        <v>3354</v>
      </c>
      <c r="U312" s="676" t="s">
        <v>4676</v>
      </c>
      <c r="V312" s="720">
        <v>39722.0</v>
      </c>
      <c r="W312" s="684" t="s">
        <v>3590</v>
      </c>
      <c r="X312" s="718">
        <v>32533.0</v>
      </c>
      <c r="Y312" s="684" t="s">
        <v>3679</v>
      </c>
      <c r="Z312" s="676" t="s">
        <v>1694</v>
      </c>
      <c r="AA312" s="720">
        <v>41387.0</v>
      </c>
      <c r="AB312" s="721">
        <v>1.45E7</v>
      </c>
      <c r="AC312" s="721">
        <v>1.45E7</v>
      </c>
      <c r="AD312" s="685"/>
      <c r="AE312" s="685">
        <v>1.0</v>
      </c>
      <c r="AF312" s="685" t="s">
        <v>1287</v>
      </c>
      <c r="AG312" s="685">
        <v>5.0</v>
      </c>
      <c r="AH312" s="676"/>
      <c r="AI312" s="686"/>
      <c r="AJ312" s="686"/>
      <c r="AK312" s="685" t="s">
        <v>3356</v>
      </c>
      <c r="AL312" s="685" t="s">
        <v>3357</v>
      </c>
      <c r="AM312" s="676" t="s">
        <v>3358</v>
      </c>
      <c r="AN312" s="626"/>
      <c r="AO312" s="626"/>
      <c r="AP312" s="626"/>
      <c r="AQ312" s="686"/>
      <c r="AR312" s="686"/>
      <c r="AS312" s="686"/>
      <c r="AT312" s="686"/>
      <c r="AU312" s="686"/>
      <c r="AV312" s="686"/>
      <c r="AW312" s="686"/>
      <c r="AX312" s="686"/>
      <c r="AY312" s="686"/>
      <c r="AZ312" s="686"/>
      <c r="BA312" s="686"/>
      <c r="BB312" s="686"/>
      <c r="BC312" s="686"/>
      <c r="BD312" s="686"/>
      <c r="BE312" s="686"/>
      <c r="BF312" s="686"/>
      <c r="BG312" s="686"/>
      <c r="BH312" s="686"/>
      <c r="BI312" s="686"/>
      <c r="BJ312" s="686"/>
      <c r="BK312" s="686"/>
      <c r="BL312" s="686"/>
      <c r="BM312" s="686"/>
      <c r="BN312" s="686"/>
      <c r="BO312" s="686"/>
      <c r="BP312" s="686"/>
      <c r="BQ312" s="686"/>
      <c r="BR312" s="686"/>
      <c r="BS312" s="686"/>
      <c r="BT312" s="686"/>
    </row>
    <row r="313" ht="15.75" customHeight="1">
      <c r="A313" s="711" t="s">
        <v>3359</v>
      </c>
      <c r="B313" s="711"/>
      <c r="C313" s="711"/>
      <c r="D313" s="713"/>
      <c r="E313" s="708"/>
      <c r="F313" s="713"/>
      <c r="G313" s="708" t="b">
        <v>0</v>
      </c>
      <c r="H313" s="715"/>
      <c r="I313" s="716"/>
      <c r="J313" s="716" t="s">
        <v>3360</v>
      </c>
      <c r="K313" s="711"/>
      <c r="L313" s="711"/>
      <c r="M313" s="711"/>
      <c r="N313" s="711"/>
      <c r="O313" s="711"/>
      <c r="P313" s="717"/>
      <c r="Q313" s="711"/>
      <c r="R313" s="676" t="s">
        <v>3361</v>
      </c>
      <c r="S313" s="676" t="s">
        <v>3362</v>
      </c>
      <c r="T313" s="676" t="s">
        <v>3363</v>
      </c>
      <c r="U313" s="676" t="s">
        <v>4382</v>
      </c>
      <c r="V313" s="676">
        <v>2003.0</v>
      </c>
      <c r="W313" s="684"/>
      <c r="X313" s="718">
        <v>909750.0</v>
      </c>
      <c r="Y313" s="684"/>
      <c r="Z313" s="676"/>
      <c r="AA313" s="676"/>
      <c r="AB313" s="676"/>
      <c r="AC313" s="676"/>
      <c r="AD313" s="685"/>
      <c r="AE313" s="685"/>
      <c r="AF313" s="685"/>
      <c r="AG313" s="685"/>
      <c r="AH313" s="676"/>
      <c r="AI313" s="686"/>
      <c r="AJ313" s="686"/>
      <c r="AK313" s="685"/>
      <c r="AL313" s="685"/>
      <c r="AM313" s="676" t="s">
        <v>3364</v>
      </c>
      <c r="AN313" s="626"/>
      <c r="AO313" s="626"/>
      <c r="AP313" s="626"/>
      <c r="AQ313" s="686"/>
      <c r="AR313" s="686"/>
      <c r="AS313" s="686"/>
      <c r="AT313" s="686"/>
      <c r="AU313" s="686"/>
      <c r="AV313" s="686"/>
      <c r="AW313" s="686"/>
      <c r="AX313" s="686"/>
      <c r="AY313" s="686"/>
      <c r="AZ313" s="686"/>
      <c r="BA313" s="686"/>
      <c r="BB313" s="686"/>
      <c r="BC313" s="686"/>
      <c r="BD313" s="686"/>
      <c r="BE313" s="686"/>
      <c r="BF313" s="686"/>
      <c r="BG313" s="686"/>
      <c r="BH313" s="686"/>
      <c r="BI313" s="686"/>
      <c r="BJ313" s="686"/>
      <c r="BK313" s="686"/>
      <c r="BL313" s="686"/>
      <c r="BM313" s="686"/>
      <c r="BN313" s="686"/>
      <c r="BO313" s="686"/>
      <c r="BP313" s="686"/>
      <c r="BQ313" s="686"/>
      <c r="BR313" s="686"/>
      <c r="BS313" s="686"/>
      <c r="BT313" s="686"/>
    </row>
    <row r="314" ht="15.75" customHeight="1">
      <c r="A314" s="719" t="s">
        <v>2064</v>
      </c>
      <c r="B314" s="784"/>
      <c r="C314" s="784" t="s">
        <v>4677</v>
      </c>
      <c r="D314" s="784" t="b">
        <v>1</v>
      </c>
      <c r="E314" s="741"/>
      <c r="F314" s="741"/>
      <c r="G314" s="723" t="s">
        <v>3861</v>
      </c>
      <c r="H314" s="676"/>
      <c r="I314" s="676"/>
      <c r="J314" s="676"/>
      <c r="K314" s="676"/>
      <c r="L314" s="676"/>
      <c r="M314" s="719"/>
      <c r="N314" s="719"/>
      <c r="O314" s="748"/>
      <c r="P314" s="719"/>
      <c r="Q314" s="686"/>
      <c r="R314" s="684"/>
      <c r="S314" s="684"/>
      <c r="T314" s="719"/>
      <c r="U314" s="719"/>
      <c r="V314" s="686"/>
      <c r="W314" s="686"/>
      <c r="X314" s="686"/>
      <c r="Y314" s="684"/>
      <c r="Z314" s="719"/>
      <c r="AA314" s="684"/>
      <c r="AB314" s="684"/>
      <c r="AC314" s="719"/>
      <c r="AD314" s="684"/>
      <c r="AE314" s="719"/>
      <c r="AF314" s="722"/>
      <c r="AG314" s="724"/>
      <c r="AH314" s="724"/>
      <c r="AI314" s="724"/>
      <c r="AJ314" s="724"/>
      <c r="AK314" s="719"/>
      <c r="AL314" s="686"/>
      <c r="AM314" s="686"/>
      <c r="AN314" s="686"/>
      <c r="AO314" s="686"/>
      <c r="AP314" s="686"/>
      <c r="AQ314" s="686"/>
      <c r="AR314" s="686"/>
      <c r="AS314" s="686"/>
      <c r="AT314" s="686"/>
      <c r="AU314" s="686"/>
      <c r="AV314" s="686"/>
      <c r="AW314" s="686"/>
      <c r="AX314" s="686"/>
      <c r="AY314" s="686"/>
      <c r="AZ314" s="686"/>
      <c r="BA314" s="686"/>
      <c r="BB314" s="686"/>
      <c r="BC314" s="686"/>
      <c r="BD314" s="686"/>
      <c r="BE314" s="686"/>
      <c r="BF314" s="686"/>
      <c r="BG314" s="686"/>
      <c r="BH314" s="686"/>
      <c r="BI314" s="686"/>
      <c r="BJ314" s="686"/>
      <c r="BK314" s="686"/>
      <c r="BL314" s="686"/>
      <c r="BM314" s="686"/>
      <c r="BN314" s="686"/>
      <c r="BO314" s="686"/>
      <c r="BP314" s="686"/>
      <c r="BQ314" s="686"/>
      <c r="BR314" s="686"/>
      <c r="BS314" s="686"/>
      <c r="BT314" s="686"/>
    </row>
    <row r="315" ht="15.75" customHeight="1">
      <c r="A315" s="711" t="s">
        <v>2916</v>
      </c>
      <c r="B315" s="725"/>
      <c r="C315" s="725"/>
      <c r="D315" s="708"/>
      <c r="E315" s="708"/>
      <c r="F315" s="708"/>
      <c r="G315" s="688" t="s">
        <v>995</v>
      </c>
      <c r="H315" s="809" t="s">
        <v>2917</v>
      </c>
      <c r="I315" s="726"/>
      <c r="J315" s="727" t="s">
        <v>2918</v>
      </c>
      <c r="K315" s="711"/>
      <c r="L315" s="711"/>
      <c r="M315" s="711"/>
      <c r="N315" s="711"/>
      <c r="O315" s="711"/>
      <c r="P315" s="717"/>
      <c r="Q315" s="711"/>
      <c r="R315" s="724"/>
      <c r="S315" s="724"/>
      <c r="T315" s="724"/>
      <c r="U315" s="724" t="s">
        <v>2919</v>
      </c>
      <c r="V315" s="724"/>
      <c r="W315" s="724"/>
      <c r="X315" s="724"/>
      <c r="Y315" s="724"/>
      <c r="Z315" s="724"/>
      <c r="AA315" s="724"/>
      <c r="AB315" s="724"/>
      <c r="AC315" s="724"/>
      <c r="AD315" s="724"/>
      <c r="AE315" s="724"/>
      <c r="AF315" s="724"/>
      <c r="AG315" s="724"/>
      <c r="AH315" s="724"/>
      <c r="AI315" s="724"/>
      <c r="AJ315" s="724"/>
      <c r="AK315" s="724"/>
      <c r="AL315" s="724"/>
      <c r="AM315" s="724"/>
      <c r="AN315" s="724"/>
      <c r="AO315" s="724"/>
      <c r="AP315" s="626"/>
      <c r="AQ315" s="686"/>
      <c r="AR315" s="686"/>
      <c r="AS315" s="686"/>
      <c r="AT315" s="686"/>
      <c r="AU315" s="686"/>
      <c r="AV315" s="686"/>
      <c r="AW315" s="686"/>
      <c r="AX315" s="686"/>
      <c r="AY315" s="686"/>
      <c r="AZ315" s="686"/>
      <c r="BA315" s="686"/>
      <c r="BB315" s="686"/>
      <c r="BC315" s="686"/>
      <c r="BD315" s="686"/>
      <c r="BE315" s="686"/>
      <c r="BF315" s="686"/>
      <c r="BG315" s="686"/>
      <c r="BH315" s="686"/>
      <c r="BI315" s="686"/>
      <c r="BJ315" s="686"/>
      <c r="BK315" s="686"/>
      <c r="BL315" s="686"/>
      <c r="BM315" s="686"/>
      <c r="BN315" s="686"/>
      <c r="BO315" s="686"/>
      <c r="BP315" s="686"/>
      <c r="BQ315" s="686"/>
      <c r="BR315" s="686"/>
      <c r="BS315" s="686"/>
      <c r="BT315" s="686"/>
    </row>
    <row r="316" ht="15.75" customHeight="1">
      <c r="A316" s="799" t="s">
        <v>56</v>
      </c>
      <c r="B316" s="784"/>
      <c r="C316" s="784" t="s">
        <v>4677</v>
      </c>
      <c r="D316" s="784"/>
      <c r="E316" s="741"/>
      <c r="F316" s="741"/>
      <c r="G316" s="719"/>
      <c r="H316" s="676"/>
      <c r="I316" s="676"/>
      <c r="J316" s="676"/>
      <c r="K316" s="676"/>
      <c r="L316" s="676"/>
      <c r="M316" s="719"/>
      <c r="N316" s="719"/>
      <c r="O316" s="748"/>
      <c r="P316" s="719"/>
      <c r="Q316" s="686"/>
      <c r="R316" s="684"/>
      <c r="S316" s="684"/>
      <c r="T316" s="719"/>
      <c r="U316" s="719"/>
      <c r="V316" s="686"/>
      <c r="W316" s="686"/>
      <c r="X316" s="686"/>
      <c r="Y316" s="684"/>
      <c r="Z316" s="719"/>
      <c r="AA316" s="684"/>
      <c r="AB316" s="684"/>
      <c r="AC316" s="719"/>
      <c r="AD316" s="684"/>
      <c r="AE316" s="719"/>
      <c r="AF316" s="722"/>
      <c r="AG316" s="724"/>
      <c r="AH316" s="724"/>
      <c r="AI316" s="724"/>
      <c r="AJ316" s="724"/>
      <c r="AK316" s="719"/>
      <c r="AL316" s="686"/>
      <c r="AM316" s="686"/>
      <c r="AN316" s="686"/>
      <c r="AO316" s="686"/>
      <c r="AP316" s="686"/>
      <c r="AQ316" s="686"/>
      <c r="AR316" s="686"/>
      <c r="AS316" s="686"/>
      <c r="AT316" s="686"/>
      <c r="AU316" s="686"/>
      <c r="AV316" s="686"/>
      <c r="AW316" s="686"/>
      <c r="AX316" s="686"/>
      <c r="AY316" s="686"/>
      <c r="AZ316" s="686"/>
      <c r="BA316" s="686"/>
      <c r="BB316" s="686"/>
      <c r="BC316" s="686"/>
      <c r="BD316" s="686"/>
      <c r="BE316" s="686"/>
      <c r="BF316" s="686"/>
      <c r="BG316" s="686"/>
      <c r="BH316" s="686"/>
      <c r="BI316" s="686"/>
      <c r="BJ316" s="686"/>
      <c r="BK316" s="686"/>
      <c r="BL316" s="686"/>
      <c r="BM316" s="686"/>
      <c r="BN316" s="686"/>
      <c r="BO316" s="686"/>
      <c r="BP316" s="686"/>
      <c r="BQ316" s="686"/>
      <c r="BR316" s="686"/>
      <c r="BS316" s="686"/>
      <c r="BT316" s="686"/>
    </row>
    <row r="317" ht="15.75" customHeight="1">
      <c r="A317" s="711" t="s">
        <v>4678</v>
      </c>
      <c r="B317" s="810" t="s">
        <v>4679</v>
      </c>
      <c r="C317" s="740"/>
      <c r="D317" s="708"/>
      <c r="E317" s="708"/>
      <c r="F317" s="708"/>
      <c r="G317" s="708"/>
      <c r="H317" s="740"/>
      <c r="I317" s="711"/>
      <c r="J317" s="711"/>
      <c r="K317" s="711"/>
      <c r="L317" s="711"/>
      <c r="M317" s="711"/>
      <c r="N317" s="711"/>
      <c r="O317" s="711"/>
      <c r="P317" s="717"/>
      <c r="Q317" s="711"/>
      <c r="R317" s="719"/>
      <c r="S317" s="719"/>
      <c r="T317" s="748"/>
      <c r="U317" s="719"/>
      <c r="V317" s="684"/>
      <c r="W317" s="684"/>
      <c r="X317" s="684"/>
      <c r="Y317" s="719"/>
      <c r="Z317" s="719"/>
      <c r="AA317" s="686"/>
      <c r="AB317" s="686"/>
      <c r="AC317" s="686"/>
      <c r="AD317" s="684"/>
      <c r="AE317" s="684"/>
      <c r="AF317" s="719"/>
      <c r="AG317" s="684"/>
      <c r="AH317" s="684"/>
      <c r="AI317" s="719"/>
      <c r="AJ317" s="684"/>
      <c r="AK317" s="719"/>
      <c r="AL317" s="722"/>
      <c r="AM317" s="724"/>
      <c r="AN317" s="724"/>
      <c r="AO317" s="724"/>
      <c r="AP317" s="724"/>
      <c r="AQ317" s="719"/>
      <c r="AR317" s="686"/>
      <c r="AS317" s="686"/>
      <c r="AT317" s="686"/>
      <c r="AU317" s="686"/>
      <c r="AV317" s="686"/>
      <c r="AW317" s="686"/>
      <c r="AX317" s="686"/>
      <c r="AY317" s="686"/>
      <c r="AZ317" s="686"/>
      <c r="BA317" s="686"/>
      <c r="BB317" s="686"/>
      <c r="BC317" s="686"/>
      <c r="BD317" s="686"/>
      <c r="BE317" s="686"/>
      <c r="BF317" s="686"/>
      <c r="BG317" s="686"/>
      <c r="BH317" s="686"/>
      <c r="BI317" s="686"/>
      <c r="BJ317" s="686"/>
      <c r="BK317" s="686"/>
      <c r="BL317" s="686"/>
      <c r="BM317" s="686"/>
      <c r="BN317" s="686"/>
      <c r="BO317" s="686"/>
      <c r="BP317" s="686"/>
      <c r="BQ317" s="686"/>
      <c r="BR317" s="686"/>
      <c r="BS317" s="686"/>
      <c r="BT317" s="686"/>
    </row>
    <row r="318" ht="15.75" customHeight="1">
      <c r="A318" s="811" t="s">
        <v>834</v>
      </c>
      <c r="B318" s="810" t="s">
        <v>839</v>
      </c>
      <c r="C318" s="784" t="s">
        <v>4677</v>
      </c>
      <c r="D318" s="708"/>
      <c r="E318" s="708"/>
      <c r="F318" s="708"/>
      <c r="G318" s="708"/>
      <c r="H318" s="740"/>
      <c r="I318" s="711"/>
      <c r="J318" s="711"/>
      <c r="K318" s="711"/>
      <c r="L318" s="711"/>
      <c r="M318" s="711"/>
      <c r="N318" s="711"/>
      <c r="O318" s="711"/>
      <c r="P318" s="717"/>
      <c r="Q318" s="711"/>
      <c r="R318" s="719"/>
      <c r="S318" s="719"/>
      <c r="T318" s="748"/>
      <c r="U318" s="719"/>
      <c r="V318" s="684"/>
      <c r="W318" s="684"/>
      <c r="X318" s="684"/>
      <c r="Y318" s="719"/>
      <c r="Z318" s="719"/>
      <c r="AA318" s="686"/>
      <c r="AB318" s="686"/>
      <c r="AC318" s="686"/>
      <c r="AD318" s="684"/>
      <c r="AE318" s="684"/>
      <c r="AF318" s="719"/>
      <c r="AG318" s="684"/>
      <c r="AH318" s="684"/>
      <c r="AI318" s="719"/>
      <c r="AJ318" s="684"/>
      <c r="AK318" s="719"/>
      <c r="AL318" s="722"/>
      <c r="AM318" s="724"/>
      <c r="AN318" s="724"/>
      <c r="AO318" s="724"/>
      <c r="AP318" s="724"/>
      <c r="AQ318" s="719"/>
      <c r="AR318" s="686"/>
      <c r="AS318" s="686"/>
      <c r="AT318" s="686"/>
      <c r="AU318" s="686"/>
      <c r="AV318" s="686"/>
      <c r="AW318" s="686"/>
      <c r="AX318" s="686"/>
      <c r="AY318" s="686"/>
      <c r="AZ318" s="686"/>
      <c r="BA318" s="686"/>
      <c r="BB318" s="686"/>
      <c r="BC318" s="686"/>
      <c r="BD318" s="686"/>
      <c r="BE318" s="686"/>
      <c r="BF318" s="686"/>
      <c r="BG318" s="686"/>
      <c r="BH318" s="686"/>
      <c r="BI318" s="686"/>
      <c r="BJ318" s="686"/>
      <c r="BK318" s="686"/>
      <c r="BL318" s="686"/>
      <c r="BM318" s="686"/>
      <c r="BN318" s="686"/>
      <c r="BO318" s="686"/>
      <c r="BP318" s="686"/>
      <c r="BQ318" s="686"/>
      <c r="BR318" s="686"/>
      <c r="BS318" s="686"/>
      <c r="BT318" s="686"/>
    </row>
    <row r="319" ht="15.75" customHeight="1">
      <c r="A319" s="719" t="s">
        <v>1305</v>
      </c>
      <c r="B319" s="784"/>
      <c r="C319" s="784" t="s">
        <v>4677</v>
      </c>
      <c r="D319" s="784"/>
      <c r="E319" s="741"/>
      <c r="F319" s="741"/>
      <c r="G319" s="719"/>
      <c r="H319" s="676"/>
      <c r="I319" s="676"/>
      <c r="J319" s="676"/>
      <c r="K319" s="676"/>
      <c r="L319" s="676"/>
      <c r="M319" s="719"/>
      <c r="N319" s="719"/>
      <c r="O319" s="748"/>
      <c r="P319" s="719"/>
      <c r="Q319" s="686"/>
      <c r="R319" s="684"/>
      <c r="S319" s="684"/>
      <c r="T319" s="719"/>
      <c r="U319" s="719"/>
      <c r="V319" s="686"/>
      <c r="W319" s="686"/>
      <c r="X319" s="686"/>
      <c r="Y319" s="684"/>
      <c r="Z319" s="719"/>
      <c r="AA319" s="684"/>
      <c r="AB319" s="684"/>
      <c r="AC319" s="719"/>
      <c r="AD319" s="684"/>
      <c r="AE319" s="719"/>
      <c r="AF319" s="722"/>
      <c r="AG319" s="724"/>
      <c r="AH319" s="724"/>
      <c r="AI319" s="724"/>
      <c r="AJ319" s="724"/>
      <c r="AK319" s="719"/>
      <c r="AL319" s="686"/>
      <c r="AM319" s="686"/>
      <c r="AN319" s="686"/>
      <c r="AO319" s="686"/>
      <c r="AP319" s="686"/>
      <c r="AQ319" s="686"/>
      <c r="AR319" s="686"/>
      <c r="AS319" s="686"/>
      <c r="AT319" s="686"/>
      <c r="AU319" s="686"/>
      <c r="AV319" s="686"/>
      <c r="AW319" s="686"/>
      <c r="AX319" s="686"/>
      <c r="AY319" s="686"/>
      <c r="AZ319" s="686"/>
      <c r="BA319" s="686"/>
      <c r="BB319" s="686"/>
      <c r="BC319" s="686"/>
      <c r="BD319" s="686"/>
      <c r="BE319" s="686"/>
      <c r="BF319" s="686"/>
      <c r="BG319" s="686"/>
      <c r="BH319" s="686"/>
      <c r="BI319" s="686"/>
      <c r="BJ319" s="686"/>
      <c r="BK319" s="686"/>
      <c r="BL319" s="686"/>
      <c r="BM319" s="686"/>
      <c r="BN319" s="686"/>
      <c r="BO319" s="686"/>
      <c r="BP319" s="686"/>
      <c r="BQ319" s="686"/>
      <c r="BR319" s="686"/>
      <c r="BS319" s="686"/>
      <c r="BT319" s="686"/>
    </row>
    <row r="320" ht="15.75" customHeight="1">
      <c r="A320" s="811" t="s">
        <v>1507</v>
      </c>
      <c r="B320" s="810" t="s">
        <v>1516</v>
      </c>
      <c r="C320" s="784" t="s">
        <v>4677</v>
      </c>
      <c r="D320" s="708"/>
      <c r="E320" s="708"/>
      <c r="F320" s="708"/>
      <c r="G320" s="708"/>
      <c r="H320" s="740"/>
      <c r="I320" s="711"/>
      <c r="J320" s="711"/>
      <c r="K320" s="711"/>
      <c r="L320" s="711"/>
      <c r="M320" s="711"/>
      <c r="N320" s="711"/>
      <c r="O320" s="711"/>
      <c r="P320" s="717"/>
      <c r="Q320" s="711"/>
      <c r="R320" s="719"/>
      <c r="S320" s="719"/>
      <c r="T320" s="748"/>
      <c r="U320" s="719"/>
      <c r="V320" s="684"/>
      <c r="W320" s="684"/>
      <c r="X320" s="684"/>
      <c r="Y320" s="719"/>
      <c r="Z320" s="719"/>
      <c r="AA320" s="686"/>
      <c r="AB320" s="686"/>
      <c r="AC320" s="686"/>
      <c r="AD320" s="684"/>
      <c r="AE320" s="684"/>
      <c r="AF320" s="719"/>
      <c r="AG320" s="684"/>
      <c r="AH320" s="684"/>
      <c r="AI320" s="719"/>
      <c r="AJ320" s="684"/>
      <c r="AK320" s="719"/>
      <c r="AL320" s="722"/>
      <c r="AM320" s="724"/>
      <c r="AN320" s="724"/>
      <c r="AO320" s="724"/>
      <c r="AP320" s="724"/>
      <c r="AQ320" s="719"/>
      <c r="AR320" s="686"/>
      <c r="AS320" s="686"/>
      <c r="AT320" s="686"/>
      <c r="AU320" s="686"/>
      <c r="AV320" s="686"/>
      <c r="AW320" s="686"/>
      <c r="AX320" s="686"/>
      <c r="AY320" s="686"/>
      <c r="AZ320" s="686"/>
      <c r="BA320" s="686"/>
      <c r="BB320" s="686"/>
      <c r="BC320" s="686"/>
      <c r="BD320" s="686"/>
      <c r="BE320" s="686"/>
      <c r="BF320" s="686"/>
      <c r="BG320" s="686"/>
      <c r="BH320" s="686"/>
      <c r="BI320" s="686"/>
      <c r="BJ320" s="686"/>
      <c r="BK320" s="686"/>
      <c r="BL320" s="686"/>
      <c r="BM320" s="686"/>
      <c r="BN320" s="686"/>
      <c r="BO320" s="686"/>
      <c r="BP320" s="686"/>
      <c r="BQ320" s="686"/>
      <c r="BR320" s="686"/>
      <c r="BS320" s="686"/>
      <c r="BT320" s="686"/>
    </row>
    <row r="321" ht="15.75" customHeight="1">
      <c r="A321" s="716" t="s">
        <v>4680</v>
      </c>
      <c r="B321" s="708"/>
      <c r="C321" s="784" t="s">
        <v>4677</v>
      </c>
      <c r="D321" s="708"/>
      <c r="E321" s="708"/>
      <c r="F321" s="708"/>
      <c r="G321" s="708"/>
      <c r="H321" s="740"/>
      <c r="I321" s="711"/>
      <c r="J321" s="711"/>
      <c r="K321" s="711"/>
      <c r="L321" s="711"/>
      <c r="M321" s="711"/>
      <c r="N321" s="711"/>
      <c r="O321" s="711"/>
      <c r="P321" s="717"/>
      <c r="Q321" s="711"/>
      <c r="R321" s="719"/>
      <c r="S321" s="719"/>
      <c r="T321" s="748"/>
      <c r="U321" s="719"/>
      <c r="V321" s="684"/>
      <c r="W321" s="684"/>
      <c r="X321" s="684"/>
      <c r="Y321" s="719"/>
      <c r="Z321" s="719"/>
      <c r="AA321" s="686"/>
      <c r="AB321" s="686"/>
      <c r="AC321" s="686"/>
      <c r="AD321" s="684"/>
      <c r="AE321" s="684"/>
      <c r="AF321" s="719"/>
      <c r="AG321" s="684"/>
      <c r="AH321" s="684"/>
      <c r="AI321" s="719"/>
      <c r="AJ321" s="684"/>
      <c r="AK321" s="719"/>
      <c r="AL321" s="722"/>
      <c r="AM321" s="724"/>
      <c r="AN321" s="724"/>
      <c r="AO321" s="724"/>
      <c r="AP321" s="724"/>
      <c r="AQ321" s="719"/>
      <c r="AR321" s="686"/>
      <c r="AS321" s="686"/>
      <c r="AT321" s="686"/>
      <c r="AU321" s="686"/>
      <c r="AV321" s="686"/>
      <c r="AW321" s="686"/>
      <c r="AX321" s="686"/>
      <c r="AY321" s="686"/>
      <c r="AZ321" s="686"/>
      <c r="BA321" s="686"/>
      <c r="BB321" s="686"/>
      <c r="BC321" s="686"/>
      <c r="BD321" s="686"/>
      <c r="BE321" s="686"/>
      <c r="BF321" s="686"/>
      <c r="BG321" s="686"/>
      <c r="BH321" s="686"/>
      <c r="BI321" s="686"/>
      <c r="BJ321" s="686"/>
      <c r="BK321" s="686"/>
      <c r="BL321" s="686"/>
      <c r="BM321" s="686"/>
      <c r="BN321" s="686"/>
      <c r="BO321" s="686"/>
      <c r="BP321" s="686"/>
      <c r="BQ321" s="686"/>
      <c r="BR321" s="686"/>
      <c r="BS321" s="686"/>
      <c r="BT321" s="686"/>
    </row>
    <row r="322" ht="15.75" customHeight="1">
      <c r="A322" s="719" t="s">
        <v>4681</v>
      </c>
      <c r="B322" s="708"/>
      <c r="C322" s="784" t="s">
        <v>4677</v>
      </c>
      <c r="D322" s="708"/>
      <c r="E322" s="708"/>
      <c r="F322" s="708"/>
      <c r="G322" s="708"/>
      <c r="H322" s="740"/>
      <c r="I322" s="711"/>
      <c r="J322" s="711"/>
      <c r="K322" s="711"/>
      <c r="L322" s="711"/>
      <c r="M322" s="711"/>
      <c r="N322" s="711"/>
      <c r="O322" s="711"/>
      <c r="P322" s="717"/>
      <c r="Q322" s="711"/>
      <c r="R322" s="719"/>
      <c r="S322" s="719"/>
      <c r="T322" s="748"/>
      <c r="U322" s="719"/>
      <c r="V322" s="684"/>
      <c r="W322" s="684"/>
      <c r="X322" s="684"/>
      <c r="Y322" s="719"/>
      <c r="Z322" s="719"/>
      <c r="AA322" s="686"/>
      <c r="AB322" s="686"/>
      <c r="AC322" s="686"/>
      <c r="AD322" s="684"/>
      <c r="AE322" s="684"/>
      <c r="AF322" s="719"/>
      <c r="AG322" s="684"/>
      <c r="AH322" s="684"/>
      <c r="AI322" s="719"/>
      <c r="AJ322" s="684"/>
      <c r="AK322" s="719"/>
      <c r="AL322" s="722"/>
      <c r="AM322" s="724"/>
      <c r="AN322" s="724"/>
      <c r="AO322" s="724"/>
      <c r="AP322" s="724"/>
      <c r="AQ322" s="719"/>
      <c r="AR322" s="686"/>
      <c r="AS322" s="686"/>
      <c r="AT322" s="686"/>
      <c r="AU322" s="686"/>
      <c r="AV322" s="686"/>
      <c r="AW322" s="686"/>
      <c r="AX322" s="686"/>
      <c r="AY322" s="686"/>
      <c r="AZ322" s="686"/>
      <c r="BA322" s="686"/>
      <c r="BB322" s="686"/>
      <c r="BC322" s="686"/>
      <c r="BD322" s="686"/>
      <c r="BE322" s="686"/>
      <c r="BF322" s="686"/>
      <c r="BG322" s="686"/>
      <c r="BH322" s="686"/>
      <c r="BI322" s="686"/>
      <c r="BJ322" s="686"/>
      <c r="BK322" s="686"/>
      <c r="BL322" s="686"/>
      <c r="BM322" s="686"/>
      <c r="BN322" s="686"/>
      <c r="BO322" s="686"/>
      <c r="BP322" s="686"/>
      <c r="BQ322" s="686"/>
      <c r="BR322" s="686"/>
      <c r="BS322" s="686"/>
      <c r="BT322" s="686"/>
    </row>
    <row r="323" ht="15.75" customHeight="1">
      <c r="A323" s="711" t="s">
        <v>1836</v>
      </c>
      <c r="B323" s="688"/>
      <c r="C323" s="725"/>
      <c r="D323" s="708"/>
      <c r="E323" s="708"/>
      <c r="F323" s="708"/>
      <c r="G323" s="688"/>
      <c r="H323" s="725" t="s">
        <v>4682</v>
      </c>
      <c r="I323" s="726" t="s">
        <v>471</v>
      </c>
      <c r="J323" s="727" t="s">
        <v>1838</v>
      </c>
      <c r="K323" s="711" t="s">
        <v>473</v>
      </c>
      <c r="L323" s="711" t="s">
        <v>123</v>
      </c>
      <c r="M323" s="711"/>
      <c r="N323" s="711" t="s">
        <v>340</v>
      </c>
      <c r="O323" s="711"/>
      <c r="P323" s="717"/>
      <c r="Q323" s="711"/>
      <c r="R323" s="724" t="s">
        <v>1840</v>
      </c>
      <c r="S323" s="724" t="s">
        <v>570</v>
      </c>
      <c r="T323" s="724" t="s">
        <v>570</v>
      </c>
      <c r="U323" s="724" t="s">
        <v>1841</v>
      </c>
      <c r="V323" s="724"/>
      <c r="W323" s="684" t="s">
        <v>91</v>
      </c>
      <c r="X323" s="724"/>
      <c r="Y323" s="724" t="s">
        <v>4683</v>
      </c>
      <c r="Z323" s="676"/>
      <c r="AA323" s="676"/>
      <c r="AB323" s="676"/>
      <c r="AC323" s="676"/>
      <c r="AD323" s="685"/>
      <c r="AE323" s="685"/>
      <c r="AF323" s="685"/>
      <c r="AG323" s="685"/>
      <c r="AH323" s="685"/>
      <c r="AI323" s="724"/>
      <c r="AJ323" s="724"/>
      <c r="AK323" s="724" t="s">
        <v>1843</v>
      </c>
      <c r="AL323" s="724"/>
      <c r="AM323" s="724" t="s">
        <v>1844</v>
      </c>
      <c r="AN323" s="724"/>
      <c r="AO323" s="724" t="s">
        <v>1845</v>
      </c>
      <c r="AP323" s="626" t="s">
        <v>1846</v>
      </c>
      <c r="AQ323" s="686"/>
      <c r="AR323" s="686"/>
      <c r="AS323" s="686"/>
      <c r="AT323" s="686"/>
      <c r="AU323" s="686"/>
      <c r="AV323" s="639"/>
      <c r="AW323" s="686"/>
      <c r="AX323" s="686"/>
      <c r="AY323" s="686"/>
      <c r="AZ323" s="686"/>
      <c r="BA323" s="686"/>
      <c r="BB323" s="686"/>
      <c r="BC323" s="731" t="s">
        <v>228</v>
      </c>
      <c r="BD323" s="731" t="s">
        <v>1847</v>
      </c>
      <c r="BE323" s="686"/>
      <c r="BF323" s="686"/>
      <c r="BG323" s="686"/>
      <c r="BH323" s="686"/>
      <c r="BI323" s="686"/>
      <c r="BJ323" s="686"/>
      <c r="BK323" s="686"/>
      <c r="BL323" s="686"/>
      <c r="BM323" s="686"/>
      <c r="BN323" s="686"/>
      <c r="BO323" s="686"/>
      <c r="BP323" s="686"/>
      <c r="BQ323" s="686"/>
      <c r="BR323" s="686"/>
      <c r="BS323" s="686"/>
      <c r="BT323" s="686"/>
    </row>
    <row r="324" ht="15.75" customHeight="1">
      <c r="A324" s="719" t="s">
        <v>3878</v>
      </c>
      <c r="B324" s="784"/>
      <c r="C324" s="784" t="s">
        <v>4677</v>
      </c>
      <c r="D324" s="784"/>
      <c r="E324" s="741"/>
      <c r="F324" s="741"/>
      <c r="G324" s="719"/>
      <c r="H324" s="676"/>
      <c r="I324" s="676"/>
      <c r="J324" s="676"/>
      <c r="K324" s="676"/>
      <c r="L324" s="676"/>
      <c r="M324" s="719"/>
      <c r="N324" s="719"/>
      <c r="O324" s="748"/>
      <c r="P324" s="719"/>
      <c r="Q324" s="686"/>
      <c r="R324" s="684"/>
      <c r="S324" s="684"/>
      <c r="T324" s="719"/>
      <c r="U324" s="719"/>
      <c r="V324" s="686"/>
      <c r="W324" s="686"/>
      <c r="X324" s="686"/>
      <c r="Y324" s="684"/>
      <c r="Z324" s="719"/>
      <c r="AA324" s="684"/>
      <c r="AB324" s="684"/>
      <c r="AC324" s="719"/>
      <c r="AD324" s="684"/>
      <c r="AE324" s="719"/>
      <c r="AF324" s="722"/>
      <c r="AG324" s="724"/>
      <c r="AH324" s="724"/>
      <c r="AI324" s="724"/>
      <c r="AJ324" s="724"/>
      <c r="AK324" s="719"/>
      <c r="AL324" s="686"/>
      <c r="AM324" s="686"/>
      <c r="AN324" s="686"/>
      <c r="AO324" s="686"/>
      <c r="AP324" s="686"/>
      <c r="AQ324" s="686"/>
      <c r="AR324" s="686"/>
      <c r="AS324" s="686"/>
      <c r="AT324" s="686"/>
      <c r="AU324" s="686"/>
      <c r="AV324" s="686"/>
      <c r="AW324" s="686"/>
      <c r="AX324" s="686"/>
      <c r="AY324" s="686"/>
      <c r="AZ324" s="686"/>
      <c r="BA324" s="686"/>
      <c r="BB324" s="686"/>
      <c r="BC324" s="686"/>
      <c r="BD324" s="686"/>
      <c r="BE324" s="686"/>
      <c r="BF324" s="686"/>
      <c r="BG324" s="686"/>
      <c r="BH324" s="686"/>
      <c r="BI324" s="686"/>
      <c r="BJ324" s="686"/>
      <c r="BK324" s="686"/>
      <c r="BL324" s="686"/>
      <c r="BM324" s="686"/>
      <c r="BN324" s="686"/>
      <c r="BO324" s="686"/>
      <c r="BP324" s="686"/>
      <c r="BQ324" s="686"/>
      <c r="BR324" s="686"/>
      <c r="BS324" s="686"/>
      <c r="BT324" s="686"/>
    </row>
    <row r="325" ht="15.75" customHeight="1">
      <c r="A325" s="711"/>
      <c r="B325" s="708"/>
      <c r="C325" s="740"/>
      <c r="D325" s="708"/>
      <c r="E325" s="708"/>
      <c r="F325" s="708"/>
      <c r="G325" s="708"/>
      <c r="H325" s="740"/>
      <c r="I325" s="711"/>
      <c r="J325" s="711"/>
      <c r="K325" s="711"/>
      <c r="L325" s="711"/>
      <c r="M325" s="711"/>
      <c r="P325" s="717"/>
      <c r="Q325" s="711"/>
      <c r="R325" s="719"/>
      <c r="S325" s="719"/>
      <c r="T325" s="748"/>
      <c r="U325" s="719"/>
      <c r="V325" s="684"/>
      <c r="W325" s="684"/>
      <c r="X325" s="684"/>
      <c r="Y325" s="719"/>
      <c r="Z325" s="719"/>
      <c r="AA325" s="686"/>
      <c r="AB325" s="686"/>
      <c r="AC325" s="686"/>
      <c r="AD325" s="684"/>
      <c r="AE325" s="684"/>
      <c r="AF325" s="719"/>
      <c r="AG325" s="684"/>
      <c r="AH325" s="684"/>
      <c r="AI325" s="719"/>
      <c r="AJ325" s="684"/>
      <c r="AK325" s="719"/>
      <c r="AL325" s="722"/>
      <c r="AM325" s="724"/>
      <c r="AN325" s="724"/>
      <c r="AO325" s="724"/>
      <c r="AP325" s="724"/>
      <c r="AQ325" s="719"/>
      <c r="AR325" s="686"/>
      <c r="AS325" s="686"/>
      <c r="AT325" s="686"/>
      <c r="AU325" s="686"/>
      <c r="AV325" s="686"/>
      <c r="AW325" s="686"/>
      <c r="AX325" s="686"/>
      <c r="AY325" s="686"/>
      <c r="AZ325" s="686"/>
      <c r="BA325" s="686"/>
      <c r="BB325" s="686"/>
      <c r="BC325" s="686"/>
      <c r="BD325" s="686"/>
      <c r="BE325" s="686"/>
      <c r="BF325" s="686"/>
      <c r="BG325" s="686"/>
      <c r="BH325" s="686"/>
      <c r="BI325" s="686"/>
      <c r="BJ325" s="686"/>
      <c r="BK325" s="686"/>
      <c r="BL325" s="686"/>
      <c r="BM325" s="686"/>
      <c r="BN325" s="686"/>
      <c r="BO325" s="686"/>
      <c r="BP325" s="686"/>
      <c r="BQ325" s="686"/>
      <c r="BR325" s="686"/>
      <c r="BS325" s="686"/>
      <c r="BT325" s="686"/>
    </row>
    <row r="326" ht="15.75" customHeight="1">
      <c r="A326" s="711"/>
      <c r="B326" s="708"/>
      <c r="C326" s="740"/>
      <c r="D326" s="708"/>
      <c r="E326" s="708"/>
      <c r="F326" s="708"/>
      <c r="G326" s="708"/>
      <c r="H326" s="740"/>
      <c r="I326" s="711"/>
      <c r="J326" s="711"/>
      <c r="K326" s="711"/>
      <c r="L326" s="711"/>
      <c r="M326" s="711"/>
      <c r="N326" s="711"/>
      <c r="O326" s="711"/>
      <c r="P326" s="717"/>
      <c r="Q326" s="711"/>
      <c r="R326" s="719"/>
      <c r="S326" s="719"/>
      <c r="T326" s="748"/>
      <c r="U326" s="719"/>
      <c r="V326" s="684"/>
      <c r="W326" s="684"/>
      <c r="X326" s="684"/>
      <c r="Y326" s="719"/>
      <c r="Z326" s="719"/>
      <c r="AA326" s="686"/>
      <c r="AB326" s="686"/>
      <c r="AC326" s="686"/>
      <c r="AD326" s="684"/>
      <c r="AE326" s="684"/>
      <c r="AF326" s="719"/>
      <c r="AG326" s="684"/>
      <c r="AH326" s="684"/>
      <c r="AI326" s="719"/>
      <c r="AJ326" s="684"/>
      <c r="AK326" s="719"/>
      <c r="AL326" s="722"/>
      <c r="AM326" s="724"/>
      <c r="AN326" s="724"/>
      <c r="AO326" s="724"/>
      <c r="AP326" s="724"/>
      <c r="AQ326" s="719"/>
      <c r="AR326" s="686"/>
      <c r="AS326" s="686"/>
      <c r="AT326" s="686"/>
      <c r="AU326" s="686"/>
      <c r="AV326" s="686"/>
      <c r="AW326" s="686"/>
      <c r="AX326" s="686"/>
      <c r="AY326" s="686"/>
      <c r="AZ326" s="686"/>
      <c r="BA326" s="686"/>
      <c r="BB326" s="686"/>
      <c r="BC326" s="686"/>
      <c r="BD326" s="686"/>
      <c r="BE326" s="686"/>
      <c r="BF326" s="686"/>
      <c r="BG326" s="686"/>
      <c r="BH326" s="686"/>
      <c r="BI326" s="686"/>
      <c r="BJ326" s="686"/>
      <c r="BK326" s="686"/>
      <c r="BL326" s="686"/>
      <c r="BM326" s="686"/>
      <c r="BN326" s="686"/>
      <c r="BO326" s="686"/>
      <c r="BP326" s="686"/>
      <c r="BQ326" s="686"/>
      <c r="BR326" s="686"/>
      <c r="BS326" s="686"/>
      <c r="BT326" s="686"/>
    </row>
    <row r="327" ht="15.75" customHeight="1">
      <c r="A327" s="711"/>
      <c r="B327" s="708"/>
      <c r="C327" s="740"/>
      <c r="D327" s="708"/>
      <c r="E327" s="708"/>
      <c r="F327" s="708"/>
      <c r="G327" s="708"/>
      <c r="H327" s="740"/>
      <c r="I327" s="711"/>
      <c r="J327" s="711"/>
      <c r="K327" s="711"/>
      <c r="L327" s="711"/>
      <c r="M327" s="711"/>
      <c r="N327" s="711"/>
      <c r="O327" s="711"/>
      <c r="P327" s="717"/>
      <c r="Q327" s="711"/>
      <c r="R327" s="719"/>
      <c r="S327" s="719"/>
      <c r="T327" s="748"/>
      <c r="U327" s="719"/>
      <c r="V327" s="684"/>
      <c r="W327" s="684"/>
      <c r="X327" s="684"/>
      <c r="Y327" s="719"/>
      <c r="Z327" s="719"/>
      <c r="AA327" s="686"/>
      <c r="AB327" s="686"/>
      <c r="AC327" s="686"/>
      <c r="AD327" s="684"/>
      <c r="AE327" s="684"/>
      <c r="AF327" s="719"/>
      <c r="AG327" s="684"/>
      <c r="AH327" s="684"/>
      <c r="AI327" s="719"/>
      <c r="AJ327" s="684"/>
      <c r="AK327" s="719"/>
      <c r="AL327" s="722"/>
      <c r="AM327" s="724"/>
      <c r="AN327" s="724"/>
      <c r="AO327" s="724"/>
      <c r="AP327" s="724"/>
      <c r="AQ327" s="719"/>
      <c r="AR327" s="686"/>
      <c r="AS327" s="686"/>
      <c r="AT327" s="686"/>
      <c r="AU327" s="686"/>
      <c r="AV327" s="686"/>
      <c r="AW327" s="686"/>
      <c r="AX327" s="686"/>
      <c r="AY327" s="686"/>
      <c r="AZ327" s="686"/>
      <c r="BA327" s="686"/>
      <c r="BB327" s="686"/>
      <c r="BC327" s="686"/>
      <c r="BD327" s="686"/>
      <c r="BE327" s="686"/>
      <c r="BF327" s="686"/>
      <c r="BG327" s="686"/>
      <c r="BH327" s="686"/>
      <c r="BI327" s="686"/>
      <c r="BJ327" s="686"/>
      <c r="BK327" s="686"/>
      <c r="BL327" s="686"/>
      <c r="BM327" s="686"/>
      <c r="BN327" s="686"/>
      <c r="BO327" s="686"/>
      <c r="BP327" s="686"/>
      <c r="BQ327" s="686"/>
      <c r="BR327" s="686"/>
      <c r="BS327" s="686"/>
      <c r="BT327" s="686"/>
    </row>
    <row r="328" ht="15.75" customHeight="1">
      <c r="A328" s="711"/>
      <c r="B328" s="708"/>
      <c r="C328" s="740"/>
      <c r="D328" s="708"/>
      <c r="E328" s="708"/>
      <c r="F328" s="708"/>
      <c r="G328" s="708"/>
      <c r="H328" s="740"/>
      <c r="I328" s="711"/>
      <c r="J328" s="711"/>
      <c r="K328" s="711"/>
      <c r="L328" s="711"/>
      <c r="M328" s="711"/>
      <c r="N328" s="711"/>
      <c r="O328" s="711"/>
      <c r="P328" s="717"/>
      <c r="Q328" s="711"/>
      <c r="R328" s="719"/>
      <c r="S328" s="719"/>
      <c r="T328" s="748"/>
      <c r="U328" s="719"/>
      <c r="V328" s="684"/>
      <c r="W328" s="684"/>
      <c r="X328" s="684"/>
      <c r="Y328" s="719"/>
      <c r="Z328" s="719"/>
      <c r="AA328" s="686"/>
      <c r="AB328" s="686"/>
      <c r="AC328" s="686"/>
      <c r="AD328" s="684"/>
      <c r="AE328" s="684"/>
      <c r="AF328" s="719"/>
      <c r="AG328" s="684"/>
      <c r="AH328" s="684"/>
      <c r="AI328" s="719"/>
      <c r="AJ328" s="684"/>
      <c r="AK328" s="719"/>
      <c r="AL328" s="722"/>
      <c r="AM328" s="724"/>
      <c r="AN328" s="724"/>
      <c r="AO328" s="724"/>
      <c r="AP328" s="724"/>
      <c r="AQ328" s="719"/>
      <c r="AR328" s="686"/>
      <c r="AS328" s="686"/>
      <c r="AT328" s="686"/>
      <c r="AU328" s="686"/>
      <c r="AV328" s="686"/>
      <c r="AW328" s="686"/>
      <c r="AX328" s="686"/>
      <c r="AY328" s="686"/>
      <c r="AZ328" s="686"/>
      <c r="BA328" s="686"/>
      <c r="BB328" s="686"/>
      <c r="BC328" s="686"/>
      <c r="BD328" s="686"/>
      <c r="BE328" s="686"/>
      <c r="BF328" s="686"/>
      <c r="BG328" s="686"/>
      <c r="BH328" s="686"/>
      <c r="BI328" s="686"/>
      <c r="BJ328" s="686"/>
      <c r="BK328" s="686"/>
      <c r="BL328" s="686"/>
      <c r="BM328" s="686"/>
      <c r="BN328" s="686"/>
      <c r="BO328" s="686"/>
      <c r="BP328" s="686"/>
      <c r="BQ328" s="686"/>
      <c r="BR328" s="686"/>
      <c r="BS328" s="686"/>
      <c r="BT328" s="686"/>
    </row>
    <row r="329" ht="15.75" customHeight="1">
      <c r="A329" s="711"/>
      <c r="B329" s="708"/>
      <c r="C329" s="740"/>
      <c r="D329" s="708"/>
      <c r="E329" s="708"/>
      <c r="F329" s="708"/>
      <c r="G329" s="708"/>
      <c r="H329" s="740"/>
      <c r="I329" s="711"/>
      <c r="J329" s="711"/>
      <c r="K329" s="711"/>
      <c r="L329" s="711"/>
      <c r="M329" s="711"/>
      <c r="N329" s="711"/>
      <c r="O329" s="711"/>
      <c r="P329" s="717"/>
      <c r="Q329" s="711"/>
      <c r="R329" s="719"/>
      <c r="S329" s="719"/>
      <c r="T329" s="748"/>
      <c r="U329" s="719"/>
      <c r="V329" s="684"/>
      <c r="W329" s="684"/>
      <c r="X329" s="684"/>
      <c r="Y329" s="719"/>
      <c r="Z329" s="719"/>
      <c r="AA329" s="686"/>
      <c r="AB329" s="686"/>
      <c r="AC329" s="686"/>
      <c r="AD329" s="684"/>
      <c r="AE329" s="684"/>
      <c r="AF329" s="719"/>
      <c r="AG329" s="684"/>
      <c r="AH329" s="684"/>
      <c r="AI329" s="719"/>
      <c r="AJ329" s="684"/>
      <c r="AK329" s="719"/>
      <c r="AL329" s="722"/>
      <c r="AM329" s="724"/>
      <c r="AN329" s="724"/>
      <c r="AO329" s="724"/>
      <c r="AP329" s="724"/>
      <c r="AQ329" s="719"/>
      <c r="AR329" s="686"/>
      <c r="AS329" s="686"/>
      <c r="AT329" s="686"/>
      <c r="AU329" s="686"/>
      <c r="AV329" s="686"/>
      <c r="AW329" s="686"/>
      <c r="AX329" s="686"/>
      <c r="AY329" s="686"/>
      <c r="AZ329" s="686"/>
      <c r="BA329" s="686"/>
      <c r="BB329" s="686"/>
      <c r="BC329" s="686"/>
      <c r="BD329" s="686"/>
      <c r="BE329" s="686"/>
      <c r="BF329" s="686"/>
      <c r="BG329" s="686"/>
      <c r="BH329" s="686"/>
      <c r="BI329" s="686"/>
      <c r="BJ329" s="686"/>
      <c r="BK329" s="686"/>
      <c r="BL329" s="686"/>
      <c r="BM329" s="686"/>
      <c r="BN329" s="686"/>
      <c r="BO329" s="686"/>
      <c r="BP329" s="686"/>
      <c r="BQ329" s="686"/>
      <c r="BR329" s="686"/>
      <c r="BS329" s="686"/>
      <c r="BT329" s="686"/>
    </row>
    <row r="330" ht="15.75" customHeight="1">
      <c r="A330" s="711"/>
      <c r="B330" s="708"/>
      <c r="C330" s="740"/>
      <c r="D330" s="708"/>
      <c r="E330" s="708"/>
      <c r="F330" s="708"/>
      <c r="G330" s="708"/>
      <c r="H330" s="740"/>
      <c r="I330" s="711"/>
      <c r="J330" s="711"/>
      <c r="K330" s="711"/>
      <c r="L330" s="711"/>
      <c r="M330" s="711"/>
      <c r="N330" s="711"/>
      <c r="O330" s="711"/>
      <c r="P330" s="717"/>
      <c r="Q330" s="711"/>
      <c r="R330" s="719"/>
      <c r="S330" s="719"/>
      <c r="T330" s="748"/>
      <c r="U330" s="719"/>
      <c r="V330" s="684"/>
      <c r="W330" s="684"/>
      <c r="X330" s="684"/>
      <c r="Y330" s="719"/>
      <c r="Z330" s="719"/>
      <c r="AA330" s="686"/>
      <c r="AB330" s="686"/>
      <c r="AC330" s="686"/>
      <c r="AD330" s="684"/>
      <c r="AE330" s="684"/>
      <c r="AF330" s="719"/>
      <c r="AG330" s="684"/>
      <c r="AH330" s="684"/>
      <c r="AI330" s="719"/>
      <c r="AJ330" s="684"/>
      <c r="AK330" s="719"/>
      <c r="AL330" s="722"/>
      <c r="AM330" s="724"/>
      <c r="AN330" s="724"/>
      <c r="AO330" s="724"/>
      <c r="AP330" s="724"/>
      <c r="AQ330" s="719"/>
      <c r="AR330" s="686"/>
      <c r="AS330" s="686"/>
      <c r="AT330" s="686"/>
      <c r="AU330" s="686"/>
      <c r="AV330" s="686"/>
      <c r="AW330" s="686"/>
      <c r="AX330" s="686"/>
      <c r="AY330" s="686"/>
      <c r="AZ330" s="686"/>
      <c r="BA330" s="686"/>
      <c r="BB330" s="686"/>
      <c r="BC330" s="686"/>
      <c r="BD330" s="686"/>
      <c r="BE330" s="686"/>
      <c r="BF330" s="686"/>
      <c r="BG330" s="686"/>
      <c r="BH330" s="686"/>
      <c r="BI330" s="686"/>
      <c r="BJ330" s="686"/>
      <c r="BK330" s="686"/>
      <c r="BL330" s="686"/>
      <c r="BM330" s="686"/>
      <c r="BN330" s="686"/>
      <c r="BO330" s="686"/>
      <c r="BP330" s="686"/>
      <c r="BQ330" s="686"/>
      <c r="BR330" s="686"/>
      <c r="BS330" s="686"/>
      <c r="BT330" s="686"/>
    </row>
    <row r="331" ht="15.75" customHeight="1">
      <c r="A331" s="711"/>
      <c r="B331" s="708"/>
      <c r="C331" s="740"/>
      <c r="D331" s="708"/>
      <c r="E331" s="708"/>
      <c r="F331" s="708"/>
      <c r="G331" s="708"/>
      <c r="H331" s="740"/>
      <c r="I331" s="711"/>
      <c r="J331" s="711"/>
      <c r="K331" s="711"/>
      <c r="L331" s="711"/>
      <c r="M331" s="711"/>
      <c r="N331" s="711"/>
      <c r="O331" s="711"/>
      <c r="P331" s="717"/>
      <c r="Q331" s="711"/>
      <c r="R331" s="719"/>
      <c r="S331" s="719"/>
      <c r="T331" s="748"/>
      <c r="U331" s="719"/>
      <c r="V331" s="684"/>
      <c r="W331" s="684"/>
      <c r="X331" s="684"/>
      <c r="Y331" s="719"/>
      <c r="Z331" s="719"/>
      <c r="AA331" s="686"/>
      <c r="AB331" s="686"/>
      <c r="AC331" s="686"/>
      <c r="AD331" s="684"/>
      <c r="AE331" s="684"/>
      <c r="AF331" s="719"/>
      <c r="AG331" s="684"/>
      <c r="AH331" s="684"/>
      <c r="AI331" s="719"/>
      <c r="AJ331" s="684"/>
      <c r="AK331" s="719"/>
      <c r="AL331" s="722"/>
      <c r="AM331" s="724"/>
      <c r="AN331" s="724"/>
      <c r="AO331" s="724"/>
      <c r="AP331" s="724"/>
      <c r="AQ331" s="719"/>
      <c r="AR331" s="686"/>
      <c r="AS331" s="686"/>
      <c r="AT331" s="686"/>
      <c r="AU331" s="686"/>
      <c r="AV331" s="686"/>
      <c r="AW331" s="686"/>
      <c r="AX331" s="686"/>
      <c r="AY331" s="686"/>
      <c r="AZ331" s="686"/>
      <c r="BA331" s="686"/>
      <c r="BB331" s="686"/>
      <c r="BC331" s="686"/>
      <c r="BD331" s="686"/>
      <c r="BE331" s="686"/>
      <c r="BF331" s="686"/>
      <c r="BG331" s="686"/>
      <c r="BH331" s="686"/>
      <c r="BI331" s="686"/>
      <c r="BJ331" s="686"/>
      <c r="BK331" s="686"/>
      <c r="BL331" s="686"/>
      <c r="BM331" s="686"/>
      <c r="BN331" s="686"/>
      <c r="BO331" s="686"/>
      <c r="BP331" s="686"/>
      <c r="BQ331" s="686"/>
      <c r="BR331" s="686"/>
      <c r="BS331" s="686"/>
      <c r="BT331" s="686"/>
    </row>
    <row r="332" ht="15.75" customHeight="1">
      <c r="A332" s="711"/>
      <c r="B332" s="708"/>
      <c r="C332" s="740"/>
      <c r="D332" s="708"/>
      <c r="E332" s="708"/>
      <c r="F332" s="708"/>
      <c r="G332" s="708"/>
      <c r="H332" s="740"/>
      <c r="I332" s="711"/>
      <c r="J332" s="711"/>
      <c r="K332" s="711"/>
      <c r="L332" s="711"/>
      <c r="M332" s="711"/>
      <c r="N332" s="711"/>
      <c r="O332" s="711"/>
      <c r="P332" s="717"/>
      <c r="Q332" s="711"/>
      <c r="R332" s="719"/>
      <c r="S332" s="719"/>
      <c r="T332" s="748"/>
      <c r="U332" s="719"/>
      <c r="V332" s="684"/>
      <c r="W332" s="684"/>
      <c r="X332" s="684"/>
      <c r="Y332" s="719"/>
      <c r="Z332" s="719"/>
      <c r="AA332" s="686"/>
      <c r="AB332" s="686"/>
      <c r="AC332" s="686"/>
      <c r="AD332" s="684"/>
      <c r="AE332" s="684"/>
      <c r="AF332" s="719"/>
      <c r="AG332" s="684"/>
      <c r="AH332" s="684"/>
      <c r="AI332" s="719"/>
      <c r="AJ332" s="684"/>
      <c r="AK332" s="719"/>
      <c r="AL332" s="722"/>
      <c r="AM332" s="724"/>
      <c r="AN332" s="724"/>
      <c r="AO332" s="724"/>
      <c r="AP332" s="724"/>
      <c r="AQ332" s="719"/>
      <c r="AR332" s="686"/>
      <c r="AS332" s="686"/>
      <c r="AT332" s="686"/>
      <c r="AU332" s="686"/>
      <c r="AV332" s="686"/>
      <c r="AW332" s="686"/>
      <c r="AX332" s="686"/>
      <c r="AY332" s="686"/>
      <c r="AZ332" s="686"/>
      <c r="BA332" s="686"/>
      <c r="BB332" s="686"/>
      <c r="BC332" s="686"/>
      <c r="BD332" s="686"/>
      <c r="BE332" s="686"/>
      <c r="BF332" s="686"/>
      <c r="BG332" s="686"/>
      <c r="BH332" s="686"/>
      <c r="BI332" s="686"/>
      <c r="BJ332" s="686"/>
      <c r="BK332" s="686"/>
      <c r="BL332" s="686"/>
      <c r="BM332" s="686"/>
      <c r="BN332" s="686"/>
      <c r="BO332" s="686"/>
      <c r="BP332" s="686"/>
      <c r="BQ332" s="686"/>
      <c r="BR332" s="686"/>
      <c r="BS332" s="686"/>
      <c r="BT332" s="686"/>
    </row>
    <row r="333" ht="15.75" customHeight="1">
      <c r="A333" s="711"/>
      <c r="B333" s="708"/>
      <c r="C333" s="740"/>
      <c r="D333" s="708"/>
      <c r="E333" s="708"/>
      <c r="F333" s="708"/>
      <c r="G333" s="708"/>
      <c r="H333" s="740"/>
      <c r="I333" s="711"/>
      <c r="J333" s="711"/>
      <c r="K333" s="711"/>
      <c r="L333" s="711"/>
      <c r="M333" s="711"/>
      <c r="N333" s="711"/>
      <c r="O333" s="711"/>
      <c r="P333" s="717"/>
      <c r="Q333" s="711"/>
      <c r="R333" s="719"/>
      <c r="S333" s="719"/>
      <c r="T333" s="748"/>
      <c r="U333" s="719"/>
      <c r="V333" s="684"/>
      <c r="W333" s="684"/>
      <c r="X333" s="684"/>
      <c r="Y333" s="719"/>
      <c r="Z333" s="719"/>
      <c r="AA333" s="686"/>
      <c r="AB333" s="686"/>
      <c r="AC333" s="686"/>
      <c r="AD333" s="684"/>
      <c r="AE333" s="684"/>
      <c r="AF333" s="719"/>
      <c r="AG333" s="684"/>
      <c r="AH333" s="684"/>
      <c r="AI333" s="719"/>
      <c r="AJ333" s="684"/>
      <c r="AK333" s="719"/>
      <c r="AL333" s="722"/>
      <c r="AM333" s="724"/>
      <c r="AN333" s="724"/>
      <c r="AO333" s="724"/>
      <c r="AP333" s="724"/>
      <c r="AQ333" s="719"/>
      <c r="AR333" s="686"/>
      <c r="AS333" s="686"/>
      <c r="AT333" s="686"/>
      <c r="AU333" s="686"/>
      <c r="AV333" s="686"/>
      <c r="AW333" s="686"/>
      <c r="AX333" s="686"/>
      <c r="AY333" s="686"/>
      <c r="AZ333" s="686"/>
      <c r="BA333" s="686"/>
      <c r="BB333" s="686"/>
      <c r="BC333" s="686"/>
      <c r="BD333" s="686"/>
      <c r="BE333" s="686"/>
      <c r="BF333" s="686"/>
      <c r="BG333" s="686"/>
      <c r="BH333" s="686"/>
      <c r="BI333" s="686"/>
      <c r="BJ333" s="686"/>
      <c r="BK333" s="686"/>
      <c r="BL333" s="686"/>
      <c r="BM333" s="686"/>
      <c r="BN333" s="686"/>
      <c r="BO333" s="686"/>
      <c r="BP333" s="686"/>
      <c r="BQ333" s="686"/>
      <c r="BR333" s="686"/>
      <c r="BS333" s="686"/>
      <c r="BT333" s="686"/>
    </row>
    <row r="334" ht="15.75" customHeight="1">
      <c r="A334" s="711"/>
      <c r="B334" s="708"/>
      <c r="C334" s="740"/>
      <c r="D334" s="708"/>
      <c r="E334" s="708"/>
      <c r="F334" s="708"/>
      <c r="G334" s="708"/>
      <c r="H334" s="740"/>
      <c r="I334" s="711"/>
      <c r="J334" s="711"/>
      <c r="K334" s="711"/>
      <c r="L334" s="711"/>
      <c r="M334" s="711"/>
      <c r="N334" s="711"/>
      <c r="O334" s="711"/>
      <c r="P334" s="717"/>
      <c r="Q334" s="711"/>
      <c r="R334" s="719"/>
      <c r="S334" s="719"/>
      <c r="T334" s="748"/>
      <c r="U334" s="719"/>
      <c r="V334" s="684"/>
      <c r="W334" s="684"/>
      <c r="X334" s="684"/>
      <c r="Y334" s="719"/>
      <c r="Z334" s="719"/>
      <c r="AA334" s="686"/>
      <c r="AB334" s="686"/>
      <c r="AC334" s="686"/>
      <c r="AD334" s="684"/>
      <c r="AE334" s="684"/>
      <c r="AF334" s="719"/>
      <c r="AG334" s="684"/>
      <c r="AH334" s="684"/>
      <c r="AI334" s="719"/>
      <c r="AJ334" s="684"/>
      <c r="AK334" s="719"/>
      <c r="AL334" s="722"/>
      <c r="AM334" s="724"/>
      <c r="AN334" s="724"/>
      <c r="AO334" s="724"/>
      <c r="AP334" s="724"/>
      <c r="AQ334" s="719"/>
      <c r="AR334" s="686"/>
      <c r="AS334" s="686"/>
      <c r="AT334" s="686"/>
      <c r="AU334" s="686"/>
      <c r="AV334" s="686"/>
      <c r="AW334" s="686"/>
      <c r="AX334" s="686"/>
      <c r="AY334" s="686"/>
      <c r="AZ334" s="686"/>
      <c r="BA334" s="686"/>
      <c r="BB334" s="686"/>
      <c r="BC334" s="686"/>
      <c r="BD334" s="686"/>
      <c r="BE334" s="686"/>
      <c r="BF334" s="686"/>
      <c r="BG334" s="686"/>
      <c r="BH334" s="686"/>
      <c r="BI334" s="686"/>
      <c r="BJ334" s="686"/>
      <c r="BK334" s="686"/>
      <c r="BL334" s="686"/>
      <c r="BM334" s="686"/>
      <c r="BN334" s="686"/>
      <c r="BO334" s="686"/>
      <c r="BP334" s="686"/>
      <c r="BQ334" s="686"/>
      <c r="BR334" s="686"/>
      <c r="BS334" s="686"/>
      <c r="BT334" s="686"/>
    </row>
    <row r="335" ht="15.75" customHeight="1">
      <c r="A335" s="711"/>
      <c r="B335" s="708"/>
      <c r="C335" s="740"/>
      <c r="D335" s="708"/>
      <c r="E335" s="708"/>
      <c r="F335" s="708"/>
      <c r="G335" s="708"/>
      <c r="H335" s="740"/>
      <c r="I335" s="711"/>
      <c r="J335" s="711"/>
      <c r="K335" s="711"/>
      <c r="L335" s="711"/>
      <c r="M335" s="711"/>
      <c r="N335" s="711"/>
      <c r="O335" s="711"/>
      <c r="P335" s="717"/>
      <c r="Q335" s="711"/>
      <c r="R335" s="719"/>
      <c r="S335" s="719"/>
      <c r="T335" s="748"/>
      <c r="U335" s="719"/>
      <c r="V335" s="684"/>
      <c r="W335" s="684"/>
      <c r="X335" s="684"/>
      <c r="Y335" s="719"/>
      <c r="Z335" s="719"/>
      <c r="AA335" s="686"/>
      <c r="AB335" s="686"/>
      <c r="AC335" s="686"/>
      <c r="AD335" s="684"/>
      <c r="AE335" s="684"/>
      <c r="AF335" s="719"/>
      <c r="AG335" s="684"/>
      <c r="AH335" s="684"/>
      <c r="AI335" s="719"/>
      <c r="AJ335" s="684"/>
      <c r="AK335" s="719"/>
      <c r="AL335" s="722"/>
      <c r="AM335" s="724"/>
      <c r="AN335" s="724"/>
      <c r="AO335" s="724"/>
      <c r="AP335" s="724"/>
      <c r="AQ335" s="719"/>
      <c r="AR335" s="686"/>
      <c r="AS335" s="686"/>
      <c r="AT335" s="686"/>
      <c r="AU335" s="686"/>
      <c r="AV335" s="686"/>
      <c r="AW335" s="686"/>
      <c r="AX335" s="686"/>
      <c r="AY335" s="686"/>
      <c r="AZ335" s="686"/>
      <c r="BA335" s="686"/>
      <c r="BB335" s="686"/>
      <c r="BC335" s="686"/>
      <c r="BD335" s="686"/>
      <c r="BE335" s="686"/>
      <c r="BF335" s="686"/>
      <c r="BG335" s="686"/>
      <c r="BH335" s="686"/>
      <c r="BI335" s="686"/>
      <c r="BJ335" s="686"/>
      <c r="BK335" s="686"/>
      <c r="BL335" s="686"/>
      <c r="BM335" s="686"/>
      <c r="BN335" s="686"/>
      <c r="BO335" s="686"/>
      <c r="BP335" s="686"/>
      <c r="BQ335" s="686"/>
      <c r="BR335" s="686"/>
      <c r="BS335" s="686"/>
      <c r="BT335" s="686"/>
    </row>
    <row r="336" ht="15.75" customHeight="1">
      <c r="A336" s="711"/>
      <c r="B336" s="708"/>
      <c r="C336" s="740"/>
      <c r="D336" s="708"/>
      <c r="E336" s="708"/>
      <c r="F336" s="708"/>
      <c r="G336" s="708"/>
      <c r="H336" s="740"/>
      <c r="I336" s="711"/>
      <c r="J336" s="711"/>
      <c r="K336" s="711"/>
      <c r="L336" s="711"/>
      <c r="M336" s="711"/>
      <c r="N336" s="711"/>
      <c r="O336" s="711"/>
      <c r="P336" s="717"/>
      <c r="Q336" s="711"/>
      <c r="R336" s="719"/>
      <c r="S336" s="719"/>
      <c r="T336" s="748"/>
      <c r="U336" s="719"/>
      <c r="V336" s="684"/>
      <c r="W336" s="684"/>
      <c r="X336" s="684"/>
      <c r="Y336" s="719"/>
      <c r="Z336" s="719"/>
      <c r="AA336" s="686"/>
      <c r="AB336" s="686"/>
      <c r="AC336" s="686"/>
      <c r="AD336" s="684"/>
      <c r="AE336" s="684"/>
      <c r="AF336" s="719"/>
      <c r="AG336" s="684"/>
      <c r="AH336" s="684"/>
      <c r="AI336" s="719"/>
      <c r="AJ336" s="684"/>
      <c r="AK336" s="719"/>
      <c r="AL336" s="722"/>
      <c r="AM336" s="724"/>
      <c r="AN336" s="724"/>
      <c r="AO336" s="724"/>
      <c r="AP336" s="724"/>
      <c r="AQ336" s="719"/>
      <c r="AR336" s="686"/>
      <c r="AS336" s="686"/>
      <c r="AT336" s="686"/>
      <c r="AU336" s="686"/>
      <c r="AV336" s="686"/>
      <c r="AW336" s="686"/>
      <c r="AX336" s="686"/>
      <c r="AY336" s="686"/>
      <c r="AZ336" s="686"/>
      <c r="BA336" s="686"/>
      <c r="BB336" s="686"/>
      <c r="BC336" s="686"/>
      <c r="BD336" s="686"/>
      <c r="BE336" s="686"/>
      <c r="BF336" s="686"/>
      <c r="BG336" s="686"/>
      <c r="BH336" s="686"/>
      <c r="BI336" s="686"/>
      <c r="BJ336" s="686"/>
      <c r="BK336" s="686"/>
      <c r="BL336" s="686"/>
      <c r="BM336" s="686"/>
      <c r="BN336" s="686"/>
      <c r="BO336" s="686"/>
      <c r="BP336" s="686"/>
      <c r="BQ336" s="686"/>
      <c r="BR336" s="686"/>
      <c r="BS336" s="686"/>
      <c r="BT336" s="686"/>
    </row>
    <row r="337" ht="15.75" customHeight="1">
      <c r="A337" s="711"/>
      <c r="B337" s="708"/>
      <c r="C337" s="740"/>
      <c r="D337" s="708"/>
      <c r="E337" s="708"/>
      <c r="F337" s="708"/>
      <c r="G337" s="708"/>
      <c r="H337" s="740"/>
      <c r="I337" s="711"/>
      <c r="J337" s="711"/>
      <c r="K337" s="711"/>
      <c r="L337" s="711"/>
      <c r="M337" s="711"/>
      <c r="N337" s="711"/>
      <c r="O337" s="711"/>
      <c r="P337" s="717"/>
      <c r="Q337" s="711"/>
      <c r="R337" s="719"/>
      <c r="S337" s="719"/>
      <c r="T337" s="748"/>
      <c r="U337" s="719"/>
      <c r="V337" s="684"/>
      <c r="W337" s="684"/>
      <c r="X337" s="684"/>
      <c r="Y337" s="719"/>
      <c r="Z337" s="719"/>
      <c r="AA337" s="686"/>
      <c r="AB337" s="686"/>
      <c r="AC337" s="686"/>
      <c r="AD337" s="684"/>
      <c r="AE337" s="684"/>
      <c r="AF337" s="719"/>
      <c r="AG337" s="684"/>
      <c r="AH337" s="684"/>
      <c r="AI337" s="719"/>
      <c r="AJ337" s="684"/>
      <c r="AK337" s="719"/>
      <c r="AL337" s="722"/>
      <c r="AM337" s="724"/>
      <c r="AN337" s="724"/>
      <c r="AO337" s="724"/>
      <c r="AP337" s="724"/>
      <c r="AQ337" s="719"/>
      <c r="AR337" s="686"/>
      <c r="AS337" s="686"/>
      <c r="AT337" s="686"/>
      <c r="AU337" s="686"/>
      <c r="AV337" s="686"/>
      <c r="AW337" s="686"/>
      <c r="AX337" s="686"/>
      <c r="AY337" s="686"/>
      <c r="AZ337" s="686"/>
      <c r="BA337" s="686"/>
      <c r="BB337" s="686"/>
      <c r="BC337" s="686"/>
      <c r="BD337" s="686"/>
      <c r="BE337" s="686"/>
      <c r="BF337" s="686"/>
      <c r="BG337" s="686"/>
      <c r="BH337" s="686"/>
      <c r="BI337" s="686"/>
      <c r="BJ337" s="686"/>
      <c r="BK337" s="686"/>
      <c r="BL337" s="686"/>
      <c r="BM337" s="686"/>
      <c r="BN337" s="686"/>
      <c r="BO337" s="686"/>
      <c r="BP337" s="686"/>
      <c r="BQ337" s="686"/>
      <c r="BR337" s="686"/>
      <c r="BS337" s="686"/>
      <c r="BT337" s="686"/>
    </row>
    <row r="338" ht="15.75" customHeight="1">
      <c r="A338" s="711"/>
      <c r="B338" s="708"/>
      <c r="C338" s="740"/>
      <c r="D338" s="708"/>
      <c r="E338" s="708"/>
      <c r="F338" s="708"/>
      <c r="G338" s="708"/>
      <c r="H338" s="740"/>
      <c r="I338" s="711"/>
      <c r="J338" s="711"/>
      <c r="K338" s="711"/>
      <c r="L338" s="711"/>
      <c r="M338" s="711"/>
      <c r="N338" s="711"/>
      <c r="O338" s="711"/>
      <c r="P338" s="717"/>
      <c r="Q338" s="711"/>
      <c r="R338" s="719"/>
      <c r="S338" s="719"/>
      <c r="T338" s="748"/>
      <c r="U338" s="719"/>
      <c r="V338" s="684"/>
      <c r="W338" s="684"/>
      <c r="X338" s="684"/>
      <c r="Y338" s="719"/>
      <c r="Z338" s="719"/>
      <c r="AA338" s="686"/>
      <c r="AB338" s="686"/>
      <c r="AC338" s="686"/>
      <c r="AD338" s="684"/>
      <c r="AE338" s="684"/>
      <c r="AF338" s="719"/>
      <c r="AG338" s="684"/>
      <c r="AH338" s="684"/>
      <c r="AI338" s="719"/>
      <c r="AJ338" s="684"/>
      <c r="AK338" s="719"/>
      <c r="AL338" s="722"/>
      <c r="AM338" s="724"/>
      <c r="AN338" s="724"/>
      <c r="AO338" s="724"/>
      <c r="AP338" s="724"/>
      <c r="AQ338" s="719"/>
      <c r="AR338" s="686"/>
      <c r="AS338" s="686"/>
      <c r="AT338" s="686"/>
      <c r="AU338" s="686"/>
      <c r="AV338" s="686"/>
      <c r="AW338" s="686"/>
      <c r="AX338" s="686"/>
      <c r="AY338" s="686"/>
      <c r="AZ338" s="686"/>
      <c r="BA338" s="686"/>
      <c r="BB338" s="686"/>
      <c r="BC338" s="686"/>
      <c r="BD338" s="686"/>
      <c r="BE338" s="686"/>
      <c r="BF338" s="686"/>
      <c r="BG338" s="686"/>
      <c r="BH338" s="686"/>
      <c r="BI338" s="686"/>
      <c r="BJ338" s="686"/>
      <c r="BK338" s="686"/>
      <c r="BL338" s="686"/>
      <c r="BM338" s="686"/>
      <c r="BN338" s="686"/>
      <c r="BO338" s="686"/>
      <c r="BP338" s="686"/>
      <c r="BQ338" s="686"/>
      <c r="BR338" s="686"/>
      <c r="BS338" s="686"/>
      <c r="BT338" s="686"/>
    </row>
    <row r="339" ht="15.75" customHeight="1">
      <c r="A339" s="711"/>
      <c r="B339" s="708"/>
      <c r="C339" s="740"/>
      <c r="D339" s="708"/>
      <c r="E339" s="708"/>
      <c r="F339" s="708"/>
      <c r="G339" s="708"/>
      <c r="H339" s="740"/>
      <c r="I339" s="711"/>
      <c r="J339" s="711"/>
      <c r="K339" s="711"/>
      <c r="L339" s="711"/>
      <c r="M339" s="711"/>
      <c r="N339" s="711"/>
      <c r="O339" s="711"/>
      <c r="P339" s="717"/>
      <c r="Q339" s="711"/>
      <c r="R339" s="719"/>
      <c r="S339" s="719"/>
      <c r="T339" s="748"/>
      <c r="U339" s="719"/>
      <c r="V339" s="684"/>
      <c r="W339" s="684"/>
      <c r="X339" s="684"/>
      <c r="Y339" s="719"/>
      <c r="Z339" s="719"/>
      <c r="AA339" s="686"/>
      <c r="AB339" s="686"/>
      <c r="AC339" s="686"/>
      <c r="AD339" s="684"/>
      <c r="AE339" s="684"/>
      <c r="AF339" s="719"/>
      <c r="AG339" s="684"/>
      <c r="AH339" s="684"/>
      <c r="AI339" s="719"/>
      <c r="AJ339" s="684"/>
      <c r="AK339" s="719"/>
      <c r="AL339" s="722"/>
      <c r="AM339" s="724"/>
      <c r="AN339" s="724"/>
      <c r="AO339" s="724"/>
      <c r="AP339" s="724"/>
      <c r="AQ339" s="719"/>
      <c r="AR339" s="686"/>
      <c r="AS339" s="686"/>
      <c r="AT339" s="686"/>
      <c r="AU339" s="686"/>
      <c r="AV339" s="686"/>
      <c r="AW339" s="686"/>
      <c r="AX339" s="686"/>
      <c r="AY339" s="686"/>
      <c r="AZ339" s="686"/>
      <c r="BA339" s="686"/>
      <c r="BB339" s="686"/>
      <c r="BC339" s="686"/>
      <c r="BD339" s="686"/>
      <c r="BE339" s="686"/>
      <c r="BF339" s="686"/>
      <c r="BG339" s="686"/>
      <c r="BH339" s="686"/>
      <c r="BI339" s="686"/>
      <c r="BJ339" s="686"/>
      <c r="BK339" s="686"/>
      <c r="BL339" s="686"/>
      <c r="BM339" s="686"/>
      <c r="BN339" s="686"/>
      <c r="BO339" s="686"/>
      <c r="BP339" s="686"/>
      <c r="BQ339" s="686"/>
      <c r="BR339" s="686"/>
      <c r="BS339" s="686"/>
      <c r="BT339" s="686"/>
    </row>
    <row r="340" ht="15.75" customHeight="1">
      <c r="A340" s="711"/>
      <c r="B340" s="708"/>
      <c r="C340" s="740"/>
      <c r="D340" s="708"/>
      <c r="E340" s="708"/>
      <c r="F340" s="708"/>
      <c r="G340" s="708"/>
      <c r="H340" s="740"/>
      <c r="I340" s="711"/>
      <c r="J340" s="711"/>
      <c r="K340" s="711"/>
      <c r="L340" s="711"/>
      <c r="M340" s="711"/>
      <c r="N340" s="711"/>
      <c r="O340" s="711"/>
      <c r="P340" s="717"/>
      <c r="Q340" s="711"/>
      <c r="R340" s="719"/>
      <c r="S340" s="719"/>
      <c r="T340" s="748"/>
      <c r="U340" s="719"/>
      <c r="V340" s="684"/>
      <c r="W340" s="684"/>
      <c r="X340" s="684"/>
      <c r="Y340" s="719"/>
      <c r="Z340" s="719"/>
      <c r="AA340" s="686"/>
      <c r="AB340" s="686"/>
      <c r="AC340" s="686"/>
      <c r="AD340" s="684"/>
      <c r="AE340" s="684"/>
      <c r="AF340" s="719"/>
      <c r="AG340" s="684"/>
      <c r="AH340" s="684"/>
      <c r="AI340" s="719"/>
      <c r="AJ340" s="684"/>
      <c r="AK340" s="719"/>
      <c r="AL340" s="722"/>
      <c r="AM340" s="724"/>
      <c r="AN340" s="724"/>
      <c r="AO340" s="724"/>
      <c r="AP340" s="724"/>
      <c r="AQ340" s="719"/>
      <c r="AR340" s="686"/>
      <c r="AS340" s="686"/>
      <c r="AT340" s="686"/>
      <c r="AU340" s="686"/>
      <c r="AV340" s="686"/>
      <c r="AW340" s="686"/>
      <c r="AX340" s="686"/>
      <c r="AY340" s="686"/>
      <c r="AZ340" s="686"/>
      <c r="BA340" s="686"/>
      <c r="BB340" s="686"/>
      <c r="BC340" s="686"/>
      <c r="BD340" s="686"/>
      <c r="BE340" s="686"/>
      <c r="BF340" s="686"/>
      <c r="BG340" s="686"/>
      <c r="BH340" s="686"/>
      <c r="BI340" s="686"/>
      <c r="BJ340" s="686"/>
      <c r="BK340" s="686"/>
      <c r="BL340" s="686"/>
      <c r="BM340" s="686"/>
      <c r="BN340" s="686"/>
      <c r="BO340" s="686"/>
      <c r="BP340" s="686"/>
      <c r="BQ340" s="686"/>
      <c r="BR340" s="686"/>
      <c r="BS340" s="686"/>
      <c r="BT340" s="686"/>
    </row>
    <row r="341" ht="15.75" customHeight="1">
      <c r="A341" s="711"/>
      <c r="B341" s="708"/>
      <c r="C341" s="740"/>
      <c r="D341" s="708"/>
      <c r="E341" s="708"/>
      <c r="F341" s="708"/>
      <c r="G341" s="708"/>
      <c r="H341" s="740"/>
      <c r="I341" s="711"/>
      <c r="J341" s="711"/>
      <c r="K341" s="711"/>
      <c r="L341" s="711"/>
      <c r="M341" s="711"/>
      <c r="N341" s="711"/>
      <c r="O341" s="711"/>
      <c r="P341" s="717"/>
      <c r="Q341" s="711"/>
      <c r="R341" s="719"/>
      <c r="S341" s="719"/>
      <c r="T341" s="748"/>
      <c r="U341" s="719"/>
      <c r="V341" s="684"/>
      <c r="W341" s="684"/>
      <c r="X341" s="684"/>
      <c r="Y341" s="719"/>
      <c r="Z341" s="719"/>
      <c r="AA341" s="686"/>
      <c r="AB341" s="686"/>
      <c r="AC341" s="686"/>
      <c r="AD341" s="684"/>
      <c r="AE341" s="684"/>
      <c r="AF341" s="719"/>
      <c r="AG341" s="684"/>
      <c r="AH341" s="684"/>
      <c r="AI341" s="719"/>
      <c r="AJ341" s="684"/>
      <c r="AK341" s="719"/>
      <c r="AL341" s="722"/>
      <c r="AM341" s="724"/>
      <c r="AN341" s="724"/>
      <c r="AO341" s="724"/>
      <c r="AP341" s="724"/>
      <c r="AQ341" s="719"/>
      <c r="AR341" s="686"/>
      <c r="AS341" s="686"/>
      <c r="AT341" s="686"/>
      <c r="AU341" s="686"/>
      <c r="AV341" s="686"/>
      <c r="AW341" s="686"/>
      <c r="AX341" s="686"/>
      <c r="AY341" s="686"/>
      <c r="AZ341" s="686"/>
      <c r="BA341" s="686"/>
      <c r="BB341" s="686"/>
      <c r="BC341" s="686"/>
      <c r="BD341" s="686"/>
      <c r="BE341" s="686"/>
      <c r="BF341" s="686"/>
      <c r="BG341" s="686"/>
      <c r="BH341" s="686"/>
      <c r="BI341" s="686"/>
      <c r="BJ341" s="686"/>
      <c r="BK341" s="686"/>
      <c r="BL341" s="686"/>
      <c r="BM341" s="686"/>
      <c r="BN341" s="686"/>
      <c r="BO341" s="686"/>
      <c r="BP341" s="686"/>
      <c r="BQ341" s="686"/>
      <c r="BR341" s="686"/>
      <c r="BS341" s="686"/>
      <c r="BT341" s="686"/>
    </row>
    <row r="342" ht="15.75" customHeight="1">
      <c r="A342" s="711"/>
      <c r="B342" s="708"/>
      <c r="C342" s="740"/>
      <c r="D342" s="708"/>
      <c r="E342" s="708"/>
      <c r="F342" s="708"/>
      <c r="G342" s="708"/>
      <c r="H342" s="740"/>
      <c r="I342" s="711"/>
      <c r="J342" s="711"/>
      <c r="K342" s="711"/>
      <c r="L342" s="711"/>
      <c r="M342" s="711"/>
      <c r="N342" s="711"/>
      <c r="O342" s="711"/>
      <c r="P342" s="717"/>
      <c r="Q342" s="711"/>
      <c r="R342" s="719"/>
      <c r="S342" s="719"/>
      <c r="T342" s="748"/>
      <c r="U342" s="719"/>
      <c r="V342" s="684"/>
      <c r="W342" s="684"/>
      <c r="X342" s="684"/>
      <c r="Y342" s="719"/>
      <c r="Z342" s="719"/>
      <c r="AA342" s="686"/>
      <c r="AB342" s="686"/>
      <c r="AC342" s="686"/>
      <c r="AD342" s="684"/>
      <c r="AE342" s="684"/>
      <c r="AF342" s="719"/>
      <c r="AG342" s="684"/>
      <c r="AH342" s="684"/>
      <c r="AI342" s="719"/>
      <c r="AJ342" s="684"/>
      <c r="AK342" s="719"/>
      <c r="AL342" s="722"/>
      <c r="AM342" s="724"/>
      <c r="AN342" s="724"/>
      <c r="AO342" s="724"/>
      <c r="AP342" s="724"/>
      <c r="AQ342" s="719"/>
      <c r="AR342" s="686"/>
      <c r="AS342" s="686"/>
      <c r="AT342" s="686"/>
      <c r="AU342" s="686"/>
      <c r="AV342" s="686"/>
      <c r="AW342" s="686"/>
      <c r="AX342" s="686"/>
      <c r="AY342" s="686"/>
      <c r="AZ342" s="686"/>
      <c r="BA342" s="686"/>
      <c r="BB342" s="686"/>
      <c r="BC342" s="686"/>
      <c r="BD342" s="686"/>
      <c r="BE342" s="686"/>
      <c r="BF342" s="686"/>
      <c r="BG342" s="686"/>
      <c r="BH342" s="686"/>
      <c r="BI342" s="686"/>
      <c r="BJ342" s="686"/>
      <c r="BK342" s="686"/>
      <c r="BL342" s="686"/>
      <c r="BM342" s="686"/>
      <c r="BN342" s="686"/>
      <c r="BO342" s="686"/>
      <c r="BP342" s="686"/>
      <c r="BQ342" s="686"/>
      <c r="BR342" s="686"/>
      <c r="BS342" s="686"/>
      <c r="BT342" s="686"/>
    </row>
    <row r="343" ht="15.75" customHeight="1">
      <c r="A343" s="711"/>
      <c r="B343" s="708"/>
      <c r="C343" s="740"/>
      <c r="D343" s="708"/>
      <c r="E343" s="708"/>
      <c r="F343" s="708"/>
      <c r="G343" s="708"/>
      <c r="H343" s="740"/>
      <c r="I343" s="711"/>
      <c r="J343" s="711"/>
      <c r="K343" s="711"/>
      <c r="L343" s="711"/>
      <c r="M343" s="711"/>
      <c r="N343" s="711"/>
      <c r="O343" s="711"/>
      <c r="P343" s="717"/>
      <c r="Q343" s="711"/>
      <c r="R343" s="719"/>
      <c r="S343" s="719"/>
      <c r="T343" s="748"/>
      <c r="U343" s="719"/>
      <c r="V343" s="684"/>
      <c r="W343" s="684"/>
      <c r="X343" s="684"/>
      <c r="Y343" s="719"/>
      <c r="Z343" s="719"/>
      <c r="AA343" s="686"/>
      <c r="AB343" s="686"/>
      <c r="AC343" s="686"/>
      <c r="AD343" s="684"/>
      <c r="AE343" s="684"/>
      <c r="AF343" s="719"/>
      <c r="AG343" s="684"/>
      <c r="AH343" s="684"/>
      <c r="AI343" s="719"/>
      <c r="AJ343" s="684"/>
      <c r="AK343" s="719"/>
      <c r="AL343" s="722"/>
      <c r="AM343" s="724"/>
      <c r="AN343" s="724"/>
      <c r="AO343" s="724"/>
      <c r="AP343" s="724"/>
      <c r="AQ343" s="719"/>
      <c r="AR343" s="686"/>
      <c r="AS343" s="686"/>
      <c r="AT343" s="686"/>
      <c r="AU343" s="686"/>
      <c r="AV343" s="686"/>
      <c r="AW343" s="686"/>
      <c r="AX343" s="686"/>
      <c r="AY343" s="686"/>
      <c r="AZ343" s="686"/>
      <c r="BA343" s="686"/>
      <c r="BB343" s="686"/>
      <c r="BC343" s="686"/>
      <c r="BD343" s="686"/>
      <c r="BE343" s="686"/>
      <c r="BF343" s="686"/>
      <c r="BG343" s="686"/>
      <c r="BH343" s="686"/>
      <c r="BI343" s="686"/>
      <c r="BJ343" s="686"/>
      <c r="BK343" s="686"/>
      <c r="BL343" s="686"/>
      <c r="BM343" s="686"/>
      <c r="BN343" s="686"/>
      <c r="BO343" s="686"/>
      <c r="BP343" s="686"/>
      <c r="BQ343" s="686"/>
      <c r="BR343" s="686"/>
      <c r="BS343" s="686"/>
      <c r="BT343" s="686"/>
    </row>
    <row r="344" ht="15.75" customHeight="1">
      <c r="A344" s="711"/>
      <c r="B344" s="708"/>
      <c r="C344" s="740"/>
      <c r="D344" s="708"/>
      <c r="E344" s="708"/>
      <c r="F344" s="708"/>
      <c r="G344" s="708"/>
      <c r="H344" s="740"/>
      <c r="I344" s="711"/>
      <c r="J344" s="711"/>
      <c r="K344" s="711"/>
      <c r="L344" s="711"/>
      <c r="M344" s="711"/>
      <c r="N344" s="711"/>
      <c r="O344" s="711"/>
      <c r="P344" s="717"/>
      <c r="Q344" s="711"/>
      <c r="R344" s="719"/>
      <c r="S344" s="719"/>
      <c r="T344" s="748"/>
      <c r="U344" s="719"/>
      <c r="V344" s="684"/>
      <c r="W344" s="684"/>
      <c r="X344" s="684"/>
      <c r="Y344" s="719"/>
      <c r="Z344" s="719"/>
      <c r="AA344" s="686"/>
      <c r="AB344" s="686"/>
      <c r="AC344" s="686"/>
      <c r="AD344" s="684"/>
      <c r="AE344" s="684"/>
      <c r="AF344" s="719"/>
      <c r="AG344" s="684"/>
      <c r="AH344" s="684"/>
      <c r="AI344" s="719"/>
      <c r="AJ344" s="684"/>
      <c r="AK344" s="719"/>
      <c r="AL344" s="722"/>
      <c r="AM344" s="724"/>
      <c r="AN344" s="724"/>
      <c r="AO344" s="724"/>
      <c r="AP344" s="724"/>
      <c r="AQ344" s="719"/>
      <c r="AR344" s="686"/>
      <c r="AS344" s="686"/>
      <c r="AT344" s="686"/>
      <c r="AU344" s="686"/>
      <c r="AV344" s="686"/>
      <c r="AW344" s="686"/>
      <c r="AX344" s="686"/>
      <c r="AY344" s="686"/>
      <c r="AZ344" s="686"/>
      <c r="BA344" s="686"/>
      <c r="BB344" s="686"/>
      <c r="BC344" s="686"/>
      <c r="BD344" s="686"/>
      <c r="BE344" s="686"/>
      <c r="BF344" s="686"/>
      <c r="BG344" s="686"/>
      <c r="BH344" s="686"/>
      <c r="BI344" s="686"/>
      <c r="BJ344" s="686"/>
      <c r="BK344" s="686"/>
      <c r="BL344" s="686"/>
      <c r="BM344" s="686"/>
      <c r="BN344" s="686"/>
      <c r="BO344" s="686"/>
      <c r="BP344" s="686"/>
      <c r="BQ344" s="686"/>
      <c r="BR344" s="686"/>
      <c r="BS344" s="686"/>
      <c r="BT344" s="686"/>
    </row>
    <row r="345" ht="15.75" customHeight="1">
      <c r="A345" s="711"/>
      <c r="B345" s="708"/>
      <c r="C345" s="740"/>
      <c r="D345" s="708"/>
      <c r="E345" s="708"/>
      <c r="F345" s="708"/>
      <c r="G345" s="708"/>
      <c r="H345" s="740"/>
      <c r="I345" s="711"/>
      <c r="J345" s="711"/>
      <c r="K345" s="711"/>
      <c r="L345" s="711"/>
      <c r="M345" s="711"/>
      <c r="N345" s="711"/>
      <c r="O345" s="711"/>
      <c r="P345" s="717"/>
      <c r="Q345" s="711"/>
      <c r="R345" s="719"/>
      <c r="S345" s="719"/>
      <c r="T345" s="748"/>
      <c r="U345" s="719"/>
      <c r="V345" s="684"/>
      <c r="W345" s="684"/>
      <c r="X345" s="684"/>
      <c r="Y345" s="719"/>
      <c r="Z345" s="719"/>
      <c r="AA345" s="686"/>
      <c r="AB345" s="686"/>
      <c r="AC345" s="686"/>
      <c r="AD345" s="684"/>
      <c r="AE345" s="684"/>
      <c r="AF345" s="719"/>
      <c r="AG345" s="684"/>
      <c r="AH345" s="684"/>
      <c r="AI345" s="719"/>
      <c r="AJ345" s="684"/>
      <c r="AK345" s="719"/>
      <c r="AL345" s="722"/>
      <c r="AM345" s="724"/>
      <c r="AN345" s="724"/>
      <c r="AO345" s="724"/>
      <c r="AP345" s="724"/>
      <c r="AQ345" s="719"/>
      <c r="AR345" s="686"/>
      <c r="AS345" s="686"/>
      <c r="AT345" s="686"/>
      <c r="AU345" s="686"/>
      <c r="AV345" s="686"/>
      <c r="AW345" s="686"/>
      <c r="AX345" s="686"/>
      <c r="AY345" s="686"/>
      <c r="AZ345" s="686"/>
      <c r="BA345" s="686"/>
      <c r="BB345" s="686"/>
      <c r="BC345" s="686"/>
      <c r="BD345" s="686"/>
      <c r="BE345" s="686"/>
      <c r="BF345" s="686"/>
      <c r="BG345" s="686"/>
      <c r="BH345" s="686"/>
      <c r="BI345" s="686"/>
      <c r="BJ345" s="686"/>
      <c r="BK345" s="686"/>
      <c r="BL345" s="686"/>
      <c r="BM345" s="686"/>
      <c r="BN345" s="686"/>
      <c r="BO345" s="686"/>
      <c r="BP345" s="686"/>
      <c r="BQ345" s="686"/>
      <c r="BR345" s="686"/>
      <c r="BS345" s="686"/>
      <c r="BT345" s="686"/>
    </row>
    <row r="346" ht="15.75" customHeight="1">
      <c r="A346" s="711"/>
      <c r="B346" s="708"/>
      <c r="C346" s="740"/>
      <c r="D346" s="708"/>
      <c r="E346" s="708"/>
      <c r="F346" s="708"/>
      <c r="G346" s="708"/>
      <c r="H346" s="740"/>
      <c r="I346" s="711"/>
      <c r="J346" s="711"/>
      <c r="K346" s="711"/>
      <c r="L346" s="711"/>
      <c r="M346" s="711"/>
      <c r="N346" s="711"/>
      <c r="O346" s="711"/>
      <c r="P346" s="717"/>
      <c r="Q346" s="711"/>
      <c r="R346" s="719"/>
      <c r="S346" s="719"/>
      <c r="T346" s="748"/>
      <c r="U346" s="719"/>
      <c r="V346" s="684"/>
      <c r="W346" s="684"/>
      <c r="X346" s="684"/>
      <c r="Y346" s="719"/>
      <c r="Z346" s="719"/>
      <c r="AA346" s="686"/>
      <c r="AB346" s="686"/>
      <c r="AC346" s="686"/>
      <c r="AD346" s="684"/>
      <c r="AE346" s="684"/>
      <c r="AF346" s="719"/>
      <c r="AG346" s="684"/>
      <c r="AH346" s="684"/>
      <c r="AI346" s="719"/>
      <c r="AJ346" s="684"/>
      <c r="AK346" s="719"/>
      <c r="AL346" s="722"/>
      <c r="AM346" s="724"/>
      <c r="AN346" s="724"/>
      <c r="AO346" s="724"/>
      <c r="AP346" s="724"/>
      <c r="AQ346" s="719"/>
      <c r="AR346" s="686"/>
      <c r="AS346" s="686"/>
      <c r="AT346" s="686"/>
      <c r="AU346" s="686"/>
      <c r="AV346" s="686"/>
      <c r="AW346" s="686"/>
      <c r="AX346" s="686"/>
      <c r="AY346" s="686"/>
      <c r="AZ346" s="686"/>
      <c r="BA346" s="686"/>
      <c r="BB346" s="686"/>
      <c r="BC346" s="686"/>
      <c r="BD346" s="686"/>
      <c r="BE346" s="686"/>
      <c r="BF346" s="686"/>
      <c r="BG346" s="686"/>
      <c r="BH346" s="686"/>
      <c r="BI346" s="686"/>
      <c r="BJ346" s="686"/>
      <c r="BK346" s="686"/>
      <c r="BL346" s="686"/>
      <c r="BM346" s="686"/>
      <c r="BN346" s="686"/>
      <c r="BO346" s="686"/>
      <c r="BP346" s="686"/>
      <c r="BQ346" s="686"/>
      <c r="BR346" s="686"/>
      <c r="BS346" s="686"/>
      <c r="BT346" s="686"/>
    </row>
    <row r="347" ht="15.75" customHeight="1">
      <c r="A347" s="711"/>
      <c r="B347" s="708"/>
      <c r="C347" s="740"/>
      <c r="D347" s="708"/>
      <c r="E347" s="708"/>
      <c r="F347" s="708"/>
      <c r="G347" s="708"/>
      <c r="H347" s="740"/>
      <c r="I347" s="711"/>
      <c r="J347" s="711"/>
      <c r="K347" s="711"/>
      <c r="L347" s="711"/>
      <c r="M347" s="711"/>
      <c r="N347" s="711"/>
      <c r="O347" s="711"/>
      <c r="P347" s="717"/>
      <c r="Q347" s="711"/>
      <c r="R347" s="719"/>
      <c r="S347" s="719"/>
      <c r="T347" s="748"/>
      <c r="U347" s="719"/>
      <c r="V347" s="684"/>
      <c r="W347" s="684"/>
      <c r="X347" s="684"/>
      <c r="Y347" s="719"/>
      <c r="Z347" s="719"/>
      <c r="AA347" s="686"/>
      <c r="AB347" s="686"/>
      <c r="AC347" s="686"/>
      <c r="AD347" s="684"/>
      <c r="AE347" s="684"/>
      <c r="AF347" s="719"/>
      <c r="AG347" s="684"/>
      <c r="AH347" s="684"/>
      <c r="AI347" s="719"/>
      <c r="AJ347" s="684"/>
      <c r="AK347" s="719"/>
      <c r="AL347" s="722"/>
      <c r="AM347" s="724"/>
      <c r="AN347" s="724"/>
      <c r="AO347" s="724"/>
      <c r="AP347" s="724"/>
      <c r="AQ347" s="719"/>
      <c r="AR347" s="686"/>
      <c r="AS347" s="686"/>
      <c r="AT347" s="686"/>
      <c r="AU347" s="686"/>
      <c r="AV347" s="686"/>
      <c r="AW347" s="686"/>
      <c r="AX347" s="686"/>
      <c r="AY347" s="686"/>
      <c r="AZ347" s="686"/>
      <c r="BA347" s="686"/>
      <c r="BB347" s="686"/>
      <c r="BC347" s="686"/>
      <c r="BD347" s="686"/>
      <c r="BE347" s="686"/>
      <c r="BF347" s="686"/>
      <c r="BG347" s="686"/>
      <c r="BH347" s="686"/>
      <c r="BI347" s="686"/>
      <c r="BJ347" s="686"/>
      <c r="BK347" s="686"/>
      <c r="BL347" s="686"/>
      <c r="BM347" s="686"/>
      <c r="BN347" s="686"/>
      <c r="BO347" s="686"/>
      <c r="BP347" s="686"/>
      <c r="BQ347" s="686"/>
      <c r="BR347" s="686"/>
      <c r="BS347" s="686"/>
      <c r="BT347" s="686"/>
    </row>
    <row r="348" ht="15.75" customHeight="1">
      <c r="A348" s="711"/>
      <c r="B348" s="708"/>
      <c r="C348" s="740"/>
      <c r="D348" s="708"/>
      <c r="E348" s="708"/>
      <c r="F348" s="708"/>
      <c r="G348" s="708"/>
      <c r="H348" s="740"/>
      <c r="I348" s="711"/>
      <c r="J348" s="711"/>
      <c r="K348" s="711"/>
      <c r="L348" s="711"/>
      <c r="M348" s="711"/>
      <c r="N348" s="711"/>
      <c r="O348" s="711"/>
      <c r="P348" s="717"/>
      <c r="Q348" s="711"/>
      <c r="R348" s="719"/>
      <c r="S348" s="719"/>
      <c r="T348" s="748"/>
      <c r="U348" s="719"/>
      <c r="V348" s="684"/>
      <c r="W348" s="684"/>
      <c r="X348" s="684"/>
      <c r="Y348" s="719"/>
      <c r="Z348" s="719"/>
      <c r="AA348" s="686"/>
      <c r="AB348" s="686"/>
      <c r="AC348" s="686"/>
      <c r="AD348" s="684"/>
      <c r="AE348" s="684"/>
      <c r="AF348" s="719"/>
      <c r="AG348" s="684"/>
      <c r="AH348" s="684"/>
      <c r="AI348" s="719"/>
      <c r="AJ348" s="684"/>
      <c r="AK348" s="719"/>
      <c r="AL348" s="722"/>
      <c r="AM348" s="724"/>
      <c r="AN348" s="724"/>
      <c r="AO348" s="724"/>
      <c r="AP348" s="724"/>
      <c r="AQ348" s="719"/>
      <c r="AR348" s="686"/>
      <c r="AS348" s="686"/>
      <c r="AT348" s="686"/>
      <c r="AU348" s="686"/>
      <c r="AV348" s="686"/>
      <c r="AW348" s="686"/>
      <c r="AX348" s="686"/>
      <c r="AY348" s="686"/>
      <c r="AZ348" s="686"/>
      <c r="BA348" s="686"/>
      <c r="BB348" s="686"/>
      <c r="BC348" s="686"/>
      <c r="BD348" s="686"/>
      <c r="BE348" s="686"/>
      <c r="BF348" s="686"/>
      <c r="BG348" s="686"/>
      <c r="BH348" s="686"/>
      <c r="BI348" s="686"/>
      <c r="BJ348" s="686"/>
      <c r="BK348" s="686"/>
      <c r="BL348" s="686"/>
      <c r="BM348" s="686"/>
      <c r="BN348" s="686"/>
      <c r="BO348" s="686"/>
      <c r="BP348" s="686"/>
      <c r="BQ348" s="686"/>
      <c r="BR348" s="686"/>
      <c r="BS348" s="686"/>
      <c r="BT348" s="686"/>
    </row>
    <row r="349" ht="15.75" customHeight="1">
      <c r="A349" s="711"/>
      <c r="B349" s="708"/>
      <c r="C349" s="740"/>
      <c r="D349" s="708"/>
      <c r="E349" s="708"/>
      <c r="F349" s="708"/>
      <c r="G349" s="708"/>
      <c r="H349" s="740"/>
      <c r="I349" s="711"/>
      <c r="J349" s="711"/>
      <c r="K349" s="711"/>
      <c r="L349" s="711"/>
      <c r="M349" s="711"/>
      <c r="N349" s="711"/>
      <c r="O349" s="711"/>
      <c r="P349" s="717"/>
      <c r="Q349" s="711"/>
      <c r="R349" s="719"/>
      <c r="S349" s="719"/>
      <c r="T349" s="748"/>
      <c r="U349" s="719"/>
      <c r="V349" s="684"/>
      <c r="W349" s="684"/>
      <c r="X349" s="684"/>
      <c r="Y349" s="719"/>
      <c r="Z349" s="719"/>
      <c r="AA349" s="686"/>
      <c r="AB349" s="686"/>
      <c r="AC349" s="686"/>
      <c r="AD349" s="684"/>
      <c r="AE349" s="684"/>
      <c r="AF349" s="719"/>
      <c r="AG349" s="684"/>
      <c r="AH349" s="684"/>
      <c r="AI349" s="719"/>
      <c r="AJ349" s="684"/>
      <c r="AK349" s="719"/>
      <c r="AL349" s="722"/>
      <c r="AM349" s="724"/>
      <c r="AN349" s="724"/>
      <c r="AO349" s="724"/>
      <c r="AP349" s="724"/>
      <c r="AQ349" s="719"/>
      <c r="AR349" s="686"/>
      <c r="AS349" s="686"/>
      <c r="AT349" s="686"/>
      <c r="AU349" s="686"/>
      <c r="AV349" s="686"/>
      <c r="AW349" s="686"/>
      <c r="AX349" s="686"/>
      <c r="AY349" s="686"/>
      <c r="AZ349" s="686"/>
      <c r="BA349" s="686"/>
      <c r="BB349" s="686"/>
      <c r="BC349" s="686"/>
      <c r="BD349" s="686"/>
      <c r="BE349" s="686"/>
      <c r="BF349" s="686"/>
      <c r="BG349" s="686"/>
      <c r="BH349" s="686"/>
      <c r="BI349" s="686"/>
      <c r="BJ349" s="686"/>
      <c r="BK349" s="686"/>
      <c r="BL349" s="686"/>
      <c r="BM349" s="686"/>
      <c r="BN349" s="686"/>
      <c r="BO349" s="686"/>
      <c r="BP349" s="686"/>
      <c r="BQ349" s="686"/>
      <c r="BR349" s="686"/>
      <c r="BS349" s="686"/>
      <c r="BT349" s="686"/>
    </row>
    <row r="350" ht="15.75" customHeight="1">
      <c r="A350" s="711"/>
      <c r="B350" s="708"/>
      <c r="C350" s="740"/>
      <c r="D350" s="708"/>
      <c r="E350" s="708"/>
      <c r="F350" s="708"/>
      <c r="G350" s="708"/>
      <c r="H350" s="740"/>
      <c r="I350" s="711"/>
      <c r="J350" s="711"/>
      <c r="K350" s="711"/>
      <c r="L350" s="711"/>
      <c r="M350" s="711"/>
      <c r="N350" s="711"/>
      <c r="O350" s="711"/>
      <c r="P350" s="717"/>
      <c r="Q350" s="711"/>
      <c r="R350" s="719"/>
      <c r="S350" s="719"/>
      <c r="T350" s="748"/>
      <c r="U350" s="719"/>
      <c r="V350" s="684"/>
      <c r="W350" s="684"/>
      <c r="X350" s="684"/>
      <c r="Y350" s="719"/>
      <c r="Z350" s="719"/>
      <c r="AA350" s="686"/>
      <c r="AB350" s="686"/>
      <c r="AC350" s="686"/>
      <c r="AD350" s="684"/>
      <c r="AE350" s="684"/>
      <c r="AF350" s="719"/>
      <c r="AG350" s="684"/>
      <c r="AH350" s="684"/>
      <c r="AI350" s="719"/>
      <c r="AJ350" s="684"/>
      <c r="AK350" s="719"/>
      <c r="AL350" s="722"/>
      <c r="AM350" s="724"/>
      <c r="AN350" s="724"/>
      <c r="AO350" s="724"/>
      <c r="AP350" s="724"/>
      <c r="AQ350" s="719"/>
      <c r="AR350" s="686"/>
      <c r="AS350" s="686"/>
      <c r="AT350" s="686"/>
      <c r="AU350" s="686"/>
      <c r="AV350" s="686"/>
      <c r="AW350" s="686"/>
      <c r="AX350" s="686"/>
      <c r="AY350" s="686"/>
      <c r="AZ350" s="686"/>
      <c r="BA350" s="686"/>
      <c r="BB350" s="686"/>
      <c r="BC350" s="686"/>
      <c r="BD350" s="686"/>
      <c r="BE350" s="686"/>
      <c r="BF350" s="686"/>
      <c r="BG350" s="686"/>
      <c r="BH350" s="686"/>
      <c r="BI350" s="686"/>
      <c r="BJ350" s="686"/>
      <c r="BK350" s="686"/>
      <c r="BL350" s="686"/>
      <c r="BM350" s="686"/>
      <c r="BN350" s="686"/>
      <c r="BO350" s="686"/>
      <c r="BP350" s="686"/>
      <c r="BQ350" s="686"/>
      <c r="BR350" s="686"/>
      <c r="BS350" s="686"/>
      <c r="BT350" s="686"/>
    </row>
    <row r="351" ht="15.75" customHeight="1">
      <c r="A351" s="711"/>
      <c r="B351" s="708"/>
      <c r="C351" s="740"/>
      <c r="D351" s="708"/>
      <c r="E351" s="708"/>
      <c r="F351" s="708"/>
      <c r="G351" s="708"/>
      <c r="H351" s="740"/>
      <c r="I351" s="711"/>
      <c r="J351" s="711"/>
      <c r="K351" s="711"/>
      <c r="L351" s="711"/>
      <c r="M351" s="711"/>
      <c r="N351" s="711"/>
      <c r="O351" s="711"/>
      <c r="P351" s="717"/>
      <c r="Q351" s="711"/>
      <c r="R351" s="719"/>
      <c r="S351" s="719"/>
      <c r="T351" s="748"/>
      <c r="U351" s="719"/>
      <c r="V351" s="684"/>
      <c r="W351" s="684"/>
      <c r="X351" s="684"/>
      <c r="Y351" s="719"/>
      <c r="Z351" s="719"/>
      <c r="AA351" s="686"/>
      <c r="AB351" s="686"/>
      <c r="AC351" s="686"/>
      <c r="AD351" s="684"/>
      <c r="AE351" s="684"/>
      <c r="AF351" s="719"/>
      <c r="AG351" s="684"/>
      <c r="AH351" s="684"/>
      <c r="AI351" s="719"/>
      <c r="AJ351" s="684"/>
      <c r="AK351" s="719"/>
      <c r="AL351" s="722"/>
      <c r="AM351" s="724"/>
      <c r="AN351" s="724"/>
      <c r="AO351" s="724"/>
      <c r="AP351" s="724"/>
      <c r="AQ351" s="719"/>
      <c r="AR351" s="686"/>
      <c r="AS351" s="686"/>
      <c r="AT351" s="686"/>
      <c r="AU351" s="686"/>
      <c r="AV351" s="686"/>
      <c r="AW351" s="686"/>
      <c r="AX351" s="686"/>
      <c r="AY351" s="686"/>
      <c r="AZ351" s="686"/>
      <c r="BA351" s="686"/>
      <c r="BB351" s="686"/>
      <c r="BC351" s="686"/>
      <c r="BD351" s="686"/>
      <c r="BE351" s="686"/>
      <c r="BF351" s="686"/>
      <c r="BG351" s="686"/>
      <c r="BH351" s="686"/>
      <c r="BI351" s="686"/>
      <c r="BJ351" s="686"/>
      <c r="BK351" s="686"/>
      <c r="BL351" s="686"/>
      <c r="BM351" s="686"/>
      <c r="BN351" s="686"/>
      <c r="BO351" s="686"/>
      <c r="BP351" s="686"/>
      <c r="BQ351" s="686"/>
      <c r="BR351" s="686"/>
      <c r="BS351" s="686"/>
      <c r="BT351" s="686"/>
    </row>
    <row r="352" ht="15.75" customHeight="1">
      <c r="A352" s="711"/>
      <c r="B352" s="708"/>
      <c r="C352" s="740"/>
      <c r="D352" s="708"/>
      <c r="E352" s="708"/>
      <c r="F352" s="708"/>
      <c r="G352" s="708"/>
      <c r="H352" s="740"/>
      <c r="I352" s="711"/>
      <c r="J352" s="711"/>
      <c r="K352" s="711"/>
      <c r="L352" s="711"/>
      <c r="M352" s="711"/>
      <c r="N352" s="711"/>
      <c r="O352" s="711"/>
      <c r="P352" s="717"/>
      <c r="Q352" s="711"/>
      <c r="R352" s="719"/>
      <c r="S352" s="719"/>
      <c r="T352" s="748"/>
      <c r="U352" s="719"/>
      <c r="V352" s="684"/>
      <c r="W352" s="684"/>
      <c r="X352" s="684"/>
      <c r="Y352" s="719"/>
      <c r="Z352" s="719"/>
      <c r="AA352" s="686"/>
      <c r="AB352" s="686"/>
      <c r="AC352" s="686"/>
      <c r="AD352" s="684"/>
      <c r="AE352" s="684"/>
      <c r="AF352" s="719"/>
      <c r="AG352" s="684"/>
      <c r="AH352" s="684"/>
      <c r="AI352" s="719"/>
      <c r="AJ352" s="684"/>
      <c r="AK352" s="719"/>
      <c r="AL352" s="722"/>
      <c r="AM352" s="724"/>
      <c r="AN352" s="724"/>
      <c r="AO352" s="724"/>
      <c r="AP352" s="724"/>
      <c r="AQ352" s="719"/>
      <c r="AR352" s="686"/>
      <c r="AS352" s="686"/>
      <c r="AT352" s="686"/>
      <c r="AU352" s="686"/>
      <c r="AV352" s="686"/>
      <c r="AW352" s="686"/>
      <c r="AX352" s="686"/>
      <c r="AY352" s="686"/>
      <c r="AZ352" s="686"/>
      <c r="BA352" s="686"/>
      <c r="BB352" s="686"/>
      <c r="BC352" s="686"/>
      <c r="BD352" s="686"/>
      <c r="BE352" s="686"/>
      <c r="BF352" s="686"/>
      <c r="BG352" s="686"/>
      <c r="BH352" s="686"/>
      <c r="BI352" s="686"/>
      <c r="BJ352" s="686"/>
      <c r="BK352" s="686"/>
      <c r="BL352" s="686"/>
      <c r="BM352" s="686"/>
      <c r="BN352" s="686"/>
      <c r="BO352" s="686"/>
      <c r="BP352" s="686"/>
      <c r="BQ352" s="686"/>
      <c r="BR352" s="686"/>
      <c r="BS352" s="686"/>
      <c r="BT352" s="686"/>
    </row>
    <row r="353" ht="15.75" customHeight="1">
      <c r="A353" s="711"/>
      <c r="B353" s="708"/>
      <c r="C353" s="740"/>
      <c r="D353" s="708"/>
      <c r="E353" s="708"/>
      <c r="F353" s="708"/>
      <c r="G353" s="708"/>
      <c r="H353" s="740"/>
      <c r="I353" s="711"/>
      <c r="J353" s="711"/>
      <c r="K353" s="711"/>
      <c r="L353" s="711"/>
      <c r="M353" s="711"/>
      <c r="N353" s="711"/>
      <c r="O353" s="711"/>
      <c r="P353" s="717"/>
      <c r="Q353" s="711"/>
      <c r="R353" s="719"/>
      <c r="S353" s="719"/>
      <c r="T353" s="748"/>
      <c r="U353" s="719"/>
      <c r="V353" s="684"/>
      <c r="W353" s="684"/>
      <c r="X353" s="684"/>
      <c r="Y353" s="719"/>
      <c r="Z353" s="719"/>
      <c r="AA353" s="686"/>
      <c r="AB353" s="686"/>
      <c r="AC353" s="686"/>
      <c r="AD353" s="684"/>
      <c r="AE353" s="684"/>
      <c r="AF353" s="719"/>
      <c r="AG353" s="684"/>
      <c r="AH353" s="684"/>
      <c r="AI353" s="719"/>
      <c r="AJ353" s="684"/>
      <c r="AK353" s="719"/>
      <c r="AL353" s="722"/>
      <c r="AM353" s="724"/>
      <c r="AN353" s="724"/>
      <c r="AO353" s="724"/>
      <c r="AP353" s="724"/>
      <c r="AQ353" s="719"/>
      <c r="AR353" s="686"/>
      <c r="AS353" s="686"/>
      <c r="AT353" s="686"/>
      <c r="AU353" s="686"/>
      <c r="AV353" s="686"/>
      <c r="AW353" s="686"/>
      <c r="AX353" s="686"/>
      <c r="AY353" s="686"/>
      <c r="AZ353" s="686"/>
      <c r="BA353" s="686"/>
      <c r="BB353" s="686"/>
      <c r="BC353" s="686"/>
      <c r="BD353" s="686"/>
      <c r="BE353" s="686"/>
      <c r="BF353" s="686"/>
      <c r="BG353" s="686"/>
      <c r="BH353" s="686"/>
      <c r="BI353" s="686"/>
      <c r="BJ353" s="686"/>
      <c r="BK353" s="686"/>
      <c r="BL353" s="686"/>
      <c r="BM353" s="686"/>
      <c r="BN353" s="686"/>
      <c r="BO353" s="686"/>
      <c r="BP353" s="686"/>
      <c r="BQ353" s="686"/>
      <c r="BR353" s="686"/>
      <c r="BS353" s="686"/>
      <c r="BT353" s="686"/>
    </row>
    <row r="354" ht="15.75" customHeight="1">
      <c r="A354" s="711"/>
      <c r="B354" s="708"/>
      <c r="C354" s="740"/>
      <c r="D354" s="708"/>
      <c r="E354" s="708"/>
      <c r="F354" s="708"/>
      <c r="G354" s="708"/>
      <c r="H354" s="740"/>
      <c r="I354" s="711"/>
      <c r="J354" s="711"/>
      <c r="K354" s="711"/>
      <c r="L354" s="711"/>
      <c r="M354" s="711"/>
      <c r="N354" s="711"/>
      <c r="O354" s="711"/>
      <c r="P354" s="717"/>
      <c r="Q354" s="711"/>
      <c r="R354" s="719"/>
      <c r="S354" s="719"/>
      <c r="T354" s="748"/>
      <c r="U354" s="719"/>
      <c r="V354" s="684"/>
      <c r="W354" s="684"/>
      <c r="X354" s="684"/>
      <c r="Y354" s="719"/>
      <c r="Z354" s="719"/>
      <c r="AA354" s="686"/>
      <c r="AB354" s="686"/>
      <c r="AC354" s="686"/>
      <c r="AD354" s="684"/>
      <c r="AE354" s="684"/>
      <c r="AF354" s="719"/>
      <c r="AG354" s="684"/>
      <c r="AH354" s="684"/>
      <c r="AI354" s="719"/>
      <c r="AJ354" s="684"/>
      <c r="AK354" s="719"/>
      <c r="AL354" s="722"/>
      <c r="AM354" s="724"/>
      <c r="AN354" s="724"/>
      <c r="AO354" s="724"/>
      <c r="AP354" s="724"/>
      <c r="AQ354" s="719"/>
      <c r="AR354" s="686"/>
      <c r="AS354" s="686"/>
      <c r="AT354" s="686"/>
      <c r="AU354" s="686"/>
      <c r="AV354" s="686"/>
      <c r="AW354" s="686"/>
      <c r="AX354" s="686"/>
      <c r="AY354" s="686"/>
      <c r="AZ354" s="686"/>
      <c r="BA354" s="686"/>
      <c r="BB354" s="686"/>
      <c r="BC354" s="686"/>
      <c r="BD354" s="686"/>
      <c r="BE354" s="686"/>
      <c r="BF354" s="686"/>
      <c r="BG354" s="686"/>
      <c r="BH354" s="686"/>
      <c r="BI354" s="686"/>
      <c r="BJ354" s="686"/>
      <c r="BK354" s="686"/>
      <c r="BL354" s="686"/>
      <c r="BM354" s="686"/>
      <c r="BN354" s="686"/>
      <c r="BO354" s="686"/>
      <c r="BP354" s="686"/>
      <c r="BQ354" s="686"/>
      <c r="BR354" s="686"/>
      <c r="BS354" s="686"/>
      <c r="BT354" s="686"/>
    </row>
    <row r="355" ht="15.75" customHeight="1">
      <c r="A355" s="711"/>
      <c r="B355" s="708"/>
      <c r="C355" s="740"/>
      <c r="D355" s="708"/>
      <c r="E355" s="708"/>
      <c r="F355" s="708"/>
      <c r="G355" s="708"/>
      <c r="H355" s="740"/>
      <c r="I355" s="711"/>
      <c r="J355" s="711"/>
      <c r="K355" s="711"/>
      <c r="L355" s="711"/>
      <c r="M355" s="711"/>
      <c r="N355" s="711"/>
      <c r="O355" s="711"/>
      <c r="P355" s="717"/>
      <c r="Q355" s="711"/>
      <c r="R355" s="719"/>
      <c r="S355" s="719"/>
      <c r="T355" s="748"/>
      <c r="U355" s="719"/>
      <c r="V355" s="684"/>
      <c r="W355" s="684"/>
      <c r="X355" s="684"/>
      <c r="Y355" s="719"/>
      <c r="Z355" s="719"/>
      <c r="AA355" s="686"/>
      <c r="AB355" s="686"/>
      <c r="AC355" s="686"/>
      <c r="AD355" s="684"/>
      <c r="AE355" s="684"/>
      <c r="AF355" s="719"/>
      <c r="AG355" s="684"/>
      <c r="AH355" s="684"/>
      <c r="AI355" s="719"/>
      <c r="AJ355" s="684"/>
      <c r="AK355" s="719"/>
      <c r="AL355" s="722"/>
      <c r="AM355" s="724"/>
      <c r="AN355" s="724"/>
      <c r="AO355" s="724"/>
      <c r="AP355" s="724"/>
      <c r="AQ355" s="719"/>
      <c r="AR355" s="686"/>
      <c r="AS355" s="686"/>
      <c r="AT355" s="686"/>
      <c r="AU355" s="686"/>
      <c r="AV355" s="686"/>
      <c r="AW355" s="686"/>
      <c r="AX355" s="686"/>
      <c r="AY355" s="686"/>
      <c r="AZ355" s="686"/>
      <c r="BA355" s="686"/>
      <c r="BB355" s="686"/>
      <c r="BC355" s="686"/>
      <c r="BD355" s="686"/>
      <c r="BE355" s="686"/>
      <c r="BF355" s="686"/>
      <c r="BG355" s="686"/>
      <c r="BH355" s="686"/>
      <c r="BI355" s="686"/>
      <c r="BJ355" s="686"/>
      <c r="BK355" s="686"/>
      <c r="BL355" s="686"/>
      <c r="BM355" s="686"/>
      <c r="BN355" s="686"/>
      <c r="BO355" s="686"/>
      <c r="BP355" s="686"/>
      <c r="BQ355" s="686"/>
      <c r="BR355" s="686"/>
      <c r="BS355" s="686"/>
      <c r="BT355" s="686"/>
    </row>
    <row r="356" ht="15.75" customHeight="1">
      <c r="A356" s="711"/>
      <c r="B356" s="708"/>
      <c r="C356" s="740"/>
      <c r="D356" s="708"/>
      <c r="E356" s="708"/>
      <c r="F356" s="708"/>
      <c r="G356" s="708"/>
      <c r="H356" s="740"/>
      <c r="I356" s="711"/>
      <c r="J356" s="711"/>
      <c r="K356" s="711"/>
      <c r="L356" s="711"/>
      <c r="M356" s="711"/>
      <c r="N356" s="711"/>
      <c r="O356" s="711"/>
      <c r="P356" s="717"/>
      <c r="Q356" s="711"/>
      <c r="R356" s="719"/>
      <c r="S356" s="719"/>
      <c r="T356" s="748"/>
      <c r="U356" s="719"/>
      <c r="V356" s="684"/>
      <c r="W356" s="684"/>
      <c r="X356" s="684"/>
      <c r="Y356" s="719"/>
      <c r="Z356" s="719"/>
      <c r="AA356" s="686"/>
      <c r="AB356" s="686"/>
      <c r="AC356" s="686"/>
      <c r="AD356" s="684"/>
      <c r="AE356" s="684"/>
      <c r="AF356" s="719"/>
      <c r="AG356" s="684"/>
      <c r="AH356" s="684"/>
      <c r="AI356" s="719"/>
      <c r="AJ356" s="684"/>
      <c r="AK356" s="719"/>
      <c r="AL356" s="722"/>
      <c r="AM356" s="724"/>
      <c r="AN356" s="724"/>
      <c r="AO356" s="724"/>
      <c r="AP356" s="724"/>
      <c r="AQ356" s="719"/>
      <c r="AR356" s="686"/>
      <c r="AS356" s="686"/>
      <c r="AT356" s="686"/>
      <c r="AU356" s="686"/>
      <c r="AV356" s="686"/>
      <c r="AW356" s="686"/>
      <c r="AX356" s="686"/>
      <c r="AY356" s="686"/>
      <c r="AZ356" s="686"/>
      <c r="BA356" s="686"/>
      <c r="BB356" s="686"/>
      <c r="BC356" s="686"/>
      <c r="BD356" s="686"/>
      <c r="BE356" s="686"/>
      <c r="BF356" s="686"/>
      <c r="BG356" s="686"/>
      <c r="BH356" s="686"/>
      <c r="BI356" s="686"/>
      <c r="BJ356" s="686"/>
      <c r="BK356" s="686"/>
      <c r="BL356" s="686"/>
      <c r="BM356" s="686"/>
      <c r="BN356" s="686"/>
      <c r="BO356" s="686"/>
      <c r="BP356" s="686"/>
      <c r="BQ356" s="686"/>
      <c r="BR356" s="686"/>
      <c r="BS356" s="686"/>
      <c r="BT356" s="686"/>
    </row>
    <row r="357" ht="15.75" customHeight="1">
      <c r="A357" s="711"/>
      <c r="B357" s="708"/>
      <c r="C357" s="740"/>
      <c r="D357" s="708"/>
      <c r="E357" s="708"/>
      <c r="F357" s="708"/>
      <c r="G357" s="708"/>
      <c r="H357" s="740"/>
      <c r="I357" s="711"/>
      <c r="J357" s="711"/>
      <c r="K357" s="711"/>
      <c r="L357" s="711"/>
      <c r="M357" s="711"/>
      <c r="N357" s="711"/>
      <c r="O357" s="711"/>
      <c r="P357" s="717"/>
      <c r="Q357" s="711"/>
      <c r="R357" s="719"/>
      <c r="S357" s="719"/>
      <c r="T357" s="748"/>
      <c r="U357" s="719"/>
      <c r="V357" s="684"/>
      <c r="W357" s="684"/>
      <c r="X357" s="684"/>
      <c r="Y357" s="719"/>
      <c r="Z357" s="719"/>
      <c r="AA357" s="686"/>
      <c r="AB357" s="686"/>
      <c r="AC357" s="686"/>
      <c r="AD357" s="684"/>
      <c r="AE357" s="684"/>
      <c r="AF357" s="719"/>
      <c r="AG357" s="684"/>
      <c r="AH357" s="684"/>
      <c r="AI357" s="719"/>
      <c r="AJ357" s="684"/>
      <c r="AK357" s="719"/>
      <c r="AL357" s="722"/>
      <c r="AM357" s="724"/>
      <c r="AN357" s="724"/>
      <c r="AO357" s="724"/>
      <c r="AP357" s="724"/>
      <c r="AQ357" s="719"/>
      <c r="AR357" s="686"/>
      <c r="AS357" s="686"/>
      <c r="AT357" s="686"/>
      <c r="AU357" s="686"/>
      <c r="AV357" s="686"/>
      <c r="AW357" s="686"/>
      <c r="AX357" s="686"/>
      <c r="AY357" s="686"/>
      <c r="AZ357" s="686"/>
      <c r="BA357" s="686"/>
      <c r="BB357" s="686"/>
      <c r="BC357" s="686"/>
      <c r="BD357" s="686"/>
      <c r="BE357" s="686"/>
      <c r="BF357" s="686"/>
      <c r="BG357" s="686"/>
      <c r="BH357" s="686"/>
      <c r="BI357" s="686"/>
      <c r="BJ357" s="686"/>
      <c r="BK357" s="686"/>
      <c r="BL357" s="686"/>
      <c r="BM357" s="686"/>
      <c r="BN357" s="686"/>
      <c r="BO357" s="686"/>
      <c r="BP357" s="686"/>
      <c r="BQ357" s="686"/>
      <c r="BR357" s="686"/>
      <c r="BS357" s="686"/>
      <c r="BT357" s="686"/>
    </row>
    <row r="358" ht="15.75" customHeight="1">
      <c r="A358" s="711"/>
      <c r="B358" s="708"/>
      <c r="C358" s="740"/>
      <c r="D358" s="708"/>
      <c r="E358" s="708"/>
      <c r="F358" s="708"/>
      <c r="G358" s="708"/>
      <c r="H358" s="740"/>
      <c r="I358" s="711"/>
      <c r="J358" s="711"/>
      <c r="K358" s="711"/>
      <c r="L358" s="711"/>
      <c r="M358" s="711"/>
      <c r="N358" s="711"/>
      <c r="O358" s="711"/>
      <c r="P358" s="717"/>
      <c r="Q358" s="711"/>
      <c r="R358" s="719"/>
      <c r="S358" s="719"/>
      <c r="T358" s="748"/>
      <c r="U358" s="719"/>
      <c r="V358" s="684"/>
      <c r="W358" s="684"/>
      <c r="X358" s="684"/>
      <c r="Y358" s="719"/>
      <c r="Z358" s="719"/>
      <c r="AA358" s="686"/>
      <c r="AB358" s="686"/>
      <c r="AC358" s="686"/>
      <c r="AD358" s="684"/>
      <c r="AE358" s="684"/>
      <c r="AF358" s="719"/>
      <c r="AG358" s="684"/>
      <c r="AH358" s="684"/>
      <c r="AI358" s="719"/>
      <c r="AJ358" s="684"/>
      <c r="AK358" s="719"/>
      <c r="AL358" s="722"/>
      <c r="AM358" s="724"/>
      <c r="AN358" s="724"/>
      <c r="AO358" s="724"/>
      <c r="AP358" s="724"/>
      <c r="AQ358" s="719"/>
      <c r="AR358" s="686"/>
      <c r="AS358" s="686"/>
      <c r="AT358" s="686"/>
      <c r="AU358" s="686"/>
      <c r="AV358" s="686"/>
      <c r="AW358" s="686"/>
      <c r="AX358" s="686"/>
      <c r="AY358" s="686"/>
      <c r="AZ358" s="686"/>
      <c r="BA358" s="686"/>
      <c r="BB358" s="686"/>
      <c r="BC358" s="686"/>
      <c r="BD358" s="686"/>
      <c r="BE358" s="686"/>
      <c r="BF358" s="686"/>
      <c r="BG358" s="686"/>
      <c r="BH358" s="686"/>
      <c r="BI358" s="686"/>
      <c r="BJ358" s="686"/>
      <c r="BK358" s="686"/>
      <c r="BL358" s="686"/>
      <c r="BM358" s="686"/>
      <c r="BN358" s="686"/>
      <c r="BO358" s="686"/>
      <c r="BP358" s="686"/>
      <c r="BQ358" s="686"/>
      <c r="BR358" s="686"/>
      <c r="BS358" s="686"/>
      <c r="BT358" s="686"/>
    </row>
    <row r="359" ht="15.75" customHeight="1">
      <c r="A359" s="711"/>
      <c r="B359" s="708"/>
      <c r="C359" s="740"/>
      <c r="D359" s="708"/>
      <c r="E359" s="708"/>
      <c r="F359" s="708"/>
      <c r="G359" s="708"/>
      <c r="H359" s="740"/>
      <c r="I359" s="711"/>
      <c r="J359" s="711"/>
      <c r="K359" s="711"/>
      <c r="L359" s="711"/>
      <c r="M359" s="711"/>
      <c r="N359" s="711"/>
      <c r="O359" s="711"/>
      <c r="P359" s="717"/>
      <c r="Q359" s="711"/>
      <c r="R359" s="719"/>
      <c r="S359" s="719"/>
      <c r="T359" s="748"/>
      <c r="U359" s="719"/>
      <c r="V359" s="684"/>
      <c r="W359" s="684"/>
      <c r="X359" s="684"/>
      <c r="Y359" s="719"/>
      <c r="Z359" s="719"/>
      <c r="AA359" s="686"/>
      <c r="AB359" s="686"/>
      <c r="AC359" s="686"/>
      <c r="AD359" s="684"/>
      <c r="AE359" s="684"/>
      <c r="AF359" s="719"/>
      <c r="AG359" s="684"/>
      <c r="AH359" s="684"/>
      <c r="AI359" s="719"/>
      <c r="AJ359" s="684"/>
      <c r="AK359" s="719"/>
      <c r="AL359" s="722"/>
      <c r="AM359" s="724"/>
      <c r="AN359" s="724"/>
      <c r="AO359" s="724"/>
      <c r="AP359" s="724"/>
      <c r="AQ359" s="719"/>
      <c r="AR359" s="686"/>
      <c r="AS359" s="686"/>
      <c r="AT359" s="686"/>
      <c r="AU359" s="686"/>
      <c r="AV359" s="686"/>
      <c r="AW359" s="686"/>
      <c r="AX359" s="686"/>
      <c r="AY359" s="686"/>
      <c r="AZ359" s="686"/>
      <c r="BA359" s="686"/>
      <c r="BB359" s="686"/>
      <c r="BC359" s="686"/>
      <c r="BD359" s="686"/>
      <c r="BE359" s="686"/>
      <c r="BF359" s="686"/>
      <c r="BG359" s="686"/>
      <c r="BH359" s="686"/>
      <c r="BI359" s="686"/>
      <c r="BJ359" s="686"/>
      <c r="BK359" s="686"/>
      <c r="BL359" s="686"/>
      <c r="BM359" s="686"/>
      <c r="BN359" s="686"/>
      <c r="BO359" s="686"/>
      <c r="BP359" s="686"/>
      <c r="BQ359" s="686"/>
      <c r="BR359" s="686"/>
      <c r="BS359" s="686"/>
      <c r="BT359" s="686"/>
    </row>
    <row r="360" ht="15.75" customHeight="1">
      <c r="A360" s="711"/>
      <c r="B360" s="708"/>
      <c r="C360" s="740"/>
      <c r="D360" s="708"/>
      <c r="E360" s="708"/>
      <c r="F360" s="708"/>
      <c r="G360" s="708"/>
      <c r="H360" s="740"/>
      <c r="I360" s="711"/>
      <c r="J360" s="711"/>
      <c r="K360" s="711"/>
      <c r="L360" s="711"/>
      <c r="M360" s="711"/>
      <c r="N360" s="711"/>
      <c r="O360" s="711"/>
      <c r="P360" s="717"/>
      <c r="Q360" s="711"/>
      <c r="R360" s="719"/>
      <c r="S360" s="719"/>
      <c r="T360" s="748"/>
      <c r="U360" s="719"/>
      <c r="V360" s="684"/>
      <c r="W360" s="684"/>
      <c r="X360" s="684"/>
      <c r="Y360" s="719"/>
      <c r="Z360" s="719"/>
      <c r="AA360" s="686"/>
      <c r="AB360" s="686"/>
      <c r="AC360" s="686"/>
      <c r="AD360" s="684"/>
      <c r="AE360" s="684"/>
      <c r="AF360" s="719"/>
      <c r="AG360" s="684"/>
      <c r="AH360" s="684"/>
      <c r="AI360" s="719"/>
      <c r="AJ360" s="684"/>
      <c r="AK360" s="719"/>
      <c r="AL360" s="722"/>
      <c r="AM360" s="724"/>
      <c r="AN360" s="724"/>
      <c r="AO360" s="724"/>
      <c r="AP360" s="724"/>
      <c r="AQ360" s="719"/>
      <c r="AR360" s="686"/>
      <c r="AS360" s="686"/>
      <c r="AT360" s="686"/>
      <c r="AU360" s="686"/>
      <c r="AV360" s="686"/>
      <c r="AW360" s="686"/>
      <c r="AX360" s="686"/>
      <c r="AY360" s="686"/>
      <c r="AZ360" s="686"/>
      <c r="BA360" s="686"/>
      <c r="BB360" s="686"/>
      <c r="BC360" s="686"/>
      <c r="BD360" s="686"/>
      <c r="BE360" s="686"/>
      <c r="BF360" s="686"/>
      <c r="BG360" s="686"/>
      <c r="BH360" s="686"/>
      <c r="BI360" s="686"/>
      <c r="BJ360" s="686"/>
      <c r="BK360" s="686"/>
      <c r="BL360" s="686"/>
      <c r="BM360" s="686"/>
      <c r="BN360" s="686"/>
      <c r="BO360" s="686"/>
      <c r="BP360" s="686"/>
      <c r="BQ360" s="686"/>
      <c r="BR360" s="686"/>
      <c r="BS360" s="686"/>
      <c r="BT360" s="686"/>
    </row>
    <row r="361" ht="15.75" customHeight="1">
      <c r="A361" s="711"/>
      <c r="B361" s="708"/>
      <c r="C361" s="740"/>
      <c r="D361" s="708"/>
      <c r="E361" s="708"/>
      <c r="F361" s="708"/>
      <c r="G361" s="708"/>
      <c r="H361" s="740"/>
      <c r="I361" s="711"/>
      <c r="J361" s="711"/>
      <c r="K361" s="711"/>
      <c r="L361" s="711"/>
      <c r="M361" s="711"/>
      <c r="N361" s="711"/>
      <c r="O361" s="711"/>
      <c r="P361" s="717"/>
      <c r="Q361" s="711"/>
      <c r="R361" s="719"/>
      <c r="S361" s="719"/>
      <c r="T361" s="748"/>
      <c r="U361" s="719"/>
      <c r="V361" s="684"/>
      <c r="W361" s="684"/>
      <c r="X361" s="684"/>
      <c r="Y361" s="719"/>
      <c r="Z361" s="719"/>
      <c r="AA361" s="686"/>
      <c r="AB361" s="686"/>
      <c r="AC361" s="686"/>
      <c r="AD361" s="684"/>
      <c r="AE361" s="684"/>
      <c r="AF361" s="719"/>
      <c r="AG361" s="684"/>
      <c r="AH361" s="684"/>
      <c r="AI361" s="719"/>
      <c r="AJ361" s="684"/>
      <c r="AK361" s="719"/>
      <c r="AL361" s="722"/>
      <c r="AM361" s="724"/>
      <c r="AN361" s="724"/>
      <c r="AO361" s="724"/>
      <c r="AP361" s="724"/>
      <c r="AQ361" s="719"/>
      <c r="AR361" s="686"/>
      <c r="AS361" s="686"/>
      <c r="AT361" s="686"/>
      <c r="AU361" s="686"/>
      <c r="AV361" s="686"/>
      <c r="AW361" s="686"/>
      <c r="AX361" s="686"/>
      <c r="AY361" s="686"/>
      <c r="AZ361" s="686"/>
      <c r="BA361" s="686"/>
      <c r="BB361" s="686"/>
      <c r="BC361" s="686"/>
      <c r="BD361" s="686"/>
      <c r="BE361" s="686"/>
      <c r="BF361" s="686"/>
      <c r="BG361" s="686"/>
      <c r="BH361" s="686"/>
      <c r="BI361" s="686"/>
      <c r="BJ361" s="686"/>
      <c r="BK361" s="686"/>
      <c r="BL361" s="686"/>
      <c r="BM361" s="686"/>
      <c r="BN361" s="686"/>
      <c r="BO361" s="686"/>
      <c r="BP361" s="686"/>
      <c r="BQ361" s="686"/>
      <c r="BR361" s="686"/>
      <c r="BS361" s="686"/>
      <c r="BT361" s="686"/>
    </row>
    <row r="362" ht="15.75" customHeight="1">
      <c r="A362" s="711"/>
      <c r="B362" s="708"/>
      <c r="C362" s="740"/>
      <c r="D362" s="708"/>
      <c r="E362" s="708"/>
      <c r="F362" s="708"/>
      <c r="G362" s="708"/>
      <c r="H362" s="740"/>
      <c r="I362" s="711"/>
      <c r="J362" s="711"/>
      <c r="K362" s="711"/>
      <c r="L362" s="711"/>
      <c r="M362" s="711"/>
      <c r="N362" s="711"/>
      <c r="O362" s="711"/>
      <c r="P362" s="717"/>
      <c r="Q362" s="711"/>
      <c r="R362" s="719"/>
      <c r="S362" s="719"/>
      <c r="T362" s="748"/>
      <c r="U362" s="719"/>
      <c r="V362" s="684"/>
      <c r="W362" s="684"/>
      <c r="X362" s="684"/>
      <c r="Y362" s="719"/>
      <c r="Z362" s="719"/>
      <c r="AA362" s="686"/>
      <c r="AB362" s="686"/>
      <c r="AC362" s="686"/>
      <c r="AD362" s="684"/>
      <c r="AE362" s="684"/>
      <c r="AF362" s="719"/>
      <c r="AG362" s="684"/>
      <c r="AH362" s="684"/>
      <c r="AI362" s="719"/>
      <c r="AJ362" s="684"/>
      <c r="AK362" s="719"/>
      <c r="AL362" s="722"/>
      <c r="AM362" s="724"/>
      <c r="AN362" s="724"/>
      <c r="AO362" s="724"/>
      <c r="AP362" s="724"/>
      <c r="AQ362" s="719"/>
      <c r="AR362" s="686"/>
      <c r="AS362" s="686"/>
      <c r="AT362" s="686"/>
      <c r="AU362" s="686"/>
      <c r="AV362" s="686"/>
      <c r="AW362" s="686"/>
      <c r="AX362" s="686"/>
      <c r="AY362" s="686"/>
      <c r="AZ362" s="686"/>
      <c r="BA362" s="686"/>
      <c r="BB362" s="686"/>
      <c r="BC362" s="686"/>
      <c r="BD362" s="686"/>
      <c r="BE362" s="686"/>
      <c r="BF362" s="686"/>
      <c r="BG362" s="686"/>
      <c r="BH362" s="686"/>
      <c r="BI362" s="686"/>
      <c r="BJ362" s="686"/>
      <c r="BK362" s="686"/>
      <c r="BL362" s="686"/>
      <c r="BM362" s="686"/>
      <c r="BN362" s="686"/>
      <c r="BO362" s="686"/>
      <c r="BP362" s="686"/>
      <c r="BQ362" s="686"/>
      <c r="BR362" s="686"/>
      <c r="BS362" s="686"/>
      <c r="BT362" s="686"/>
    </row>
    <row r="363" ht="15.75" customHeight="1">
      <c r="A363" s="711"/>
      <c r="B363" s="708"/>
      <c r="C363" s="740"/>
      <c r="D363" s="708"/>
      <c r="E363" s="708"/>
      <c r="F363" s="708"/>
      <c r="G363" s="708"/>
      <c r="H363" s="740"/>
      <c r="I363" s="711"/>
      <c r="J363" s="711"/>
      <c r="K363" s="711"/>
      <c r="L363" s="711"/>
      <c r="M363" s="711"/>
      <c r="N363" s="711"/>
      <c r="O363" s="711"/>
      <c r="P363" s="717"/>
      <c r="Q363" s="711"/>
      <c r="R363" s="719"/>
      <c r="S363" s="719"/>
      <c r="T363" s="748"/>
      <c r="U363" s="719"/>
      <c r="V363" s="684"/>
      <c r="W363" s="684"/>
      <c r="X363" s="684"/>
      <c r="Y363" s="719"/>
      <c r="Z363" s="719"/>
      <c r="AA363" s="686"/>
      <c r="AB363" s="686"/>
      <c r="AC363" s="686"/>
      <c r="AD363" s="684"/>
      <c r="AE363" s="684"/>
      <c r="AF363" s="719"/>
      <c r="AG363" s="684"/>
      <c r="AH363" s="684"/>
      <c r="AI363" s="719"/>
      <c r="AJ363" s="684"/>
      <c r="AK363" s="719"/>
      <c r="AL363" s="722"/>
      <c r="AM363" s="724"/>
      <c r="AN363" s="724"/>
      <c r="AO363" s="724"/>
      <c r="AP363" s="724"/>
      <c r="AQ363" s="719"/>
      <c r="AR363" s="686"/>
      <c r="AS363" s="686"/>
      <c r="AT363" s="686"/>
      <c r="AU363" s="686"/>
      <c r="AV363" s="686"/>
      <c r="AW363" s="686"/>
      <c r="AX363" s="686"/>
      <c r="AY363" s="686"/>
      <c r="AZ363" s="686"/>
      <c r="BA363" s="686"/>
      <c r="BB363" s="686"/>
      <c r="BC363" s="686"/>
      <c r="BD363" s="686"/>
      <c r="BE363" s="686"/>
      <c r="BF363" s="686"/>
      <c r="BG363" s="686"/>
      <c r="BH363" s="686"/>
      <c r="BI363" s="686"/>
      <c r="BJ363" s="686"/>
      <c r="BK363" s="686"/>
      <c r="BL363" s="686"/>
      <c r="BM363" s="686"/>
      <c r="BN363" s="686"/>
      <c r="BO363" s="686"/>
      <c r="BP363" s="686"/>
      <c r="BQ363" s="686"/>
      <c r="BR363" s="686"/>
      <c r="BS363" s="686"/>
      <c r="BT363" s="686"/>
    </row>
    <row r="364" ht="15.75" customHeight="1">
      <c r="A364" s="711"/>
      <c r="B364" s="708"/>
      <c r="C364" s="740"/>
      <c r="D364" s="708"/>
      <c r="E364" s="708"/>
      <c r="F364" s="708"/>
      <c r="G364" s="708"/>
      <c r="H364" s="740"/>
      <c r="I364" s="711"/>
      <c r="J364" s="711"/>
      <c r="K364" s="711"/>
      <c r="L364" s="711"/>
      <c r="M364" s="711"/>
      <c r="N364" s="711"/>
      <c r="O364" s="711"/>
      <c r="P364" s="717"/>
      <c r="Q364" s="711"/>
      <c r="R364" s="719"/>
      <c r="S364" s="719"/>
      <c r="T364" s="748"/>
      <c r="U364" s="719"/>
      <c r="V364" s="684"/>
      <c r="W364" s="684"/>
      <c r="X364" s="684"/>
      <c r="Y364" s="719"/>
      <c r="Z364" s="719"/>
      <c r="AA364" s="686"/>
      <c r="AB364" s="686"/>
      <c r="AC364" s="686"/>
      <c r="AD364" s="684"/>
      <c r="AE364" s="684"/>
      <c r="AF364" s="719"/>
      <c r="AG364" s="684"/>
      <c r="AH364" s="684"/>
      <c r="AI364" s="719"/>
      <c r="AJ364" s="684"/>
      <c r="AK364" s="719"/>
      <c r="AL364" s="722"/>
      <c r="AM364" s="724"/>
      <c r="AN364" s="724"/>
      <c r="AO364" s="724"/>
      <c r="AP364" s="724"/>
      <c r="AQ364" s="719"/>
      <c r="AR364" s="686"/>
      <c r="AS364" s="686"/>
      <c r="AT364" s="686"/>
      <c r="AU364" s="686"/>
      <c r="AV364" s="686"/>
      <c r="AW364" s="686"/>
      <c r="AX364" s="686"/>
      <c r="AY364" s="686"/>
      <c r="AZ364" s="686"/>
      <c r="BA364" s="686"/>
      <c r="BB364" s="686"/>
      <c r="BC364" s="686"/>
      <c r="BD364" s="686"/>
      <c r="BE364" s="686"/>
      <c r="BF364" s="686"/>
      <c r="BG364" s="686"/>
      <c r="BH364" s="686"/>
      <c r="BI364" s="686"/>
      <c r="BJ364" s="686"/>
      <c r="BK364" s="686"/>
      <c r="BL364" s="686"/>
      <c r="BM364" s="686"/>
      <c r="BN364" s="686"/>
      <c r="BO364" s="686"/>
      <c r="BP364" s="686"/>
      <c r="BQ364" s="686"/>
      <c r="BR364" s="686"/>
      <c r="BS364" s="686"/>
      <c r="BT364" s="686"/>
    </row>
    <row r="365" ht="15.75" customHeight="1">
      <c r="A365" s="711"/>
      <c r="B365" s="708"/>
      <c r="C365" s="740"/>
      <c r="D365" s="708"/>
      <c r="E365" s="708"/>
      <c r="F365" s="708"/>
      <c r="G365" s="708"/>
      <c r="H365" s="740"/>
      <c r="I365" s="711"/>
      <c r="J365" s="711"/>
      <c r="K365" s="711"/>
      <c r="L365" s="711"/>
      <c r="M365" s="711"/>
      <c r="N365" s="711"/>
      <c r="O365" s="711"/>
      <c r="P365" s="717"/>
      <c r="Q365" s="711"/>
      <c r="R365" s="719"/>
      <c r="S365" s="719"/>
      <c r="T365" s="748"/>
      <c r="U365" s="719"/>
      <c r="V365" s="684"/>
      <c r="W365" s="684"/>
      <c r="X365" s="684"/>
      <c r="Y365" s="719"/>
      <c r="Z365" s="719"/>
      <c r="AA365" s="686"/>
      <c r="AB365" s="686"/>
      <c r="AC365" s="686"/>
      <c r="AD365" s="684"/>
      <c r="AE365" s="684"/>
      <c r="AF365" s="719"/>
      <c r="AG365" s="684"/>
      <c r="AH365" s="684"/>
      <c r="AI365" s="719"/>
      <c r="AJ365" s="684"/>
      <c r="AK365" s="719"/>
      <c r="AL365" s="722"/>
      <c r="AM365" s="724"/>
      <c r="AN365" s="724"/>
      <c r="AO365" s="724"/>
      <c r="AP365" s="724"/>
      <c r="AQ365" s="719"/>
      <c r="AR365" s="686"/>
      <c r="AS365" s="686"/>
      <c r="AT365" s="686"/>
      <c r="AU365" s="686"/>
      <c r="AV365" s="686"/>
      <c r="AW365" s="686"/>
      <c r="AX365" s="686"/>
      <c r="AY365" s="686"/>
      <c r="AZ365" s="686"/>
      <c r="BA365" s="686"/>
      <c r="BB365" s="686"/>
      <c r="BC365" s="686"/>
      <c r="BD365" s="686"/>
      <c r="BE365" s="686"/>
      <c r="BF365" s="686"/>
      <c r="BG365" s="686"/>
      <c r="BH365" s="686"/>
      <c r="BI365" s="686"/>
      <c r="BJ365" s="686"/>
      <c r="BK365" s="686"/>
      <c r="BL365" s="686"/>
      <c r="BM365" s="686"/>
      <c r="BN365" s="686"/>
      <c r="BO365" s="686"/>
      <c r="BP365" s="686"/>
      <c r="BQ365" s="686"/>
      <c r="BR365" s="686"/>
      <c r="BS365" s="686"/>
      <c r="BT365" s="686"/>
    </row>
    <row r="366" ht="15.75" customHeight="1">
      <c r="A366" s="711"/>
      <c r="B366" s="708"/>
      <c r="C366" s="740"/>
      <c r="D366" s="708"/>
      <c r="E366" s="708"/>
      <c r="F366" s="708"/>
      <c r="G366" s="708"/>
      <c r="H366" s="740"/>
      <c r="I366" s="711"/>
      <c r="J366" s="711"/>
      <c r="K366" s="711"/>
      <c r="L366" s="711"/>
      <c r="M366" s="711"/>
      <c r="N366" s="711"/>
      <c r="O366" s="711"/>
      <c r="P366" s="717"/>
      <c r="Q366" s="711"/>
      <c r="R366" s="719"/>
      <c r="S366" s="719"/>
      <c r="T366" s="748"/>
      <c r="U366" s="719"/>
      <c r="V366" s="684"/>
      <c r="W366" s="684"/>
      <c r="X366" s="684"/>
      <c r="Y366" s="719"/>
      <c r="Z366" s="719"/>
      <c r="AA366" s="686"/>
      <c r="AB366" s="686"/>
      <c r="AC366" s="686"/>
      <c r="AD366" s="684"/>
      <c r="AE366" s="684"/>
      <c r="AF366" s="719"/>
      <c r="AG366" s="684"/>
      <c r="AH366" s="684"/>
      <c r="AI366" s="719"/>
      <c r="AJ366" s="684"/>
      <c r="AK366" s="719"/>
      <c r="AL366" s="722"/>
      <c r="AM366" s="724"/>
      <c r="AN366" s="724"/>
      <c r="AO366" s="724"/>
      <c r="AP366" s="724"/>
      <c r="AQ366" s="719"/>
      <c r="AR366" s="686"/>
      <c r="AS366" s="686"/>
      <c r="AT366" s="686"/>
      <c r="AU366" s="686"/>
      <c r="AV366" s="686"/>
      <c r="AW366" s="686"/>
      <c r="AX366" s="686"/>
      <c r="AY366" s="686"/>
      <c r="AZ366" s="686"/>
      <c r="BA366" s="686"/>
      <c r="BB366" s="686"/>
      <c r="BC366" s="686"/>
      <c r="BD366" s="686"/>
      <c r="BE366" s="686"/>
      <c r="BF366" s="686"/>
      <c r="BG366" s="686"/>
      <c r="BH366" s="686"/>
      <c r="BI366" s="686"/>
      <c r="BJ366" s="686"/>
      <c r="BK366" s="686"/>
      <c r="BL366" s="686"/>
      <c r="BM366" s="686"/>
      <c r="BN366" s="686"/>
      <c r="BO366" s="686"/>
      <c r="BP366" s="686"/>
      <c r="BQ366" s="686"/>
      <c r="BR366" s="686"/>
      <c r="BS366" s="686"/>
      <c r="BT366" s="686"/>
    </row>
    <row r="367" ht="15.75" customHeight="1">
      <c r="A367" s="711"/>
      <c r="B367" s="708"/>
      <c r="C367" s="740"/>
      <c r="D367" s="708"/>
      <c r="E367" s="708"/>
      <c r="F367" s="708"/>
      <c r="G367" s="708"/>
      <c r="H367" s="740"/>
      <c r="I367" s="711"/>
      <c r="J367" s="711"/>
      <c r="K367" s="711"/>
      <c r="L367" s="711"/>
      <c r="M367" s="711"/>
      <c r="N367" s="711"/>
      <c r="O367" s="711"/>
      <c r="P367" s="717"/>
      <c r="Q367" s="711"/>
      <c r="R367" s="719"/>
      <c r="S367" s="719"/>
      <c r="T367" s="748"/>
      <c r="U367" s="719"/>
      <c r="V367" s="684"/>
      <c r="W367" s="684"/>
      <c r="X367" s="684"/>
      <c r="Y367" s="719"/>
      <c r="Z367" s="719"/>
      <c r="AA367" s="686"/>
      <c r="AB367" s="686"/>
      <c r="AC367" s="686"/>
      <c r="AD367" s="684"/>
      <c r="AE367" s="684"/>
      <c r="AF367" s="719"/>
      <c r="AG367" s="684"/>
      <c r="AH367" s="684"/>
      <c r="AI367" s="719"/>
      <c r="AJ367" s="684"/>
      <c r="AK367" s="719"/>
      <c r="AL367" s="722"/>
      <c r="AM367" s="724"/>
      <c r="AN367" s="724"/>
      <c r="AO367" s="724"/>
      <c r="AP367" s="724"/>
      <c r="AQ367" s="719"/>
      <c r="AR367" s="686"/>
      <c r="AS367" s="686"/>
      <c r="AT367" s="686"/>
      <c r="AU367" s="686"/>
      <c r="AV367" s="686"/>
      <c r="AW367" s="686"/>
      <c r="AX367" s="686"/>
      <c r="AY367" s="686"/>
      <c r="AZ367" s="686"/>
      <c r="BA367" s="686"/>
      <c r="BB367" s="686"/>
      <c r="BC367" s="686"/>
      <c r="BD367" s="686"/>
      <c r="BE367" s="686"/>
      <c r="BF367" s="686"/>
      <c r="BG367" s="686"/>
      <c r="BH367" s="686"/>
      <c r="BI367" s="686"/>
      <c r="BJ367" s="686"/>
      <c r="BK367" s="686"/>
      <c r="BL367" s="686"/>
      <c r="BM367" s="686"/>
      <c r="BN367" s="686"/>
      <c r="BO367" s="686"/>
      <c r="BP367" s="686"/>
      <c r="BQ367" s="686"/>
      <c r="BR367" s="686"/>
      <c r="BS367" s="686"/>
      <c r="BT367" s="686"/>
    </row>
    <row r="368" ht="15.75" customHeight="1">
      <c r="A368" s="711"/>
      <c r="B368" s="708"/>
      <c r="C368" s="740"/>
      <c r="D368" s="708"/>
      <c r="E368" s="708"/>
      <c r="F368" s="708"/>
      <c r="G368" s="708"/>
      <c r="H368" s="740"/>
      <c r="I368" s="711"/>
      <c r="J368" s="711"/>
      <c r="K368" s="711"/>
      <c r="L368" s="711"/>
      <c r="M368" s="711"/>
      <c r="N368" s="711"/>
      <c r="O368" s="711"/>
      <c r="P368" s="717"/>
      <c r="Q368" s="711"/>
      <c r="R368" s="719"/>
      <c r="S368" s="719"/>
      <c r="T368" s="748"/>
      <c r="U368" s="719"/>
      <c r="V368" s="684"/>
      <c r="W368" s="684"/>
      <c r="X368" s="684"/>
      <c r="Y368" s="719"/>
      <c r="Z368" s="719"/>
      <c r="AA368" s="686"/>
      <c r="AB368" s="686"/>
      <c r="AC368" s="686"/>
      <c r="AD368" s="684"/>
      <c r="AE368" s="684"/>
      <c r="AF368" s="719"/>
      <c r="AG368" s="684"/>
      <c r="AH368" s="684"/>
      <c r="AI368" s="719"/>
      <c r="AJ368" s="684"/>
      <c r="AK368" s="719"/>
      <c r="AL368" s="722"/>
      <c r="AM368" s="724"/>
      <c r="AN368" s="724"/>
      <c r="AO368" s="724"/>
      <c r="AP368" s="724"/>
      <c r="AQ368" s="719"/>
      <c r="AR368" s="686"/>
      <c r="AS368" s="686"/>
      <c r="AT368" s="686"/>
      <c r="AU368" s="686"/>
      <c r="AV368" s="686"/>
      <c r="AW368" s="686"/>
      <c r="AX368" s="686"/>
      <c r="AY368" s="686"/>
      <c r="AZ368" s="686"/>
      <c r="BA368" s="686"/>
      <c r="BB368" s="686"/>
      <c r="BC368" s="686"/>
      <c r="BD368" s="686"/>
      <c r="BE368" s="686"/>
      <c r="BF368" s="686"/>
      <c r="BG368" s="686"/>
      <c r="BH368" s="686"/>
      <c r="BI368" s="686"/>
      <c r="BJ368" s="686"/>
      <c r="BK368" s="686"/>
      <c r="BL368" s="686"/>
      <c r="BM368" s="686"/>
      <c r="BN368" s="686"/>
      <c r="BO368" s="686"/>
      <c r="BP368" s="686"/>
      <c r="BQ368" s="686"/>
      <c r="BR368" s="686"/>
      <c r="BS368" s="686"/>
      <c r="BT368" s="686"/>
    </row>
    <row r="369" ht="15.75" customHeight="1">
      <c r="A369" s="711"/>
      <c r="B369" s="708"/>
      <c r="C369" s="740"/>
      <c r="D369" s="708"/>
      <c r="E369" s="708"/>
      <c r="F369" s="708"/>
      <c r="G369" s="708"/>
      <c r="H369" s="740"/>
      <c r="I369" s="711"/>
      <c r="J369" s="711"/>
      <c r="K369" s="711"/>
      <c r="L369" s="711"/>
      <c r="M369" s="711"/>
      <c r="N369" s="711"/>
      <c r="O369" s="711"/>
      <c r="P369" s="717"/>
      <c r="Q369" s="711"/>
      <c r="R369" s="719"/>
      <c r="S369" s="719"/>
      <c r="T369" s="748"/>
      <c r="U369" s="719"/>
      <c r="V369" s="684"/>
      <c r="W369" s="684"/>
      <c r="X369" s="684"/>
      <c r="Y369" s="719"/>
      <c r="Z369" s="719"/>
      <c r="AA369" s="686"/>
      <c r="AB369" s="686"/>
      <c r="AC369" s="686"/>
      <c r="AD369" s="684"/>
      <c r="AE369" s="684"/>
      <c r="AF369" s="719"/>
      <c r="AG369" s="684"/>
      <c r="AH369" s="684"/>
      <c r="AI369" s="719"/>
      <c r="AJ369" s="684"/>
      <c r="AK369" s="719"/>
      <c r="AL369" s="722"/>
      <c r="AM369" s="724"/>
      <c r="AN369" s="724"/>
      <c r="AO369" s="724"/>
      <c r="AP369" s="724"/>
      <c r="AQ369" s="719"/>
      <c r="AR369" s="686"/>
      <c r="AS369" s="686"/>
      <c r="AT369" s="686"/>
      <c r="AU369" s="686"/>
      <c r="AV369" s="686"/>
      <c r="AW369" s="686"/>
      <c r="AX369" s="686"/>
      <c r="AY369" s="686"/>
      <c r="AZ369" s="686"/>
      <c r="BA369" s="686"/>
      <c r="BB369" s="686"/>
      <c r="BC369" s="686"/>
      <c r="BD369" s="686"/>
      <c r="BE369" s="686"/>
      <c r="BF369" s="686"/>
      <c r="BG369" s="686"/>
      <c r="BH369" s="686"/>
      <c r="BI369" s="686"/>
      <c r="BJ369" s="686"/>
      <c r="BK369" s="686"/>
      <c r="BL369" s="686"/>
      <c r="BM369" s="686"/>
      <c r="BN369" s="686"/>
      <c r="BO369" s="686"/>
      <c r="BP369" s="686"/>
      <c r="BQ369" s="686"/>
      <c r="BR369" s="686"/>
      <c r="BS369" s="686"/>
      <c r="BT369" s="686"/>
    </row>
    <row r="370" ht="15.75" customHeight="1">
      <c r="A370" s="711"/>
      <c r="B370" s="708"/>
      <c r="C370" s="740"/>
      <c r="D370" s="708"/>
      <c r="E370" s="708"/>
      <c r="F370" s="708"/>
      <c r="G370" s="708"/>
      <c r="H370" s="740"/>
      <c r="I370" s="711"/>
      <c r="J370" s="711"/>
      <c r="K370" s="711"/>
      <c r="L370" s="711"/>
      <c r="M370" s="711"/>
      <c r="N370" s="711"/>
      <c r="O370" s="711"/>
      <c r="P370" s="717"/>
      <c r="Q370" s="711"/>
      <c r="R370" s="719"/>
      <c r="S370" s="719"/>
      <c r="T370" s="748"/>
      <c r="U370" s="719"/>
      <c r="V370" s="684"/>
      <c r="W370" s="684"/>
      <c r="X370" s="684"/>
      <c r="Y370" s="719"/>
      <c r="Z370" s="719"/>
      <c r="AA370" s="686"/>
      <c r="AB370" s="686"/>
      <c r="AC370" s="686"/>
      <c r="AD370" s="684"/>
      <c r="AE370" s="684"/>
      <c r="AF370" s="719"/>
      <c r="AG370" s="684"/>
      <c r="AH370" s="684"/>
      <c r="AI370" s="719"/>
      <c r="AJ370" s="684"/>
      <c r="AK370" s="719"/>
      <c r="AL370" s="722"/>
      <c r="AM370" s="724"/>
      <c r="AN370" s="724"/>
      <c r="AO370" s="724"/>
      <c r="AP370" s="724"/>
      <c r="AQ370" s="719"/>
      <c r="AR370" s="686"/>
      <c r="AS370" s="686"/>
      <c r="AT370" s="686"/>
      <c r="AU370" s="686"/>
      <c r="AV370" s="686"/>
      <c r="AW370" s="686"/>
      <c r="AX370" s="686"/>
      <c r="AY370" s="686"/>
      <c r="AZ370" s="686"/>
      <c r="BA370" s="686"/>
      <c r="BB370" s="686"/>
      <c r="BC370" s="686"/>
      <c r="BD370" s="686"/>
      <c r="BE370" s="686"/>
      <c r="BF370" s="686"/>
      <c r="BG370" s="686"/>
      <c r="BH370" s="686"/>
      <c r="BI370" s="686"/>
      <c r="BJ370" s="686"/>
      <c r="BK370" s="686"/>
      <c r="BL370" s="686"/>
      <c r="BM370" s="686"/>
      <c r="BN370" s="686"/>
      <c r="BO370" s="686"/>
      <c r="BP370" s="686"/>
      <c r="BQ370" s="686"/>
      <c r="BR370" s="686"/>
      <c r="BS370" s="686"/>
      <c r="BT370" s="686"/>
    </row>
    <row r="371" ht="15.75" customHeight="1">
      <c r="A371" s="711"/>
      <c r="B371" s="708"/>
      <c r="C371" s="740"/>
      <c r="D371" s="708"/>
      <c r="E371" s="708"/>
      <c r="F371" s="708"/>
      <c r="G371" s="708"/>
      <c r="H371" s="740"/>
      <c r="I371" s="711"/>
      <c r="J371" s="711"/>
      <c r="K371" s="711"/>
      <c r="L371" s="711"/>
      <c r="M371" s="711"/>
      <c r="N371" s="711"/>
      <c r="O371" s="711"/>
      <c r="P371" s="717"/>
      <c r="Q371" s="711"/>
      <c r="R371" s="719"/>
      <c r="S371" s="719"/>
      <c r="T371" s="748"/>
      <c r="U371" s="719"/>
      <c r="V371" s="684"/>
      <c r="W371" s="684"/>
      <c r="X371" s="684"/>
      <c r="Y371" s="719"/>
      <c r="Z371" s="719"/>
      <c r="AA371" s="686"/>
      <c r="AB371" s="686"/>
      <c r="AC371" s="686"/>
      <c r="AD371" s="684"/>
      <c r="AE371" s="684"/>
      <c r="AF371" s="719"/>
      <c r="AG371" s="684"/>
      <c r="AH371" s="684"/>
      <c r="AI371" s="719"/>
      <c r="AJ371" s="684"/>
      <c r="AK371" s="719"/>
      <c r="AL371" s="722"/>
      <c r="AM371" s="724"/>
      <c r="AN371" s="724"/>
      <c r="AO371" s="724"/>
      <c r="AP371" s="724"/>
      <c r="AQ371" s="719"/>
      <c r="AR371" s="686"/>
      <c r="AS371" s="686"/>
      <c r="AT371" s="686"/>
      <c r="AU371" s="686"/>
      <c r="AV371" s="686"/>
      <c r="AW371" s="686"/>
      <c r="AX371" s="686"/>
      <c r="AY371" s="686"/>
      <c r="AZ371" s="686"/>
      <c r="BA371" s="686"/>
      <c r="BB371" s="686"/>
      <c r="BC371" s="686"/>
      <c r="BD371" s="686"/>
      <c r="BE371" s="686"/>
      <c r="BF371" s="686"/>
      <c r="BG371" s="686"/>
      <c r="BH371" s="686"/>
      <c r="BI371" s="686"/>
      <c r="BJ371" s="686"/>
      <c r="BK371" s="686"/>
      <c r="BL371" s="686"/>
      <c r="BM371" s="686"/>
      <c r="BN371" s="686"/>
      <c r="BO371" s="686"/>
      <c r="BP371" s="686"/>
      <c r="BQ371" s="686"/>
      <c r="BR371" s="686"/>
      <c r="BS371" s="686"/>
      <c r="BT371" s="686"/>
    </row>
    <row r="372" ht="15.75" customHeight="1">
      <c r="A372" s="711"/>
      <c r="B372" s="708"/>
      <c r="C372" s="740"/>
      <c r="D372" s="708"/>
      <c r="E372" s="708"/>
      <c r="F372" s="708"/>
      <c r="G372" s="708"/>
      <c r="H372" s="740"/>
      <c r="I372" s="711"/>
      <c r="J372" s="711"/>
      <c r="K372" s="711"/>
      <c r="L372" s="711"/>
      <c r="M372" s="711"/>
      <c r="N372" s="711"/>
      <c r="O372" s="711"/>
      <c r="P372" s="717"/>
      <c r="Q372" s="711"/>
      <c r="R372" s="719"/>
      <c r="S372" s="719"/>
      <c r="T372" s="748"/>
      <c r="U372" s="719"/>
      <c r="V372" s="684"/>
      <c r="W372" s="684"/>
      <c r="X372" s="684"/>
      <c r="Y372" s="719"/>
      <c r="Z372" s="719"/>
      <c r="AA372" s="686"/>
      <c r="AB372" s="686"/>
      <c r="AC372" s="686"/>
      <c r="AD372" s="684"/>
      <c r="AE372" s="684"/>
      <c r="AF372" s="719"/>
      <c r="AG372" s="684"/>
      <c r="AH372" s="684"/>
      <c r="AI372" s="719"/>
      <c r="AJ372" s="684"/>
      <c r="AK372" s="719"/>
      <c r="AL372" s="722"/>
      <c r="AM372" s="724"/>
      <c r="AN372" s="724"/>
      <c r="AO372" s="724"/>
      <c r="AP372" s="724"/>
      <c r="AQ372" s="719"/>
      <c r="AR372" s="686"/>
      <c r="AS372" s="686"/>
      <c r="AT372" s="686"/>
      <c r="AU372" s="686"/>
      <c r="AV372" s="686"/>
      <c r="AW372" s="686"/>
      <c r="AX372" s="686"/>
      <c r="AY372" s="686"/>
      <c r="AZ372" s="686"/>
      <c r="BA372" s="686"/>
      <c r="BB372" s="686"/>
      <c r="BC372" s="686"/>
      <c r="BD372" s="686"/>
      <c r="BE372" s="686"/>
      <c r="BF372" s="686"/>
      <c r="BG372" s="686"/>
      <c r="BH372" s="686"/>
      <c r="BI372" s="686"/>
      <c r="BJ372" s="686"/>
      <c r="BK372" s="686"/>
      <c r="BL372" s="686"/>
      <c r="BM372" s="686"/>
      <c r="BN372" s="686"/>
      <c r="BO372" s="686"/>
      <c r="BP372" s="686"/>
      <c r="BQ372" s="686"/>
      <c r="BR372" s="686"/>
      <c r="BS372" s="686"/>
      <c r="BT372" s="686"/>
    </row>
    <row r="373" ht="15.75" customHeight="1">
      <c r="A373" s="711"/>
      <c r="B373" s="708"/>
      <c r="C373" s="740"/>
      <c r="D373" s="708"/>
      <c r="E373" s="708"/>
      <c r="F373" s="708"/>
      <c r="G373" s="708"/>
      <c r="H373" s="740"/>
      <c r="I373" s="711"/>
      <c r="J373" s="711"/>
      <c r="K373" s="711"/>
      <c r="L373" s="711"/>
      <c r="M373" s="711"/>
      <c r="N373" s="711"/>
      <c r="O373" s="711"/>
      <c r="P373" s="717"/>
      <c r="Q373" s="711"/>
      <c r="R373" s="719"/>
      <c r="S373" s="719"/>
      <c r="T373" s="748"/>
      <c r="U373" s="719"/>
      <c r="V373" s="684"/>
      <c r="W373" s="684"/>
      <c r="X373" s="684"/>
      <c r="Y373" s="719"/>
      <c r="Z373" s="719"/>
      <c r="AA373" s="686"/>
      <c r="AB373" s="686"/>
      <c r="AC373" s="686"/>
      <c r="AD373" s="684"/>
      <c r="AE373" s="684"/>
      <c r="AF373" s="719"/>
      <c r="AG373" s="684"/>
      <c r="AH373" s="684"/>
      <c r="AI373" s="719"/>
      <c r="AJ373" s="684"/>
      <c r="AK373" s="719"/>
      <c r="AL373" s="722"/>
      <c r="AM373" s="724"/>
      <c r="AN373" s="724"/>
      <c r="AO373" s="724"/>
      <c r="AP373" s="724"/>
      <c r="AQ373" s="719"/>
      <c r="AR373" s="686"/>
      <c r="AS373" s="686"/>
      <c r="AT373" s="686"/>
      <c r="AU373" s="686"/>
      <c r="AV373" s="686"/>
      <c r="AW373" s="686"/>
      <c r="AX373" s="686"/>
      <c r="AY373" s="686"/>
      <c r="AZ373" s="686"/>
      <c r="BA373" s="686"/>
      <c r="BB373" s="686"/>
      <c r="BC373" s="686"/>
      <c r="BD373" s="686"/>
      <c r="BE373" s="686"/>
      <c r="BF373" s="686"/>
      <c r="BG373" s="686"/>
      <c r="BH373" s="686"/>
      <c r="BI373" s="686"/>
      <c r="BJ373" s="686"/>
      <c r="BK373" s="686"/>
      <c r="BL373" s="686"/>
      <c r="BM373" s="686"/>
      <c r="BN373" s="686"/>
      <c r="BO373" s="686"/>
      <c r="BP373" s="686"/>
      <c r="BQ373" s="686"/>
      <c r="BR373" s="686"/>
      <c r="BS373" s="686"/>
      <c r="BT373" s="686"/>
    </row>
    <row r="374" ht="15.75" customHeight="1">
      <c r="A374" s="711"/>
      <c r="B374" s="708"/>
      <c r="C374" s="740"/>
      <c r="D374" s="708"/>
      <c r="E374" s="708"/>
      <c r="F374" s="708"/>
      <c r="G374" s="708"/>
      <c r="H374" s="740"/>
      <c r="I374" s="711"/>
      <c r="J374" s="711"/>
      <c r="K374" s="711"/>
      <c r="L374" s="711"/>
      <c r="M374" s="711"/>
      <c r="N374" s="711"/>
      <c r="O374" s="711"/>
      <c r="P374" s="717"/>
      <c r="Q374" s="711"/>
      <c r="R374" s="719"/>
      <c r="S374" s="719"/>
      <c r="T374" s="748"/>
      <c r="U374" s="719"/>
      <c r="V374" s="684"/>
      <c r="W374" s="684"/>
      <c r="X374" s="684"/>
      <c r="Y374" s="719"/>
      <c r="Z374" s="719"/>
      <c r="AA374" s="686"/>
      <c r="AB374" s="686"/>
      <c r="AC374" s="686"/>
      <c r="AD374" s="684"/>
      <c r="AE374" s="684"/>
      <c r="AF374" s="719"/>
      <c r="AG374" s="684"/>
      <c r="AH374" s="684"/>
      <c r="AI374" s="719"/>
      <c r="AJ374" s="684"/>
      <c r="AK374" s="719"/>
      <c r="AL374" s="722"/>
      <c r="AM374" s="724"/>
      <c r="AN374" s="724"/>
      <c r="AO374" s="724"/>
      <c r="AP374" s="724"/>
      <c r="AQ374" s="719"/>
      <c r="AR374" s="686"/>
      <c r="AS374" s="686"/>
      <c r="AT374" s="686"/>
      <c r="AU374" s="686"/>
      <c r="AV374" s="686"/>
      <c r="AW374" s="686"/>
      <c r="AX374" s="686"/>
      <c r="AY374" s="686"/>
      <c r="AZ374" s="686"/>
      <c r="BA374" s="686"/>
      <c r="BB374" s="686"/>
      <c r="BC374" s="686"/>
      <c r="BD374" s="686"/>
      <c r="BE374" s="686"/>
      <c r="BF374" s="686"/>
      <c r="BG374" s="686"/>
      <c r="BH374" s="686"/>
      <c r="BI374" s="686"/>
      <c r="BJ374" s="686"/>
      <c r="BK374" s="686"/>
      <c r="BL374" s="686"/>
      <c r="BM374" s="686"/>
      <c r="BN374" s="686"/>
      <c r="BO374" s="686"/>
      <c r="BP374" s="686"/>
      <c r="BQ374" s="686"/>
      <c r="BR374" s="686"/>
      <c r="BS374" s="686"/>
      <c r="BT374" s="686"/>
    </row>
    <row r="375" ht="15.75" customHeight="1">
      <c r="A375" s="711"/>
      <c r="B375" s="708"/>
      <c r="C375" s="740"/>
      <c r="D375" s="708"/>
      <c r="E375" s="708"/>
      <c r="F375" s="708"/>
      <c r="G375" s="708"/>
      <c r="H375" s="740"/>
      <c r="I375" s="711"/>
      <c r="J375" s="711"/>
      <c r="K375" s="711"/>
      <c r="L375" s="711"/>
      <c r="M375" s="711"/>
      <c r="N375" s="711"/>
      <c r="O375" s="711"/>
      <c r="P375" s="717"/>
      <c r="Q375" s="711"/>
      <c r="R375" s="719"/>
      <c r="S375" s="719"/>
      <c r="T375" s="748"/>
      <c r="U375" s="719"/>
      <c r="V375" s="684"/>
      <c r="W375" s="684"/>
      <c r="X375" s="684"/>
      <c r="Y375" s="719"/>
      <c r="Z375" s="719"/>
      <c r="AA375" s="686"/>
      <c r="AB375" s="686"/>
      <c r="AC375" s="686"/>
      <c r="AD375" s="684"/>
      <c r="AE375" s="684"/>
      <c r="AF375" s="719"/>
      <c r="AG375" s="684"/>
      <c r="AH375" s="684"/>
      <c r="AI375" s="719"/>
      <c r="AJ375" s="684"/>
      <c r="AK375" s="719"/>
      <c r="AL375" s="722"/>
      <c r="AM375" s="724"/>
      <c r="AN375" s="724"/>
      <c r="AO375" s="724"/>
      <c r="AP375" s="724"/>
      <c r="AQ375" s="719"/>
      <c r="AR375" s="686"/>
      <c r="AS375" s="686"/>
      <c r="AT375" s="686"/>
      <c r="AU375" s="686"/>
      <c r="AV375" s="686"/>
      <c r="AW375" s="686"/>
      <c r="AX375" s="686"/>
      <c r="AY375" s="686"/>
      <c r="AZ375" s="686"/>
      <c r="BA375" s="686"/>
      <c r="BB375" s="686"/>
      <c r="BC375" s="686"/>
      <c r="BD375" s="686"/>
      <c r="BE375" s="686"/>
      <c r="BF375" s="686"/>
      <c r="BG375" s="686"/>
      <c r="BH375" s="686"/>
      <c r="BI375" s="686"/>
      <c r="BJ375" s="686"/>
      <c r="BK375" s="686"/>
      <c r="BL375" s="686"/>
      <c r="BM375" s="686"/>
      <c r="BN375" s="686"/>
      <c r="BO375" s="686"/>
      <c r="BP375" s="686"/>
      <c r="BQ375" s="686"/>
      <c r="BR375" s="686"/>
      <c r="BS375" s="686"/>
      <c r="BT375" s="686"/>
    </row>
    <row r="376" ht="15.75" customHeight="1">
      <c r="A376" s="711"/>
      <c r="B376" s="708"/>
      <c r="C376" s="740"/>
      <c r="D376" s="708"/>
      <c r="E376" s="708"/>
      <c r="F376" s="708"/>
      <c r="G376" s="708"/>
      <c r="H376" s="740"/>
      <c r="I376" s="711"/>
      <c r="J376" s="711"/>
      <c r="K376" s="711"/>
      <c r="L376" s="711"/>
      <c r="M376" s="711"/>
      <c r="N376" s="711"/>
      <c r="O376" s="711"/>
      <c r="P376" s="717"/>
      <c r="Q376" s="711"/>
      <c r="R376" s="719"/>
      <c r="S376" s="719"/>
      <c r="T376" s="748"/>
      <c r="U376" s="719"/>
      <c r="V376" s="684"/>
      <c r="W376" s="684"/>
      <c r="X376" s="684"/>
      <c r="Y376" s="719"/>
      <c r="Z376" s="719"/>
      <c r="AA376" s="686"/>
      <c r="AB376" s="686"/>
      <c r="AC376" s="686"/>
      <c r="AD376" s="684"/>
      <c r="AE376" s="684"/>
      <c r="AF376" s="719"/>
      <c r="AG376" s="684"/>
      <c r="AH376" s="684"/>
      <c r="AI376" s="719"/>
      <c r="AJ376" s="684"/>
      <c r="AK376" s="719"/>
      <c r="AL376" s="722"/>
      <c r="AM376" s="724"/>
      <c r="AN376" s="724"/>
      <c r="AO376" s="724"/>
      <c r="AP376" s="724"/>
      <c r="AQ376" s="719"/>
      <c r="AR376" s="686"/>
      <c r="AS376" s="686"/>
      <c r="AT376" s="686"/>
      <c r="AU376" s="686"/>
      <c r="AV376" s="686"/>
      <c r="AW376" s="686"/>
      <c r="AX376" s="686"/>
      <c r="AY376" s="686"/>
      <c r="AZ376" s="686"/>
      <c r="BA376" s="686"/>
      <c r="BB376" s="686"/>
      <c r="BC376" s="686"/>
      <c r="BD376" s="686"/>
      <c r="BE376" s="686"/>
      <c r="BF376" s="686"/>
      <c r="BG376" s="686"/>
      <c r="BH376" s="686"/>
      <c r="BI376" s="686"/>
      <c r="BJ376" s="686"/>
      <c r="BK376" s="686"/>
      <c r="BL376" s="686"/>
      <c r="BM376" s="686"/>
      <c r="BN376" s="686"/>
      <c r="BO376" s="686"/>
      <c r="BP376" s="686"/>
      <c r="BQ376" s="686"/>
      <c r="BR376" s="686"/>
      <c r="BS376" s="686"/>
      <c r="BT376" s="686"/>
    </row>
    <row r="377" ht="15.75" customHeight="1">
      <c r="A377" s="711"/>
      <c r="B377" s="708"/>
      <c r="C377" s="740"/>
      <c r="D377" s="708"/>
      <c r="E377" s="708"/>
      <c r="F377" s="708"/>
      <c r="G377" s="708"/>
      <c r="H377" s="740"/>
      <c r="I377" s="711"/>
      <c r="J377" s="711"/>
      <c r="K377" s="711"/>
      <c r="L377" s="711"/>
      <c r="M377" s="711"/>
      <c r="N377" s="711"/>
      <c r="O377" s="711"/>
      <c r="P377" s="717"/>
      <c r="Q377" s="711"/>
      <c r="R377" s="719"/>
      <c r="S377" s="719"/>
      <c r="T377" s="748"/>
      <c r="U377" s="719"/>
      <c r="V377" s="684"/>
      <c r="W377" s="684"/>
      <c r="X377" s="684"/>
      <c r="Y377" s="719"/>
      <c r="Z377" s="719"/>
      <c r="AA377" s="686"/>
      <c r="AB377" s="686"/>
      <c r="AC377" s="686"/>
      <c r="AD377" s="684"/>
      <c r="AE377" s="684"/>
      <c r="AF377" s="719"/>
      <c r="AG377" s="684"/>
      <c r="AH377" s="684"/>
      <c r="AI377" s="719"/>
      <c r="AJ377" s="684"/>
      <c r="AK377" s="719"/>
      <c r="AL377" s="722"/>
      <c r="AM377" s="724"/>
      <c r="AN377" s="724"/>
      <c r="AO377" s="724"/>
      <c r="AP377" s="724"/>
      <c r="AQ377" s="719"/>
      <c r="AR377" s="686"/>
      <c r="AS377" s="686"/>
      <c r="AT377" s="686"/>
      <c r="AU377" s="686"/>
      <c r="AV377" s="686"/>
      <c r="AW377" s="686"/>
      <c r="AX377" s="686"/>
      <c r="AY377" s="686"/>
      <c r="AZ377" s="686"/>
      <c r="BA377" s="686"/>
      <c r="BB377" s="686"/>
      <c r="BC377" s="686"/>
      <c r="BD377" s="686"/>
      <c r="BE377" s="686"/>
      <c r="BF377" s="686"/>
      <c r="BG377" s="686"/>
      <c r="BH377" s="686"/>
      <c r="BI377" s="686"/>
      <c r="BJ377" s="686"/>
      <c r="BK377" s="686"/>
      <c r="BL377" s="686"/>
      <c r="BM377" s="686"/>
      <c r="BN377" s="686"/>
      <c r="BO377" s="686"/>
      <c r="BP377" s="686"/>
      <c r="BQ377" s="686"/>
      <c r="BR377" s="686"/>
      <c r="BS377" s="686"/>
      <c r="BT377" s="686"/>
    </row>
    <row r="378" ht="15.75" customHeight="1">
      <c r="A378" s="711"/>
      <c r="B378" s="708"/>
      <c r="C378" s="740"/>
      <c r="D378" s="708"/>
      <c r="E378" s="708"/>
      <c r="F378" s="708"/>
      <c r="G378" s="708"/>
      <c r="H378" s="740"/>
      <c r="I378" s="711"/>
      <c r="J378" s="711"/>
      <c r="K378" s="711"/>
      <c r="L378" s="711"/>
      <c r="M378" s="711"/>
      <c r="N378" s="711"/>
      <c r="O378" s="711"/>
      <c r="P378" s="717"/>
      <c r="Q378" s="711"/>
      <c r="R378" s="719"/>
      <c r="S378" s="719"/>
      <c r="T378" s="748"/>
      <c r="U378" s="719"/>
      <c r="V378" s="684"/>
      <c r="W378" s="684"/>
      <c r="X378" s="684"/>
      <c r="Y378" s="719"/>
      <c r="Z378" s="719"/>
      <c r="AA378" s="686"/>
      <c r="AB378" s="686"/>
      <c r="AC378" s="686"/>
      <c r="AD378" s="684"/>
      <c r="AE378" s="684"/>
      <c r="AF378" s="719"/>
      <c r="AG378" s="684"/>
      <c r="AH378" s="684"/>
      <c r="AI378" s="719"/>
      <c r="AJ378" s="684"/>
      <c r="AK378" s="719"/>
      <c r="AL378" s="722"/>
      <c r="AM378" s="724"/>
      <c r="AN378" s="724"/>
      <c r="AO378" s="724"/>
      <c r="AP378" s="724"/>
      <c r="AQ378" s="719"/>
      <c r="AR378" s="686"/>
      <c r="AS378" s="686"/>
      <c r="AT378" s="686"/>
      <c r="AU378" s="686"/>
      <c r="AV378" s="686"/>
      <c r="AW378" s="686"/>
      <c r="AX378" s="686"/>
      <c r="AY378" s="686"/>
      <c r="AZ378" s="686"/>
      <c r="BA378" s="686"/>
      <c r="BB378" s="686"/>
      <c r="BC378" s="686"/>
      <c r="BD378" s="686"/>
      <c r="BE378" s="686"/>
      <c r="BF378" s="686"/>
      <c r="BG378" s="686"/>
      <c r="BH378" s="686"/>
      <c r="BI378" s="686"/>
      <c r="BJ378" s="686"/>
      <c r="BK378" s="686"/>
      <c r="BL378" s="686"/>
      <c r="BM378" s="686"/>
      <c r="BN378" s="686"/>
      <c r="BO378" s="686"/>
      <c r="BP378" s="686"/>
      <c r="BQ378" s="686"/>
      <c r="BR378" s="686"/>
      <c r="BS378" s="686"/>
      <c r="BT378" s="686"/>
    </row>
    <row r="379" ht="15.75" customHeight="1">
      <c r="A379" s="711"/>
      <c r="B379" s="708"/>
      <c r="C379" s="740"/>
      <c r="D379" s="708"/>
      <c r="E379" s="708"/>
      <c r="F379" s="708"/>
      <c r="G379" s="708"/>
      <c r="H379" s="740"/>
      <c r="I379" s="711"/>
      <c r="J379" s="711"/>
      <c r="K379" s="711"/>
      <c r="L379" s="711"/>
      <c r="M379" s="711"/>
      <c r="N379" s="711"/>
      <c r="O379" s="711"/>
      <c r="P379" s="717"/>
      <c r="Q379" s="711"/>
      <c r="R379" s="719"/>
      <c r="S379" s="719"/>
      <c r="T379" s="748"/>
      <c r="U379" s="719"/>
      <c r="V379" s="684"/>
      <c r="W379" s="684"/>
      <c r="X379" s="684"/>
      <c r="Y379" s="719"/>
      <c r="Z379" s="719"/>
      <c r="AA379" s="686"/>
      <c r="AB379" s="686"/>
      <c r="AC379" s="686"/>
      <c r="AD379" s="684"/>
      <c r="AE379" s="684"/>
      <c r="AF379" s="719"/>
      <c r="AG379" s="684"/>
      <c r="AH379" s="684"/>
      <c r="AI379" s="719"/>
      <c r="AJ379" s="684"/>
      <c r="AK379" s="719"/>
      <c r="AL379" s="722"/>
      <c r="AM379" s="724"/>
      <c r="AN379" s="724"/>
      <c r="AO379" s="724"/>
      <c r="AP379" s="724"/>
      <c r="AQ379" s="719"/>
      <c r="AR379" s="686"/>
      <c r="AS379" s="686"/>
      <c r="AT379" s="686"/>
      <c r="AU379" s="686"/>
      <c r="AV379" s="686"/>
      <c r="AW379" s="686"/>
      <c r="AX379" s="686"/>
      <c r="AY379" s="686"/>
      <c r="AZ379" s="686"/>
      <c r="BA379" s="686"/>
      <c r="BB379" s="686"/>
      <c r="BC379" s="686"/>
      <c r="BD379" s="686"/>
      <c r="BE379" s="686"/>
      <c r="BF379" s="686"/>
      <c r="BG379" s="686"/>
      <c r="BH379" s="686"/>
      <c r="BI379" s="686"/>
      <c r="BJ379" s="686"/>
      <c r="BK379" s="686"/>
      <c r="BL379" s="686"/>
      <c r="BM379" s="686"/>
      <c r="BN379" s="686"/>
      <c r="BO379" s="686"/>
      <c r="BP379" s="686"/>
      <c r="BQ379" s="686"/>
      <c r="BR379" s="686"/>
      <c r="BS379" s="686"/>
      <c r="BT379" s="686"/>
    </row>
    <row r="380" ht="15.75" customHeight="1">
      <c r="A380" s="711"/>
      <c r="B380" s="708"/>
      <c r="C380" s="740"/>
      <c r="D380" s="708"/>
      <c r="E380" s="708"/>
      <c r="F380" s="708"/>
      <c r="G380" s="708"/>
      <c r="H380" s="740"/>
      <c r="I380" s="711"/>
      <c r="J380" s="711"/>
      <c r="K380" s="711"/>
      <c r="L380" s="711"/>
      <c r="M380" s="711"/>
      <c r="N380" s="711"/>
      <c r="O380" s="711"/>
      <c r="P380" s="717"/>
      <c r="Q380" s="711"/>
      <c r="R380" s="719"/>
      <c r="S380" s="719"/>
      <c r="T380" s="748"/>
      <c r="U380" s="719"/>
      <c r="V380" s="684"/>
      <c r="W380" s="684"/>
      <c r="X380" s="684"/>
      <c r="Y380" s="719"/>
      <c r="Z380" s="719"/>
      <c r="AA380" s="686"/>
      <c r="AB380" s="686"/>
      <c r="AC380" s="686"/>
      <c r="AD380" s="684"/>
      <c r="AE380" s="684"/>
      <c r="AF380" s="719"/>
      <c r="AG380" s="684"/>
      <c r="AH380" s="684"/>
      <c r="AI380" s="719"/>
      <c r="AJ380" s="684"/>
      <c r="AK380" s="719"/>
      <c r="AL380" s="722"/>
      <c r="AM380" s="724"/>
      <c r="AN380" s="724"/>
      <c r="AO380" s="724"/>
      <c r="AP380" s="724"/>
      <c r="AQ380" s="719"/>
      <c r="AR380" s="686"/>
      <c r="AS380" s="686"/>
      <c r="AT380" s="686"/>
      <c r="AU380" s="686"/>
      <c r="AV380" s="686"/>
      <c r="AW380" s="686"/>
      <c r="AX380" s="686"/>
      <c r="AY380" s="686"/>
      <c r="AZ380" s="686"/>
      <c r="BA380" s="686"/>
      <c r="BB380" s="686"/>
      <c r="BC380" s="686"/>
      <c r="BD380" s="686"/>
      <c r="BE380" s="686"/>
      <c r="BF380" s="686"/>
      <c r="BG380" s="686"/>
      <c r="BH380" s="686"/>
      <c r="BI380" s="686"/>
      <c r="BJ380" s="686"/>
      <c r="BK380" s="686"/>
      <c r="BL380" s="686"/>
      <c r="BM380" s="686"/>
      <c r="BN380" s="686"/>
      <c r="BO380" s="686"/>
      <c r="BP380" s="686"/>
      <c r="BQ380" s="686"/>
      <c r="BR380" s="686"/>
      <c r="BS380" s="686"/>
      <c r="BT380" s="686"/>
    </row>
    <row r="381" ht="15.75" customHeight="1">
      <c r="A381" s="711"/>
      <c r="B381" s="708"/>
      <c r="C381" s="740"/>
      <c r="D381" s="708"/>
      <c r="E381" s="708"/>
      <c r="F381" s="708"/>
      <c r="G381" s="708"/>
      <c r="H381" s="740"/>
      <c r="I381" s="711"/>
      <c r="J381" s="711"/>
      <c r="K381" s="711"/>
      <c r="L381" s="711"/>
      <c r="M381" s="711"/>
      <c r="N381" s="711"/>
      <c r="O381" s="711"/>
      <c r="P381" s="717"/>
      <c r="Q381" s="711"/>
      <c r="R381" s="719"/>
      <c r="S381" s="719"/>
      <c r="T381" s="748"/>
      <c r="U381" s="719"/>
      <c r="V381" s="684"/>
      <c r="W381" s="684"/>
      <c r="X381" s="684"/>
      <c r="Y381" s="719"/>
      <c r="Z381" s="719"/>
      <c r="AA381" s="686"/>
      <c r="AB381" s="686"/>
      <c r="AC381" s="686"/>
      <c r="AD381" s="684"/>
      <c r="AE381" s="684"/>
      <c r="AF381" s="719"/>
      <c r="AG381" s="684"/>
      <c r="AH381" s="684"/>
      <c r="AI381" s="719"/>
      <c r="AJ381" s="684"/>
      <c r="AK381" s="719"/>
      <c r="AL381" s="722"/>
      <c r="AM381" s="724"/>
      <c r="AN381" s="724"/>
      <c r="AO381" s="724"/>
      <c r="AP381" s="724"/>
      <c r="AQ381" s="719"/>
      <c r="AR381" s="686"/>
      <c r="AS381" s="686"/>
      <c r="AT381" s="686"/>
      <c r="AU381" s="686"/>
      <c r="AV381" s="686"/>
      <c r="AW381" s="686"/>
      <c r="AX381" s="686"/>
      <c r="AY381" s="686"/>
      <c r="AZ381" s="686"/>
      <c r="BA381" s="686"/>
      <c r="BB381" s="686"/>
      <c r="BC381" s="686"/>
      <c r="BD381" s="686"/>
      <c r="BE381" s="686"/>
      <c r="BF381" s="686"/>
      <c r="BG381" s="686"/>
      <c r="BH381" s="686"/>
      <c r="BI381" s="686"/>
      <c r="BJ381" s="686"/>
      <c r="BK381" s="686"/>
      <c r="BL381" s="686"/>
      <c r="BM381" s="686"/>
      <c r="BN381" s="686"/>
      <c r="BO381" s="686"/>
      <c r="BP381" s="686"/>
      <c r="BQ381" s="686"/>
      <c r="BR381" s="686"/>
      <c r="BS381" s="686"/>
      <c r="BT381" s="686"/>
    </row>
    <row r="382" ht="15.75" customHeight="1">
      <c r="A382" s="711"/>
      <c r="B382" s="708"/>
      <c r="C382" s="740"/>
      <c r="D382" s="708"/>
      <c r="E382" s="708"/>
      <c r="F382" s="708"/>
      <c r="G382" s="708"/>
      <c r="H382" s="740"/>
      <c r="I382" s="711"/>
      <c r="J382" s="711"/>
      <c r="K382" s="711"/>
      <c r="L382" s="711"/>
      <c r="M382" s="711"/>
      <c r="N382" s="711"/>
      <c r="O382" s="711"/>
      <c r="P382" s="717"/>
      <c r="Q382" s="711"/>
      <c r="R382" s="719"/>
      <c r="S382" s="719"/>
      <c r="T382" s="748"/>
      <c r="U382" s="719"/>
      <c r="V382" s="684"/>
      <c r="W382" s="684"/>
      <c r="X382" s="684"/>
      <c r="Y382" s="719"/>
      <c r="Z382" s="719"/>
      <c r="AA382" s="686"/>
      <c r="AB382" s="686"/>
      <c r="AC382" s="686"/>
      <c r="AD382" s="684"/>
      <c r="AE382" s="684"/>
      <c r="AF382" s="719"/>
      <c r="AG382" s="684"/>
      <c r="AH382" s="684"/>
      <c r="AI382" s="719"/>
      <c r="AJ382" s="684"/>
      <c r="AK382" s="719"/>
      <c r="AL382" s="722"/>
      <c r="AM382" s="724"/>
      <c r="AN382" s="724"/>
      <c r="AO382" s="724"/>
      <c r="AP382" s="724"/>
      <c r="AQ382" s="719"/>
      <c r="AR382" s="686"/>
      <c r="AS382" s="686"/>
      <c r="AT382" s="686"/>
      <c r="AU382" s="686"/>
      <c r="AV382" s="686"/>
      <c r="AW382" s="686"/>
      <c r="AX382" s="686"/>
      <c r="AY382" s="686"/>
      <c r="AZ382" s="686"/>
      <c r="BA382" s="686"/>
      <c r="BB382" s="686"/>
      <c r="BC382" s="686"/>
      <c r="BD382" s="686"/>
      <c r="BE382" s="686"/>
      <c r="BF382" s="686"/>
      <c r="BG382" s="686"/>
      <c r="BH382" s="686"/>
      <c r="BI382" s="686"/>
      <c r="BJ382" s="686"/>
      <c r="BK382" s="686"/>
      <c r="BL382" s="686"/>
      <c r="BM382" s="686"/>
      <c r="BN382" s="686"/>
      <c r="BO382" s="686"/>
      <c r="BP382" s="686"/>
      <c r="BQ382" s="686"/>
      <c r="BR382" s="686"/>
      <c r="BS382" s="686"/>
      <c r="BT382" s="686"/>
    </row>
    <row r="383" ht="15.75" customHeight="1">
      <c r="A383" s="711"/>
      <c r="B383" s="708"/>
      <c r="C383" s="740"/>
      <c r="D383" s="708"/>
      <c r="E383" s="708"/>
      <c r="F383" s="708"/>
      <c r="G383" s="708"/>
      <c r="H383" s="740"/>
      <c r="I383" s="711"/>
      <c r="J383" s="711"/>
      <c r="K383" s="711"/>
      <c r="L383" s="711"/>
      <c r="M383" s="711"/>
      <c r="N383" s="711"/>
      <c r="O383" s="711"/>
      <c r="P383" s="717"/>
      <c r="Q383" s="711"/>
      <c r="R383" s="719"/>
      <c r="S383" s="719"/>
      <c r="T383" s="748"/>
      <c r="U383" s="719"/>
      <c r="V383" s="684"/>
      <c r="W383" s="684"/>
      <c r="X383" s="684"/>
      <c r="Y383" s="719"/>
      <c r="Z383" s="719"/>
      <c r="AA383" s="686"/>
      <c r="AB383" s="686"/>
      <c r="AC383" s="686"/>
      <c r="AD383" s="684"/>
      <c r="AE383" s="684"/>
      <c r="AF383" s="719"/>
      <c r="AG383" s="684"/>
      <c r="AH383" s="684"/>
      <c r="AI383" s="719"/>
      <c r="AJ383" s="684"/>
      <c r="AK383" s="719"/>
      <c r="AL383" s="722"/>
      <c r="AM383" s="724"/>
      <c r="AN383" s="724"/>
      <c r="AO383" s="724"/>
      <c r="AP383" s="724"/>
      <c r="AQ383" s="719"/>
      <c r="AR383" s="686"/>
      <c r="AS383" s="686"/>
      <c r="AT383" s="686"/>
      <c r="AU383" s="686"/>
      <c r="AV383" s="686"/>
      <c r="AW383" s="686"/>
      <c r="AX383" s="686"/>
      <c r="AY383" s="686"/>
      <c r="AZ383" s="686"/>
      <c r="BA383" s="686"/>
      <c r="BB383" s="686"/>
      <c r="BC383" s="686"/>
      <c r="BD383" s="686"/>
      <c r="BE383" s="686"/>
      <c r="BF383" s="686"/>
      <c r="BG383" s="686"/>
      <c r="BH383" s="686"/>
      <c r="BI383" s="686"/>
      <c r="BJ383" s="686"/>
      <c r="BK383" s="686"/>
      <c r="BL383" s="686"/>
      <c r="BM383" s="686"/>
      <c r="BN383" s="686"/>
      <c r="BO383" s="686"/>
      <c r="BP383" s="686"/>
      <c r="BQ383" s="686"/>
      <c r="BR383" s="686"/>
      <c r="BS383" s="686"/>
      <c r="BT383" s="686"/>
    </row>
    <row r="384" ht="15.75" customHeight="1">
      <c r="A384" s="711"/>
      <c r="B384" s="708"/>
      <c r="C384" s="740"/>
      <c r="D384" s="708"/>
      <c r="E384" s="708"/>
      <c r="F384" s="708"/>
      <c r="G384" s="708"/>
      <c r="H384" s="740"/>
      <c r="I384" s="711"/>
      <c r="J384" s="711"/>
      <c r="K384" s="711"/>
      <c r="L384" s="711"/>
      <c r="M384" s="711"/>
      <c r="N384" s="711"/>
      <c r="O384" s="711"/>
      <c r="P384" s="717"/>
      <c r="Q384" s="711"/>
      <c r="R384" s="719"/>
      <c r="S384" s="719"/>
      <c r="T384" s="748"/>
      <c r="U384" s="719"/>
      <c r="V384" s="684"/>
      <c r="W384" s="684"/>
      <c r="X384" s="684"/>
      <c r="Y384" s="719"/>
      <c r="Z384" s="719"/>
      <c r="AA384" s="686"/>
      <c r="AB384" s="686"/>
      <c r="AC384" s="686"/>
      <c r="AD384" s="684"/>
      <c r="AE384" s="684"/>
      <c r="AF384" s="719"/>
      <c r="AG384" s="684"/>
      <c r="AH384" s="684"/>
      <c r="AI384" s="719"/>
      <c r="AJ384" s="684"/>
      <c r="AK384" s="719"/>
      <c r="AL384" s="722"/>
      <c r="AM384" s="724"/>
      <c r="AN384" s="724"/>
      <c r="AO384" s="724"/>
      <c r="AP384" s="724"/>
      <c r="AQ384" s="719"/>
      <c r="AR384" s="686"/>
      <c r="AS384" s="686"/>
      <c r="AT384" s="686"/>
      <c r="AU384" s="686"/>
      <c r="AV384" s="686"/>
      <c r="AW384" s="686"/>
      <c r="AX384" s="686"/>
      <c r="AY384" s="686"/>
      <c r="AZ384" s="686"/>
      <c r="BA384" s="686"/>
      <c r="BB384" s="686"/>
      <c r="BC384" s="686"/>
      <c r="BD384" s="686"/>
      <c r="BE384" s="686"/>
      <c r="BF384" s="686"/>
      <c r="BG384" s="686"/>
      <c r="BH384" s="686"/>
      <c r="BI384" s="686"/>
      <c r="BJ384" s="686"/>
      <c r="BK384" s="686"/>
      <c r="BL384" s="686"/>
      <c r="BM384" s="686"/>
      <c r="BN384" s="686"/>
      <c r="BO384" s="686"/>
      <c r="BP384" s="686"/>
      <c r="BQ384" s="686"/>
      <c r="BR384" s="686"/>
      <c r="BS384" s="686"/>
      <c r="BT384" s="686"/>
    </row>
    <row r="385" ht="15.75" customHeight="1">
      <c r="A385" s="711"/>
      <c r="B385" s="708"/>
      <c r="C385" s="740"/>
      <c r="D385" s="708"/>
      <c r="E385" s="708"/>
      <c r="F385" s="708"/>
      <c r="G385" s="708"/>
      <c r="H385" s="740"/>
      <c r="I385" s="711"/>
      <c r="J385" s="711"/>
      <c r="K385" s="711"/>
      <c r="L385" s="711"/>
      <c r="M385" s="711"/>
      <c r="N385" s="711"/>
      <c r="O385" s="711"/>
      <c r="P385" s="717"/>
      <c r="Q385" s="711"/>
      <c r="R385" s="719"/>
      <c r="S385" s="719"/>
      <c r="T385" s="748"/>
      <c r="U385" s="719"/>
      <c r="V385" s="684"/>
      <c r="W385" s="684"/>
      <c r="X385" s="684"/>
      <c r="Y385" s="719"/>
      <c r="Z385" s="719"/>
      <c r="AA385" s="686"/>
      <c r="AB385" s="686"/>
      <c r="AC385" s="686"/>
      <c r="AD385" s="684"/>
      <c r="AE385" s="684"/>
      <c r="AF385" s="719"/>
      <c r="AG385" s="684"/>
      <c r="AH385" s="684"/>
      <c r="AI385" s="719"/>
      <c r="AJ385" s="684"/>
      <c r="AK385" s="719"/>
      <c r="AL385" s="722"/>
      <c r="AM385" s="724"/>
      <c r="AN385" s="724"/>
      <c r="AO385" s="724"/>
      <c r="AP385" s="724"/>
      <c r="AQ385" s="719"/>
      <c r="AR385" s="686"/>
      <c r="AS385" s="686"/>
      <c r="AT385" s="686"/>
      <c r="AU385" s="686"/>
      <c r="AV385" s="686"/>
      <c r="AW385" s="686"/>
      <c r="AX385" s="686"/>
      <c r="AY385" s="686"/>
      <c r="AZ385" s="686"/>
      <c r="BA385" s="686"/>
      <c r="BB385" s="686"/>
      <c r="BC385" s="686"/>
      <c r="BD385" s="686"/>
      <c r="BE385" s="686"/>
      <c r="BF385" s="686"/>
      <c r="BG385" s="686"/>
      <c r="BH385" s="686"/>
      <c r="BI385" s="686"/>
      <c r="BJ385" s="686"/>
      <c r="BK385" s="686"/>
      <c r="BL385" s="686"/>
      <c r="BM385" s="686"/>
      <c r="BN385" s="686"/>
      <c r="BO385" s="686"/>
      <c r="BP385" s="686"/>
      <c r="BQ385" s="686"/>
      <c r="BR385" s="686"/>
      <c r="BS385" s="686"/>
      <c r="BT385" s="686"/>
    </row>
    <row r="386" ht="15.75" customHeight="1">
      <c r="A386" s="711"/>
      <c r="B386" s="708"/>
      <c r="C386" s="740"/>
      <c r="D386" s="708"/>
      <c r="E386" s="708"/>
      <c r="F386" s="708"/>
      <c r="G386" s="708"/>
      <c r="H386" s="740"/>
      <c r="I386" s="711"/>
      <c r="J386" s="711"/>
      <c r="K386" s="711"/>
      <c r="L386" s="711"/>
      <c r="M386" s="711"/>
      <c r="N386" s="711"/>
      <c r="O386" s="711"/>
      <c r="P386" s="717"/>
      <c r="Q386" s="711"/>
      <c r="R386" s="719"/>
      <c r="S386" s="719"/>
      <c r="T386" s="748"/>
      <c r="U386" s="719"/>
      <c r="V386" s="684"/>
      <c r="W386" s="684"/>
      <c r="X386" s="684"/>
      <c r="Y386" s="719"/>
      <c r="Z386" s="719"/>
      <c r="AA386" s="686"/>
      <c r="AB386" s="686"/>
      <c r="AC386" s="686"/>
      <c r="AD386" s="684"/>
      <c r="AE386" s="684"/>
      <c r="AF386" s="719"/>
      <c r="AG386" s="684"/>
      <c r="AH386" s="684"/>
      <c r="AI386" s="719"/>
      <c r="AJ386" s="684"/>
      <c r="AK386" s="719"/>
      <c r="AL386" s="722"/>
      <c r="AM386" s="724"/>
      <c r="AN386" s="724"/>
      <c r="AO386" s="724"/>
      <c r="AP386" s="724"/>
      <c r="AQ386" s="719"/>
      <c r="AR386" s="686"/>
      <c r="AS386" s="686"/>
      <c r="AT386" s="686"/>
      <c r="AU386" s="686"/>
      <c r="AV386" s="686"/>
      <c r="AW386" s="686"/>
      <c r="AX386" s="686"/>
      <c r="AY386" s="686"/>
      <c r="AZ386" s="686"/>
      <c r="BA386" s="686"/>
      <c r="BB386" s="686"/>
      <c r="BC386" s="686"/>
      <c r="BD386" s="686"/>
      <c r="BE386" s="686"/>
      <c r="BF386" s="686"/>
      <c r="BG386" s="686"/>
      <c r="BH386" s="686"/>
      <c r="BI386" s="686"/>
      <c r="BJ386" s="686"/>
      <c r="BK386" s="686"/>
      <c r="BL386" s="686"/>
      <c r="BM386" s="686"/>
      <c r="BN386" s="686"/>
      <c r="BO386" s="686"/>
      <c r="BP386" s="686"/>
      <c r="BQ386" s="686"/>
      <c r="BR386" s="686"/>
      <c r="BS386" s="686"/>
      <c r="BT386" s="686"/>
    </row>
    <row r="387" ht="15.75" customHeight="1">
      <c r="A387" s="711"/>
      <c r="B387" s="708"/>
      <c r="C387" s="740"/>
      <c r="D387" s="708"/>
      <c r="E387" s="708"/>
      <c r="F387" s="708"/>
      <c r="G387" s="708"/>
      <c r="H387" s="740"/>
      <c r="I387" s="711"/>
      <c r="J387" s="711"/>
      <c r="K387" s="711"/>
      <c r="L387" s="711"/>
      <c r="M387" s="711"/>
      <c r="N387" s="711"/>
      <c r="O387" s="711"/>
      <c r="P387" s="717"/>
      <c r="Q387" s="711"/>
      <c r="R387" s="719"/>
      <c r="S387" s="719"/>
      <c r="T387" s="748"/>
      <c r="U387" s="719"/>
      <c r="V387" s="684"/>
      <c r="W387" s="684"/>
      <c r="X387" s="684"/>
      <c r="Y387" s="719"/>
      <c r="Z387" s="719"/>
      <c r="AA387" s="686"/>
      <c r="AB387" s="686"/>
      <c r="AC387" s="686"/>
      <c r="AD387" s="684"/>
      <c r="AE387" s="684"/>
      <c r="AF387" s="719"/>
      <c r="AG387" s="684"/>
      <c r="AH387" s="684"/>
      <c r="AI387" s="719"/>
      <c r="AJ387" s="684"/>
      <c r="AK387" s="719"/>
      <c r="AL387" s="722"/>
      <c r="AM387" s="724"/>
      <c r="AN387" s="724"/>
      <c r="AO387" s="724"/>
      <c r="AP387" s="724"/>
      <c r="AQ387" s="719"/>
      <c r="AR387" s="686"/>
      <c r="AS387" s="686"/>
      <c r="AT387" s="686"/>
      <c r="AU387" s="686"/>
      <c r="AV387" s="686"/>
      <c r="AW387" s="686"/>
      <c r="AX387" s="686"/>
      <c r="AY387" s="686"/>
      <c r="AZ387" s="686"/>
      <c r="BA387" s="686"/>
      <c r="BB387" s="686"/>
      <c r="BC387" s="686"/>
      <c r="BD387" s="686"/>
      <c r="BE387" s="686"/>
      <c r="BF387" s="686"/>
      <c r="BG387" s="686"/>
      <c r="BH387" s="686"/>
      <c r="BI387" s="686"/>
      <c r="BJ387" s="686"/>
      <c r="BK387" s="686"/>
      <c r="BL387" s="686"/>
      <c r="BM387" s="686"/>
      <c r="BN387" s="686"/>
      <c r="BO387" s="686"/>
      <c r="BP387" s="686"/>
      <c r="BQ387" s="686"/>
      <c r="BR387" s="686"/>
      <c r="BS387" s="686"/>
      <c r="BT387" s="686"/>
    </row>
    <row r="388" ht="15.75" customHeight="1">
      <c r="A388" s="711"/>
      <c r="B388" s="708"/>
      <c r="C388" s="740"/>
      <c r="D388" s="708"/>
      <c r="E388" s="708"/>
      <c r="F388" s="708"/>
      <c r="G388" s="708"/>
      <c r="H388" s="740"/>
      <c r="I388" s="711"/>
      <c r="J388" s="711"/>
      <c r="K388" s="711"/>
      <c r="L388" s="711"/>
      <c r="M388" s="711"/>
      <c r="N388" s="711"/>
      <c r="O388" s="711"/>
      <c r="P388" s="717"/>
      <c r="Q388" s="711"/>
      <c r="R388" s="719"/>
      <c r="S388" s="719"/>
      <c r="T388" s="748"/>
      <c r="U388" s="719"/>
      <c r="V388" s="684"/>
      <c r="W388" s="684"/>
      <c r="X388" s="684"/>
      <c r="Y388" s="719"/>
      <c r="Z388" s="719"/>
      <c r="AA388" s="686"/>
      <c r="AB388" s="686"/>
      <c r="AC388" s="686"/>
      <c r="AD388" s="684"/>
      <c r="AE388" s="684"/>
      <c r="AF388" s="719"/>
      <c r="AG388" s="684"/>
      <c r="AH388" s="684"/>
      <c r="AI388" s="719"/>
      <c r="AJ388" s="684"/>
      <c r="AK388" s="719"/>
      <c r="AL388" s="722"/>
      <c r="AM388" s="724"/>
      <c r="AN388" s="724"/>
      <c r="AO388" s="724"/>
      <c r="AP388" s="724"/>
      <c r="AQ388" s="719"/>
      <c r="AR388" s="686"/>
      <c r="AS388" s="686"/>
      <c r="AT388" s="686"/>
      <c r="AU388" s="686"/>
      <c r="AV388" s="686"/>
      <c r="AW388" s="686"/>
      <c r="AX388" s="686"/>
      <c r="AY388" s="686"/>
      <c r="AZ388" s="686"/>
      <c r="BA388" s="686"/>
      <c r="BB388" s="686"/>
      <c r="BC388" s="686"/>
      <c r="BD388" s="686"/>
      <c r="BE388" s="686"/>
      <c r="BF388" s="686"/>
      <c r="BG388" s="686"/>
      <c r="BH388" s="686"/>
      <c r="BI388" s="686"/>
      <c r="BJ388" s="686"/>
      <c r="BK388" s="686"/>
      <c r="BL388" s="686"/>
      <c r="BM388" s="686"/>
      <c r="BN388" s="686"/>
      <c r="BO388" s="686"/>
      <c r="BP388" s="686"/>
      <c r="BQ388" s="686"/>
      <c r="BR388" s="686"/>
      <c r="BS388" s="686"/>
      <c r="BT388" s="686"/>
    </row>
    <row r="389" ht="15.75" customHeight="1">
      <c r="A389" s="711"/>
      <c r="B389" s="708"/>
      <c r="C389" s="740"/>
      <c r="D389" s="708"/>
      <c r="E389" s="708"/>
      <c r="F389" s="708"/>
      <c r="G389" s="708"/>
      <c r="H389" s="740"/>
      <c r="I389" s="711"/>
      <c r="J389" s="711"/>
      <c r="K389" s="711"/>
      <c r="L389" s="711"/>
      <c r="M389" s="711"/>
      <c r="N389" s="711"/>
      <c r="O389" s="711"/>
      <c r="P389" s="717"/>
      <c r="Q389" s="711"/>
      <c r="R389" s="719"/>
      <c r="S389" s="719"/>
      <c r="T389" s="748"/>
      <c r="U389" s="719"/>
      <c r="V389" s="684"/>
      <c r="W389" s="684"/>
      <c r="X389" s="684"/>
      <c r="Y389" s="719"/>
      <c r="Z389" s="719"/>
      <c r="AA389" s="686"/>
      <c r="AB389" s="686"/>
      <c r="AC389" s="686"/>
      <c r="AD389" s="684"/>
      <c r="AE389" s="684"/>
      <c r="AF389" s="719"/>
      <c r="AG389" s="684"/>
      <c r="AH389" s="684"/>
      <c r="AI389" s="719"/>
      <c r="AJ389" s="684"/>
      <c r="AK389" s="719"/>
      <c r="AL389" s="722"/>
      <c r="AM389" s="724"/>
      <c r="AN389" s="724"/>
      <c r="AO389" s="724"/>
      <c r="AP389" s="724"/>
      <c r="AQ389" s="719"/>
      <c r="AR389" s="686"/>
      <c r="AS389" s="686"/>
      <c r="AT389" s="686"/>
      <c r="AU389" s="686"/>
      <c r="AV389" s="686"/>
      <c r="AW389" s="686"/>
      <c r="AX389" s="686"/>
      <c r="AY389" s="686"/>
      <c r="AZ389" s="686"/>
      <c r="BA389" s="686"/>
      <c r="BB389" s="686"/>
      <c r="BC389" s="686"/>
      <c r="BD389" s="686"/>
      <c r="BE389" s="686"/>
      <c r="BF389" s="686"/>
      <c r="BG389" s="686"/>
      <c r="BH389" s="686"/>
      <c r="BI389" s="686"/>
      <c r="BJ389" s="686"/>
      <c r="BK389" s="686"/>
      <c r="BL389" s="686"/>
      <c r="BM389" s="686"/>
      <c r="BN389" s="686"/>
      <c r="BO389" s="686"/>
      <c r="BP389" s="686"/>
      <c r="BQ389" s="686"/>
      <c r="BR389" s="686"/>
      <c r="BS389" s="686"/>
      <c r="BT389" s="686"/>
    </row>
    <row r="390" ht="15.75" customHeight="1">
      <c r="A390" s="711"/>
      <c r="B390" s="708"/>
      <c r="C390" s="740"/>
      <c r="D390" s="708"/>
      <c r="E390" s="708"/>
      <c r="F390" s="708"/>
      <c r="G390" s="708"/>
      <c r="H390" s="740"/>
      <c r="I390" s="711"/>
      <c r="J390" s="711"/>
      <c r="K390" s="711"/>
      <c r="L390" s="711"/>
      <c r="M390" s="711"/>
      <c r="N390" s="711"/>
      <c r="O390" s="711"/>
      <c r="P390" s="717"/>
      <c r="Q390" s="711"/>
      <c r="R390" s="719"/>
      <c r="S390" s="719"/>
      <c r="T390" s="748"/>
      <c r="U390" s="719"/>
      <c r="V390" s="684"/>
      <c r="W390" s="684"/>
      <c r="X390" s="684"/>
      <c r="Y390" s="719"/>
      <c r="Z390" s="719"/>
      <c r="AA390" s="686"/>
      <c r="AB390" s="686"/>
      <c r="AC390" s="686"/>
      <c r="AD390" s="684"/>
      <c r="AE390" s="684"/>
      <c r="AF390" s="719"/>
      <c r="AG390" s="684"/>
      <c r="AH390" s="684"/>
      <c r="AI390" s="719"/>
      <c r="AJ390" s="684"/>
      <c r="AK390" s="719"/>
      <c r="AL390" s="722"/>
      <c r="AM390" s="724"/>
      <c r="AN390" s="724"/>
      <c r="AO390" s="724"/>
      <c r="AP390" s="724"/>
      <c r="AQ390" s="719"/>
      <c r="AR390" s="686"/>
      <c r="AS390" s="686"/>
      <c r="AT390" s="686"/>
      <c r="AU390" s="686"/>
      <c r="AV390" s="686"/>
      <c r="AW390" s="686"/>
      <c r="AX390" s="686"/>
      <c r="AY390" s="686"/>
      <c r="AZ390" s="686"/>
      <c r="BA390" s="686"/>
      <c r="BB390" s="686"/>
      <c r="BC390" s="686"/>
      <c r="BD390" s="686"/>
      <c r="BE390" s="686"/>
      <c r="BF390" s="686"/>
      <c r="BG390" s="686"/>
      <c r="BH390" s="686"/>
      <c r="BI390" s="686"/>
      <c r="BJ390" s="686"/>
      <c r="BK390" s="686"/>
      <c r="BL390" s="686"/>
      <c r="BM390" s="686"/>
      <c r="BN390" s="686"/>
      <c r="BO390" s="686"/>
      <c r="BP390" s="686"/>
      <c r="BQ390" s="686"/>
      <c r="BR390" s="686"/>
      <c r="BS390" s="686"/>
      <c r="BT390" s="686"/>
    </row>
    <row r="391" ht="15.75" customHeight="1">
      <c r="A391" s="711"/>
      <c r="B391" s="708"/>
      <c r="C391" s="740"/>
      <c r="D391" s="708"/>
      <c r="E391" s="708"/>
      <c r="F391" s="708"/>
      <c r="G391" s="708"/>
      <c r="H391" s="740"/>
      <c r="I391" s="711"/>
      <c r="J391" s="711"/>
      <c r="K391" s="711"/>
      <c r="L391" s="711"/>
      <c r="M391" s="711"/>
      <c r="N391" s="711"/>
      <c r="O391" s="711"/>
      <c r="P391" s="717"/>
      <c r="Q391" s="711"/>
      <c r="R391" s="719"/>
      <c r="S391" s="719"/>
      <c r="T391" s="748"/>
      <c r="U391" s="719"/>
      <c r="V391" s="684"/>
      <c r="W391" s="684"/>
      <c r="X391" s="684"/>
      <c r="Y391" s="719"/>
      <c r="Z391" s="719"/>
      <c r="AA391" s="686"/>
      <c r="AB391" s="686"/>
      <c r="AC391" s="686"/>
      <c r="AD391" s="684"/>
      <c r="AE391" s="684"/>
      <c r="AF391" s="719"/>
      <c r="AG391" s="684"/>
      <c r="AH391" s="684"/>
      <c r="AI391" s="719"/>
      <c r="AJ391" s="684"/>
      <c r="AK391" s="719"/>
      <c r="AL391" s="722"/>
      <c r="AM391" s="724"/>
      <c r="AN391" s="724"/>
      <c r="AO391" s="724"/>
      <c r="AP391" s="724"/>
      <c r="AQ391" s="719"/>
      <c r="AR391" s="686"/>
      <c r="AS391" s="686"/>
      <c r="AT391" s="686"/>
      <c r="AU391" s="686"/>
      <c r="AV391" s="686"/>
      <c r="AW391" s="686"/>
      <c r="AX391" s="686"/>
      <c r="AY391" s="686"/>
      <c r="AZ391" s="686"/>
      <c r="BA391" s="686"/>
      <c r="BB391" s="686"/>
      <c r="BC391" s="686"/>
      <c r="BD391" s="686"/>
      <c r="BE391" s="686"/>
      <c r="BF391" s="686"/>
      <c r="BG391" s="686"/>
      <c r="BH391" s="686"/>
      <c r="BI391" s="686"/>
      <c r="BJ391" s="686"/>
      <c r="BK391" s="686"/>
      <c r="BL391" s="686"/>
      <c r="BM391" s="686"/>
      <c r="BN391" s="686"/>
      <c r="BO391" s="686"/>
      <c r="BP391" s="686"/>
      <c r="BQ391" s="686"/>
      <c r="BR391" s="686"/>
      <c r="BS391" s="686"/>
      <c r="BT391" s="686"/>
    </row>
    <row r="392" ht="15.75" customHeight="1">
      <c r="A392" s="711"/>
      <c r="B392" s="708"/>
      <c r="C392" s="740"/>
      <c r="D392" s="708"/>
      <c r="E392" s="708"/>
      <c r="F392" s="708"/>
      <c r="G392" s="708"/>
      <c r="H392" s="740"/>
      <c r="I392" s="711"/>
      <c r="J392" s="711"/>
      <c r="K392" s="711"/>
      <c r="L392" s="711"/>
      <c r="M392" s="711"/>
      <c r="N392" s="711"/>
      <c r="O392" s="711"/>
      <c r="P392" s="717"/>
      <c r="Q392" s="711"/>
      <c r="R392" s="719"/>
      <c r="S392" s="719"/>
      <c r="T392" s="748"/>
      <c r="U392" s="719"/>
      <c r="V392" s="684"/>
      <c r="W392" s="684"/>
      <c r="X392" s="684"/>
      <c r="Y392" s="719"/>
      <c r="Z392" s="719"/>
      <c r="AA392" s="686"/>
      <c r="AB392" s="686"/>
      <c r="AC392" s="686"/>
      <c r="AD392" s="684"/>
      <c r="AE392" s="684"/>
      <c r="AF392" s="719"/>
      <c r="AG392" s="684"/>
      <c r="AH392" s="684"/>
      <c r="AI392" s="719"/>
      <c r="AJ392" s="684"/>
      <c r="AK392" s="719"/>
      <c r="AL392" s="722"/>
      <c r="AM392" s="724"/>
      <c r="AN392" s="724"/>
      <c r="AO392" s="724"/>
      <c r="AP392" s="724"/>
      <c r="AQ392" s="719"/>
      <c r="AR392" s="686"/>
      <c r="AS392" s="686"/>
      <c r="AT392" s="686"/>
      <c r="AU392" s="686"/>
      <c r="AV392" s="686"/>
      <c r="AW392" s="686"/>
      <c r="AX392" s="686"/>
      <c r="AY392" s="686"/>
      <c r="AZ392" s="686"/>
      <c r="BA392" s="686"/>
      <c r="BB392" s="686"/>
      <c r="BC392" s="686"/>
      <c r="BD392" s="686"/>
      <c r="BE392" s="686"/>
      <c r="BF392" s="686"/>
      <c r="BG392" s="686"/>
      <c r="BH392" s="686"/>
      <c r="BI392" s="686"/>
      <c r="BJ392" s="686"/>
      <c r="BK392" s="686"/>
      <c r="BL392" s="686"/>
      <c r="BM392" s="686"/>
      <c r="BN392" s="686"/>
      <c r="BO392" s="686"/>
      <c r="BP392" s="686"/>
      <c r="BQ392" s="686"/>
      <c r="BR392" s="686"/>
      <c r="BS392" s="686"/>
      <c r="BT392" s="686"/>
    </row>
    <row r="393" ht="15.75" customHeight="1">
      <c r="A393" s="711"/>
      <c r="B393" s="708"/>
      <c r="C393" s="740"/>
      <c r="D393" s="708"/>
      <c r="E393" s="708"/>
      <c r="F393" s="708"/>
      <c r="G393" s="708"/>
      <c r="H393" s="740"/>
      <c r="I393" s="711"/>
      <c r="J393" s="711"/>
      <c r="K393" s="711"/>
      <c r="L393" s="711"/>
      <c r="M393" s="711"/>
      <c r="N393" s="711"/>
      <c r="O393" s="711"/>
      <c r="P393" s="717"/>
      <c r="Q393" s="711"/>
      <c r="R393" s="719"/>
      <c r="S393" s="719"/>
      <c r="T393" s="748"/>
      <c r="U393" s="719"/>
      <c r="V393" s="684"/>
      <c r="W393" s="684"/>
      <c r="X393" s="684"/>
      <c r="Y393" s="719"/>
      <c r="Z393" s="719"/>
      <c r="AA393" s="686"/>
      <c r="AB393" s="686"/>
      <c r="AC393" s="686"/>
      <c r="AD393" s="684"/>
      <c r="AE393" s="684"/>
      <c r="AF393" s="719"/>
      <c r="AG393" s="684"/>
      <c r="AH393" s="684"/>
      <c r="AI393" s="719"/>
      <c r="AJ393" s="684"/>
      <c r="AK393" s="719"/>
      <c r="AL393" s="722"/>
      <c r="AM393" s="724"/>
      <c r="AN393" s="724"/>
      <c r="AO393" s="724"/>
      <c r="AP393" s="724"/>
      <c r="AQ393" s="719"/>
      <c r="AR393" s="686"/>
      <c r="AS393" s="686"/>
      <c r="AT393" s="686"/>
      <c r="AU393" s="686"/>
      <c r="AV393" s="686"/>
      <c r="AW393" s="686"/>
      <c r="AX393" s="686"/>
      <c r="AY393" s="686"/>
      <c r="AZ393" s="686"/>
      <c r="BA393" s="686"/>
      <c r="BB393" s="686"/>
      <c r="BC393" s="686"/>
      <c r="BD393" s="686"/>
      <c r="BE393" s="686"/>
      <c r="BF393" s="686"/>
      <c r="BG393" s="686"/>
      <c r="BH393" s="686"/>
      <c r="BI393" s="686"/>
      <c r="BJ393" s="686"/>
      <c r="BK393" s="686"/>
      <c r="BL393" s="686"/>
      <c r="BM393" s="686"/>
      <c r="BN393" s="686"/>
      <c r="BO393" s="686"/>
      <c r="BP393" s="686"/>
      <c r="BQ393" s="686"/>
      <c r="BR393" s="686"/>
      <c r="BS393" s="686"/>
      <c r="BT393" s="686"/>
    </row>
    <row r="394" ht="15.75" customHeight="1">
      <c r="A394" s="711"/>
      <c r="B394" s="708"/>
      <c r="C394" s="740"/>
      <c r="D394" s="708"/>
      <c r="E394" s="708"/>
      <c r="F394" s="708"/>
      <c r="G394" s="708"/>
      <c r="H394" s="740"/>
      <c r="I394" s="711"/>
      <c r="J394" s="711"/>
      <c r="K394" s="711"/>
      <c r="L394" s="711"/>
      <c r="M394" s="711"/>
      <c r="N394" s="711"/>
      <c r="O394" s="711"/>
      <c r="P394" s="717"/>
      <c r="Q394" s="711"/>
      <c r="R394" s="719"/>
      <c r="S394" s="719"/>
      <c r="T394" s="748"/>
      <c r="U394" s="719"/>
      <c r="V394" s="684"/>
      <c r="W394" s="684"/>
      <c r="X394" s="684"/>
      <c r="Y394" s="719"/>
      <c r="Z394" s="719"/>
      <c r="AA394" s="686"/>
      <c r="AB394" s="686"/>
      <c r="AC394" s="686"/>
      <c r="AD394" s="684"/>
      <c r="AE394" s="684"/>
      <c r="AF394" s="719"/>
      <c r="AG394" s="684"/>
      <c r="AH394" s="684"/>
      <c r="AI394" s="719"/>
      <c r="AJ394" s="684"/>
      <c r="AK394" s="719"/>
      <c r="AL394" s="722"/>
      <c r="AM394" s="724"/>
      <c r="AN394" s="724"/>
      <c r="AO394" s="724"/>
      <c r="AP394" s="724"/>
      <c r="AQ394" s="719"/>
      <c r="AR394" s="686"/>
      <c r="AS394" s="686"/>
      <c r="AT394" s="686"/>
      <c r="AU394" s="686"/>
      <c r="AV394" s="686"/>
      <c r="AW394" s="686"/>
      <c r="AX394" s="686"/>
      <c r="AY394" s="686"/>
      <c r="AZ394" s="686"/>
      <c r="BA394" s="686"/>
      <c r="BB394" s="686"/>
      <c r="BC394" s="686"/>
      <c r="BD394" s="686"/>
      <c r="BE394" s="686"/>
      <c r="BF394" s="686"/>
      <c r="BG394" s="686"/>
      <c r="BH394" s="686"/>
      <c r="BI394" s="686"/>
      <c r="BJ394" s="686"/>
      <c r="BK394" s="686"/>
      <c r="BL394" s="686"/>
      <c r="BM394" s="686"/>
      <c r="BN394" s="686"/>
      <c r="BO394" s="686"/>
      <c r="BP394" s="686"/>
      <c r="BQ394" s="686"/>
      <c r="BR394" s="686"/>
      <c r="BS394" s="686"/>
      <c r="BT394" s="686"/>
    </row>
    <row r="395" ht="15.75" customHeight="1">
      <c r="A395" s="711"/>
      <c r="B395" s="708"/>
      <c r="C395" s="740"/>
      <c r="D395" s="708"/>
      <c r="E395" s="708"/>
      <c r="F395" s="708"/>
      <c r="G395" s="708"/>
      <c r="H395" s="740"/>
      <c r="I395" s="711"/>
      <c r="J395" s="711"/>
      <c r="K395" s="711"/>
      <c r="L395" s="711"/>
      <c r="M395" s="711"/>
      <c r="N395" s="711"/>
      <c r="O395" s="711"/>
      <c r="P395" s="717"/>
      <c r="Q395" s="711"/>
      <c r="R395" s="719"/>
      <c r="S395" s="719"/>
      <c r="T395" s="748"/>
      <c r="U395" s="719"/>
      <c r="V395" s="684"/>
      <c r="W395" s="684"/>
      <c r="X395" s="684"/>
      <c r="Y395" s="719"/>
      <c r="Z395" s="719"/>
      <c r="AA395" s="686"/>
      <c r="AB395" s="686"/>
      <c r="AC395" s="686"/>
      <c r="AD395" s="684"/>
      <c r="AE395" s="684"/>
      <c r="AF395" s="719"/>
      <c r="AG395" s="684"/>
      <c r="AH395" s="684"/>
      <c r="AI395" s="719"/>
      <c r="AJ395" s="684"/>
      <c r="AK395" s="719"/>
      <c r="AL395" s="722"/>
      <c r="AM395" s="724"/>
      <c r="AN395" s="724"/>
      <c r="AO395" s="724"/>
      <c r="AP395" s="724"/>
      <c r="AQ395" s="719"/>
      <c r="AR395" s="686"/>
      <c r="AS395" s="686"/>
      <c r="AT395" s="686"/>
      <c r="AU395" s="686"/>
      <c r="AV395" s="686"/>
      <c r="AW395" s="686"/>
      <c r="AX395" s="686"/>
      <c r="AY395" s="686"/>
      <c r="AZ395" s="686"/>
      <c r="BA395" s="686"/>
      <c r="BB395" s="686"/>
      <c r="BC395" s="686"/>
      <c r="BD395" s="686"/>
      <c r="BE395" s="686"/>
      <c r="BF395" s="686"/>
      <c r="BG395" s="686"/>
      <c r="BH395" s="686"/>
      <c r="BI395" s="686"/>
      <c r="BJ395" s="686"/>
      <c r="BK395" s="686"/>
      <c r="BL395" s="686"/>
      <c r="BM395" s="686"/>
      <c r="BN395" s="686"/>
      <c r="BO395" s="686"/>
      <c r="BP395" s="686"/>
      <c r="BQ395" s="686"/>
      <c r="BR395" s="686"/>
      <c r="BS395" s="686"/>
      <c r="BT395" s="686"/>
    </row>
    <row r="396" ht="15.75" customHeight="1">
      <c r="A396" s="711"/>
      <c r="B396" s="708"/>
      <c r="C396" s="740"/>
      <c r="D396" s="708"/>
      <c r="E396" s="708"/>
      <c r="F396" s="708"/>
      <c r="G396" s="708"/>
      <c r="H396" s="740"/>
      <c r="I396" s="711"/>
      <c r="J396" s="711"/>
      <c r="K396" s="711"/>
      <c r="L396" s="711"/>
      <c r="M396" s="711"/>
      <c r="N396" s="711"/>
      <c r="O396" s="711"/>
      <c r="P396" s="717"/>
      <c r="Q396" s="711"/>
      <c r="R396" s="719"/>
      <c r="S396" s="719"/>
      <c r="T396" s="748"/>
      <c r="U396" s="719"/>
      <c r="V396" s="684"/>
      <c r="W396" s="684"/>
      <c r="X396" s="684"/>
      <c r="Y396" s="719"/>
      <c r="Z396" s="719"/>
      <c r="AA396" s="686"/>
      <c r="AB396" s="686"/>
      <c r="AC396" s="686"/>
      <c r="AD396" s="684"/>
      <c r="AE396" s="684"/>
      <c r="AF396" s="719"/>
      <c r="AG396" s="684"/>
      <c r="AH396" s="684"/>
      <c r="AI396" s="719"/>
      <c r="AJ396" s="684"/>
      <c r="AK396" s="719"/>
      <c r="AL396" s="722"/>
      <c r="AM396" s="724"/>
      <c r="AN396" s="724"/>
      <c r="AO396" s="724"/>
      <c r="AP396" s="724"/>
      <c r="AQ396" s="719"/>
      <c r="AR396" s="686"/>
      <c r="AS396" s="686"/>
      <c r="AT396" s="686"/>
      <c r="AU396" s="686"/>
      <c r="AV396" s="686"/>
      <c r="AW396" s="686"/>
      <c r="AX396" s="686"/>
      <c r="AY396" s="686"/>
      <c r="AZ396" s="686"/>
      <c r="BA396" s="686"/>
      <c r="BB396" s="686"/>
      <c r="BC396" s="686"/>
      <c r="BD396" s="686"/>
      <c r="BE396" s="686"/>
      <c r="BF396" s="686"/>
      <c r="BG396" s="686"/>
      <c r="BH396" s="686"/>
      <c r="BI396" s="686"/>
      <c r="BJ396" s="686"/>
      <c r="BK396" s="686"/>
      <c r="BL396" s="686"/>
      <c r="BM396" s="686"/>
      <c r="BN396" s="686"/>
      <c r="BO396" s="686"/>
      <c r="BP396" s="686"/>
      <c r="BQ396" s="686"/>
      <c r="BR396" s="686"/>
      <c r="BS396" s="686"/>
      <c r="BT396" s="686"/>
    </row>
    <row r="397" ht="15.75" customHeight="1">
      <c r="A397" s="711"/>
      <c r="B397" s="708"/>
      <c r="C397" s="740"/>
      <c r="D397" s="708"/>
      <c r="E397" s="708"/>
      <c r="F397" s="708"/>
      <c r="G397" s="708"/>
      <c r="H397" s="740"/>
      <c r="I397" s="711"/>
      <c r="J397" s="711"/>
      <c r="K397" s="711"/>
      <c r="L397" s="711"/>
      <c r="M397" s="711"/>
      <c r="N397" s="711"/>
      <c r="O397" s="711"/>
      <c r="P397" s="717"/>
      <c r="Q397" s="711"/>
      <c r="R397" s="719"/>
      <c r="S397" s="719"/>
      <c r="T397" s="748"/>
      <c r="U397" s="719"/>
      <c r="V397" s="684"/>
      <c r="W397" s="684"/>
      <c r="X397" s="684"/>
      <c r="Y397" s="719"/>
      <c r="Z397" s="719"/>
      <c r="AA397" s="686"/>
      <c r="AB397" s="686"/>
      <c r="AC397" s="686"/>
      <c r="AD397" s="684"/>
      <c r="AE397" s="684"/>
      <c r="AF397" s="719"/>
      <c r="AG397" s="684"/>
      <c r="AH397" s="684"/>
      <c r="AI397" s="719"/>
      <c r="AJ397" s="684"/>
      <c r="AK397" s="719"/>
      <c r="AL397" s="722"/>
      <c r="AM397" s="724"/>
      <c r="AN397" s="724"/>
      <c r="AO397" s="724"/>
      <c r="AP397" s="724"/>
      <c r="AQ397" s="719"/>
      <c r="AR397" s="686"/>
      <c r="AS397" s="686"/>
      <c r="AT397" s="686"/>
      <c r="AU397" s="686"/>
      <c r="AV397" s="686"/>
      <c r="AW397" s="686"/>
      <c r="AX397" s="686"/>
      <c r="AY397" s="686"/>
      <c r="AZ397" s="686"/>
      <c r="BA397" s="686"/>
      <c r="BB397" s="686"/>
      <c r="BC397" s="686"/>
      <c r="BD397" s="686"/>
      <c r="BE397" s="686"/>
      <c r="BF397" s="686"/>
      <c r="BG397" s="686"/>
      <c r="BH397" s="686"/>
      <c r="BI397" s="686"/>
      <c r="BJ397" s="686"/>
      <c r="BK397" s="686"/>
      <c r="BL397" s="686"/>
      <c r="BM397" s="686"/>
      <c r="BN397" s="686"/>
      <c r="BO397" s="686"/>
      <c r="BP397" s="686"/>
      <c r="BQ397" s="686"/>
      <c r="BR397" s="686"/>
      <c r="BS397" s="686"/>
      <c r="BT397" s="686"/>
    </row>
    <row r="398" ht="15.75" customHeight="1">
      <c r="A398" s="711"/>
      <c r="B398" s="708"/>
      <c r="C398" s="740"/>
      <c r="D398" s="708"/>
      <c r="E398" s="708"/>
      <c r="F398" s="708"/>
      <c r="G398" s="708"/>
      <c r="H398" s="740"/>
      <c r="I398" s="711"/>
      <c r="J398" s="711"/>
      <c r="K398" s="711"/>
      <c r="L398" s="711"/>
      <c r="M398" s="711"/>
      <c r="N398" s="711"/>
      <c r="O398" s="711"/>
      <c r="P398" s="717"/>
      <c r="Q398" s="711"/>
      <c r="R398" s="719"/>
      <c r="S398" s="719"/>
      <c r="T398" s="748"/>
      <c r="U398" s="719"/>
      <c r="V398" s="684"/>
      <c r="W398" s="684"/>
      <c r="X398" s="684"/>
      <c r="Y398" s="719"/>
      <c r="Z398" s="719"/>
      <c r="AA398" s="686"/>
      <c r="AB398" s="686"/>
      <c r="AC398" s="686"/>
      <c r="AD398" s="684"/>
      <c r="AE398" s="684"/>
      <c r="AF398" s="719"/>
      <c r="AG398" s="684"/>
      <c r="AH398" s="684"/>
      <c r="AI398" s="719"/>
      <c r="AJ398" s="684"/>
      <c r="AK398" s="719"/>
      <c r="AL398" s="722"/>
      <c r="AM398" s="724"/>
      <c r="AN398" s="724"/>
      <c r="AO398" s="724"/>
      <c r="AP398" s="724"/>
      <c r="AQ398" s="719"/>
      <c r="AR398" s="686"/>
      <c r="AS398" s="686"/>
      <c r="AT398" s="686"/>
      <c r="AU398" s="686"/>
      <c r="AV398" s="686"/>
      <c r="AW398" s="686"/>
      <c r="AX398" s="686"/>
      <c r="AY398" s="686"/>
      <c r="AZ398" s="686"/>
      <c r="BA398" s="686"/>
      <c r="BB398" s="686"/>
      <c r="BC398" s="686"/>
      <c r="BD398" s="686"/>
      <c r="BE398" s="686"/>
      <c r="BF398" s="686"/>
      <c r="BG398" s="686"/>
      <c r="BH398" s="686"/>
      <c r="BI398" s="686"/>
      <c r="BJ398" s="686"/>
      <c r="BK398" s="686"/>
      <c r="BL398" s="686"/>
      <c r="BM398" s="686"/>
      <c r="BN398" s="686"/>
      <c r="BO398" s="686"/>
      <c r="BP398" s="686"/>
      <c r="BQ398" s="686"/>
      <c r="BR398" s="686"/>
      <c r="BS398" s="686"/>
      <c r="BT398" s="686"/>
    </row>
    <row r="399" ht="15.75" customHeight="1">
      <c r="A399" s="711"/>
      <c r="B399" s="708"/>
      <c r="C399" s="740"/>
      <c r="D399" s="708"/>
      <c r="E399" s="708"/>
      <c r="F399" s="708"/>
      <c r="G399" s="708"/>
      <c r="H399" s="740"/>
      <c r="I399" s="711"/>
      <c r="J399" s="711"/>
      <c r="K399" s="711"/>
      <c r="L399" s="711"/>
      <c r="M399" s="711"/>
      <c r="N399" s="711"/>
      <c r="O399" s="711"/>
      <c r="P399" s="717"/>
      <c r="Q399" s="711"/>
      <c r="R399" s="719"/>
      <c r="S399" s="719"/>
      <c r="T399" s="748"/>
      <c r="U399" s="719"/>
      <c r="V399" s="684"/>
      <c r="W399" s="684"/>
      <c r="X399" s="684"/>
      <c r="Y399" s="719"/>
      <c r="Z399" s="719"/>
      <c r="AA399" s="686"/>
      <c r="AB399" s="686"/>
      <c r="AC399" s="686"/>
      <c r="AD399" s="684"/>
      <c r="AE399" s="684"/>
      <c r="AF399" s="719"/>
      <c r="AG399" s="684"/>
      <c r="AH399" s="684"/>
      <c r="AI399" s="719"/>
      <c r="AJ399" s="684"/>
      <c r="AK399" s="719"/>
      <c r="AL399" s="722"/>
      <c r="AM399" s="724"/>
      <c r="AN399" s="724"/>
      <c r="AO399" s="724"/>
      <c r="AP399" s="724"/>
      <c r="AQ399" s="719"/>
      <c r="AR399" s="686"/>
      <c r="AS399" s="686"/>
      <c r="AT399" s="686"/>
      <c r="AU399" s="686"/>
      <c r="AV399" s="686"/>
      <c r="AW399" s="686"/>
      <c r="AX399" s="686"/>
      <c r="AY399" s="686"/>
      <c r="AZ399" s="686"/>
      <c r="BA399" s="686"/>
      <c r="BB399" s="686"/>
      <c r="BC399" s="686"/>
      <c r="BD399" s="686"/>
      <c r="BE399" s="686"/>
      <c r="BF399" s="686"/>
      <c r="BG399" s="686"/>
      <c r="BH399" s="686"/>
      <c r="BI399" s="686"/>
      <c r="BJ399" s="686"/>
      <c r="BK399" s="686"/>
      <c r="BL399" s="686"/>
      <c r="BM399" s="686"/>
      <c r="BN399" s="686"/>
      <c r="BO399" s="686"/>
      <c r="BP399" s="686"/>
      <c r="BQ399" s="686"/>
      <c r="BR399" s="686"/>
      <c r="BS399" s="686"/>
      <c r="BT399" s="686"/>
    </row>
    <row r="400" ht="15.75" customHeight="1">
      <c r="A400" s="711"/>
      <c r="B400" s="708"/>
      <c r="C400" s="740"/>
      <c r="D400" s="708"/>
      <c r="E400" s="708"/>
      <c r="F400" s="708"/>
      <c r="G400" s="708"/>
      <c r="H400" s="740"/>
      <c r="I400" s="711"/>
      <c r="J400" s="711"/>
      <c r="K400" s="711"/>
      <c r="L400" s="711"/>
      <c r="M400" s="711"/>
      <c r="N400" s="711"/>
      <c r="O400" s="711"/>
      <c r="P400" s="717"/>
      <c r="Q400" s="711"/>
      <c r="R400" s="719"/>
      <c r="S400" s="719"/>
      <c r="T400" s="748"/>
      <c r="U400" s="719"/>
      <c r="V400" s="684"/>
      <c r="W400" s="684"/>
      <c r="X400" s="684"/>
      <c r="Y400" s="719"/>
      <c r="Z400" s="719"/>
      <c r="AA400" s="686"/>
      <c r="AB400" s="686"/>
      <c r="AC400" s="686"/>
      <c r="AD400" s="684"/>
      <c r="AE400" s="684"/>
      <c r="AF400" s="719"/>
      <c r="AG400" s="684"/>
      <c r="AH400" s="684"/>
      <c r="AI400" s="719"/>
      <c r="AJ400" s="684"/>
      <c r="AK400" s="719"/>
      <c r="AL400" s="722"/>
      <c r="AM400" s="724"/>
      <c r="AN400" s="724"/>
      <c r="AO400" s="724"/>
      <c r="AP400" s="724"/>
      <c r="AQ400" s="719"/>
      <c r="AR400" s="686"/>
      <c r="AS400" s="686"/>
      <c r="AT400" s="686"/>
      <c r="AU400" s="686"/>
      <c r="AV400" s="686"/>
      <c r="AW400" s="686"/>
      <c r="AX400" s="686"/>
      <c r="AY400" s="686"/>
      <c r="AZ400" s="686"/>
      <c r="BA400" s="686"/>
      <c r="BB400" s="686"/>
      <c r="BC400" s="686"/>
      <c r="BD400" s="686"/>
      <c r="BE400" s="686"/>
      <c r="BF400" s="686"/>
      <c r="BG400" s="686"/>
      <c r="BH400" s="686"/>
      <c r="BI400" s="686"/>
      <c r="BJ400" s="686"/>
      <c r="BK400" s="686"/>
      <c r="BL400" s="686"/>
      <c r="BM400" s="686"/>
      <c r="BN400" s="686"/>
      <c r="BO400" s="686"/>
      <c r="BP400" s="686"/>
      <c r="BQ400" s="686"/>
      <c r="BR400" s="686"/>
      <c r="BS400" s="686"/>
      <c r="BT400" s="686"/>
    </row>
    <row r="401" ht="15.75" customHeight="1">
      <c r="A401" s="711"/>
      <c r="B401" s="708"/>
      <c r="C401" s="740"/>
      <c r="D401" s="708"/>
      <c r="E401" s="708"/>
      <c r="F401" s="708"/>
      <c r="G401" s="708"/>
      <c r="H401" s="740"/>
      <c r="I401" s="711"/>
      <c r="J401" s="711"/>
      <c r="K401" s="711"/>
      <c r="L401" s="711"/>
      <c r="M401" s="711"/>
      <c r="N401" s="711"/>
      <c r="O401" s="711"/>
      <c r="P401" s="717"/>
      <c r="Q401" s="711"/>
      <c r="R401" s="719"/>
      <c r="S401" s="719"/>
      <c r="T401" s="748"/>
      <c r="U401" s="719"/>
      <c r="V401" s="684"/>
      <c r="W401" s="684"/>
      <c r="X401" s="684"/>
      <c r="Y401" s="719"/>
      <c r="Z401" s="719"/>
      <c r="AA401" s="686"/>
      <c r="AB401" s="686"/>
      <c r="AC401" s="686"/>
      <c r="AD401" s="684"/>
      <c r="AE401" s="684"/>
      <c r="AF401" s="719"/>
      <c r="AG401" s="684"/>
      <c r="AH401" s="684"/>
      <c r="AI401" s="719"/>
      <c r="AJ401" s="684"/>
      <c r="AK401" s="719"/>
      <c r="AL401" s="722"/>
      <c r="AM401" s="724"/>
      <c r="AN401" s="724"/>
      <c r="AO401" s="724"/>
      <c r="AP401" s="724"/>
      <c r="AQ401" s="719"/>
      <c r="AR401" s="686"/>
      <c r="AS401" s="686"/>
      <c r="AT401" s="686"/>
      <c r="AU401" s="686"/>
      <c r="AV401" s="686"/>
      <c r="AW401" s="686"/>
      <c r="AX401" s="686"/>
      <c r="AY401" s="686"/>
      <c r="AZ401" s="686"/>
      <c r="BA401" s="686"/>
      <c r="BB401" s="686"/>
      <c r="BC401" s="686"/>
      <c r="BD401" s="686"/>
      <c r="BE401" s="686"/>
      <c r="BF401" s="686"/>
      <c r="BG401" s="686"/>
      <c r="BH401" s="686"/>
      <c r="BI401" s="686"/>
      <c r="BJ401" s="686"/>
      <c r="BK401" s="686"/>
      <c r="BL401" s="686"/>
      <c r="BM401" s="686"/>
      <c r="BN401" s="686"/>
      <c r="BO401" s="686"/>
      <c r="BP401" s="686"/>
      <c r="BQ401" s="686"/>
      <c r="BR401" s="686"/>
      <c r="BS401" s="686"/>
      <c r="BT401" s="686"/>
    </row>
    <row r="402" ht="15.75" customHeight="1">
      <c r="A402" s="711"/>
      <c r="B402" s="708"/>
      <c r="C402" s="740"/>
      <c r="D402" s="708"/>
      <c r="E402" s="708"/>
      <c r="F402" s="708"/>
      <c r="G402" s="708"/>
      <c r="H402" s="740"/>
      <c r="I402" s="711"/>
      <c r="J402" s="711"/>
      <c r="K402" s="711"/>
      <c r="L402" s="711"/>
      <c r="M402" s="711"/>
      <c r="N402" s="711"/>
      <c r="O402" s="711"/>
      <c r="P402" s="717"/>
      <c r="Q402" s="711"/>
      <c r="R402" s="719"/>
      <c r="S402" s="719"/>
      <c r="T402" s="748"/>
      <c r="U402" s="719"/>
      <c r="V402" s="684"/>
      <c r="W402" s="684"/>
      <c r="X402" s="684"/>
      <c r="Y402" s="719"/>
      <c r="Z402" s="719"/>
      <c r="AA402" s="686"/>
      <c r="AB402" s="686"/>
      <c r="AC402" s="686"/>
      <c r="AD402" s="684"/>
      <c r="AE402" s="684"/>
      <c r="AF402" s="719"/>
      <c r="AG402" s="684"/>
      <c r="AH402" s="684"/>
      <c r="AI402" s="719"/>
      <c r="AJ402" s="684"/>
      <c r="AK402" s="719"/>
      <c r="AL402" s="722"/>
      <c r="AM402" s="724"/>
      <c r="AN402" s="724"/>
      <c r="AO402" s="724"/>
      <c r="AP402" s="724"/>
      <c r="AQ402" s="719"/>
      <c r="AR402" s="686"/>
      <c r="AS402" s="686"/>
      <c r="AT402" s="686"/>
      <c r="AU402" s="686"/>
      <c r="AV402" s="686"/>
      <c r="AW402" s="686"/>
      <c r="AX402" s="686"/>
      <c r="AY402" s="686"/>
      <c r="AZ402" s="686"/>
      <c r="BA402" s="686"/>
      <c r="BB402" s="686"/>
      <c r="BC402" s="686"/>
      <c r="BD402" s="686"/>
      <c r="BE402" s="686"/>
      <c r="BF402" s="686"/>
      <c r="BG402" s="686"/>
      <c r="BH402" s="686"/>
      <c r="BI402" s="686"/>
      <c r="BJ402" s="686"/>
      <c r="BK402" s="686"/>
      <c r="BL402" s="686"/>
      <c r="BM402" s="686"/>
      <c r="BN402" s="686"/>
      <c r="BO402" s="686"/>
      <c r="BP402" s="686"/>
      <c r="BQ402" s="686"/>
      <c r="BR402" s="686"/>
      <c r="BS402" s="686"/>
      <c r="BT402" s="686"/>
    </row>
    <row r="403" ht="15.75" customHeight="1">
      <c r="A403" s="711"/>
      <c r="B403" s="708"/>
      <c r="C403" s="740"/>
      <c r="D403" s="708"/>
      <c r="E403" s="708"/>
      <c r="F403" s="708"/>
      <c r="G403" s="708"/>
      <c r="H403" s="740"/>
      <c r="I403" s="711"/>
      <c r="J403" s="711"/>
      <c r="K403" s="711"/>
      <c r="L403" s="711"/>
      <c r="M403" s="711"/>
      <c r="N403" s="711"/>
      <c r="O403" s="711"/>
      <c r="P403" s="717"/>
      <c r="Q403" s="711"/>
      <c r="R403" s="719"/>
      <c r="S403" s="719"/>
      <c r="T403" s="748"/>
      <c r="U403" s="719"/>
      <c r="V403" s="684"/>
      <c r="W403" s="684"/>
      <c r="X403" s="684"/>
      <c r="Y403" s="719"/>
      <c r="Z403" s="719"/>
      <c r="AA403" s="686"/>
      <c r="AB403" s="686"/>
      <c r="AC403" s="686"/>
      <c r="AD403" s="684"/>
      <c r="AE403" s="684"/>
      <c r="AF403" s="719"/>
      <c r="AG403" s="684"/>
      <c r="AH403" s="684"/>
      <c r="AI403" s="719"/>
      <c r="AJ403" s="684"/>
      <c r="AK403" s="719"/>
      <c r="AL403" s="722"/>
      <c r="AM403" s="724"/>
      <c r="AN403" s="724"/>
      <c r="AO403" s="724"/>
      <c r="AP403" s="724"/>
      <c r="AQ403" s="719"/>
      <c r="AR403" s="686"/>
      <c r="AS403" s="686"/>
      <c r="AT403" s="686"/>
      <c r="AU403" s="686"/>
      <c r="AV403" s="686"/>
      <c r="AW403" s="686"/>
      <c r="AX403" s="686"/>
      <c r="AY403" s="686"/>
      <c r="AZ403" s="686"/>
      <c r="BA403" s="686"/>
      <c r="BB403" s="686"/>
      <c r="BC403" s="686"/>
      <c r="BD403" s="686"/>
      <c r="BE403" s="686"/>
      <c r="BF403" s="686"/>
      <c r="BG403" s="686"/>
      <c r="BH403" s="686"/>
      <c r="BI403" s="686"/>
      <c r="BJ403" s="686"/>
      <c r="BK403" s="686"/>
      <c r="BL403" s="686"/>
      <c r="BM403" s="686"/>
      <c r="BN403" s="686"/>
      <c r="BO403" s="686"/>
      <c r="BP403" s="686"/>
      <c r="BQ403" s="686"/>
      <c r="BR403" s="686"/>
      <c r="BS403" s="686"/>
      <c r="BT403" s="686"/>
    </row>
    <row r="404" ht="15.75" customHeight="1">
      <c r="A404" s="711"/>
      <c r="B404" s="708"/>
      <c r="C404" s="740"/>
      <c r="D404" s="708"/>
      <c r="E404" s="708"/>
      <c r="F404" s="708"/>
      <c r="G404" s="708"/>
      <c r="H404" s="740"/>
      <c r="I404" s="711"/>
      <c r="J404" s="711"/>
      <c r="K404" s="711"/>
      <c r="L404" s="711"/>
      <c r="M404" s="711"/>
      <c r="N404" s="711"/>
      <c r="O404" s="711"/>
      <c r="P404" s="717"/>
      <c r="Q404" s="711"/>
      <c r="R404" s="719"/>
      <c r="S404" s="719"/>
      <c r="T404" s="748"/>
      <c r="U404" s="719"/>
      <c r="V404" s="684"/>
      <c r="W404" s="684"/>
      <c r="X404" s="684"/>
      <c r="Y404" s="719"/>
      <c r="Z404" s="719"/>
      <c r="AA404" s="686"/>
      <c r="AB404" s="686"/>
      <c r="AC404" s="686"/>
      <c r="AD404" s="684"/>
      <c r="AE404" s="684"/>
      <c r="AF404" s="719"/>
      <c r="AG404" s="684"/>
      <c r="AH404" s="684"/>
      <c r="AI404" s="719"/>
      <c r="AJ404" s="684"/>
      <c r="AK404" s="719"/>
      <c r="AL404" s="722"/>
      <c r="AM404" s="724"/>
      <c r="AN404" s="724"/>
      <c r="AO404" s="724"/>
      <c r="AP404" s="724"/>
      <c r="AQ404" s="719"/>
      <c r="AR404" s="686"/>
      <c r="AS404" s="686"/>
      <c r="AT404" s="686"/>
      <c r="AU404" s="686"/>
      <c r="AV404" s="686"/>
      <c r="AW404" s="686"/>
      <c r="AX404" s="686"/>
      <c r="AY404" s="686"/>
      <c r="AZ404" s="686"/>
      <c r="BA404" s="686"/>
      <c r="BB404" s="686"/>
      <c r="BC404" s="686"/>
      <c r="BD404" s="686"/>
      <c r="BE404" s="686"/>
      <c r="BF404" s="686"/>
      <c r="BG404" s="686"/>
      <c r="BH404" s="686"/>
      <c r="BI404" s="686"/>
      <c r="BJ404" s="686"/>
      <c r="BK404" s="686"/>
      <c r="BL404" s="686"/>
      <c r="BM404" s="686"/>
      <c r="BN404" s="686"/>
      <c r="BO404" s="686"/>
      <c r="BP404" s="686"/>
      <c r="BQ404" s="686"/>
      <c r="BR404" s="686"/>
      <c r="BS404" s="686"/>
      <c r="BT404" s="686"/>
    </row>
    <row r="405" ht="15.75" customHeight="1">
      <c r="A405" s="711"/>
      <c r="B405" s="708"/>
      <c r="C405" s="740"/>
      <c r="D405" s="708"/>
      <c r="E405" s="708"/>
      <c r="F405" s="708"/>
      <c r="G405" s="708"/>
      <c r="H405" s="740"/>
      <c r="I405" s="711"/>
      <c r="J405" s="711"/>
      <c r="K405" s="711"/>
      <c r="L405" s="711"/>
      <c r="M405" s="711"/>
      <c r="N405" s="711"/>
      <c r="O405" s="711"/>
      <c r="P405" s="717"/>
      <c r="Q405" s="711"/>
      <c r="R405" s="719"/>
      <c r="S405" s="719"/>
      <c r="T405" s="748"/>
      <c r="U405" s="719"/>
      <c r="V405" s="684"/>
      <c r="W405" s="684"/>
      <c r="X405" s="684"/>
      <c r="Y405" s="719"/>
      <c r="Z405" s="719"/>
      <c r="AA405" s="686"/>
      <c r="AB405" s="686"/>
      <c r="AC405" s="686"/>
      <c r="AD405" s="684"/>
      <c r="AE405" s="684"/>
      <c r="AF405" s="719"/>
      <c r="AG405" s="684"/>
      <c r="AH405" s="684"/>
      <c r="AI405" s="719"/>
      <c r="AJ405" s="684"/>
      <c r="AK405" s="719"/>
      <c r="AL405" s="722"/>
      <c r="AM405" s="724"/>
      <c r="AN405" s="724"/>
      <c r="AO405" s="724"/>
      <c r="AP405" s="724"/>
      <c r="AQ405" s="719"/>
      <c r="AR405" s="686"/>
      <c r="AS405" s="686"/>
      <c r="AT405" s="686"/>
      <c r="AU405" s="686"/>
      <c r="AV405" s="686"/>
      <c r="AW405" s="686"/>
      <c r="AX405" s="686"/>
      <c r="AY405" s="686"/>
      <c r="AZ405" s="686"/>
      <c r="BA405" s="686"/>
      <c r="BB405" s="686"/>
      <c r="BC405" s="686"/>
      <c r="BD405" s="686"/>
      <c r="BE405" s="686"/>
      <c r="BF405" s="686"/>
      <c r="BG405" s="686"/>
      <c r="BH405" s="686"/>
      <c r="BI405" s="686"/>
      <c r="BJ405" s="686"/>
      <c r="BK405" s="686"/>
      <c r="BL405" s="686"/>
      <c r="BM405" s="686"/>
      <c r="BN405" s="686"/>
      <c r="BO405" s="686"/>
      <c r="BP405" s="686"/>
      <c r="BQ405" s="686"/>
      <c r="BR405" s="686"/>
      <c r="BS405" s="686"/>
      <c r="BT405" s="686"/>
    </row>
    <row r="406" ht="15.75" customHeight="1">
      <c r="A406" s="711"/>
      <c r="B406" s="708"/>
      <c r="C406" s="740"/>
      <c r="D406" s="708"/>
      <c r="E406" s="708"/>
      <c r="F406" s="708"/>
      <c r="G406" s="708"/>
      <c r="H406" s="740"/>
      <c r="I406" s="711"/>
      <c r="J406" s="711"/>
      <c r="K406" s="711"/>
      <c r="L406" s="711"/>
      <c r="M406" s="711"/>
      <c r="N406" s="711"/>
      <c r="O406" s="711"/>
      <c r="P406" s="717"/>
      <c r="Q406" s="711"/>
      <c r="R406" s="719"/>
      <c r="S406" s="719"/>
      <c r="T406" s="748"/>
      <c r="U406" s="719"/>
      <c r="V406" s="684"/>
      <c r="W406" s="684"/>
      <c r="X406" s="684"/>
      <c r="Y406" s="719"/>
      <c r="Z406" s="719"/>
      <c r="AA406" s="686"/>
      <c r="AB406" s="686"/>
      <c r="AC406" s="686"/>
      <c r="AD406" s="684"/>
      <c r="AE406" s="684"/>
      <c r="AF406" s="719"/>
      <c r="AG406" s="684"/>
      <c r="AH406" s="684"/>
      <c r="AI406" s="719"/>
      <c r="AJ406" s="684"/>
      <c r="AK406" s="719"/>
      <c r="AL406" s="722"/>
      <c r="AM406" s="724"/>
      <c r="AN406" s="724"/>
      <c r="AO406" s="724"/>
      <c r="AP406" s="724"/>
      <c r="AQ406" s="719"/>
      <c r="AR406" s="686"/>
      <c r="AS406" s="686"/>
      <c r="AT406" s="686"/>
      <c r="AU406" s="686"/>
      <c r="AV406" s="686"/>
      <c r="AW406" s="686"/>
      <c r="AX406" s="686"/>
      <c r="AY406" s="686"/>
      <c r="AZ406" s="686"/>
      <c r="BA406" s="686"/>
      <c r="BB406" s="686"/>
      <c r="BC406" s="686"/>
      <c r="BD406" s="686"/>
      <c r="BE406" s="686"/>
      <c r="BF406" s="686"/>
      <c r="BG406" s="686"/>
      <c r="BH406" s="686"/>
      <c r="BI406" s="686"/>
      <c r="BJ406" s="686"/>
      <c r="BK406" s="686"/>
      <c r="BL406" s="686"/>
      <c r="BM406" s="686"/>
      <c r="BN406" s="686"/>
      <c r="BO406" s="686"/>
      <c r="BP406" s="686"/>
      <c r="BQ406" s="686"/>
      <c r="BR406" s="686"/>
      <c r="BS406" s="686"/>
      <c r="BT406" s="686"/>
    </row>
    <row r="407" ht="15.75" customHeight="1">
      <c r="A407" s="711"/>
      <c r="B407" s="708"/>
      <c r="C407" s="740"/>
      <c r="D407" s="708"/>
      <c r="E407" s="708"/>
      <c r="F407" s="708"/>
      <c r="G407" s="708"/>
      <c r="H407" s="740"/>
      <c r="I407" s="711"/>
      <c r="J407" s="711"/>
      <c r="K407" s="711"/>
      <c r="L407" s="711"/>
      <c r="M407" s="711"/>
      <c r="N407" s="711"/>
      <c r="O407" s="711"/>
      <c r="P407" s="717"/>
      <c r="Q407" s="711"/>
      <c r="R407" s="719"/>
      <c r="S407" s="719"/>
      <c r="T407" s="748"/>
      <c r="U407" s="719"/>
      <c r="V407" s="684"/>
      <c r="W407" s="684"/>
      <c r="X407" s="684"/>
      <c r="Y407" s="719"/>
      <c r="Z407" s="719"/>
      <c r="AA407" s="686"/>
      <c r="AB407" s="686"/>
      <c r="AC407" s="686"/>
      <c r="AD407" s="684"/>
      <c r="AE407" s="684"/>
      <c r="AF407" s="719"/>
      <c r="AG407" s="684"/>
      <c r="AH407" s="684"/>
      <c r="AI407" s="719"/>
      <c r="AJ407" s="684"/>
      <c r="AK407" s="719"/>
      <c r="AL407" s="722"/>
      <c r="AM407" s="724"/>
      <c r="AN407" s="724"/>
      <c r="AO407" s="724"/>
      <c r="AP407" s="724"/>
      <c r="AQ407" s="719"/>
      <c r="AR407" s="686"/>
      <c r="AS407" s="686"/>
      <c r="AT407" s="686"/>
      <c r="AU407" s="686"/>
      <c r="AV407" s="686"/>
      <c r="AW407" s="686"/>
      <c r="AX407" s="686"/>
      <c r="AY407" s="686"/>
      <c r="AZ407" s="686"/>
      <c r="BA407" s="686"/>
      <c r="BB407" s="686"/>
      <c r="BC407" s="686"/>
      <c r="BD407" s="686"/>
      <c r="BE407" s="686"/>
      <c r="BF407" s="686"/>
      <c r="BG407" s="686"/>
      <c r="BH407" s="686"/>
      <c r="BI407" s="686"/>
      <c r="BJ407" s="686"/>
      <c r="BK407" s="686"/>
      <c r="BL407" s="686"/>
      <c r="BM407" s="686"/>
      <c r="BN407" s="686"/>
      <c r="BO407" s="686"/>
      <c r="BP407" s="686"/>
      <c r="BQ407" s="686"/>
      <c r="BR407" s="686"/>
      <c r="BS407" s="686"/>
      <c r="BT407" s="686"/>
    </row>
    <row r="408" ht="15.75" customHeight="1">
      <c r="A408" s="711"/>
      <c r="B408" s="708"/>
      <c r="C408" s="740"/>
      <c r="D408" s="708"/>
      <c r="E408" s="708"/>
      <c r="F408" s="708"/>
      <c r="G408" s="708"/>
      <c r="H408" s="740"/>
      <c r="I408" s="711"/>
      <c r="J408" s="711"/>
      <c r="K408" s="711"/>
      <c r="L408" s="711"/>
      <c r="M408" s="711"/>
      <c r="N408" s="711"/>
      <c r="O408" s="711"/>
      <c r="P408" s="717"/>
      <c r="Q408" s="711"/>
      <c r="R408" s="719"/>
      <c r="S408" s="719"/>
      <c r="T408" s="748"/>
      <c r="U408" s="719"/>
      <c r="V408" s="684"/>
      <c r="W408" s="684"/>
      <c r="X408" s="684"/>
      <c r="Y408" s="719"/>
      <c r="Z408" s="719"/>
      <c r="AA408" s="686"/>
      <c r="AB408" s="686"/>
      <c r="AC408" s="686"/>
      <c r="AD408" s="684"/>
      <c r="AE408" s="684"/>
      <c r="AF408" s="719"/>
      <c r="AG408" s="684"/>
      <c r="AH408" s="684"/>
      <c r="AI408" s="719"/>
      <c r="AJ408" s="684"/>
      <c r="AK408" s="719"/>
      <c r="AL408" s="722"/>
      <c r="AM408" s="724"/>
      <c r="AN408" s="724"/>
      <c r="AO408" s="724"/>
      <c r="AP408" s="724"/>
      <c r="AQ408" s="719"/>
      <c r="AR408" s="686"/>
      <c r="AS408" s="686"/>
      <c r="AT408" s="686"/>
      <c r="AU408" s="686"/>
      <c r="AV408" s="686"/>
      <c r="AW408" s="686"/>
      <c r="AX408" s="686"/>
      <c r="AY408" s="686"/>
      <c r="AZ408" s="686"/>
      <c r="BA408" s="686"/>
      <c r="BB408" s="686"/>
      <c r="BC408" s="686"/>
      <c r="BD408" s="686"/>
      <c r="BE408" s="686"/>
      <c r="BF408" s="686"/>
      <c r="BG408" s="686"/>
      <c r="BH408" s="686"/>
      <c r="BI408" s="686"/>
      <c r="BJ408" s="686"/>
      <c r="BK408" s="686"/>
      <c r="BL408" s="686"/>
      <c r="BM408" s="686"/>
      <c r="BN408" s="686"/>
      <c r="BO408" s="686"/>
      <c r="BP408" s="686"/>
      <c r="BQ408" s="686"/>
      <c r="BR408" s="686"/>
      <c r="BS408" s="686"/>
      <c r="BT408" s="686"/>
    </row>
    <row r="409" ht="15.75" customHeight="1">
      <c r="A409" s="711"/>
      <c r="B409" s="708"/>
      <c r="C409" s="740"/>
      <c r="D409" s="708"/>
      <c r="E409" s="708"/>
      <c r="F409" s="708"/>
      <c r="G409" s="708"/>
      <c r="H409" s="740"/>
      <c r="I409" s="711"/>
      <c r="J409" s="711"/>
      <c r="K409" s="711"/>
      <c r="L409" s="711"/>
      <c r="M409" s="711"/>
      <c r="N409" s="711"/>
      <c r="O409" s="711"/>
      <c r="P409" s="717"/>
      <c r="Q409" s="711"/>
      <c r="R409" s="719"/>
      <c r="S409" s="719"/>
      <c r="T409" s="748"/>
      <c r="U409" s="719"/>
      <c r="V409" s="684"/>
      <c r="W409" s="684"/>
      <c r="X409" s="684"/>
      <c r="Y409" s="719"/>
      <c r="Z409" s="719"/>
      <c r="AA409" s="686"/>
      <c r="AB409" s="686"/>
      <c r="AC409" s="686"/>
      <c r="AD409" s="684"/>
      <c r="AE409" s="684"/>
      <c r="AF409" s="719"/>
      <c r="AG409" s="684"/>
      <c r="AH409" s="684"/>
      <c r="AI409" s="719"/>
      <c r="AJ409" s="684"/>
      <c r="AK409" s="719"/>
      <c r="AL409" s="722"/>
      <c r="AM409" s="724"/>
      <c r="AN409" s="724"/>
      <c r="AO409" s="724"/>
      <c r="AP409" s="724"/>
      <c r="AQ409" s="719"/>
      <c r="AR409" s="686"/>
      <c r="AS409" s="686"/>
      <c r="AT409" s="686"/>
      <c r="AU409" s="686"/>
      <c r="AV409" s="686"/>
      <c r="AW409" s="686"/>
      <c r="AX409" s="686"/>
      <c r="AY409" s="686"/>
      <c r="AZ409" s="686"/>
      <c r="BA409" s="686"/>
      <c r="BB409" s="686"/>
      <c r="BC409" s="686"/>
      <c r="BD409" s="686"/>
      <c r="BE409" s="686"/>
      <c r="BF409" s="686"/>
      <c r="BG409" s="686"/>
      <c r="BH409" s="686"/>
      <c r="BI409" s="686"/>
      <c r="BJ409" s="686"/>
      <c r="BK409" s="686"/>
      <c r="BL409" s="686"/>
      <c r="BM409" s="686"/>
      <c r="BN409" s="686"/>
      <c r="BO409" s="686"/>
      <c r="BP409" s="686"/>
      <c r="BQ409" s="686"/>
      <c r="BR409" s="686"/>
      <c r="BS409" s="686"/>
      <c r="BT409" s="686"/>
    </row>
    <row r="410" ht="15.75" customHeight="1">
      <c r="A410" s="711"/>
      <c r="B410" s="708"/>
      <c r="C410" s="740"/>
      <c r="D410" s="708"/>
      <c r="E410" s="708"/>
      <c r="F410" s="708"/>
      <c r="G410" s="708"/>
      <c r="H410" s="740"/>
      <c r="I410" s="711"/>
      <c r="J410" s="711"/>
      <c r="K410" s="711"/>
      <c r="L410" s="711"/>
      <c r="M410" s="711"/>
      <c r="N410" s="711"/>
      <c r="O410" s="711"/>
      <c r="P410" s="717"/>
      <c r="Q410" s="711"/>
      <c r="R410" s="719"/>
      <c r="S410" s="719"/>
      <c r="T410" s="748"/>
      <c r="U410" s="719"/>
      <c r="V410" s="684"/>
      <c r="W410" s="684"/>
      <c r="X410" s="684"/>
      <c r="Y410" s="719"/>
      <c r="Z410" s="719"/>
      <c r="AA410" s="686"/>
      <c r="AB410" s="686"/>
      <c r="AC410" s="686"/>
      <c r="AD410" s="684"/>
      <c r="AE410" s="684"/>
      <c r="AF410" s="719"/>
      <c r="AG410" s="684"/>
      <c r="AH410" s="684"/>
      <c r="AI410" s="719"/>
      <c r="AJ410" s="684"/>
      <c r="AK410" s="719"/>
      <c r="AL410" s="722"/>
      <c r="AM410" s="724"/>
      <c r="AN410" s="724"/>
      <c r="AO410" s="724"/>
      <c r="AP410" s="724"/>
      <c r="AQ410" s="719"/>
      <c r="AR410" s="686"/>
      <c r="AS410" s="686"/>
      <c r="AT410" s="686"/>
      <c r="AU410" s="686"/>
      <c r="AV410" s="686"/>
      <c r="AW410" s="686"/>
      <c r="AX410" s="686"/>
      <c r="AY410" s="686"/>
      <c r="AZ410" s="686"/>
      <c r="BA410" s="686"/>
      <c r="BB410" s="686"/>
      <c r="BC410" s="686"/>
      <c r="BD410" s="686"/>
      <c r="BE410" s="686"/>
      <c r="BF410" s="686"/>
      <c r="BG410" s="686"/>
      <c r="BH410" s="686"/>
      <c r="BI410" s="686"/>
      <c r="BJ410" s="686"/>
      <c r="BK410" s="686"/>
      <c r="BL410" s="686"/>
      <c r="BM410" s="686"/>
      <c r="BN410" s="686"/>
      <c r="BO410" s="686"/>
      <c r="BP410" s="686"/>
      <c r="BQ410" s="686"/>
      <c r="BR410" s="686"/>
      <c r="BS410" s="686"/>
      <c r="BT410" s="686"/>
    </row>
    <row r="411" ht="15.75" customHeight="1">
      <c r="A411" s="711"/>
      <c r="B411" s="708"/>
      <c r="C411" s="740"/>
      <c r="D411" s="708"/>
      <c r="E411" s="708"/>
      <c r="F411" s="708"/>
      <c r="G411" s="708"/>
      <c r="H411" s="740"/>
      <c r="I411" s="711"/>
      <c r="J411" s="711"/>
      <c r="K411" s="711"/>
      <c r="L411" s="711"/>
      <c r="M411" s="711"/>
      <c r="N411" s="711"/>
      <c r="O411" s="711"/>
      <c r="P411" s="717"/>
      <c r="Q411" s="711"/>
      <c r="R411" s="719"/>
      <c r="S411" s="719"/>
      <c r="T411" s="748"/>
      <c r="U411" s="719"/>
      <c r="V411" s="684"/>
      <c r="W411" s="684"/>
      <c r="X411" s="684"/>
      <c r="Y411" s="719"/>
      <c r="Z411" s="719"/>
      <c r="AA411" s="686"/>
      <c r="AB411" s="686"/>
      <c r="AC411" s="686"/>
      <c r="AD411" s="684"/>
      <c r="AE411" s="684"/>
      <c r="AF411" s="719"/>
      <c r="AG411" s="684"/>
      <c r="AH411" s="684"/>
      <c r="AI411" s="719"/>
      <c r="AJ411" s="684"/>
      <c r="AK411" s="719"/>
      <c r="AL411" s="722"/>
      <c r="AM411" s="724"/>
      <c r="AN411" s="724"/>
      <c r="AO411" s="724"/>
      <c r="AP411" s="724"/>
      <c r="AQ411" s="719"/>
      <c r="AR411" s="686"/>
      <c r="AS411" s="686"/>
      <c r="AT411" s="686"/>
      <c r="AU411" s="686"/>
      <c r="AV411" s="686"/>
      <c r="AW411" s="686"/>
      <c r="AX411" s="686"/>
      <c r="AY411" s="686"/>
      <c r="AZ411" s="686"/>
      <c r="BA411" s="686"/>
      <c r="BB411" s="686"/>
      <c r="BC411" s="686"/>
      <c r="BD411" s="686"/>
      <c r="BE411" s="686"/>
      <c r="BF411" s="686"/>
      <c r="BG411" s="686"/>
      <c r="BH411" s="686"/>
      <c r="BI411" s="686"/>
      <c r="BJ411" s="686"/>
      <c r="BK411" s="686"/>
      <c r="BL411" s="686"/>
      <c r="BM411" s="686"/>
      <c r="BN411" s="686"/>
      <c r="BO411" s="686"/>
      <c r="BP411" s="686"/>
      <c r="BQ411" s="686"/>
      <c r="BR411" s="686"/>
      <c r="BS411" s="686"/>
      <c r="BT411" s="686"/>
    </row>
    <row r="412" ht="15.75" customHeight="1">
      <c r="A412" s="711"/>
      <c r="B412" s="708"/>
      <c r="C412" s="740"/>
      <c r="D412" s="708"/>
      <c r="E412" s="708"/>
      <c r="F412" s="708"/>
      <c r="G412" s="708"/>
      <c r="H412" s="740"/>
      <c r="I412" s="711"/>
      <c r="J412" s="711"/>
      <c r="K412" s="711"/>
      <c r="L412" s="711"/>
      <c r="M412" s="711"/>
      <c r="N412" s="711"/>
      <c r="O412" s="711"/>
      <c r="P412" s="717"/>
      <c r="Q412" s="711"/>
      <c r="R412" s="719"/>
      <c r="S412" s="719"/>
      <c r="T412" s="748"/>
      <c r="U412" s="719"/>
      <c r="V412" s="684"/>
      <c r="W412" s="684"/>
      <c r="X412" s="684"/>
      <c r="Y412" s="719"/>
      <c r="Z412" s="719"/>
      <c r="AA412" s="686"/>
      <c r="AB412" s="686"/>
      <c r="AC412" s="686"/>
      <c r="AD412" s="684"/>
      <c r="AE412" s="684"/>
      <c r="AF412" s="719"/>
      <c r="AG412" s="684"/>
      <c r="AH412" s="684"/>
      <c r="AI412" s="719"/>
      <c r="AJ412" s="684"/>
      <c r="AK412" s="719"/>
      <c r="AL412" s="722"/>
      <c r="AM412" s="724"/>
      <c r="AN412" s="724"/>
      <c r="AO412" s="724"/>
      <c r="AP412" s="724"/>
      <c r="AQ412" s="719"/>
      <c r="AR412" s="686"/>
      <c r="AS412" s="686"/>
      <c r="AT412" s="686"/>
      <c r="AU412" s="686"/>
      <c r="AV412" s="686"/>
      <c r="AW412" s="686"/>
      <c r="AX412" s="686"/>
      <c r="AY412" s="686"/>
      <c r="AZ412" s="686"/>
      <c r="BA412" s="686"/>
      <c r="BB412" s="686"/>
      <c r="BC412" s="686"/>
      <c r="BD412" s="686"/>
      <c r="BE412" s="686"/>
      <c r="BF412" s="686"/>
      <c r="BG412" s="686"/>
      <c r="BH412" s="686"/>
      <c r="BI412" s="686"/>
      <c r="BJ412" s="686"/>
      <c r="BK412" s="686"/>
      <c r="BL412" s="686"/>
      <c r="BM412" s="686"/>
      <c r="BN412" s="686"/>
      <c r="BO412" s="686"/>
      <c r="BP412" s="686"/>
      <c r="BQ412" s="686"/>
      <c r="BR412" s="686"/>
      <c r="BS412" s="686"/>
      <c r="BT412" s="686"/>
    </row>
    <row r="413" ht="15.75" customHeight="1">
      <c r="A413" s="711"/>
      <c r="B413" s="708"/>
      <c r="C413" s="740"/>
      <c r="D413" s="708"/>
      <c r="E413" s="708"/>
      <c r="F413" s="708"/>
      <c r="G413" s="708"/>
      <c r="H413" s="740"/>
      <c r="I413" s="711"/>
      <c r="J413" s="711"/>
      <c r="K413" s="711"/>
      <c r="L413" s="711"/>
      <c r="M413" s="711"/>
      <c r="N413" s="711"/>
      <c r="O413" s="711"/>
      <c r="P413" s="717"/>
      <c r="Q413" s="711"/>
      <c r="R413" s="719"/>
      <c r="S413" s="719"/>
      <c r="T413" s="748"/>
      <c r="U413" s="719"/>
      <c r="V413" s="684"/>
      <c r="W413" s="684"/>
      <c r="X413" s="684"/>
      <c r="Y413" s="719"/>
      <c r="Z413" s="719"/>
      <c r="AA413" s="686"/>
      <c r="AB413" s="686"/>
      <c r="AC413" s="686"/>
      <c r="AD413" s="684"/>
      <c r="AE413" s="684"/>
      <c r="AF413" s="719"/>
      <c r="AG413" s="684"/>
      <c r="AH413" s="684"/>
      <c r="AI413" s="719"/>
      <c r="AJ413" s="684"/>
      <c r="AK413" s="719"/>
      <c r="AL413" s="722"/>
      <c r="AM413" s="724"/>
      <c r="AN413" s="724"/>
      <c r="AO413" s="724"/>
      <c r="AP413" s="724"/>
      <c r="AQ413" s="719"/>
      <c r="AR413" s="686"/>
      <c r="AS413" s="686"/>
      <c r="AT413" s="686"/>
      <c r="AU413" s="686"/>
      <c r="AV413" s="686"/>
      <c r="AW413" s="686"/>
      <c r="AX413" s="686"/>
      <c r="AY413" s="686"/>
      <c r="AZ413" s="686"/>
      <c r="BA413" s="686"/>
      <c r="BB413" s="686"/>
      <c r="BC413" s="686"/>
      <c r="BD413" s="686"/>
      <c r="BE413" s="686"/>
      <c r="BF413" s="686"/>
      <c r="BG413" s="686"/>
      <c r="BH413" s="686"/>
      <c r="BI413" s="686"/>
      <c r="BJ413" s="686"/>
      <c r="BK413" s="686"/>
      <c r="BL413" s="686"/>
      <c r="BM413" s="686"/>
      <c r="BN413" s="686"/>
      <c r="BO413" s="686"/>
      <c r="BP413" s="686"/>
      <c r="BQ413" s="686"/>
      <c r="BR413" s="686"/>
      <c r="BS413" s="686"/>
      <c r="BT413" s="686"/>
    </row>
    <row r="414" ht="15.75" customHeight="1">
      <c r="A414" s="711"/>
      <c r="B414" s="708"/>
      <c r="C414" s="740"/>
      <c r="D414" s="708"/>
      <c r="E414" s="708"/>
      <c r="F414" s="708"/>
      <c r="G414" s="708"/>
      <c r="H414" s="740"/>
      <c r="I414" s="711"/>
      <c r="J414" s="711"/>
      <c r="K414" s="711"/>
      <c r="L414" s="711"/>
      <c r="M414" s="711"/>
      <c r="N414" s="711"/>
      <c r="O414" s="711"/>
      <c r="P414" s="717"/>
      <c r="Q414" s="711"/>
      <c r="R414" s="719"/>
      <c r="S414" s="719"/>
      <c r="T414" s="748"/>
      <c r="U414" s="719"/>
      <c r="V414" s="684"/>
      <c r="W414" s="684"/>
      <c r="X414" s="684"/>
      <c r="Y414" s="719"/>
      <c r="Z414" s="719"/>
      <c r="AA414" s="686"/>
      <c r="AB414" s="686"/>
      <c r="AC414" s="686"/>
      <c r="AD414" s="684"/>
      <c r="AE414" s="684"/>
      <c r="AF414" s="719"/>
      <c r="AG414" s="684"/>
      <c r="AH414" s="684"/>
      <c r="AI414" s="719"/>
      <c r="AJ414" s="684"/>
      <c r="AK414" s="719"/>
      <c r="AL414" s="722"/>
      <c r="AM414" s="724"/>
      <c r="AN414" s="724"/>
      <c r="AO414" s="724"/>
      <c r="AP414" s="724"/>
      <c r="AQ414" s="719"/>
      <c r="AR414" s="686"/>
      <c r="AS414" s="686"/>
      <c r="AT414" s="686"/>
      <c r="AU414" s="686"/>
      <c r="AV414" s="686"/>
      <c r="AW414" s="686"/>
      <c r="AX414" s="686"/>
      <c r="AY414" s="686"/>
      <c r="AZ414" s="686"/>
      <c r="BA414" s="686"/>
      <c r="BB414" s="686"/>
      <c r="BC414" s="686"/>
      <c r="BD414" s="686"/>
      <c r="BE414" s="686"/>
      <c r="BF414" s="686"/>
      <c r="BG414" s="686"/>
      <c r="BH414" s="686"/>
      <c r="BI414" s="686"/>
      <c r="BJ414" s="686"/>
      <c r="BK414" s="686"/>
      <c r="BL414" s="686"/>
      <c r="BM414" s="686"/>
      <c r="BN414" s="686"/>
      <c r="BO414" s="686"/>
      <c r="BP414" s="686"/>
      <c r="BQ414" s="686"/>
      <c r="BR414" s="686"/>
      <c r="BS414" s="686"/>
      <c r="BT414" s="686"/>
    </row>
    <row r="415" ht="15.75" customHeight="1">
      <c r="A415" s="711"/>
      <c r="B415" s="708"/>
      <c r="C415" s="740"/>
      <c r="D415" s="708"/>
      <c r="E415" s="708"/>
      <c r="F415" s="708"/>
      <c r="G415" s="708"/>
      <c r="H415" s="740"/>
      <c r="I415" s="711"/>
      <c r="J415" s="711"/>
      <c r="K415" s="711"/>
      <c r="L415" s="711"/>
      <c r="M415" s="711"/>
      <c r="N415" s="711"/>
      <c r="O415" s="711"/>
      <c r="P415" s="717"/>
      <c r="Q415" s="711"/>
      <c r="R415" s="719"/>
      <c r="S415" s="719"/>
      <c r="T415" s="748"/>
      <c r="U415" s="719"/>
      <c r="V415" s="684"/>
      <c r="W415" s="684"/>
      <c r="X415" s="684"/>
      <c r="Y415" s="719"/>
      <c r="Z415" s="719"/>
      <c r="AA415" s="686"/>
      <c r="AB415" s="686"/>
      <c r="AC415" s="686"/>
      <c r="AD415" s="684"/>
      <c r="AE415" s="684"/>
      <c r="AF415" s="719"/>
      <c r="AG415" s="684"/>
      <c r="AH415" s="684"/>
      <c r="AI415" s="719"/>
      <c r="AJ415" s="684"/>
      <c r="AK415" s="719"/>
      <c r="AL415" s="722"/>
      <c r="AM415" s="724"/>
      <c r="AN415" s="724"/>
      <c r="AO415" s="724"/>
      <c r="AP415" s="724"/>
      <c r="AQ415" s="719"/>
      <c r="AR415" s="686"/>
      <c r="AS415" s="686"/>
      <c r="AT415" s="686"/>
      <c r="AU415" s="686"/>
      <c r="AV415" s="686"/>
      <c r="AW415" s="686"/>
      <c r="AX415" s="686"/>
      <c r="AY415" s="686"/>
      <c r="AZ415" s="686"/>
      <c r="BA415" s="686"/>
      <c r="BB415" s="686"/>
      <c r="BC415" s="686"/>
      <c r="BD415" s="686"/>
      <c r="BE415" s="686"/>
      <c r="BF415" s="686"/>
      <c r="BG415" s="686"/>
      <c r="BH415" s="686"/>
      <c r="BI415" s="686"/>
      <c r="BJ415" s="686"/>
      <c r="BK415" s="686"/>
      <c r="BL415" s="686"/>
      <c r="BM415" s="686"/>
      <c r="BN415" s="686"/>
      <c r="BO415" s="686"/>
      <c r="BP415" s="686"/>
      <c r="BQ415" s="686"/>
      <c r="BR415" s="686"/>
      <c r="BS415" s="686"/>
      <c r="BT415" s="686"/>
    </row>
    <row r="416" ht="15.75" customHeight="1">
      <c r="A416" s="711"/>
      <c r="B416" s="708"/>
      <c r="C416" s="740"/>
      <c r="D416" s="708"/>
      <c r="E416" s="708"/>
      <c r="F416" s="708"/>
      <c r="G416" s="708"/>
      <c r="H416" s="740"/>
      <c r="I416" s="711"/>
      <c r="J416" s="711"/>
      <c r="K416" s="711"/>
      <c r="L416" s="711"/>
      <c r="M416" s="711"/>
      <c r="N416" s="711"/>
      <c r="O416" s="711"/>
      <c r="P416" s="717"/>
      <c r="Q416" s="711"/>
      <c r="R416" s="719"/>
      <c r="S416" s="719"/>
      <c r="T416" s="748"/>
      <c r="U416" s="719"/>
      <c r="V416" s="684"/>
      <c r="W416" s="684"/>
      <c r="X416" s="684"/>
      <c r="Y416" s="719"/>
      <c r="Z416" s="719"/>
      <c r="AA416" s="686"/>
      <c r="AB416" s="686"/>
      <c r="AC416" s="686"/>
      <c r="AD416" s="684"/>
      <c r="AE416" s="684"/>
      <c r="AF416" s="719"/>
      <c r="AG416" s="684"/>
      <c r="AH416" s="684"/>
      <c r="AI416" s="719"/>
      <c r="AJ416" s="684"/>
      <c r="AK416" s="719"/>
      <c r="AL416" s="722"/>
      <c r="AM416" s="724"/>
      <c r="AN416" s="724"/>
      <c r="AO416" s="724"/>
      <c r="AP416" s="724"/>
      <c r="AQ416" s="719"/>
      <c r="AR416" s="686"/>
      <c r="AS416" s="686"/>
      <c r="AT416" s="686"/>
      <c r="AU416" s="686"/>
      <c r="AV416" s="686"/>
      <c r="AW416" s="686"/>
      <c r="AX416" s="686"/>
      <c r="AY416" s="686"/>
      <c r="AZ416" s="686"/>
      <c r="BA416" s="686"/>
      <c r="BB416" s="686"/>
      <c r="BC416" s="686"/>
      <c r="BD416" s="686"/>
      <c r="BE416" s="686"/>
      <c r="BF416" s="686"/>
      <c r="BG416" s="686"/>
      <c r="BH416" s="686"/>
      <c r="BI416" s="686"/>
      <c r="BJ416" s="686"/>
      <c r="BK416" s="686"/>
      <c r="BL416" s="686"/>
      <c r="BM416" s="686"/>
      <c r="BN416" s="686"/>
      <c r="BO416" s="686"/>
      <c r="BP416" s="686"/>
      <c r="BQ416" s="686"/>
      <c r="BR416" s="686"/>
      <c r="BS416" s="686"/>
      <c r="BT416" s="686"/>
    </row>
    <row r="417" ht="15.75" customHeight="1">
      <c r="A417" s="711"/>
      <c r="B417" s="708"/>
      <c r="C417" s="740"/>
      <c r="D417" s="708"/>
      <c r="E417" s="708"/>
      <c r="F417" s="708"/>
      <c r="G417" s="708"/>
      <c r="H417" s="740"/>
      <c r="I417" s="711"/>
      <c r="J417" s="711"/>
      <c r="K417" s="711"/>
      <c r="L417" s="711"/>
      <c r="M417" s="711"/>
      <c r="N417" s="711"/>
      <c r="O417" s="711"/>
      <c r="P417" s="717"/>
      <c r="Q417" s="711"/>
      <c r="R417" s="719"/>
      <c r="S417" s="719"/>
      <c r="T417" s="748"/>
      <c r="U417" s="719"/>
      <c r="V417" s="684"/>
      <c r="W417" s="684"/>
      <c r="X417" s="684"/>
      <c r="Y417" s="719"/>
      <c r="Z417" s="719"/>
      <c r="AA417" s="686"/>
      <c r="AB417" s="686"/>
      <c r="AC417" s="686"/>
      <c r="AD417" s="684"/>
      <c r="AE417" s="684"/>
      <c r="AF417" s="719"/>
      <c r="AG417" s="684"/>
      <c r="AH417" s="684"/>
      <c r="AI417" s="719"/>
      <c r="AJ417" s="684"/>
      <c r="AK417" s="719"/>
      <c r="AL417" s="722"/>
      <c r="AM417" s="724"/>
      <c r="AN417" s="724"/>
      <c r="AO417" s="724"/>
      <c r="AP417" s="724"/>
      <c r="AQ417" s="719"/>
      <c r="AR417" s="686"/>
      <c r="AS417" s="686"/>
      <c r="AT417" s="686"/>
      <c r="AU417" s="686"/>
      <c r="AV417" s="686"/>
      <c r="AW417" s="686"/>
      <c r="AX417" s="686"/>
      <c r="AY417" s="686"/>
      <c r="AZ417" s="686"/>
      <c r="BA417" s="686"/>
      <c r="BB417" s="686"/>
      <c r="BC417" s="686"/>
      <c r="BD417" s="686"/>
      <c r="BE417" s="686"/>
      <c r="BF417" s="686"/>
      <c r="BG417" s="686"/>
      <c r="BH417" s="686"/>
      <c r="BI417" s="686"/>
      <c r="BJ417" s="686"/>
      <c r="BK417" s="686"/>
      <c r="BL417" s="686"/>
      <c r="BM417" s="686"/>
      <c r="BN417" s="686"/>
      <c r="BO417" s="686"/>
      <c r="BP417" s="686"/>
      <c r="BQ417" s="686"/>
      <c r="BR417" s="686"/>
      <c r="BS417" s="686"/>
      <c r="BT417" s="686"/>
    </row>
    <row r="418" ht="15.75" customHeight="1">
      <c r="A418" s="711"/>
      <c r="B418" s="708"/>
      <c r="C418" s="740"/>
      <c r="D418" s="708"/>
      <c r="E418" s="708"/>
      <c r="F418" s="708"/>
      <c r="G418" s="708"/>
      <c r="H418" s="740"/>
      <c r="I418" s="711"/>
      <c r="J418" s="711"/>
      <c r="K418" s="711"/>
      <c r="L418" s="711"/>
      <c r="M418" s="711"/>
      <c r="N418" s="711"/>
      <c r="O418" s="711"/>
      <c r="P418" s="717"/>
      <c r="Q418" s="711"/>
      <c r="R418" s="719"/>
      <c r="S418" s="719"/>
      <c r="T418" s="748"/>
      <c r="U418" s="719"/>
      <c r="V418" s="684"/>
      <c r="W418" s="684"/>
      <c r="X418" s="684"/>
      <c r="Y418" s="719"/>
      <c r="Z418" s="719"/>
      <c r="AA418" s="686"/>
      <c r="AB418" s="686"/>
      <c r="AC418" s="686"/>
      <c r="AD418" s="684"/>
      <c r="AE418" s="684"/>
      <c r="AF418" s="719"/>
      <c r="AG418" s="684"/>
      <c r="AH418" s="684"/>
      <c r="AI418" s="719"/>
      <c r="AJ418" s="684"/>
      <c r="AK418" s="719"/>
      <c r="AL418" s="722"/>
      <c r="AM418" s="724"/>
      <c r="AN418" s="724"/>
      <c r="AO418" s="724"/>
      <c r="AP418" s="724"/>
      <c r="AQ418" s="719"/>
      <c r="AR418" s="686"/>
      <c r="AS418" s="686"/>
      <c r="AT418" s="686"/>
      <c r="AU418" s="686"/>
      <c r="AV418" s="686"/>
      <c r="AW418" s="686"/>
      <c r="AX418" s="686"/>
      <c r="AY418" s="686"/>
      <c r="AZ418" s="686"/>
      <c r="BA418" s="686"/>
      <c r="BB418" s="686"/>
      <c r="BC418" s="686"/>
      <c r="BD418" s="686"/>
      <c r="BE418" s="686"/>
      <c r="BF418" s="686"/>
      <c r="BG418" s="686"/>
      <c r="BH418" s="686"/>
      <c r="BI418" s="686"/>
      <c r="BJ418" s="686"/>
      <c r="BK418" s="686"/>
      <c r="BL418" s="686"/>
      <c r="BM418" s="686"/>
      <c r="BN418" s="686"/>
      <c r="BO418" s="686"/>
      <c r="BP418" s="686"/>
      <c r="BQ418" s="686"/>
      <c r="BR418" s="686"/>
      <c r="BS418" s="686"/>
      <c r="BT418" s="686"/>
    </row>
    <row r="419" ht="15.75" customHeight="1">
      <c r="A419" s="711"/>
      <c r="B419" s="708"/>
      <c r="C419" s="740"/>
      <c r="D419" s="708"/>
      <c r="E419" s="708"/>
      <c r="F419" s="708"/>
      <c r="G419" s="708"/>
      <c r="H419" s="740"/>
      <c r="I419" s="711"/>
      <c r="J419" s="711"/>
      <c r="K419" s="711"/>
      <c r="L419" s="711"/>
      <c r="M419" s="711"/>
      <c r="N419" s="711"/>
      <c r="O419" s="711"/>
      <c r="P419" s="717"/>
      <c r="Q419" s="711"/>
      <c r="R419" s="719"/>
      <c r="S419" s="719"/>
      <c r="T419" s="748"/>
      <c r="U419" s="719"/>
      <c r="V419" s="684"/>
      <c r="W419" s="684"/>
      <c r="X419" s="684"/>
      <c r="Y419" s="719"/>
      <c r="Z419" s="719"/>
      <c r="AA419" s="686"/>
      <c r="AB419" s="686"/>
      <c r="AC419" s="686"/>
      <c r="AD419" s="684"/>
      <c r="AE419" s="684"/>
      <c r="AF419" s="719"/>
      <c r="AG419" s="684"/>
      <c r="AH419" s="684"/>
      <c r="AI419" s="719"/>
      <c r="AJ419" s="684"/>
      <c r="AK419" s="719"/>
      <c r="AL419" s="722"/>
      <c r="AM419" s="724"/>
      <c r="AN419" s="724"/>
      <c r="AO419" s="724"/>
      <c r="AP419" s="724"/>
      <c r="AQ419" s="719"/>
      <c r="AR419" s="686"/>
      <c r="AS419" s="686"/>
      <c r="AT419" s="686"/>
      <c r="AU419" s="686"/>
      <c r="AV419" s="686"/>
      <c r="AW419" s="686"/>
      <c r="AX419" s="686"/>
      <c r="AY419" s="686"/>
      <c r="AZ419" s="686"/>
      <c r="BA419" s="686"/>
      <c r="BB419" s="686"/>
      <c r="BC419" s="686"/>
      <c r="BD419" s="686"/>
      <c r="BE419" s="686"/>
      <c r="BF419" s="686"/>
      <c r="BG419" s="686"/>
      <c r="BH419" s="686"/>
      <c r="BI419" s="686"/>
      <c r="BJ419" s="686"/>
      <c r="BK419" s="686"/>
      <c r="BL419" s="686"/>
      <c r="BM419" s="686"/>
      <c r="BN419" s="686"/>
      <c r="BO419" s="686"/>
      <c r="BP419" s="686"/>
      <c r="BQ419" s="686"/>
      <c r="BR419" s="686"/>
      <c r="BS419" s="686"/>
      <c r="BT419" s="686"/>
    </row>
    <row r="420" ht="15.75" customHeight="1">
      <c r="A420" s="711"/>
      <c r="B420" s="708"/>
      <c r="C420" s="740"/>
      <c r="D420" s="708"/>
      <c r="E420" s="708"/>
      <c r="F420" s="708"/>
      <c r="G420" s="708"/>
      <c r="H420" s="740"/>
      <c r="I420" s="711"/>
      <c r="J420" s="711"/>
      <c r="K420" s="711"/>
      <c r="L420" s="711"/>
      <c r="M420" s="711"/>
      <c r="N420" s="711"/>
      <c r="O420" s="711"/>
      <c r="P420" s="717"/>
      <c r="Q420" s="711"/>
      <c r="R420" s="719"/>
      <c r="S420" s="719"/>
      <c r="T420" s="748"/>
      <c r="U420" s="719"/>
      <c r="V420" s="684"/>
      <c r="W420" s="684"/>
      <c r="X420" s="684"/>
      <c r="Y420" s="719"/>
      <c r="Z420" s="719"/>
      <c r="AA420" s="686"/>
      <c r="AB420" s="686"/>
      <c r="AC420" s="686"/>
      <c r="AD420" s="684"/>
      <c r="AE420" s="684"/>
      <c r="AF420" s="719"/>
      <c r="AG420" s="684"/>
      <c r="AH420" s="684"/>
      <c r="AI420" s="719"/>
      <c r="AJ420" s="684"/>
      <c r="AK420" s="719"/>
      <c r="AL420" s="722"/>
      <c r="AM420" s="724"/>
      <c r="AN420" s="724"/>
      <c r="AO420" s="724"/>
      <c r="AP420" s="724"/>
      <c r="AQ420" s="719"/>
      <c r="AR420" s="686"/>
      <c r="AS420" s="686"/>
      <c r="AT420" s="686"/>
      <c r="AU420" s="686"/>
      <c r="AV420" s="686"/>
      <c r="AW420" s="686"/>
      <c r="AX420" s="686"/>
      <c r="AY420" s="686"/>
      <c r="AZ420" s="686"/>
      <c r="BA420" s="686"/>
      <c r="BB420" s="686"/>
      <c r="BC420" s="686"/>
      <c r="BD420" s="686"/>
      <c r="BE420" s="686"/>
      <c r="BF420" s="686"/>
      <c r="BG420" s="686"/>
      <c r="BH420" s="686"/>
      <c r="BI420" s="686"/>
      <c r="BJ420" s="686"/>
      <c r="BK420" s="686"/>
      <c r="BL420" s="686"/>
      <c r="BM420" s="686"/>
      <c r="BN420" s="686"/>
      <c r="BO420" s="686"/>
      <c r="BP420" s="686"/>
      <c r="BQ420" s="686"/>
      <c r="BR420" s="686"/>
      <c r="BS420" s="686"/>
      <c r="BT420" s="686"/>
    </row>
    <row r="421" ht="15.75" customHeight="1">
      <c r="A421" s="711"/>
      <c r="B421" s="708"/>
      <c r="C421" s="740"/>
      <c r="D421" s="708"/>
      <c r="E421" s="708"/>
      <c r="F421" s="708"/>
      <c r="G421" s="708"/>
      <c r="H421" s="740"/>
      <c r="I421" s="711"/>
      <c r="J421" s="711"/>
      <c r="K421" s="711"/>
      <c r="L421" s="711"/>
      <c r="M421" s="711"/>
      <c r="N421" s="711"/>
      <c r="O421" s="711"/>
      <c r="P421" s="717"/>
      <c r="Q421" s="711"/>
      <c r="R421" s="719"/>
      <c r="S421" s="719"/>
      <c r="T421" s="748"/>
      <c r="U421" s="719"/>
      <c r="V421" s="684"/>
      <c r="W421" s="684"/>
      <c r="X421" s="684"/>
      <c r="Y421" s="719"/>
      <c r="Z421" s="719"/>
      <c r="AA421" s="686"/>
      <c r="AB421" s="686"/>
      <c r="AC421" s="686"/>
      <c r="AD421" s="684"/>
      <c r="AE421" s="684"/>
      <c r="AF421" s="719"/>
      <c r="AG421" s="684"/>
      <c r="AH421" s="684"/>
      <c r="AI421" s="719"/>
      <c r="AJ421" s="684"/>
      <c r="AK421" s="719"/>
      <c r="AL421" s="722"/>
      <c r="AM421" s="724"/>
      <c r="AN421" s="724"/>
      <c r="AO421" s="724"/>
      <c r="AP421" s="724"/>
      <c r="AQ421" s="719"/>
      <c r="AR421" s="686"/>
      <c r="AS421" s="686"/>
      <c r="AT421" s="686"/>
      <c r="AU421" s="686"/>
      <c r="AV421" s="686"/>
      <c r="AW421" s="686"/>
      <c r="AX421" s="686"/>
      <c r="AY421" s="686"/>
      <c r="AZ421" s="686"/>
      <c r="BA421" s="686"/>
      <c r="BB421" s="686"/>
      <c r="BC421" s="686"/>
      <c r="BD421" s="686"/>
      <c r="BE421" s="686"/>
      <c r="BF421" s="686"/>
      <c r="BG421" s="686"/>
      <c r="BH421" s="686"/>
      <c r="BI421" s="686"/>
      <c r="BJ421" s="686"/>
      <c r="BK421" s="686"/>
      <c r="BL421" s="686"/>
      <c r="BM421" s="686"/>
      <c r="BN421" s="686"/>
      <c r="BO421" s="686"/>
      <c r="BP421" s="686"/>
      <c r="BQ421" s="686"/>
      <c r="BR421" s="686"/>
      <c r="BS421" s="686"/>
      <c r="BT421" s="686"/>
    </row>
    <row r="422" ht="15.75" customHeight="1">
      <c r="A422" s="711"/>
      <c r="B422" s="708"/>
      <c r="C422" s="740"/>
      <c r="D422" s="708"/>
      <c r="E422" s="708"/>
      <c r="F422" s="708"/>
      <c r="G422" s="708"/>
      <c r="H422" s="740"/>
      <c r="I422" s="711"/>
      <c r="J422" s="711"/>
      <c r="K422" s="711"/>
      <c r="L422" s="711"/>
      <c r="M422" s="711"/>
      <c r="N422" s="711"/>
      <c r="O422" s="711"/>
      <c r="P422" s="717"/>
      <c r="Q422" s="711"/>
      <c r="R422" s="719"/>
      <c r="S422" s="719"/>
      <c r="T422" s="748"/>
      <c r="U422" s="719"/>
      <c r="V422" s="684"/>
      <c r="W422" s="684"/>
      <c r="X422" s="684"/>
      <c r="Y422" s="719"/>
      <c r="Z422" s="719"/>
      <c r="AA422" s="686"/>
      <c r="AB422" s="686"/>
      <c r="AC422" s="686"/>
      <c r="AD422" s="684"/>
      <c r="AE422" s="684"/>
      <c r="AF422" s="719"/>
      <c r="AG422" s="684"/>
      <c r="AH422" s="684"/>
      <c r="AI422" s="719"/>
      <c r="AJ422" s="684"/>
      <c r="AK422" s="719"/>
      <c r="AL422" s="722"/>
      <c r="AM422" s="724"/>
      <c r="AN422" s="724"/>
      <c r="AO422" s="724"/>
      <c r="AP422" s="724"/>
      <c r="AQ422" s="719"/>
      <c r="AR422" s="686"/>
      <c r="AS422" s="686"/>
      <c r="AT422" s="686"/>
      <c r="AU422" s="686"/>
      <c r="AV422" s="686"/>
      <c r="AW422" s="686"/>
      <c r="AX422" s="686"/>
      <c r="AY422" s="686"/>
      <c r="AZ422" s="686"/>
      <c r="BA422" s="686"/>
      <c r="BB422" s="686"/>
      <c r="BC422" s="686"/>
      <c r="BD422" s="686"/>
      <c r="BE422" s="686"/>
      <c r="BF422" s="686"/>
      <c r="BG422" s="686"/>
      <c r="BH422" s="686"/>
      <c r="BI422" s="686"/>
      <c r="BJ422" s="686"/>
      <c r="BK422" s="686"/>
      <c r="BL422" s="686"/>
      <c r="BM422" s="686"/>
      <c r="BN422" s="686"/>
      <c r="BO422" s="686"/>
      <c r="BP422" s="686"/>
      <c r="BQ422" s="686"/>
      <c r="BR422" s="686"/>
      <c r="BS422" s="686"/>
      <c r="BT422" s="686"/>
    </row>
    <row r="423" ht="15.75" customHeight="1">
      <c r="A423" s="711"/>
      <c r="B423" s="708"/>
      <c r="C423" s="740"/>
      <c r="D423" s="708"/>
      <c r="E423" s="708"/>
      <c r="F423" s="708"/>
      <c r="G423" s="708"/>
      <c r="H423" s="740"/>
      <c r="I423" s="711"/>
      <c r="J423" s="711"/>
      <c r="K423" s="711"/>
      <c r="L423" s="711"/>
      <c r="M423" s="711"/>
      <c r="N423" s="711"/>
      <c r="O423" s="711"/>
      <c r="P423" s="717"/>
      <c r="Q423" s="711"/>
      <c r="R423" s="719"/>
      <c r="S423" s="719"/>
      <c r="T423" s="748"/>
      <c r="U423" s="719"/>
      <c r="V423" s="684"/>
      <c r="W423" s="684"/>
      <c r="X423" s="684"/>
      <c r="Y423" s="719"/>
      <c r="Z423" s="719"/>
      <c r="AA423" s="686"/>
      <c r="AB423" s="686"/>
      <c r="AC423" s="686"/>
      <c r="AD423" s="684"/>
      <c r="AE423" s="684"/>
      <c r="AF423" s="719"/>
      <c r="AG423" s="684"/>
      <c r="AH423" s="684"/>
      <c r="AI423" s="719"/>
      <c r="AJ423" s="684"/>
      <c r="AK423" s="719"/>
      <c r="AL423" s="722"/>
      <c r="AM423" s="724"/>
      <c r="AN423" s="724"/>
      <c r="AO423" s="724"/>
      <c r="AP423" s="724"/>
      <c r="AQ423" s="719"/>
      <c r="AR423" s="686"/>
      <c r="AS423" s="686"/>
      <c r="AT423" s="686"/>
      <c r="AU423" s="686"/>
      <c r="AV423" s="686"/>
      <c r="AW423" s="686"/>
      <c r="AX423" s="686"/>
      <c r="AY423" s="686"/>
      <c r="AZ423" s="686"/>
      <c r="BA423" s="686"/>
      <c r="BB423" s="686"/>
      <c r="BC423" s="686"/>
      <c r="BD423" s="686"/>
      <c r="BE423" s="686"/>
      <c r="BF423" s="686"/>
      <c r="BG423" s="686"/>
      <c r="BH423" s="686"/>
      <c r="BI423" s="686"/>
      <c r="BJ423" s="686"/>
      <c r="BK423" s="686"/>
      <c r="BL423" s="686"/>
      <c r="BM423" s="686"/>
      <c r="BN423" s="686"/>
      <c r="BO423" s="686"/>
      <c r="BP423" s="686"/>
      <c r="BQ423" s="686"/>
      <c r="BR423" s="686"/>
      <c r="BS423" s="686"/>
      <c r="BT423" s="686"/>
    </row>
    <row r="424" ht="15.75" customHeight="1">
      <c r="A424" s="711"/>
      <c r="B424" s="708"/>
      <c r="C424" s="740"/>
      <c r="D424" s="708"/>
      <c r="E424" s="708"/>
      <c r="F424" s="708"/>
      <c r="G424" s="708"/>
      <c r="H424" s="740"/>
      <c r="I424" s="711"/>
      <c r="J424" s="711"/>
      <c r="K424" s="711"/>
      <c r="L424" s="711"/>
      <c r="M424" s="711"/>
      <c r="N424" s="711"/>
      <c r="O424" s="711"/>
      <c r="P424" s="717"/>
      <c r="Q424" s="711"/>
      <c r="R424" s="719"/>
      <c r="S424" s="719"/>
      <c r="T424" s="748"/>
      <c r="U424" s="719"/>
      <c r="V424" s="684"/>
      <c r="W424" s="684"/>
      <c r="X424" s="684"/>
      <c r="Y424" s="719"/>
      <c r="Z424" s="719"/>
      <c r="AA424" s="686"/>
      <c r="AB424" s="686"/>
      <c r="AC424" s="686"/>
      <c r="AD424" s="684"/>
      <c r="AE424" s="684"/>
      <c r="AF424" s="719"/>
      <c r="AG424" s="684"/>
      <c r="AH424" s="684"/>
      <c r="AI424" s="719"/>
      <c r="AJ424" s="684"/>
      <c r="AK424" s="719"/>
      <c r="AL424" s="722"/>
      <c r="AM424" s="724"/>
      <c r="AN424" s="724"/>
      <c r="AO424" s="724"/>
      <c r="AP424" s="724"/>
      <c r="AQ424" s="719"/>
      <c r="AR424" s="686"/>
      <c r="AS424" s="686"/>
      <c r="AT424" s="686"/>
      <c r="AU424" s="686"/>
      <c r="AV424" s="686"/>
      <c r="AW424" s="686"/>
      <c r="AX424" s="686"/>
      <c r="AY424" s="686"/>
      <c r="AZ424" s="686"/>
      <c r="BA424" s="686"/>
      <c r="BB424" s="686"/>
      <c r="BC424" s="686"/>
      <c r="BD424" s="686"/>
      <c r="BE424" s="686"/>
      <c r="BF424" s="686"/>
      <c r="BG424" s="686"/>
      <c r="BH424" s="686"/>
      <c r="BI424" s="686"/>
      <c r="BJ424" s="686"/>
      <c r="BK424" s="686"/>
      <c r="BL424" s="686"/>
      <c r="BM424" s="686"/>
      <c r="BN424" s="686"/>
      <c r="BO424" s="686"/>
      <c r="BP424" s="686"/>
      <c r="BQ424" s="686"/>
      <c r="BR424" s="686"/>
      <c r="BS424" s="686"/>
      <c r="BT424" s="686"/>
    </row>
    <row r="425" ht="15.75" customHeight="1">
      <c r="A425" s="711"/>
      <c r="B425" s="708"/>
      <c r="C425" s="740"/>
      <c r="D425" s="708"/>
      <c r="E425" s="708"/>
      <c r="F425" s="708"/>
      <c r="G425" s="708"/>
      <c r="H425" s="740"/>
      <c r="I425" s="711"/>
      <c r="J425" s="711"/>
      <c r="K425" s="711"/>
      <c r="L425" s="711"/>
      <c r="M425" s="711"/>
      <c r="N425" s="711"/>
      <c r="O425" s="711"/>
      <c r="P425" s="717"/>
      <c r="Q425" s="711"/>
      <c r="R425" s="719"/>
      <c r="S425" s="719"/>
      <c r="T425" s="748"/>
      <c r="U425" s="719"/>
      <c r="V425" s="684"/>
      <c r="W425" s="684"/>
      <c r="X425" s="684"/>
      <c r="Y425" s="719"/>
      <c r="Z425" s="719"/>
      <c r="AA425" s="686"/>
      <c r="AB425" s="686"/>
      <c r="AC425" s="686"/>
      <c r="AD425" s="684"/>
      <c r="AE425" s="684"/>
      <c r="AF425" s="719"/>
      <c r="AG425" s="684"/>
      <c r="AH425" s="684"/>
      <c r="AI425" s="719"/>
      <c r="AJ425" s="684"/>
      <c r="AK425" s="719"/>
      <c r="AL425" s="722"/>
      <c r="AM425" s="724"/>
      <c r="AN425" s="724"/>
      <c r="AO425" s="724"/>
      <c r="AP425" s="724"/>
      <c r="AQ425" s="719"/>
      <c r="AR425" s="686"/>
      <c r="AS425" s="686"/>
      <c r="AT425" s="686"/>
      <c r="AU425" s="686"/>
      <c r="AV425" s="686"/>
      <c r="AW425" s="686"/>
      <c r="AX425" s="686"/>
      <c r="AY425" s="686"/>
      <c r="AZ425" s="686"/>
      <c r="BA425" s="686"/>
      <c r="BB425" s="686"/>
      <c r="BC425" s="686"/>
      <c r="BD425" s="686"/>
      <c r="BE425" s="686"/>
      <c r="BF425" s="686"/>
      <c r="BG425" s="686"/>
      <c r="BH425" s="686"/>
      <c r="BI425" s="686"/>
      <c r="BJ425" s="686"/>
      <c r="BK425" s="686"/>
      <c r="BL425" s="686"/>
      <c r="BM425" s="686"/>
      <c r="BN425" s="686"/>
      <c r="BO425" s="686"/>
      <c r="BP425" s="686"/>
      <c r="BQ425" s="686"/>
      <c r="BR425" s="686"/>
      <c r="BS425" s="686"/>
      <c r="BT425" s="686"/>
    </row>
    <row r="426" ht="15.75" customHeight="1">
      <c r="A426" s="711"/>
      <c r="B426" s="708"/>
      <c r="C426" s="740"/>
      <c r="D426" s="708"/>
      <c r="E426" s="708"/>
      <c r="F426" s="708"/>
      <c r="G426" s="708"/>
      <c r="H426" s="740"/>
      <c r="I426" s="711"/>
      <c r="J426" s="711"/>
      <c r="K426" s="711"/>
      <c r="L426" s="711"/>
      <c r="M426" s="711"/>
      <c r="N426" s="711"/>
      <c r="O426" s="711"/>
      <c r="P426" s="717"/>
      <c r="Q426" s="711"/>
      <c r="R426" s="719"/>
      <c r="S426" s="719"/>
      <c r="T426" s="748"/>
      <c r="U426" s="719"/>
      <c r="V426" s="684"/>
      <c r="W426" s="684"/>
      <c r="X426" s="684"/>
      <c r="Y426" s="719"/>
      <c r="Z426" s="719"/>
      <c r="AA426" s="686"/>
      <c r="AB426" s="686"/>
      <c r="AC426" s="686"/>
      <c r="AD426" s="684"/>
      <c r="AE426" s="684"/>
      <c r="AF426" s="719"/>
      <c r="AG426" s="684"/>
      <c r="AH426" s="684"/>
      <c r="AI426" s="719"/>
      <c r="AJ426" s="684"/>
      <c r="AK426" s="719"/>
      <c r="AL426" s="722"/>
      <c r="AM426" s="724"/>
      <c r="AN426" s="724"/>
      <c r="AO426" s="724"/>
      <c r="AP426" s="724"/>
      <c r="AQ426" s="719"/>
      <c r="AR426" s="686"/>
      <c r="AS426" s="686"/>
      <c r="AT426" s="686"/>
      <c r="AU426" s="686"/>
      <c r="AV426" s="686"/>
      <c r="AW426" s="686"/>
      <c r="AX426" s="686"/>
      <c r="AY426" s="686"/>
      <c r="AZ426" s="686"/>
      <c r="BA426" s="686"/>
      <c r="BB426" s="686"/>
      <c r="BC426" s="686"/>
      <c r="BD426" s="686"/>
      <c r="BE426" s="686"/>
      <c r="BF426" s="686"/>
      <c r="BG426" s="686"/>
      <c r="BH426" s="686"/>
      <c r="BI426" s="686"/>
      <c r="BJ426" s="686"/>
      <c r="BK426" s="686"/>
      <c r="BL426" s="686"/>
      <c r="BM426" s="686"/>
      <c r="BN426" s="686"/>
      <c r="BO426" s="686"/>
      <c r="BP426" s="686"/>
      <c r="BQ426" s="686"/>
      <c r="BR426" s="686"/>
      <c r="BS426" s="686"/>
      <c r="BT426" s="686"/>
    </row>
    <row r="427" ht="15.75" customHeight="1">
      <c r="A427" s="711"/>
      <c r="B427" s="708"/>
      <c r="C427" s="740"/>
      <c r="D427" s="708"/>
      <c r="E427" s="708"/>
      <c r="F427" s="708"/>
      <c r="G427" s="708"/>
      <c r="H427" s="740"/>
      <c r="I427" s="711"/>
      <c r="J427" s="711"/>
      <c r="K427" s="711"/>
      <c r="L427" s="711"/>
      <c r="M427" s="711"/>
      <c r="N427" s="711"/>
      <c r="O427" s="711"/>
      <c r="P427" s="717"/>
      <c r="Q427" s="711"/>
      <c r="R427" s="719"/>
      <c r="S427" s="719"/>
      <c r="T427" s="748"/>
      <c r="U427" s="719"/>
      <c r="V427" s="684"/>
      <c r="W427" s="684"/>
      <c r="X427" s="684"/>
      <c r="Y427" s="719"/>
      <c r="Z427" s="719"/>
      <c r="AA427" s="686"/>
      <c r="AB427" s="686"/>
      <c r="AC427" s="686"/>
      <c r="AD427" s="684"/>
      <c r="AE427" s="684"/>
      <c r="AF427" s="719"/>
      <c r="AG427" s="684"/>
      <c r="AH427" s="684"/>
      <c r="AI427" s="719"/>
      <c r="AJ427" s="684"/>
      <c r="AK427" s="719"/>
      <c r="AL427" s="722"/>
      <c r="AM427" s="724"/>
      <c r="AN427" s="724"/>
      <c r="AO427" s="724"/>
      <c r="AP427" s="724"/>
      <c r="AQ427" s="719"/>
      <c r="AR427" s="686"/>
      <c r="AS427" s="686"/>
      <c r="AT427" s="686"/>
      <c r="AU427" s="686"/>
      <c r="AV427" s="686"/>
      <c r="AW427" s="686"/>
      <c r="AX427" s="686"/>
      <c r="AY427" s="686"/>
      <c r="AZ427" s="686"/>
      <c r="BA427" s="686"/>
      <c r="BB427" s="686"/>
      <c r="BC427" s="686"/>
      <c r="BD427" s="686"/>
      <c r="BE427" s="686"/>
      <c r="BF427" s="686"/>
      <c r="BG427" s="686"/>
      <c r="BH427" s="686"/>
      <c r="BI427" s="686"/>
      <c r="BJ427" s="686"/>
      <c r="BK427" s="686"/>
      <c r="BL427" s="686"/>
      <c r="BM427" s="686"/>
      <c r="BN427" s="686"/>
      <c r="BO427" s="686"/>
      <c r="BP427" s="686"/>
      <c r="BQ427" s="686"/>
      <c r="BR427" s="686"/>
      <c r="BS427" s="686"/>
      <c r="BT427" s="686"/>
    </row>
    <row r="428" ht="15.75" customHeight="1">
      <c r="A428" s="711"/>
      <c r="B428" s="708"/>
      <c r="C428" s="740"/>
      <c r="D428" s="708"/>
      <c r="E428" s="708"/>
      <c r="F428" s="708"/>
      <c r="G428" s="708"/>
      <c r="H428" s="740"/>
      <c r="I428" s="711"/>
      <c r="J428" s="711"/>
      <c r="K428" s="711"/>
      <c r="L428" s="711"/>
      <c r="M428" s="711"/>
      <c r="N428" s="711"/>
      <c r="O428" s="711"/>
      <c r="P428" s="717"/>
      <c r="Q428" s="711"/>
      <c r="R428" s="719"/>
      <c r="S428" s="719"/>
      <c r="T428" s="748"/>
      <c r="U428" s="719"/>
      <c r="V428" s="684"/>
      <c r="W428" s="684"/>
      <c r="X428" s="684"/>
      <c r="Y428" s="719"/>
      <c r="Z428" s="719"/>
      <c r="AA428" s="686"/>
      <c r="AB428" s="686"/>
      <c r="AC428" s="686"/>
      <c r="AD428" s="684"/>
      <c r="AE428" s="684"/>
      <c r="AF428" s="719"/>
      <c r="AG428" s="684"/>
      <c r="AH428" s="684"/>
      <c r="AI428" s="719"/>
      <c r="AJ428" s="684"/>
      <c r="AK428" s="719"/>
      <c r="AL428" s="722"/>
      <c r="AM428" s="724"/>
      <c r="AN428" s="724"/>
      <c r="AO428" s="724"/>
      <c r="AP428" s="724"/>
      <c r="AQ428" s="719"/>
      <c r="AR428" s="686"/>
      <c r="AS428" s="686"/>
      <c r="AT428" s="686"/>
      <c r="AU428" s="686"/>
      <c r="AV428" s="686"/>
      <c r="AW428" s="686"/>
      <c r="AX428" s="686"/>
      <c r="AY428" s="686"/>
      <c r="AZ428" s="686"/>
      <c r="BA428" s="686"/>
      <c r="BB428" s="686"/>
      <c r="BC428" s="686"/>
      <c r="BD428" s="686"/>
      <c r="BE428" s="686"/>
      <c r="BF428" s="686"/>
      <c r="BG428" s="686"/>
      <c r="BH428" s="686"/>
      <c r="BI428" s="686"/>
      <c r="BJ428" s="686"/>
      <c r="BK428" s="686"/>
      <c r="BL428" s="686"/>
      <c r="BM428" s="686"/>
      <c r="BN428" s="686"/>
      <c r="BO428" s="686"/>
      <c r="BP428" s="686"/>
      <c r="BQ428" s="686"/>
      <c r="BR428" s="686"/>
      <c r="BS428" s="686"/>
      <c r="BT428" s="686"/>
    </row>
    <row r="429" ht="15.75" customHeight="1">
      <c r="A429" s="711"/>
      <c r="B429" s="708"/>
      <c r="C429" s="740"/>
      <c r="D429" s="708"/>
      <c r="E429" s="708"/>
      <c r="F429" s="708"/>
      <c r="G429" s="708"/>
      <c r="H429" s="740"/>
      <c r="I429" s="711"/>
      <c r="J429" s="711"/>
      <c r="K429" s="711"/>
      <c r="L429" s="711"/>
      <c r="M429" s="711"/>
      <c r="N429" s="711"/>
      <c r="O429" s="711"/>
      <c r="P429" s="717"/>
      <c r="Q429" s="711"/>
      <c r="R429" s="719"/>
      <c r="S429" s="719"/>
      <c r="T429" s="748"/>
      <c r="U429" s="719"/>
      <c r="V429" s="684"/>
      <c r="W429" s="684"/>
      <c r="X429" s="684"/>
      <c r="Y429" s="719"/>
      <c r="Z429" s="719"/>
      <c r="AA429" s="686"/>
      <c r="AB429" s="686"/>
      <c r="AC429" s="686"/>
      <c r="AD429" s="684"/>
      <c r="AE429" s="684"/>
      <c r="AF429" s="719"/>
      <c r="AG429" s="684"/>
      <c r="AH429" s="684"/>
      <c r="AI429" s="719"/>
      <c r="AJ429" s="684"/>
      <c r="AK429" s="719"/>
      <c r="AL429" s="722"/>
      <c r="AM429" s="724"/>
      <c r="AN429" s="724"/>
      <c r="AO429" s="724"/>
      <c r="AP429" s="724"/>
      <c r="AQ429" s="719"/>
      <c r="AR429" s="686"/>
      <c r="AS429" s="686"/>
      <c r="AT429" s="686"/>
      <c r="AU429" s="686"/>
      <c r="AV429" s="686"/>
      <c r="AW429" s="686"/>
      <c r="AX429" s="686"/>
      <c r="AY429" s="686"/>
      <c r="AZ429" s="686"/>
      <c r="BA429" s="686"/>
      <c r="BB429" s="686"/>
      <c r="BC429" s="686"/>
      <c r="BD429" s="686"/>
      <c r="BE429" s="686"/>
      <c r="BF429" s="686"/>
      <c r="BG429" s="686"/>
      <c r="BH429" s="686"/>
      <c r="BI429" s="686"/>
      <c r="BJ429" s="686"/>
      <c r="BK429" s="686"/>
      <c r="BL429" s="686"/>
      <c r="BM429" s="686"/>
      <c r="BN429" s="686"/>
      <c r="BO429" s="686"/>
      <c r="BP429" s="686"/>
      <c r="BQ429" s="686"/>
      <c r="BR429" s="686"/>
      <c r="BS429" s="686"/>
      <c r="BT429" s="686"/>
    </row>
    <row r="430" ht="15.75" customHeight="1">
      <c r="A430" s="711"/>
      <c r="B430" s="708"/>
      <c r="C430" s="740"/>
      <c r="D430" s="708"/>
      <c r="E430" s="708"/>
      <c r="F430" s="708"/>
      <c r="G430" s="708"/>
      <c r="H430" s="740"/>
      <c r="I430" s="711"/>
      <c r="J430" s="711"/>
      <c r="K430" s="711"/>
      <c r="L430" s="711"/>
      <c r="M430" s="711"/>
      <c r="N430" s="711"/>
      <c r="O430" s="711"/>
      <c r="P430" s="717"/>
      <c r="Q430" s="711"/>
      <c r="R430" s="719"/>
      <c r="S430" s="719"/>
      <c r="T430" s="748"/>
      <c r="U430" s="719"/>
      <c r="V430" s="684"/>
      <c r="W430" s="684"/>
      <c r="X430" s="684"/>
      <c r="Y430" s="719"/>
      <c r="Z430" s="719"/>
      <c r="AA430" s="686"/>
      <c r="AB430" s="686"/>
      <c r="AC430" s="686"/>
      <c r="AD430" s="684"/>
      <c r="AE430" s="684"/>
      <c r="AF430" s="719"/>
      <c r="AG430" s="684"/>
      <c r="AH430" s="684"/>
      <c r="AI430" s="719"/>
      <c r="AJ430" s="684"/>
      <c r="AK430" s="719"/>
      <c r="AL430" s="722"/>
      <c r="AM430" s="724"/>
      <c r="AN430" s="724"/>
      <c r="AO430" s="724"/>
      <c r="AP430" s="724"/>
      <c r="AQ430" s="719"/>
      <c r="AR430" s="686"/>
      <c r="AS430" s="686"/>
      <c r="AT430" s="686"/>
      <c r="AU430" s="686"/>
      <c r="AV430" s="686"/>
      <c r="AW430" s="686"/>
      <c r="AX430" s="686"/>
      <c r="AY430" s="686"/>
      <c r="AZ430" s="686"/>
      <c r="BA430" s="686"/>
      <c r="BB430" s="686"/>
      <c r="BC430" s="686"/>
      <c r="BD430" s="686"/>
      <c r="BE430" s="686"/>
      <c r="BF430" s="686"/>
      <c r="BG430" s="686"/>
      <c r="BH430" s="686"/>
      <c r="BI430" s="686"/>
      <c r="BJ430" s="686"/>
      <c r="BK430" s="686"/>
      <c r="BL430" s="686"/>
      <c r="BM430" s="686"/>
      <c r="BN430" s="686"/>
      <c r="BO430" s="686"/>
      <c r="BP430" s="686"/>
      <c r="BQ430" s="686"/>
      <c r="BR430" s="686"/>
      <c r="BS430" s="686"/>
      <c r="BT430" s="686"/>
    </row>
    <row r="431" ht="15.75" customHeight="1">
      <c r="A431" s="711"/>
      <c r="B431" s="708"/>
      <c r="C431" s="740"/>
      <c r="D431" s="708"/>
      <c r="E431" s="708"/>
      <c r="F431" s="708"/>
      <c r="G431" s="708"/>
      <c r="H431" s="740"/>
      <c r="I431" s="711"/>
      <c r="J431" s="711"/>
      <c r="K431" s="711"/>
      <c r="L431" s="711"/>
      <c r="M431" s="711"/>
      <c r="N431" s="711"/>
      <c r="O431" s="711"/>
      <c r="P431" s="717"/>
      <c r="Q431" s="711"/>
      <c r="R431" s="719"/>
      <c r="S431" s="719"/>
      <c r="T431" s="748"/>
      <c r="U431" s="719"/>
      <c r="V431" s="684"/>
      <c r="W431" s="684"/>
      <c r="X431" s="684"/>
      <c r="Y431" s="719"/>
      <c r="Z431" s="719"/>
      <c r="AA431" s="686"/>
      <c r="AB431" s="686"/>
      <c r="AC431" s="686"/>
      <c r="AD431" s="684"/>
      <c r="AE431" s="684"/>
      <c r="AF431" s="719"/>
      <c r="AG431" s="684"/>
      <c r="AH431" s="684"/>
      <c r="AI431" s="719"/>
      <c r="AJ431" s="684"/>
      <c r="AK431" s="719"/>
      <c r="AL431" s="722"/>
      <c r="AM431" s="724"/>
      <c r="AN431" s="724"/>
      <c r="AO431" s="724"/>
      <c r="AP431" s="724"/>
      <c r="AQ431" s="719"/>
      <c r="AR431" s="686"/>
      <c r="AS431" s="686"/>
      <c r="AT431" s="686"/>
      <c r="AU431" s="686"/>
      <c r="AV431" s="686"/>
      <c r="AW431" s="686"/>
      <c r="AX431" s="686"/>
      <c r="AY431" s="686"/>
      <c r="AZ431" s="686"/>
      <c r="BA431" s="686"/>
      <c r="BB431" s="686"/>
      <c r="BC431" s="686"/>
      <c r="BD431" s="686"/>
      <c r="BE431" s="686"/>
      <c r="BF431" s="686"/>
      <c r="BG431" s="686"/>
      <c r="BH431" s="686"/>
      <c r="BI431" s="686"/>
      <c r="BJ431" s="686"/>
      <c r="BK431" s="686"/>
      <c r="BL431" s="686"/>
      <c r="BM431" s="686"/>
      <c r="BN431" s="686"/>
      <c r="BO431" s="686"/>
      <c r="BP431" s="686"/>
      <c r="BQ431" s="686"/>
      <c r="BR431" s="686"/>
      <c r="BS431" s="686"/>
      <c r="BT431" s="686"/>
    </row>
    <row r="432" ht="15.75" customHeight="1">
      <c r="A432" s="711"/>
      <c r="B432" s="708"/>
      <c r="C432" s="740"/>
      <c r="D432" s="708"/>
      <c r="E432" s="708"/>
      <c r="F432" s="708"/>
      <c r="G432" s="708"/>
      <c r="H432" s="740"/>
      <c r="I432" s="711"/>
      <c r="J432" s="711"/>
      <c r="K432" s="711"/>
      <c r="L432" s="711"/>
      <c r="M432" s="711"/>
      <c r="N432" s="711"/>
      <c r="O432" s="711"/>
      <c r="P432" s="717"/>
      <c r="Q432" s="711"/>
      <c r="R432" s="719"/>
      <c r="S432" s="719"/>
      <c r="T432" s="748"/>
      <c r="U432" s="719"/>
      <c r="V432" s="684"/>
      <c r="W432" s="684"/>
      <c r="X432" s="684"/>
      <c r="Y432" s="719"/>
      <c r="Z432" s="719"/>
      <c r="AA432" s="686"/>
      <c r="AB432" s="686"/>
      <c r="AC432" s="686"/>
      <c r="AD432" s="684"/>
      <c r="AE432" s="684"/>
      <c r="AF432" s="719"/>
      <c r="AG432" s="684"/>
      <c r="AH432" s="684"/>
      <c r="AI432" s="719"/>
      <c r="AJ432" s="684"/>
      <c r="AK432" s="719"/>
      <c r="AL432" s="722"/>
      <c r="AM432" s="724"/>
      <c r="AN432" s="724"/>
      <c r="AO432" s="724"/>
      <c r="AP432" s="724"/>
      <c r="AQ432" s="719"/>
      <c r="AR432" s="686"/>
      <c r="AS432" s="686"/>
      <c r="AT432" s="686"/>
      <c r="AU432" s="686"/>
      <c r="AV432" s="686"/>
      <c r="AW432" s="686"/>
      <c r="AX432" s="686"/>
      <c r="AY432" s="686"/>
      <c r="AZ432" s="686"/>
      <c r="BA432" s="686"/>
      <c r="BB432" s="686"/>
      <c r="BC432" s="686"/>
      <c r="BD432" s="686"/>
      <c r="BE432" s="686"/>
      <c r="BF432" s="686"/>
      <c r="BG432" s="686"/>
      <c r="BH432" s="686"/>
      <c r="BI432" s="686"/>
      <c r="BJ432" s="686"/>
      <c r="BK432" s="686"/>
      <c r="BL432" s="686"/>
      <c r="BM432" s="686"/>
      <c r="BN432" s="686"/>
      <c r="BO432" s="686"/>
      <c r="BP432" s="686"/>
      <c r="BQ432" s="686"/>
      <c r="BR432" s="686"/>
      <c r="BS432" s="686"/>
      <c r="BT432" s="686"/>
    </row>
    <row r="433" ht="15.75" customHeight="1">
      <c r="A433" s="711"/>
      <c r="B433" s="708"/>
      <c r="C433" s="740"/>
      <c r="D433" s="708"/>
      <c r="E433" s="708"/>
      <c r="F433" s="708"/>
      <c r="G433" s="708"/>
      <c r="H433" s="740"/>
      <c r="I433" s="711"/>
      <c r="J433" s="711"/>
      <c r="K433" s="711"/>
      <c r="L433" s="711"/>
      <c r="M433" s="711"/>
      <c r="N433" s="711"/>
      <c r="O433" s="711"/>
      <c r="P433" s="717"/>
      <c r="Q433" s="711"/>
      <c r="R433" s="719"/>
      <c r="S433" s="719"/>
      <c r="T433" s="748"/>
      <c r="U433" s="719"/>
      <c r="V433" s="684"/>
      <c r="W433" s="684"/>
      <c r="X433" s="684"/>
      <c r="Y433" s="719"/>
      <c r="Z433" s="719"/>
      <c r="AA433" s="686"/>
      <c r="AB433" s="686"/>
      <c r="AC433" s="686"/>
      <c r="AD433" s="684"/>
      <c r="AE433" s="684"/>
      <c r="AF433" s="719"/>
      <c r="AG433" s="684"/>
      <c r="AH433" s="684"/>
      <c r="AI433" s="719"/>
      <c r="AJ433" s="684"/>
      <c r="AK433" s="719"/>
      <c r="AL433" s="722"/>
      <c r="AM433" s="724"/>
      <c r="AN433" s="724"/>
      <c r="AO433" s="724"/>
      <c r="AP433" s="724"/>
      <c r="AQ433" s="719"/>
      <c r="AR433" s="686"/>
      <c r="AS433" s="686"/>
      <c r="AT433" s="686"/>
      <c r="AU433" s="686"/>
      <c r="AV433" s="686"/>
      <c r="AW433" s="686"/>
      <c r="AX433" s="686"/>
      <c r="AY433" s="686"/>
      <c r="AZ433" s="686"/>
      <c r="BA433" s="686"/>
      <c r="BB433" s="686"/>
      <c r="BC433" s="686"/>
      <c r="BD433" s="686"/>
      <c r="BE433" s="686"/>
      <c r="BF433" s="686"/>
      <c r="BG433" s="686"/>
      <c r="BH433" s="686"/>
      <c r="BI433" s="686"/>
      <c r="BJ433" s="686"/>
      <c r="BK433" s="686"/>
      <c r="BL433" s="686"/>
      <c r="BM433" s="686"/>
      <c r="BN433" s="686"/>
      <c r="BO433" s="686"/>
      <c r="BP433" s="686"/>
      <c r="BQ433" s="686"/>
      <c r="BR433" s="686"/>
      <c r="BS433" s="686"/>
      <c r="BT433" s="686"/>
    </row>
    <row r="434" ht="15.75" customHeight="1">
      <c r="A434" s="711"/>
      <c r="B434" s="708"/>
      <c r="C434" s="740"/>
      <c r="D434" s="708"/>
      <c r="E434" s="708"/>
      <c r="F434" s="708"/>
      <c r="G434" s="708"/>
      <c r="H434" s="740"/>
      <c r="I434" s="711"/>
      <c r="J434" s="711"/>
      <c r="K434" s="711"/>
      <c r="L434" s="711"/>
      <c r="M434" s="711"/>
      <c r="N434" s="711"/>
      <c r="O434" s="711"/>
      <c r="P434" s="717"/>
      <c r="Q434" s="711"/>
      <c r="R434" s="719"/>
      <c r="S434" s="719"/>
      <c r="T434" s="748"/>
      <c r="U434" s="719"/>
      <c r="V434" s="684"/>
      <c r="W434" s="684"/>
      <c r="X434" s="684"/>
      <c r="Y434" s="719"/>
      <c r="Z434" s="719"/>
      <c r="AA434" s="686"/>
      <c r="AB434" s="686"/>
      <c r="AC434" s="686"/>
      <c r="AD434" s="684"/>
      <c r="AE434" s="684"/>
      <c r="AF434" s="719"/>
      <c r="AG434" s="684"/>
      <c r="AH434" s="684"/>
      <c r="AI434" s="719"/>
      <c r="AJ434" s="684"/>
      <c r="AK434" s="719"/>
      <c r="AL434" s="722"/>
      <c r="AM434" s="724"/>
      <c r="AN434" s="724"/>
      <c r="AO434" s="724"/>
      <c r="AP434" s="724"/>
      <c r="AQ434" s="719"/>
      <c r="AR434" s="686"/>
      <c r="AS434" s="686"/>
      <c r="AT434" s="686"/>
      <c r="AU434" s="686"/>
      <c r="AV434" s="686"/>
      <c r="AW434" s="686"/>
      <c r="AX434" s="686"/>
      <c r="AY434" s="686"/>
      <c r="AZ434" s="686"/>
      <c r="BA434" s="686"/>
      <c r="BB434" s="686"/>
      <c r="BC434" s="686"/>
      <c r="BD434" s="686"/>
      <c r="BE434" s="686"/>
      <c r="BF434" s="686"/>
      <c r="BG434" s="686"/>
      <c r="BH434" s="686"/>
      <c r="BI434" s="686"/>
      <c r="BJ434" s="686"/>
      <c r="BK434" s="686"/>
      <c r="BL434" s="686"/>
      <c r="BM434" s="686"/>
      <c r="BN434" s="686"/>
      <c r="BO434" s="686"/>
      <c r="BP434" s="686"/>
      <c r="BQ434" s="686"/>
      <c r="BR434" s="686"/>
      <c r="BS434" s="686"/>
      <c r="BT434" s="686"/>
    </row>
    <row r="435" ht="15.75" customHeight="1">
      <c r="A435" s="711"/>
      <c r="B435" s="708"/>
      <c r="C435" s="740"/>
      <c r="D435" s="708"/>
      <c r="E435" s="708"/>
      <c r="F435" s="708"/>
      <c r="G435" s="708"/>
      <c r="H435" s="740"/>
      <c r="I435" s="711"/>
      <c r="J435" s="711"/>
      <c r="K435" s="711"/>
      <c r="L435" s="711"/>
      <c r="M435" s="711"/>
      <c r="N435" s="711"/>
      <c r="O435" s="711"/>
      <c r="P435" s="717"/>
      <c r="Q435" s="711"/>
      <c r="R435" s="719"/>
      <c r="S435" s="719"/>
      <c r="T435" s="748"/>
      <c r="U435" s="719"/>
      <c r="V435" s="684"/>
      <c r="W435" s="684"/>
      <c r="X435" s="684"/>
      <c r="Y435" s="719"/>
      <c r="Z435" s="719"/>
      <c r="AA435" s="686"/>
      <c r="AB435" s="686"/>
      <c r="AC435" s="686"/>
      <c r="AD435" s="684"/>
      <c r="AE435" s="684"/>
      <c r="AF435" s="719"/>
      <c r="AG435" s="684"/>
      <c r="AH435" s="684"/>
      <c r="AI435" s="719"/>
      <c r="AJ435" s="684"/>
      <c r="AK435" s="719"/>
      <c r="AL435" s="722"/>
      <c r="AM435" s="724"/>
      <c r="AN435" s="724"/>
      <c r="AO435" s="724"/>
      <c r="AP435" s="724"/>
      <c r="AQ435" s="719"/>
      <c r="AR435" s="686"/>
      <c r="AS435" s="686"/>
      <c r="AT435" s="686"/>
      <c r="AU435" s="686"/>
      <c r="AV435" s="686"/>
      <c r="AW435" s="686"/>
      <c r="AX435" s="686"/>
      <c r="AY435" s="686"/>
      <c r="AZ435" s="686"/>
      <c r="BA435" s="686"/>
      <c r="BB435" s="686"/>
      <c r="BC435" s="686"/>
      <c r="BD435" s="686"/>
      <c r="BE435" s="686"/>
      <c r="BF435" s="686"/>
      <c r="BG435" s="686"/>
      <c r="BH435" s="686"/>
      <c r="BI435" s="686"/>
      <c r="BJ435" s="686"/>
      <c r="BK435" s="686"/>
      <c r="BL435" s="686"/>
      <c r="BM435" s="686"/>
      <c r="BN435" s="686"/>
      <c r="BO435" s="686"/>
      <c r="BP435" s="686"/>
      <c r="BQ435" s="686"/>
      <c r="BR435" s="686"/>
      <c r="BS435" s="686"/>
      <c r="BT435" s="686"/>
    </row>
    <row r="436" ht="15.75" customHeight="1">
      <c r="A436" s="711"/>
      <c r="B436" s="708"/>
      <c r="C436" s="740"/>
      <c r="D436" s="708"/>
      <c r="E436" s="708"/>
      <c r="F436" s="708"/>
      <c r="G436" s="708"/>
      <c r="H436" s="740"/>
      <c r="I436" s="711"/>
      <c r="J436" s="711"/>
      <c r="K436" s="711"/>
      <c r="L436" s="711"/>
      <c r="M436" s="711"/>
      <c r="N436" s="711"/>
      <c r="O436" s="711"/>
      <c r="P436" s="717"/>
      <c r="Q436" s="711"/>
      <c r="R436" s="719"/>
      <c r="S436" s="719"/>
      <c r="T436" s="748"/>
      <c r="U436" s="719"/>
      <c r="V436" s="684"/>
      <c r="W436" s="684"/>
      <c r="X436" s="684"/>
      <c r="Y436" s="719"/>
      <c r="Z436" s="719"/>
      <c r="AA436" s="686"/>
      <c r="AB436" s="686"/>
      <c r="AC436" s="686"/>
      <c r="AD436" s="684"/>
      <c r="AE436" s="684"/>
      <c r="AF436" s="719"/>
      <c r="AG436" s="684"/>
      <c r="AH436" s="684"/>
      <c r="AI436" s="719"/>
      <c r="AJ436" s="684"/>
      <c r="AK436" s="719"/>
      <c r="AL436" s="722"/>
      <c r="AM436" s="724"/>
      <c r="AN436" s="724"/>
      <c r="AO436" s="724"/>
      <c r="AP436" s="724"/>
      <c r="AQ436" s="719"/>
      <c r="AR436" s="686"/>
      <c r="AS436" s="686"/>
      <c r="AT436" s="686"/>
      <c r="AU436" s="686"/>
      <c r="AV436" s="686"/>
      <c r="AW436" s="686"/>
      <c r="AX436" s="686"/>
      <c r="AY436" s="686"/>
      <c r="AZ436" s="686"/>
      <c r="BA436" s="686"/>
      <c r="BB436" s="686"/>
      <c r="BC436" s="686"/>
      <c r="BD436" s="686"/>
      <c r="BE436" s="686"/>
      <c r="BF436" s="686"/>
      <c r="BG436" s="686"/>
      <c r="BH436" s="686"/>
      <c r="BI436" s="686"/>
      <c r="BJ436" s="686"/>
      <c r="BK436" s="686"/>
      <c r="BL436" s="686"/>
      <c r="BM436" s="686"/>
      <c r="BN436" s="686"/>
      <c r="BO436" s="686"/>
      <c r="BP436" s="686"/>
      <c r="BQ436" s="686"/>
      <c r="BR436" s="686"/>
      <c r="BS436" s="686"/>
      <c r="BT436" s="686"/>
    </row>
    <row r="437" ht="15.75" customHeight="1">
      <c r="A437" s="711"/>
      <c r="B437" s="708"/>
      <c r="C437" s="740"/>
      <c r="D437" s="708"/>
      <c r="E437" s="708"/>
      <c r="F437" s="708"/>
      <c r="G437" s="708"/>
      <c r="H437" s="740"/>
      <c r="I437" s="711"/>
      <c r="J437" s="711"/>
      <c r="K437" s="711"/>
      <c r="L437" s="711"/>
      <c r="M437" s="711"/>
      <c r="N437" s="711"/>
      <c r="O437" s="711"/>
      <c r="P437" s="717"/>
      <c r="Q437" s="711"/>
      <c r="R437" s="719"/>
      <c r="S437" s="719"/>
      <c r="T437" s="748"/>
      <c r="U437" s="719"/>
      <c r="V437" s="684"/>
      <c r="W437" s="684"/>
      <c r="X437" s="684"/>
      <c r="Y437" s="719"/>
      <c r="Z437" s="719"/>
      <c r="AA437" s="686"/>
      <c r="AB437" s="686"/>
      <c r="AC437" s="686"/>
      <c r="AD437" s="684"/>
      <c r="AE437" s="684"/>
      <c r="AF437" s="719"/>
      <c r="AG437" s="684"/>
      <c r="AH437" s="684"/>
      <c r="AI437" s="719"/>
      <c r="AJ437" s="684"/>
      <c r="AK437" s="719"/>
      <c r="AL437" s="722"/>
      <c r="AM437" s="724"/>
      <c r="AN437" s="724"/>
      <c r="AO437" s="724"/>
      <c r="AP437" s="724"/>
      <c r="AQ437" s="719"/>
      <c r="AR437" s="686"/>
      <c r="AS437" s="686"/>
      <c r="AT437" s="686"/>
      <c r="AU437" s="686"/>
      <c r="AV437" s="686"/>
      <c r="AW437" s="686"/>
      <c r="AX437" s="686"/>
      <c r="AY437" s="686"/>
      <c r="AZ437" s="686"/>
      <c r="BA437" s="686"/>
      <c r="BB437" s="686"/>
      <c r="BC437" s="686"/>
      <c r="BD437" s="686"/>
      <c r="BE437" s="686"/>
      <c r="BF437" s="686"/>
      <c r="BG437" s="686"/>
      <c r="BH437" s="686"/>
      <c r="BI437" s="686"/>
      <c r="BJ437" s="686"/>
      <c r="BK437" s="686"/>
      <c r="BL437" s="686"/>
      <c r="BM437" s="686"/>
      <c r="BN437" s="686"/>
      <c r="BO437" s="686"/>
      <c r="BP437" s="686"/>
      <c r="BQ437" s="686"/>
      <c r="BR437" s="686"/>
      <c r="BS437" s="686"/>
      <c r="BT437" s="686"/>
    </row>
    <row r="438" ht="15.75" customHeight="1">
      <c r="A438" s="711"/>
      <c r="B438" s="708"/>
      <c r="C438" s="740"/>
      <c r="D438" s="708"/>
      <c r="E438" s="708"/>
      <c r="F438" s="708"/>
      <c r="G438" s="708"/>
      <c r="H438" s="740"/>
      <c r="I438" s="711"/>
      <c r="J438" s="711"/>
      <c r="K438" s="711"/>
      <c r="L438" s="711"/>
      <c r="M438" s="711"/>
      <c r="N438" s="711"/>
      <c r="O438" s="711"/>
      <c r="P438" s="717"/>
      <c r="Q438" s="711"/>
      <c r="R438" s="719"/>
      <c r="S438" s="719"/>
      <c r="T438" s="748"/>
      <c r="U438" s="719"/>
      <c r="V438" s="684"/>
      <c r="W438" s="684"/>
      <c r="X438" s="684"/>
      <c r="Y438" s="719"/>
      <c r="Z438" s="719"/>
      <c r="AA438" s="686"/>
      <c r="AB438" s="686"/>
      <c r="AC438" s="686"/>
      <c r="AD438" s="684"/>
      <c r="AE438" s="684"/>
      <c r="AF438" s="719"/>
      <c r="AG438" s="684"/>
      <c r="AH438" s="684"/>
      <c r="AI438" s="719"/>
      <c r="AJ438" s="684"/>
      <c r="AK438" s="719"/>
      <c r="AL438" s="722"/>
      <c r="AM438" s="724"/>
      <c r="AN438" s="724"/>
      <c r="AO438" s="724"/>
      <c r="AP438" s="724"/>
      <c r="AQ438" s="719"/>
      <c r="AR438" s="686"/>
      <c r="AS438" s="686"/>
      <c r="AT438" s="686"/>
      <c r="AU438" s="686"/>
      <c r="AV438" s="686"/>
      <c r="AW438" s="686"/>
      <c r="AX438" s="686"/>
      <c r="AY438" s="686"/>
      <c r="AZ438" s="686"/>
      <c r="BA438" s="686"/>
      <c r="BB438" s="686"/>
      <c r="BC438" s="686"/>
      <c r="BD438" s="686"/>
      <c r="BE438" s="686"/>
      <c r="BF438" s="686"/>
      <c r="BG438" s="686"/>
      <c r="BH438" s="686"/>
      <c r="BI438" s="686"/>
      <c r="BJ438" s="686"/>
      <c r="BK438" s="686"/>
      <c r="BL438" s="686"/>
      <c r="BM438" s="686"/>
      <c r="BN438" s="686"/>
      <c r="BO438" s="686"/>
      <c r="BP438" s="686"/>
      <c r="BQ438" s="686"/>
      <c r="BR438" s="686"/>
      <c r="BS438" s="686"/>
      <c r="BT438" s="686"/>
    </row>
    <row r="439" ht="15.75" customHeight="1">
      <c r="A439" s="711"/>
      <c r="B439" s="708"/>
      <c r="C439" s="740"/>
      <c r="D439" s="708"/>
      <c r="E439" s="708"/>
      <c r="F439" s="708"/>
      <c r="G439" s="708"/>
      <c r="H439" s="740"/>
      <c r="I439" s="711"/>
      <c r="J439" s="711"/>
      <c r="K439" s="711"/>
      <c r="L439" s="711"/>
      <c r="M439" s="711"/>
      <c r="N439" s="711"/>
      <c r="O439" s="711"/>
      <c r="P439" s="717"/>
      <c r="Q439" s="711"/>
      <c r="R439" s="719"/>
      <c r="S439" s="719"/>
      <c r="T439" s="748"/>
      <c r="U439" s="719"/>
      <c r="V439" s="684"/>
      <c r="W439" s="684"/>
      <c r="X439" s="684"/>
      <c r="Y439" s="719"/>
      <c r="Z439" s="719"/>
      <c r="AA439" s="686"/>
      <c r="AB439" s="686"/>
      <c r="AC439" s="686"/>
      <c r="AD439" s="684"/>
      <c r="AE439" s="684"/>
      <c r="AF439" s="719"/>
      <c r="AG439" s="684"/>
      <c r="AH439" s="684"/>
      <c r="AI439" s="719"/>
      <c r="AJ439" s="684"/>
      <c r="AK439" s="719"/>
      <c r="AL439" s="722"/>
      <c r="AM439" s="724"/>
      <c r="AN439" s="724"/>
      <c r="AO439" s="724"/>
      <c r="AP439" s="724"/>
      <c r="AQ439" s="719"/>
      <c r="AR439" s="686"/>
      <c r="AS439" s="686"/>
      <c r="AT439" s="686"/>
      <c r="AU439" s="686"/>
      <c r="AV439" s="686"/>
      <c r="AW439" s="686"/>
      <c r="AX439" s="686"/>
      <c r="AY439" s="686"/>
      <c r="AZ439" s="686"/>
      <c r="BA439" s="686"/>
      <c r="BB439" s="686"/>
      <c r="BC439" s="686"/>
      <c r="BD439" s="686"/>
      <c r="BE439" s="686"/>
      <c r="BF439" s="686"/>
      <c r="BG439" s="686"/>
      <c r="BH439" s="686"/>
      <c r="BI439" s="686"/>
      <c r="BJ439" s="686"/>
      <c r="BK439" s="686"/>
      <c r="BL439" s="686"/>
      <c r="BM439" s="686"/>
      <c r="BN439" s="686"/>
      <c r="BO439" s="686"/>
      <c r="BP439" s="686"/>
      <c r="BQ439" s="686"/>
      <c r="BR439" s="686"/>
      <c r="BS439" s="686"/>
      <c r="BT439" s="686"/>
    </row>
    <row r="440" ht="15.75" customHeight="1">
      <c r="A440" s="711"/>
      <c r="B440" s="708"/>
      <c r="C440" s="740"/>
      <c r="D440" s="708"/>
      <c r="E440" s="708"/>
      <c r="F440" s="708"/>
      <c r="G440" s="708"/>
      <c r="H440" s="740"/>
      <c r="I440" s="711"/>
      <c r="J440" s="711"/>
      <c r="K440" s="711"/>
      <c r="L440" s="711"/>
      <c r="M440" s="711"/>
      <c r="N440" s="711"/>
      <c r="O440" s="711"/>
      <c r="P440" s="717"/>
      <c r="Q440" s="711"/>
      <c r="R440" s="719"/>
      <c r="S440" s="719"/>
      <c r="T440" s="748"/>
      <c r="U440" s="719"/>
      <c r="V440" s="684"/>
      <c r="W440" s="684"/>
      <c r="X440" s="684"/>
      <c r="Y440" s="719"/>
      <c r="Z440" s="719"/>
      <c r="AA440" s="686"/>
      <c r="AB440" s="686"/>
      <c r="AC440" s="686"/>
      <c r="AD440" s="684"/>
      <c r="AE440" s="684"/>
      <c r="AF440" s="719"/>
      <c r="AG440" s="684"/>
      <c r="AH440" s="684"/>
      <c r="AI440" s="719"/>
      <c r="AJ440" s="684"/>
      <c r="AK440" s="719"/>
      <c r="AL440" s="722"/>
      <c r="AM440" s="724"/>
      <c r="AN440" s="724"/>
      <c r="AO440" s="724"/>
      <c r="AP440" s="724"/>
      <c r="AQ440" s="719"/>
      <c r="AR440" s="686"/>
      <c r="AS440" s="686"/>
      <c r="AT440" s="686"/>
      <c r="AU440" s="686"/>
      <c r="AV440" s="686"/>
      <c r="AW440" s="686"/>
      <c r="AX440" s="686"/>
      <c r="AY440" s="686"/>
      <c r="AZ440" s="686"/>
      <c r="BA440" s="686"/>
      <c r="BB440" s="686"/>
      <c r="BC440" s="686"/>
      <c r="BD440" s="686"/>
      <c r="BE440" s="686"/>
      <c r="BF440" s="686"/>
      <c r="BG440" s="686"/>
      <c r="BH440" s="686"/>
      <c r="BI440" s="686"/>
      <c r="BJ440" s="686"/>
      <c r="BK440" s="686"/>
      <c r="BL440" s="686"/>
      <c r="BM440" s="686"/>
      <c r="BN440" s="686"/>
      <c r="BO440" s="686"/>
      <c r="BP440" s="686"/>
      <c r="BQ440" s="686"/>
      <c r="BR440" s="686"/>
      <c r="BS440" s="686"/>
      <c r="BT440" s="686"/>
    </row>
    <row r="441" ht="15.75" customHeight="1">
      <c r="A441" s="711"/>
      <c r="B441" s="708"/>
      <c r="C441" s="740"/>
      <c r="D441" s="708"/>
      <c r="E441" s="708"/>
      <c r="F441" s="708"/>
      <c r="G441" s="708"/>
      <c r="H441" s="740"/>
      <c r="I441" s="711"/>
      <c r="J441" s="711"/>
      <c r="K441" s="711"/>
      <c r="L441" s="711"/>
      <c r="M441" s="711"/>
      <c r="N441" s="711"/>
      <c r="O441" s="711"/>
      <c r="P441" s="717"/>
      <c r="Q441" s="711"/>
      <c r="R441" s="719"/>
      <c r="S441" s="719"/>
      <c r="T441" s="748"/>
      <c r="U441" s="719"/>
      <c r="V441" s="684"/>
      <c r="W441" s="684"/>
      <c r="X441" s="684"/>
      <c r="Y441" s="719"/>
      <c r="Z441" s="719"/>
      <c r="AA441" s="686"/>
      <c r="AB441" s="686"/>
      <c r="AC441" s="686"/>
      <c r="AD441" s="684"/>
      <c r="AE441" s="684"/>
      <c r="AF441" s="719"/>
      <c r="AG441" s="684"/>
      <c r="AH441" s="684"/>
      <c r="AI441" s="719"/>
      <c r="AJ441" s="684"/>
      <c r="AK441" s="719"/>
      <c r="AL441" s="722"/>
      <c r="AM441" s="724"/>
      <c r="AN441" s="724"/>
      <c r="AO441" s="724"/>
      <c r="AP441" s="724"/>
      <c r="AQ441" s="719"/>
      <c r="AR441" s="686"/>
      <c r="AS441" s="686"/>
      <c r="AT441" s="686"/>
      <c r="AU441" s="686"/>
      <c r="AV441" s="686"/>
      <c r="AW441" s="686"/>
      <c r="AX441" s="686"/>
      <c r="AY441" s="686"/>
      <c r="AZ441" s="686"/>
      <c r="BA441" s="686"/>
      <c r="BB441" s="686"/>
      <c r="BC441" s="686"/>
      <c r="BD441" s="686"/>
      <c r="BE441" s="686"/>
      <c r="BF441" s="686"/>
      <c r="BG441" s="686"/>
      <c r="BH441" s="686"/>
      <c r="BI441" s="686"/>
      <c r="BJ441" s="686"/>
      <c r="BK441" s="686"/>
      <c r="BL441" s="686"/>
      <c r="BM441" s="686"/>
      <c r="BN441" s="686"/>
      <c r="BO441" s="686"/>
      <c r="BP441" s="686"/>
      <c r="BQ441" s="686"/>
      <c r="BR441" s="686"/>
      <c r="BS441" s="686"/>
      <c r="BT441" s="686"/>
    </row>
    <row r="442" ht="15.75" customHeight="1">
      <c r="A442" s="711"/>
      <c r="B442" s="708"/>
      <c r="C442" s="740"/>
      <c r="D442" s="708"/>
      <c r="E442" s="708"/>
      <c r="F442" s="708"/>
      <c r="G442" s="708"/>
      <c r="H442" s="740"/>
      <c r="I442" s="711"/>
      <c r="J442" s="711"/>
      <c r="K442" s="711"/>
      <c r="L442" s="711"/>
      <c r="M442" s="711"/>
      <c r="N442" s="711"/>
      <c r="O442" s="711"/>
      <c r="P442" s="717"/>
      <c r="Q442" s="711"/>
      <c r="R442" s="719"/>
      <c r="S442" s="719"/>
      <c r="T442" s="748"/>
      <c r="U442" s="719"/>
      <c r="V442" s="684"/>
      <c r="W442" s="684"/>
      <c r="X442" s="684"/>
      <c r="Y442" s="719"/>
      <c r="Z442" s="719"/>
      <c r="AA442" s="686"/>
      <c r="AB442" s="686"/>
      <c r="AC442" s="686"/>
      <c r="AD442" s="684"/>
      <c r="AE442" s="684"/>
      <c r="AF442" s="719"/>
      <c r="AG442" s="684"/>
      <c r="AH442" s="684"/>
      <c r="AI442" s="719"/>
      <c r="AJ442" s="684"/>
      <c r="AK442" s="719"/>
      <c r="AL442" s="722"/>
      <c r="AM442" s="724"/>
      <c r="AN442" s="724"/>
      <c r="AO442" s="724"/>
      <c r="AP442" s="724"/>
      <c r="AQ442" s="719"/>
      <c r="AR442" s="686"/>
      <c r="AS442" s="686"/>
      <c r="AT442" s="686"/>
      <c r="AU442" s="686"/>
      <c r="AV442" s="686"/>
      <c r="AW442" s="686"/>
      <c r="AX442" s="686"/>
      <c r="AY442" s="686"/>
      <c r="AZ442" s="686"/>
      <c r="BA442" s="686"/>
      <c r="BB442" s="686"/>
      <c r="BC442" s="686"/>
      <c r="BD442" s="686"/>
      <c r="BE442" s="686"/>
      <c r="BF442" s="686"/>
      <c r="BG442" s="686"/>
      <c r="BH442" s="686"/>
      <c r="BI442" s="686"/>
      <c r="BJ442" s="686"/>
      <c r="BK442" s="686"/>
      <c r="BL442" s="686"/>
      <c r="BM442" s="686"/>
      <c r="BN442" s="686"/>
      <c r="BO442" s="686"/>
      <c r="BP442" s="686"/>
      <c r="BQ442" s="686"/>
      <c r="BR442" s="686"/>
      <c r="BS442" s="686"/>
      <c r="BT442" s="686"/>
    </row>
    <row r="443" ht="15.75" customHeight="1">
      <c r="A443" s="711"/>
      <c r="B443" s="708"/>
      <c r="C443" s="740"/>
      <c r="D443" s="708"/>
      <c r="E443" s="708"/>
      <c r="F443" s="708"/>
      <c r="G443" s="708"/>
      <c r="H443" s="740"/>
      <c r="I443" s="711"/>
      <c r="J443" s="711"/>
      <c r="K443" s="711"/>
      <c r="L443" s="711"/>
      <c r="M443" s="711"/>
      <c r="N443" s="711"/>
      <c r="O443" s="711"/>
      <c r="P443" s="717"/>
      <c r="Q443" s="711"/>
      <c r="R443" s="719"/>
      <c r="S443" s="719"/>
      <c r="T443" s="748"/>
      <c r="U443" s="719"/>
      <c r="V443" s="684"/>
      <c r="W443" s="684"/>
      <c r="X443" s="684"/>
      <c r="Y443" s="719"/>
      <c r="Z443" s="719"/>
      <c r="AA443" s="686"/>
      <c r="AB443" s="686"/>
      <c r="AC443" s="686"/>
      <c r="AD443" s="684"/>
      <c r="AE443" s="684"/>
      <c r="AF443" s="719"/>
      <c r="AG443" s="684"/>
      <c r="AH443" s="684"/>
      <c r="AI443" s="719"/>
      <c r="AJ443" s="684"/>
      <c r="AK443" s="719"/>
      <c r="AL443" s="722"/>
      <c r="AM443" s="724"/>
      <c r="AN443" s="724"/>
      <c r="AO443" s="724"/>
      <c r="AP443" s="724"/>
      <c r="AQ443" s="719"/>
      <c r="AR443" s="686"/>
      <c r="AS443" s="686"/>
      <c r="AT443" s="686"/>
      <c r="AU443" s="686"/>
      <c r="AV443" s="686"/>
      <c r="AW443" s="686"/>
      <c r="AX443" s="686"/>
      <c r="AY443" s="686"/>
      <c r="AZ443" s="686"/>
      <c r="BA443" s="686"/>
      <c r="BB443" s="686"/>
      <c r="BC443" s="686"/>
      <c r="BD443" s="686"/>
      <c r="BE443" s="686"/>
      <c r="BF443" s="686"/>
      <c r="BG443" s="686"/>
      <c r="BH443" s="686"/>
      <c r="BI443" s="686"/>
      <c r="BJ443" s="686"/>
      <c r="BK443" s="686"/>
      <c r="BL443" s="686"/>
      <c r="BM443" s="686"/>
      <c r="BN443" s="686"/>
      <c r="BO443" s="686"/>
      <c r="BP443" s="686"/>
      <c r="BQ443" s="686"/>
      <c r="BR443" s="686"/>
      <c r="BS443" s="686"/>
      <c r="BT443" s="686"/>
    </row>
    <row r="444" ht="15.75" customHeight="1">
      <c r="A444" s="711"/>
      <c r="B444" s="708"/>
      <c r="C444" s="740"/>
      <c r="D444" s="708"/>
      <c r="E444" s="708"/>
      <c r="F444" s="708"/>
      <c r="G444" s="708"/>
      <c r="H444" s="740"/>
      <c r="I444" s="711"/>
      <c r="J444" s="711"/>
      <c r="K444" s="711"/>
      <c r="L444" s="711"/>
      <c r="M444" s="711"/>
      <c r="N444" s="711"/>
      <c r="O444" s="711"/>
      <c r="P444" s="717"/>
      <c r="Q444" s="711"/>
      <c r="R444" s="719"/>
      <c r="S444" s="719"/>
      <c r="T444" s="748"/>
      <c r="U444" s="719"/>
      <c r="V444" s="684"/>
      <c r="W444" s="684"/>
      <c r="X444" s="684"/>
      <c r="Y444" s="719"/>
      <c r="Z444" s="719"/>
      <c r="AA444" s="686"/>
      <c r="AB444" s="686"/>
      <c r="AC444" s="686"/>
      <c r="AD444" s="684"/>
      <c r="AE444" s="684"/>
      <c r="AF444" s="719"/>
      <c r="AG444" s="684"/>
      <c r="AH444" s="684"/>
      <c r="AI444" s="719"/>
      <c r="AJ444" s="684"/>
      <c r="AK444" s="719"/>
      <c r="AL444" s="722"/>
      <c r="AM444" s="724"/>
      <c r="AN444" s="724"/>
      <c r="AO444" s="724"/>
      <c r="AP444" s="724"/>
      <c r="AQ444" s="719"/>
      <c r="AR444" s="686"/>
      <c r="AS444" s="686"/>
      <c r="AT444" s="686"/>
      <c r="AU444" s="686"/>
      <c r="AV444" s="686"/>
      <c r="AW444" s="686"/>
      <c r="AX444" s="686"/>
      <c r="AY444" s="686"/>
      <c r="AZ444" s="686"/>
      <c r="BA444" s="686"/>
      <c r="BB444" s="686"/>
      <c r="BC444" s="686"/>
      <c r="BD444" s="686"/>
      <c r="BE444" s="686"/>
      <c r="BF444" s="686"/>
      <c r="BG444" s="686"/>
      <c r="BH444" s="686"/>
      <c r="BI444" s="686"/>
      <c r="BJ444" s="686"/>
      <c r="BK444" s="686"/>
      <c r="BL444" s="686"/>
      <c r="BM444" s="686"/>
      <c r="BN444" s="686"/>
      <c r="BO444" s="686"/>
      <c r="BP444" s="686"/>
      <c r="BQ444" s="686"/>
      <c r="BR444" s="686"/>
      <c r="BS444" s="686"/>
      <c r="BT444" s="686"/>
    </row>
    <row r="445" ht="15.75" customHeight="1">
      <c r="A445" s="711"/>
      <c r="B445" s="708"/>
      <c r="C445" s="740"/>
      <c r="D445" s="708"/>
      <c r="E445" s="708"/>
      <c r="F445" s="708"/>
      <c r="G445" s="708"/>
      <c r="H445" s="740"/>
      <c r="I445" s="711"/>
      <c r="J445" s="711"/>
      <c r="K445" s="711"/>
      <c r="L445" s="711"/>
      <c r="M445" s="711"/>
      <c r="N445" s="711"/>
      <c r="O445" s="711"/>
      <c r="P445" s="717"/>
      <c r="Q445" s="711"/>
      <c r="R445" s="719"/>
      <c r="S445" s="719"/>
      <c r="T445" s="748"/>
      <c r="U445" s="719"/>
      <c r="V445" s="684"/>
      <c r="W445" s="684"/>
      <c r="X445" s="684"/>
      <c r="Y445" s="719"/>
      <c r="Z445" s="719"/>
      <c r="AA445" s="686"/>
      <c r="AB445" s="686"/>
      <c r="AC445" s="686"/>
      <c r="AD445" s="684"/>
      <c r="AE445" s="684"/>
      <c r="AF445" s="719"/>
      <c r="AG445" s="684"/>
      <c r="AH445" s="684"/>
      <c r="AI445" s="719"/>
      <c r="AJ445" s="684"/>
      <c r="AK445" s="719"/>
      <c r="AL445" s="722"/>
      <c r="AM445" s="724"/>
      <c r="AN445" s="724"/>
      <c r="AO445" s="724"/>
      <c r="AP445" s="724"/>
      <c r="AQ445" s="719"/>
      <c r="AR445" s="686"/>
      <c r="AS445" s="686"/>
      <c r="AT445" s="686"/>
      <c r="AU445" s="686"/>
      <c r="AV445" s="686"/>
      <c r="AW445" s="686"/>
      <c r="AX445" s="686"/>
      <c r="AY445" s="686"/>
      <c r="AZ445" s="686"/>
      <c r="BA445" s="686"/>
      <c r="BB445" s="686"/>
      <c r="BC445" s="686"/>
      <c r="BD445" s="686"/>
      <c r="BE445" s="686"/>
      <c r="BF445" s="686"/>
      <c r="BG445" s="686"/>
      <c r="BH445" s="686"/>
      <c r="BI445" s="686"/>
      <c r="BJ445" s="686"/>
      <c r="BK445" s="686"/>
      <c r="BL445" s="686"/>
      <c r="BM445" s="686"/>
      <c r="BN445" s="686"/>
      <c r="BO445" s="686"/>
      <c r="BP445" s="686"/>
      <c r="BQ445" s="686"/>
      <c r="BR445" s="686"/>
      <c r="BS445" s="686"/>
      <c r="BT445" s="686"/>
    </row>
    <row r="446" ht="15.75" customHeight="1">
      <c r="A446" s="711"/>
      <c r="B446" s="708"/>
      <c r="C446" s="740"/>
      <c r="D446" s="708"/>
      <c r="E446" s="708"/>
      <c r="F446" s="708"/>
      <c r="G446" s="708"/>
      <c r="H446" s="740"/>
      <c r="I446" s="711"/>
      <c r="J446" s="711"/>
      <c r="K446" s="711"/>
      <c r="L446" s="711"/>
      <c r="M446" s="711"/>
      <c r="N446" s="711"/>
      <c r="O446" s="711"/>
      <c r="P446" s="717"/>
      <c r="Q446" s="711"/>
      <c r="R446" s="719"/>
      <c r="S446" s="719"/>
      <c r="T446" s="748"/>
      <c r="U446" s="719"/>
      <c r="V446" s="684"/>
      <c r="W446" s="684"/>
      <c r="X446" s="684"/>
      <c r="Y446" s="719"/>
      <c r="Z446" s="719"/>
      <c r="AA446" s="686"/>
      <c r="AB446" s="686"/>
      <c r="AC446" s="686"/>
      <c r="AD446" s="684"/>
      <c r="AE446" s="684"/>
      <c r="AF446" s="719"/>
      <c r="AG446" s="684"/>
      <c r="AH446" s="684"/>
      <c r="AI446" s="719"/>
      <c r="AJ446" s="684"/>
      <c r="AK446" s="719"/>
      <c r="AL446" s="722"/>
      <c r="AM446" s="724"/>
      <c r="AN446" s="724"/>
      <c r="AO446" s="724"/>
      <c r="AP446" s="724"/>
      <c r="AQ446" s="719"/>
      <c r="AR446" s="686"/>
      <c r="AS446" s="686"/>
      <c r="AT446" s="686"/>
      <c r="AU446" s="686"/>
      <c r="AV446" s="686"/>
      <c r="AW446" s="686"/>
      <c r="AX446" s="686"/>
      <c r="AY446" s="686"/>
      <c r="AZ446" s="686"/>
      <c r="BA446" s="686"/>
      <c r="BB446" s="686"/>
      <c r="BC446" s="686"/>
      <c r="BD446" s="686"/>
      <c r="BE446" s="686"/>
      <c r="BF446" s="686"/>
      <c r="BG446" s="686"/>
      <c r="BH446" s="686"/>
      <c r="BI446" s="686"/>
      <c r="BJ446" s="686"/>
      <c r="BK446" s="686"/>
      <c r="BL446" s="686"/>
      <c r="BM446" s="686"/>
      <c r="BN446" s="686"/>
      <c r="BO446" s="686"/>
      <c r="BP446" s="686"/>
      <c r="BQ446" s="686"/>
      <c r="BR446" s="686"/>
      <c r="BS446" s="686"/>
      <c r="BT446" s="686"/>
    </row>
    <row r="447" ht="15.75" customHeight="1">
      <c r="A447" s="711"/>
      <c r="B447" s="708"/>
      <c r="C447" s="740"/>
      <c r="D447" s="708"/>
      <c r="E447" s="708"/>
      <c r="F447" s="708"/>
      <c r="G447" s="708"/>
      <c r="H447" s="740"/>
      <c r="I447" s="711"/>
      <c r="J447" s="711"/>
      <c r="K447" s="711"/>
      <c r="L447" s="711"/>
      <c r="M447" s="711"/>
      <c r="N447" s="711"/>
      <c r="O447" s="711"/>
      <c r="P447" s="717"/>
      <c r="Q447" s="711"/>
      <c r="R447" s="719"/>
      <c r="S447" s="719"/>
      <c r="T447" s="748"/>
      <c r="U447" s="719"/>
      <c r="V447" s="684"/>
      <c r="W447" s="684"/>
      <c r="X447" s="684"/>
      <c r="Y447" s="719"/>
      <c r="Z447" s="719"/>
      <c r="AA447" s="686"/>
      <c r="AB447" s="686"/>
      <c r="AC447" s="686"/>
      <c r="AD447" s="684"/>
      <c r="AE447" s="684"/>
      <c r="AF447" s="719"/>
      <c r="AG447" s="684"/>
      <c r="AH447" s="684"/>
      <c r="AI447" s="719"/>
      <c r="AJ447" s="684"/>
      <c r="AK447" s="719"/>
      <c r="AL447" s="722"/>
      <c r="AM447" s="724"/>
      <c r="AN447" s="724"/>
      <c r="AO447" s="724"/>
      <c r="AP447" s="724"/>
      <c r="AQ447" s="719"/>
      <c r="AR447" s="686"/>
      <c r="AS447" s="686"/>
      <c r="AT447" s="686"/>
      <c r="AU447" s="686"/>
      <c r="AV447" s="686"/>
      <c r="AW447" s="686"/>
      <c r="AX447" s="686"/>
      <c r="AY447" s="686"/>
      <c r="AZ447" s="686"/>
      <c r="BA447" s="686"/>
      <c r="BB447" s="686"/>
      <c r="BC447" s="686"/>
      <c r="BD447" s="686"/>
      <c r="BE447" s="686"/>
      <c r="BF447" s="686"/>
      <c r="BG447" s="686"/>
      <c r="BH447" s="686"/>
      <c r="BI447" s="686"/>
      <c r="BJ447" s="686"/>
      <c r="BK447" s="686"/>
      <c r="BL447" s="686"/>
      <c r="BM447" s="686"/>
      <c r="BN447" s="686"/>
      <c r="BO447" s="686"/>
      <c r="BP447" s="686"/>
      <c r="BQ447" s="686"/>
      <c r="BR447" s="686"/>
      <c r="BS447" s="686"/>
      <c r="BT447" s="686"/>
    </row>
    <row r="448" ht="15.75" customHeight="1">
      <c r="A448" s="711"/>
      <c r="B448" s="708"/>
      <c r="C448" s="740"/>
      <c r="D448" s="708"/>
      <c r="E448" s="708"/>
      <c r="F448" s="708"/>
      <c r="G448" s="708"/>
      <c r="H448" s="740"/>
      <c r="I448" s="711"/>
      <c r="J448" s="711"/>
      <c r="K448" s="711"/>
      <c r="L448" s="711"/>
      <c r="M448" s="711"/>
      <c r="N448" s="711"/>
      <c r="O448" s="711"/>
      <c r="P448" s="717"/>
      <c r="Q448" s="711"/>
      <c r="R448" s="719"/>
      <c r="S448" s="719"/>
      <c r="T448" s="748"/>
      <c r="U448" s="719"/>
      <c r="V448" s="684"/>
      <c r="W448" s="684"/>
      <c r="X448" s="684"/>
      <c r="Y448" s="719"/>
      <c r="Z448" s="719"/>
      <c r="AA448" s="686"/>
      <c r="AB448" s="686"/>
      <c r="AC448" s="686"/>
      <c r="AD448" s="684"/>
      <c r="AE448" s="684"/>
      <c r="AF448" s="719"/>
      <c r="AG448" s="684"/>
      <c r="AH448" s="684"/>
      <c r="AI448" s="719"/>
      <c r="AJ448" s="684"/>
      <c r="AK448" s="719"/>
      <c r="AL448" s="722"/>
      <c r="AM448" s="724"/>
      <c r="AN448" s="724"/>
      <c r="AO448" s="724"/>
      <c r="AP448" s="724"/>
      <c r="AQ448" s="719"/>
      <c r="AR448" s="686"/>
      <c r="AS448" s="686"/>
      <c r="AT448" s="686"/>
      <c r="AU448" s="686"/>
      <c r="AV448" s="686"/>
      <c r="AW448" s="686"/>
      <c r="AX448" s="686"/>
      <c r="AY448" s="686"/>
      <c r="AZ448" s="686"/>
      <c r="BA448" s="686"/>
      <c r="BB448" s="686"/>
      <c r="BC448" s="686"/>
      <c r="BD448" s="686"/>
      <c r="BE448" s="686"/>
      <c r="BF448" s="686"/>
      <c r="BG448" s="686"/>
      <c r="BH448" s="686"/>
      <c r="BI448" s="686"/>
      <c r="BJ448" s="686"/>
      <c r="BK448" s="686"/>
      <c r="BL448" s="686"/>
      <c r="BM448" s="686"/>
      <c r="BN448" s="686"/>
      <c r="BO448" s="686"/>
      <c r="BP448" s="686"/>
      <c r="BQ448" s="686"/>
      <c r="BR448" s="686"/>
      <c r="BS448" s="686"/>
      <c r="BT448" s="686"/>
    </row>
    <row r="449" ht="15.75" customHeight="1">
      <c r="A449" s="711"/>
      <c r="B449" s="708"/>
      <c r="C449" s="740"/>
      <c r="D449" s="708"/>
      <c r="E449" s="708"/>
      <c r="F449" s="708"/>
      <c r="G449" s="708"/>
      <c r="H449" s="740"/>
      <c r="I449" s="711"/>
      <c r="J449" s="711"/>
      <c r="K449" s="711"/>
      <c r="L449" s="711"/>
      <c r="M449" s="711"/>
      <c r="N449" s="711"/>
      <c r="O449" s="711"/>
      <c r="P449" s="717"/>
      <c r="Q449" s="711"/>
      <c r="R449" s="719"/>
      <c r="S449" s="719"/>
      <c r="T449" s="748"/>
      <c r="U449" s="719"/>
      <c r="V449" s="684"/>
      <c r="W449" s="684"/>
      <c r="X449" s="684"/>
      <c r="Y449" s="719"/>
      <c r="Z449" s="719"/>
      <c r="AA449" s="686"/>
      <c r="AB449" s="686"/>
      <c r="AC449" s="686"/>
      <c r="AD449" s="684"/>
      <c r="AE449" s="684"/>
      <c r="AF449" s="719"/>
      <c r="AG449" s="684"/>
      <c r="AH449" s="684"/>
      <c r="AI449" s="719"/>
      <c r="AJ449" s="684"/>
      <c r="AK449" s="719"/>
      <c r="AL449" s="722"/>
      <c r="AM449" s="724"/>
      <c r="AN449" s="724"/>
      <c r="AO449" s="724"/>
      <c r="AP449" s="724"/>
      <c r="AQ449" s="719"/>
      <c r="AR449" s="686"/>
      <c r="AS449" s="686"/>
      <c r="AT449" s="686"/>
      <c r="AU449" s="686"/>
      <c r="AV449" s="686"/>
      <c r="AW449" s="686"/>
      <c r="AX449" s="686"/>
      <c r="AY449" s="686"/>
      <c r="AZ449" s="686"/>
      <c r="BA449" s="686"/>
      <c r="BB449" s="686"/>
      <c r="BC449" s="686"/>
      <c r="BD449" s="686"/>
      <c r="BE449" s="686"/>
      <c r="BF449" s="686"/>
      <c r="BG449" s="686"/>
      <c r="BH449" s="686"/>
      <c r="BI449" s="686"/>
      <c r="BJ449" s="686"/>
      <c r="BK449" s="686"/>
      <c r="BL449" s="686"/>
      <c r="BM449" s="686"/>
      <c r="BN449" s="686"/>
      <c r="BO449" s="686"/>
      <c r="BP449" s="686"/>
      <c r="BQ449" s="686"/>
      <c r="BR449" s="686"/>
      <c r="BS449" s="686"/>
      <c r="BT449" s="686"/>
    </row>
    <row r="450" ht="15.75" customHeight="1">
      <c r="A450" s="711"/>
      <c r="B450" s="708"/>
      <c r="C450" s="740"/>
      <c r="D450" s="708"/>
      <c r="E450" s="708"/>
      <c r="F450" s="708"/>
      <c r="G450" s="708"/>
      <c r="H450" s="740"/>
      <c r="I450" s="711"/>
      <c r="J450" s="711"/>
      <c r="K450" s="711"/>
      <c r="L450" s="711"/>
      <c r="M450" s="711"/>
      <c r="N450" s="711"/>
      <c r="O450" s="711"/>
      <c r="P450" s="717"/>
      <c r="Q450" s="711"/>
      <c r="R450" s="719"/>
      <c r="S450" s="719"/>
      <c r="T450" s="748"/>
      <c r="U450" s="719"/>
      <c r="V450" s="684"/>
      <c r="W450" s="684"/>
      <c r="X450" s="684"/>
      <c r="Y450" s="719"/>
      <c r="Z450" s="719"/>
      <c r="AA450" s="686"/>
      <c r="AB450" s="686"/>
      <c r="AC450" s="686"/>
      <c r="AD450" s="684"/>
      <c r="AE450" s="684"/>
      <c r="AF450" s="719"/>
      <c r="AG450" s="684"/>
      <c r="AH450" s="684"/>
      <c r="AI450" s="719"/>
      <c r="AJ450" s="684"/>
      <c r="AK450" s="719"/>
      <c r="AL450" s="722"/>
      <c r="AM450" s="724"/>
      <c r="AN450" s="724"/>
      <c r="AO450" s="724"/>
      <c r="AP450" s="724"/>
      <c r="AQ450" s="719"/>
      <c r="AR450" s="686"/>
      <c r="AS450" s="686"/>
      <c r="AT450" s="686"/>
      <c r="AU450" s="686"/>
      <c r="AV450" s="686"/>
      <c r="AW450" s="686"/>
      <c r="AX450" s="686"/>
      <c r="AY450" s="686"/>
      <c r="AZ450" s="686"/>
      <c r="BA450" s="686"/>
      <c r="BB450" s="686"/>
      <c r="BC450" s="686"/>
      <c r="BD450" s="686"/>
      <c r="BE450" s="686"/>
      <c r="BF450" s="686"/>
      <c r="BG450" s="686"/>
      <c r="BH450" s="686"/>
      <c r="BI450" s="686"/>
      <c r="BJ450" s="686"/>
      <c r="BK450" s="686"/>
      <c r="BL450" s="686"/>
      <c r="BM450" s="686"/>
      <c r="BN450" s="686"/>
      <c r="BO450" s="686"/>
      <c r="BP450" s="686"/>
      <c r="BQ450" s="686"/>
      <c r="BR450" s="686"/>
      <c r="BS450" s="686"/>
      <c r="BT450" s="686"/>
    </row>
    <row r="451" ht="15.75" customHeight="1">
      <c r="A451" s="711"/>
      <c r="B451" s="708"/>
      <c r="C451" s="740"/>
      <c r="D451" s="708"/>
      <c r="E451" s="708"/>
      <c r="F451" s="708"/>
      <c r="G451" s="708"/>
      <c r="H451" s="740"/>
      <c r="I451" s="711"/>
      <c r="J451" s="711"/>
      <c r="K451" s="711"/>
      <c r="L451" s="711"/>
      <c r="M451" s="711"/>
      <c r="N451" s="711"/>
      <c r="O451" s="711"/>
      <c r="P451" s="717"/>
      <c r="Q451" s="711"/>
      <c r="R451" s="719"/>
      <c r="S451" s="719"/>
      <c r="T451" s="748"/>
      <c r="U451" s="719"/>
      <c r="V451" s="684"/>
      <c r="W451" s="684"/>
      <c r="X451" s="684"/>
      <c r="Y451" s="719"/>
      <c r="Z451" s="719"/>
      <c r="AA451" s="686"/>
      <c r="AB451" s="686"/>
      <c r="AC451" s="686"/>
      <c r="AD451" s="684"/>
      <c r="AE451" s="684"/>
      <c r="AF451" s="719"/>
      <c r="AG451" s="684"/>
      <c r="AH451" s="684"/>
      <c r="AI451" s="719"/>
      <c r="AJ451" s="684"/>
      <c r="AK451" s="719"/>
      <c r="AL451" s="722"/>
      <c r="AM451" s="724"/>
      <c r="AN451" s="724"/>
      <c r="AO451" s="724"/>
      <c r="AP451" s="724"/>
      <c r="AQ451" s="719"/>
      <c r="AR451" s="686"/>
      <c r="AS451" s="686"/>
      <c r="AT451" s="686"/>
      <c r="AU451" s="686"/>
      <c r="AV451" s="686"/>
      <c r="AW451" s="686"/>
      <c r="AX451" s="686"/>
      <c r="AY451" s="686"/>
      <c r="AZ451" s="686"/>
      <c r="BA451" s="686"/>
      <c r="BB451" s="686"/>
      <c r="BC451" s="686"/>
      <c r="BD451" s="686"/>
      <c r="BE451" s="686"/>
      <c r="BF451" s="686"/>
      <c r="BG451" s="686"/>
      <c r="BH451" s="686"/>
      <c r="BI451" s="686"/>
      <c r="BJ451" s="686"/>
      <c r="BK451" s="686"/>
      <c r="BL451" s="686"/>
      <c r="BM451" s="686"/>
      <c r="BN451" s="686"/>
      <c r="BO451" s="686"/>
      <c r="BP451" s="686"/>
      <c r="BQ451" s="686"/>
      <c r="BR451" s="686"/>
      <c r="BS451" s="686"/>
      <c r="BT451" s="686"/>
    </row>
    <row r="452" ht="15.75" customHeight="1">
      <c r="A452" s="711"/>
      <c r="B452" s="708"/>
      <c r="C452" s="740"/>
      <c r="D452" s="708"/>
      <c r="E452" s="708"/>
      <c r="F452" s="708"/>
      <c r="G452" s="708"/>
      <c r="H452" s="740"/>
      <c r="I452" s="711"/>
      <c r="J452" s="711"/>
      <c r="K452" s="711"/>
      <c r="L452" s="711"/>
      <c r="M452" s="711"/>
      <c r="N452" s="711"/>
      <c r="O452" s="711"/>
      <c r="P452" s="717"/>
      <c r="Q452" s="711"/>
      <c r="R452" s="719"/>
      <c r="S452" s="719"/>
      <c r="T452" s="748"/>
      <c r="U452" s="719"/>
      <c r="V452" s="684"/>
      <c r="W452" s="684"/>
      <c r="X452" s="684"/>
      <c r="Y452" s="719"/>
      <c r="Z452" s="719"/>
      <c r="AA452" s="686"/>
      <c r="AB452" s="686"/>
      <c r="AC452" s="686"/>
      <c r="AD452" s="684"/>
      <c r="AE452" s="684"/>
      <c r="AF452" s="719"/>
      <c r="AG452" s="684"/>
      <c r="AH452" s="684"/>
      <c r="AI452" s="719"/>
      <c r="AJ452" s="684"/>
      <c r="AK452" s="719"/>
      <c r="AL452" s="722"/>
      <c r="AM452" s="724"/>
      <c r="AN452" s="724"/>
      <c r="AO452" s="724"/>
      <c r="AP452" s="724"/>
      <c r="AQ452" s="719"/>
      <c r="AR452" s="686"/>
      <c r="AS452" s="686"/>
      <c r="AT452" s="686"/>
      <c r="AU452" s="686"/>
      <c r="AV452" s="686"/>
      <c r="AW452" s="686"/>
      <c r="AX452" s="686"/>
      <c r="AY452" s="686"/>
      <c r="AZ452" s="686"/>
      <c r="BA452" s="686"/>
      <c r="BB452" s="686"/>
      <c r="BC452" s="686"/>
      <c r="BD452" s="686"/>
      <c r="BE452" s="686"/>
      <c r="BF452" s="686"/>
      <c r="BG452" s="686"/>
      <c r="BH452" s="686"/>
      <c r="BI452" s="686"/>
      <c r="BJ452" s="686"/>
      <c r="BK452" s="686"/>
      <c r="BL452" s="686"/>
      <c r="BM452" s="686"/>
      <c r="BN452" s="686"/>
      <c r="BO452" s="686"/>
      <c r="BP452" s="686"/>
      <c r="BQ452" s="686"/>
      <c r="BR452" s="686"/>
      <c r="BS452" s="686"/>
      <c r="BT452" s="686"/>
    </row>
    <row r="453" ht="15.75" customHeight="1">
      <c r="A453" s="711"/>
      <c r="B453" s="708"/>
      <c r="C453" s="740"/>
      <c r="D453" s="708"/>
      <c r="E453" s="708"/>
      <c r="F453" s="708"/>
      <c r="G453" s="708"/>
      <c r="H453" s="740"/>
      <c r="I453" s="711"/>
      <c r="J453" s="711"/>
      <c r="K453" s="711"/>
      <c r="L453" s="711"/>
      <c r="M453" s="711"/>
      <c r="N453" s="711"/>
      <c r="O453" s="711"/>
      <c r="P453" s="717"/>
      <c r="Q453" s="711"/>
      <c r="R453" s="719"/>
      <c r="S453" s="719"/>
      <c r="T453" s="748"/>
      <c r="U453" s="719"/>
      <c r="V453" s="684"/>
      <c r="W453" s="684"/>
      <c r="X453" s="684"/>
      <c r="Y453" s="719"/>
      <c r="Z453" s="719"/>
      <c r="AA453" s="686"/>
      <c r="AB453" s="686"/>
      <c r="AC453" s="686"/>
      <c r="AD453" s="684"/>
      <c r="AE453" s="684"/>
      <c r="AF453" s="719"/>
      <c r="AG453" s="684"/>
      <c r="AH453" s="684"/>
      <c r="AI453" s="719"/>
      <c r="AJ453" s="684"/>
      <c r="AK453" s="719"/>
      <c r="AL453" s="722"/>
      <c r="AM453" s="724"/>
      <c r="AN453" s="724"/>
      <c r="AO453" s="724"/>
      <c r="AP453" s="724"/>
      <c r="AQ453" s="719"/>
      <c r="AR453" s="686"/>
      <c r="AS453" s="686"/>
      <c r="AT453" s="686"/>
      <c r="AU453" s="686"/>
      <c r="AV453" s="686"/>
      <c r="AW453" s="686"/>
      <c r="AX453" s="686"/>
      <c r="AY453" s="686"/>
      <c r="AZ453" s="686"/>
      <c r="BA453" s="686"/>
      <c r="BB453" s="686"/>
      <c r="BC453" s="686"/>
      <c r="BD453" s="686"/>
      <c r="BE453" s="686"/>
      <c r="BF453" s="686"/>
      <c r="BG453" s="686"/>
      <c r="BH453" s="686"/>
      <c r="BI453" s="686"/>
      <c r="BJ453" s="686"/>
      <c r="BK453" s="686"/>
      <c r="BL453" s="686"/>
      <c r="BM453" s="686"/>
      <c r="BN453" s="686"/>
      <c r="BO453" s="686"/>
      <c r="BP453" s="686"/>
      <c r="BQ453" s="686"/>
      <c r="BR453" s="686"/>
      <c r="BS453" s="686"/>
      <c r="BT453" s="686"/>
    </row>
    <row r="454" ht="15.75" customHeight="1">
      <c r="A454" s="711"/>
      <c r="B454" s="708"/>
      <c r="C454" s="740"/>
      <c r="D454" s="708"/>
      <c r="E454" s="708"/>
      <c r="F454" s="708"/>
      <c r="G454" s="708"/>
      <c r="H454" s="740"/>
      <c r="I454" s="711"/>
      <c r="J454" s="711"/>
      <c r="K454" s="711"/>
      <c r="L454" s="711"/>
      <c r="M454" s="711"/>
      <c r="N454" s="711"/>
      <c r="O454" s="711"/>
      <c r="P454" s="717"/>
      <c r="Q454" s="711"/>
      <c r="R454" s="719"/>
      <c r="S454" s="719"/>
      <c r="T454" s="748"/>
      <c r="U454" s="719"/>
      <c r="V454" s="684"/>
      <c r="W454" s="684"/>
      <c r="X454" s="684"/>
      <c r="Y454" s="719"/>
      <c r="Z454" s="719"/>
      <c r="AA454" s="686"/>
      <c r="AB454" s="686"/>
      <c r="AC454" s="686"/>
      <c r="AD454" s="684"/>
      <c r="AE454" s="684"/>
      <c r="AF454" s="719"/>
      <c r="AG454" s="684"/>
      <c r="AH454" s="684"/>
      <c r="AI454" s="719"/>
      <c r="AJ454" s="684"/>
      <c r="AK454" s="719"/>
      <c r="AL454" s="722"/>
      <c r="AM454" s="724"/>
      <c r="AN454" s="724"/>
      <c r="AO454" s="724"/>
      <c r="AP454" s="724"/>
      <c r="AQ454" s="719"/>
      <c r="AR454" s="686"/>
      <c r="AS454" s="686"/>
      <c r="AT454" s="686"/>
      <c r="AU454" s="686"/>
      <c r="AV454" s="686"/>
      <c r="AW454" s="686"/>
      <c r="AX454" s="686"/>
      <c r="AY454" s="686"/>
      <c r="AZ454" s="686"/>
      <c r="BA454" s="686"/>
      <c r="BB454" s="686"/>
      <c r="BC454" s="686"/>
      <c r="BD454" s="686"/>
      <c r="BE454" s="686"/>
      <c r="BF454" s="686"/>
      <c r="BG454" s="686"/>
      <c r="BH454" s="686"/>
      <c r="BI454" s="686"/>
      <c r="BJ454" s="686"/>
      <c r="BK454" s="686"/>
      <c r="BL454" s="686"/>
      <c r="BM454" s="686"/>
      <c r="BN454" s="686"/>
      <c r="BO454" s="686"/>
      <c r="BP454" s="686"/>
      <c r="BQ454" s="686"/>
      <c r="BR454" s="686"/>
      <c r="BS454" s="686"/>
      <c r="BT454" s="686"/>
    </row>
    <row r="455" ht="15.75" customHeight="1">
      <c r="A455" s="711"/>
      <c r="B455" s="708"/>
      <c r="C455" s="740"/>
      <c r="D455" s="708"/>
      <c r="E455" s="708"/>
      <c r="F455" s="708"/>
      <c r="G455" s="708"/>
      <c r="H455" s="740"/>
      <c r="I455" s="711"/>
      <c r="J455" s="711"/>
      <c r="K455" s="711"/>
      <c r="L455" s="711"/>
      <c r="M455" s="711"/>
      <c r="N455" s="711"/>
      <c r="O455" s="711"/>
      <c r="P455" s="717"/>
      <c r="Q455" s="711"/>
      <c r="R455" s="719"/>
      <c r="S455" s="719"/>
      <c r="T455" s="748"/>
      <c r="U455" s="719"/>
      <c r="V455" s="684"/>
      <c r="W455" s="684"/>
      <c r="X455" s="684"/>
      <c r="Y455" s="719"/>
      <c r="Z455" s="719"/>
      <c r="AA455" s="686"/>
      <c r="AB455" s="686"/>
      <c r="AC455" s="686"/>
      <c r="AD455" s="684"/>
      <c r="AE455" s="684"/>
      <c r="AF455" s="719"/>
      <c r="AG455" s="684"/>
      <c r="AH455" s="684"/>
      <c r="AI455" s="719"/>
      <c r="AJ455" s="684"/>
      <c r="AK455" s="719"/>
      <c r="AL455" s="722"/>
      <c r="AM455" s="724"/>
      <c r="AN455" s="724"/>
      <c r="AO455" s="724"/>
      <c r="AP455" s="724"/>
      <c r="AQ455" s="719"/>
      <c r="AR455" s="686"/>
      <c r="AS455" s="686"/>
      <c r="AT455" s="686"/>
      <c r="AU455" s="686"/>
      <c r="AV455" s="686"/>
      <c r="AW455" s="686"/>
      <c r="AX455" s="686"/>
      <c r="AY455" s="686"/>
      <c r="AZ455" s="686"/>
      <c r="BA455" s="686"/>
      <c r="BB455" s="686"/>
      <c r="BC455" s="686"/>
      <c r="BD455" s="686"/>
      <c r="BE455" s="686"/>
      <c r="BF455" s="686"/>
      <c r="BG455" s="686"/>
      <c r="BH455" s="686"/>
      <c r="BI455" s="686"/>
      <c r="BJ455" s="686"/>
      <c r="BK455" s="686"/>
      <c r="BL455" s="686"/>
      <c r="BM455" s="686"/>
      <c r="BN455" s="686"/>
      <c r="BO455" s="686"/>
      <c r="BP455" s="686"/>
      <c r="BQ455" s="686"/>
      <c r="BR455" s="686"/>
      <c r="BS455" s="686"/>
      <c r="BT455" s="686"/>
    </row>
    <row r="456" ht="15.75" customHeight="1">
      <c r="A456" s="711"/>
      <c r="B456" s="708"/>
      <c r="C456" s="740"/>
      <c r="D456" s="708"/>
      <c r="E456" s="708"/>
      <c r="F456" s="708"/>
      <c r="G456" s="708"/>
      <c r="H456" s="740"/>
      <c r="I456" s="711"/>
      <c r="J456" s="711"/>
      <c r="K456" s="711"/>
      <c r="L456" s="711"/>
      <c r="M456" s="711"/>
      <c r="N456" s="711"/>
      <c r="O456" s="711"/>
      <c r="P456" s="717"/>
      <c r="Q456" s="711"/>
      <c r="R456" s="719"/>
      <c r="S456" s="719"/>
      <c r="T456" s="748"/>
      <c r="U456" s="719"/>
      <c r="V456" s="684"/>
      <c r="W456" s="684"/>
      <c r="X456" s="684"/>
      <c r="Y456" s="719"/>
      <c r="Z456" s="719"/>
      <c r="AA456" s="686"/>
      <c r="AB456" s="686"/>
      <c r="AC456" s="686"/>
      <c r="AD456" s="684"/>
      <c r="AE456" s="684"/>
      <c r="AF456" s="719"/>
      <c r="AG456" s="684"/>
      <c r="AH456" s="684"/>
      <c r="AI456" s="719"/>
      <c r="AJ456" s="684"/>
      <c r="AK456" s="719"/>
      <c r="AL456" s="722"/>
      <c r="AM456" s="724"/>
      <c r="AN456" s="724"/>
      <c r="AO456" s="724"/>
      <c r="AP456" s="724"/>
      <c r="AQ456" s="719"/>
      <c r="AR456" s="686"/>
      <c r="AS456" s="686"/>
      <c r="AT456" s="686"/>
      <c r="AU456" s="686"/>
      <c r="AV456" s="686"/>
      <c r="AW456" s="686"/>
      <c r="AX456" s="686"/>
      <c r="AY456" s="686"/>
      <c r="AZ456" s="686"/>
      <c r="BA456" s="686"/>
      <c r="BB456" s="686"/>
      <c r="BC456" s="686"/>
      <c r="BD456" s="686"/>
      <c r="BE456" s="686"/>
      <c r="BF456" s="686"/>
      <c r="BG456" s="686"/>
      <c r="BH456" s="686"/>
      <c r="BI456" s="686"/>
      <c r="BJ456" s="686"/>
      <c r="BK456" s="686"/>
      <c r="BL456" s="686"/>
      <c r="BM456" s="686"/>
      <c r="BN456" s="686"/>
      <c r="BO456" s="686"/>
      <c r="BP456" s="686"/>
      <c r="BQ456" s="686"/>
      <c r="BR456" s="686"/>
      <c r="BS456" s="686"/>
      <c r="BT456" s="686"/>
    </row>
    <row r="457" ht="15.75" customHeight="1">
      <c r="A457" s="711"/>
      <c r="B457" s="708"/>
      <c r="C457" s="740"/>
      <c r="D457" s="708"/>
      <c r="E457" s="708"/>
      <c r="F457" s="708"/>
      <c r="G457" s="708"/>
      <c r="H457" s="740"/>
      <c r="I457" s="711"/>
      <c r="J457" s="711"/>
      <c r="K457" s="711"/>
      <c r="L457" s="711"/>
      <c r="M457" s="711"/>
      <c r="N457" s="711"/>
      <c r="O457" s="711"/>
      <c r="P457" s="717"/>
      <c r="Q457" s="711"/>
      <c r="R457" s="719"/>
      <c r="S457" s="719"/>
      <c r="T457" s="748"/>
      <c r="U457" s="719"/>
      <c r="V457" s="684"/>
      <c r="W457" s="684"/>
      <c r="X457" s="684"/>
      <c r="Y457" s="719"/>
      <c r="Z457" s="719"/>
      <c r="AA457" s="686"/>
      <c r="AB457" s="686"/>
      <c r="AC457" s="686"/>
      <c r="AD457" s="684"/>
      <c r="AE457" s="684"/>
      <c r="AF457" s="719"/>
      <c r="AG457" s="684"/>
      <c r="AH457" s="684"/>
      <c r="AI457" s="719"/>
      <c r="AJ457" s="684"/>
      <c r="AK457" s="719"/>
      <c r="AL457" s="722"/>
      <c r="AM457" s="724"/>
      <c r="AN457" s="724"/>
      <c r="AO457" s="724"/>
      <c r="AP457" s="724"/>
      <c r="AQ457" s="719"/>
      <c r="AR457" s="686"/>
      <c r="AS457" s="686"/>
      <c r="AT457" s="686"/>
      <c r="AU457" s="686"/>
      <c r="AV457" s="686"/>
      <c r="AW457" s="686"/>
      <c r="AX457" s="686"/>
      <c r="AY457" s="686"/>
      <c r="AZ457" s="686"/>
      <c r="BA457" s="686"/>
      <c r="BB457" s="686"/>
      <c r="BC457" s="686"/>
      <c r="BD457" s="686"/>
      <c r="BE457" s="686"/>
      <c r="BF457" s="686"/>
      <c r="BG457" s="686"/>
      <c r="BH457" s="686"/>
      <c r="BI457" s="686"/>
      <c r="BJ457" s="686"/>
      <c r="BK457" s="686"/>
      <c r="BL457" s="686"/>
      <c r="BM457" s="686"/>
      <c r="BN457" s="686"/>
      <c r="BO457" s="686"/>
      <c r="BP457" s="686"/>
      <c r="BQ457" s="686"/>
      <c r="BR457" s="686"/>
      <c r="BS457" s="686"/>
      <c r="BT457" s="686"/>
    </row>
    <row r="458" ht="15.75" customHeight="1">
      <c r="A458" s="711"/>
      <c r="B458" s="708"/>
      <c r="C458" s="740"/>
      <c r="D458" s="708"/>
      <c r="E458" s="708"/>
      <c r="F458" s="708"/>
      <c r="G458" s="708"/>
      <c r="H458" s="740"/>
      <c r="I458" s="711"/>
      <c r="J458" s="711"/>
      <c r="K458" s="711"/>
      <c r="L458" s="711"/>
      <c r="M458" s="711"/>
      <c r="N458" s="711"/>
      <c r="O458" s="711"/>
      <c r="P458" s="717"/>
      <c r="Q458" s="711"/>
      <c r="R458" s="719"/>
      <c r="S458" s="719"/>
      <c r="T458" s="748"/>
      <c r="U458" s="719"/>
      <c r="V458" s="684"/>
      <c r="W458" s="684"/>
      <c r="X458" s="684"/>
      <c r="Y458" s="719"/>
      <c r="Z458" s="719"/>
      <c r="AA458" s="686"/>
      <c r="AB458" s="686"/>
      <c r="AC458" s="686"/>
      <c r="AD458" s="684"/>
      <c r="AE458" s="684"/>
      <c r="AF458" s="719"/>
      <c r="AG458" s="684"/>
      <c r="AH458" s="684"/>
      <c r="AI458" s="719"/>
      <c r="AJ458" s="684"/>
      <c r="AK458" s="719"/>
      <c r="AL458" s="722"/>
      <c r="AM458" s="724"/>
      <c r="AN458" s="724"/>
      <c r="AO458" s="724"/>
      <c r="AP458" s="724"/>
      <c r="AQ458" s="719"/>
      <c r="AR458" s="686"/>
      <c r="AS458" s="686"/>
      <c r="AT458" s="686"/>
      <c r="AU458" s="686"/>
      <c r="AV458" s="686"/>
      <c r="AW458" s="686"/>
      <c r="AX458" s="686"/>
      <c r="AY458" s="686"/>
      <c r="AZ458" s="686"/>
      <c r="BA458" s="686"/>
      <c r="BB458" s="686"/>
      <c r="BC458" s="686"/>
      <c r="BD458" s="686"/>
      <c r="BE458" s="686"/>
      <c r="BF458" s="686"/>
      <c r="BG458" s="686"/>
      <c r="BH458" s="686"/>
      <c r="BI458" s="686"/>
      <c r="BJ458" s="686"/>
      <c r="BK458" s="686"/>
      <c r="BL458" s="686"/>
      <c r="BM458" s="686"/>
      <c r="BN458" s="686"/>
      <c r="BO458" s="686"/>
      <c r="BP458" s="686"/>
      <c r="BQ458" s="686"/>
      <c r="BR458" s="686"/>
      <c r="BS458" s="686"/>
      <c r="BT458" s="686"/>
    </row>
    <row r="459" ht="15.75" customHeight="1">
      <c r="A459" s="711"/>
      <c r="B459" s="708"/>
      <c r="C459" s="740"/>
      <c r="D459" s="708"/>
      <c r="E459" s="708"/>
      <c r="F459" s="708"/>
      <c r="G459" s="708"/>
      <c r="H459" s="740"/>
      <c r="I459" s="711"/>
      <c r="J459" s="711"/>
      <c r="K459" s="711"/>
      <c r="L459" s="711"/>
      <c r="M459" s="711"/>
      <c r="N459" s="711"/>
      <c r="O459" s="711"/>
      <c r="P459" s="717"/>
      <c r="Q459" s="711"/>
      <c r="R459" s="719"/>
      <c r="S459" s="719"/>
      <c r="T459" s="748"/>
      <c r="U459" s="719"/>
      <c r="V459" s="684"/>
      <c r="W459" s="684"/>
      <c r="X459" s="684"/>
      <c r="Y459" s="719"/>
      <c r="Z459" s="719"/>
      <c r="AA459" s="686"/>
      <c r="AB459" s="686"/>
      <c r="AC459" s="686"/>
      <c r="AD459" s="684"/>
      <c r="AE459" s="684"/>
      <c r="AF459" s="719"/>
      <c r="AG459" s="684"/>
      <c r="AH459" s="684"/>
      <c r="AI459" s="719"/>
      <c r="AJ459" s="684"/>
      <c r="AK459" s="719"/>
      <c r="AL459" s="722"/>
      <c r="AM459" s="724"/>
      <c r="AN459" s="724"/>
      <c r="AO459" s="724"/>
      <c r="AP459" s="724"/>
      <c r="AQ459" s="719"/>
      <c r="AR459" s="686"/>
      <c r="AS459" s="686"/>
      <c r="AT459" s="686"/>
      <c r="AU459" s="686"/>
      <c r="AV459" s="686"/>
      <c r="AW459" s="686"/>
      <c r="AX459" s="686"/>
      <c r="AY459" s="686"/>
      <c r="AZ459" s="686"/>
      <c r="BA459" s="686"/>
      <c r="BB459" s="686"/>
      <c r="BC459" s="686"/>
      <c r="BD459" s="686"/>
      <c r="BE459" s="686"/>
      <c r="BF459" s="686"/>
      <c r="BG459" s="686"/>
      <c r="BH459" s="686"/>
      <c r="BI459" s="686"/>
      <c r="BJ459" s="686"/>
      <c r="BK459" s="686"/>
      <c r="BL459" s="686"/>
      <c r="BM459" s="686"/>
      <c r="BN459" s="686"/>
      <c r="BO459" s="686"/>
      <c r="BP459" s="686"/>
      <c r="BQ459" s="686"/>
      <c r="BR459" s="686"/>
      <c r="BS459" s="686"/>
      <c r="BT459" s="686"/>
    </row>
    <row r="460" ht="15.75" customHeight="1">
      <c r="A460" s="711"/>
      <c r="B460" s="708"/>
      <c r="C460" s="740"/>
      <c r="D460" s="708"/>
      <c r="E460" s="708"/>
      <c r="F460" s="708"/>
      <c r="G460" s="708"/>
      <c r="H460" s="740"/>
      <c r="I460" s="711"/>
      <c r="J460" s="711"/>
      <c r="K460" s="711"/>
      <c r="L460" s="711"/>
      <c r="M460" s="711"/>
      <c r="N460" s="711"/>
      <c r="O460" s="711"/>
      <c r="P460" s="717"/>
      <c r="Q460" s="711"/>
      <c r="R460" s="719"/>
      <c r="S460" s="719"/>
      <c r="T460" s="748"/>
      <c r="U460" s="719"/>
      <c r="V460" s="684"/>
      <c r="W460" s="684"/>
      <c r="X460" s="684"/>
      <c r="Y460" s="719"/>
      <c r="Z460" s="719"/>
      <c r="AA460" s="686"/>
      <c r="AB460" s="686"/>
      <c r="AC460" s="686"/>
      <c r="AD460" s="684"/>
      <c r="AE460" s="684"/>
      <c r="AF460" s="719"/>
      <c r="AG460" s="684"/>
      <c r="AH460" s="684"/>
      <c r="AI460" s="719"/>
      <c r="AJ460" s="684"/>
      <c r="AK460" s="719"/>
      <c r="AL460" s="722"/>
      <c r="AM460" s="724"/>
      <c r="AN460" s="724"/>
      <c r="AO460" s="724"/>
      <c r="AP460" s="724"/>
      <c r="AQ460" s="719"/>
      <c r="AR460" s="686"/>
      <c r="AS460" s="686"/>
      <c r="AT460" s="686"/>
      <c r="AU460" s="686"/>
      <c r="AV460" s="686"/>
      <c r="AW460" s="686"/>
      <c r="AX460" s="686"/>
      <c r="AY460" s="686"/>
      <c r="AZ460" s="686"/>
      <c r="BA460" s="686"/>
      <c r="BB460" s="686"/>
      <c r="BC460" s="686"/>
      <c r="BD460" s="686"/>
      <c r="BE460" s="686"/>
      <c r="BF460" s="686"/>
      <c r="BG460" s="686"/>
      <c r="BH460" s="686"/>
      <c r="BI460" s="686"/>
      <c r="BJ460" s="686"/>
      <c r="BK460" s="686"/>
      <c r="BL460" s="686"/>
      <c r="BM460" s="686"/>
      <c r="BN460" s="686"/>
      <c r="BO460" s="686"/>
      <c r="BP460" s="686"/>
      <c r="BQ460" s="686"/>
      <c r="BR460" s="686"/>
      <c r="BS460" s="686"/>
      <c r="BT460" s="686"/>
    </row>
    <row r="461" ht="15.75" customHeight="1">
      <c r="A461" s="711"/>
      <c r="B461" s="708"/>
      <c r="C461" s="740"/>
      <c r="D461" s="708"/>
      <c r="E461" s="708"/>
      <c r="F461" s="708"/>
      <c r="G461" s="708"/>
      <c r="H461" s="740"/>
      <c r="I461" s="711"/>
      <c r="J461" s="711"/>
      <c r="K461" s="711"/>
      <c r="L461" s="711"/>
      <c r="M461" s="711"/>
      <c r="N461" s="711"/>
      <c r="O461" s="711"/>
      <c r="P461" s="717"/>
      <c r="Q461" s="711"/>
      <c r="R461" s="719"/>
      <c r="S461" s="719"/>
      <c r="T461" s="748"/>
      <c r="U461" s="719"/>
      <c r="V461" s="684"/>
      <c r="W461" s="684"/>
      <c r="X461" s="684"/>
      <c r="Y461" s="719"/>
      <c r="Z461" s="719"/>
      <c r="AA461" s="686"/>
      <c r="AB461" s="686"/>
      <c r="AC461" s="686"/>
      <c r="AD461" s="684"/>
      <c r="AE461" s="684"/>
      <c r="AF461" s="719"/>
      <c r="AG461" s="684"/>
      <c r="AH461" s="684"/>
      <c r="AI461" s="719"/>
      <c r="AJ461" s="684"/>
      <c r="AK461" s="719"/>
      <c r="AL461" s="722"/>
      <c r="AM461" s="724"/>
      <c r="AN461" s="724"/>
      <c r="AO461" s="724"/>
      <c r="AP461" s="724"/>
      <c r="AQ461" s="719"/>
      <c r="AR461" s="686"/>
      <c r="AS461" s="686"/>
      <c r="AT461" s="686"/>
      <c r="AU461" s="686"/>
      <c r="AV461" s="686"/>
      <c r="AW461" s="686"/>
      <c r="AX461" s="686"/>
      <c r="AY461" s="686"/>
      <c r="AZ461" s="686"/>
      <c r="BA461" s="686"/>
      <c r="BB461" s="686"/>
      <c r="BC461" s="686"/>
      <c r="BD461" s="686"/>
      <c r="BE461" s="686"/>
      <c r="BF461" s="686"/>
      <c r="BG461" s="686"/>
      <c r="BH461" s="686"/>
      <c r="BI461" s="686"/>
      <c r="BJ461" s="686"/>
      <c r="BK461" s="686"/>
      <c r="BL461" s="686"/>
      <c r="BM461" s="686"/>
      <c r="BN461" s="686"/>
      <c r="BO461" s="686"/>
      <c r="BP461" s="686"/>
      <c r="BQ461" s="686"/>
      <c r="BR461" s="686"/>
      <c r="BS461" s="686"/>
      <c r="BT461" s="686"/>
    </row>
    <row r="462" ht="15.75" customHeight="1">
      <c r="A462" s="711"/>
      <c r="B462" s="708"/>
      <c r="C462" s="740"/>
      <c r="D462" s="708"/>
      <c r="E462" s="708"/>
      <c r="F462" s="708"/>
      <c r="G462" s="708"/>
      <c r="H462" s="740"/>
      <c r="I462" s="711"/>
      <c r="J462" s="711"/>
      <c r="K462" s="711"/>
      <c r="L462" s="711"/>
      <c r="M462" s="711"/>
      <c r="N462" s="711"/>
      <c r="O462" s="711"/>
      <c r="P462" s="717"/>
      <c r="Q462" s="711"/>
      <c r="R462" s="719"/>
      <c r="S462" s="719"/>
      <c r="T462" s="748"/>
      <c r="U462" s="719"/>
      <c r="V462" s="684"/>
      <c r="W462" s="684"/>
      <c r="X462" s="684"/>
      <c r="Y462" s="719"/>
      <c r="Z462" s="719"/>
      <c r="AA462" s="686"/>
      <c r="AB462" s="686"/>
      <c r="AC462" s="686"/>
      <c r="AD462" s="684"/>
      <c r="AE462" s="684"/>
      <c r="AF462" s="719"/>
      <c r="AG462" s="684"/>
      <c r="AH462" s="684"/>
      <c r="AI462" s="719"/>
      <c r="AJ462" s="684"/>
      <c r="AK462" s="719"/>
      <c r="AL462" s="722"/>
      <c r="AM462" s="724"/>
      <c r="AN462" s="724"/>
      <c r="AO462" s="724"/>
      <c r="AP462" s="724"/>
      <c r="AQ462" s="719"/>
      <c r="AR462" s="686"/>
      <c r="AS462" s="686"/>
      <c r="AT462" s="686"/>
      <c r="AU462" s="686"/>
      <c r="AV462" s="686"/>
      <c r="AW462" s="686"/>
      <c r="AX462" s="686"/>
      <c r="AY462" s="686"/>
      <c r="AZ462" s="686"/>
      <c r="BA462" s="686"/>
      <c r="BB462" s="686"/>
      <c r="BC462" s="686"/>
      <c r="BD462" s="686"/>
      <c r="BE462" s="686"/>
      <c r="BF462" s="686"/>
      <c r="BG462" s="686"/>
      <c r="BH462" s="686"/>
      <c r="BI462" s="686"/>
      <c r="BJ462" s="686"/>
      <c r="BK462" s="686"/>
      <c r="BL462" s="686"/>
      <c r="BM462" s="686"/>
      <c r="BN462" s="686"/>
      <c r="BO462" s="686"/>
      <c r="BP462" s="686"/>
      <c r="BQ462" s="686"/>
      <c r="BR462" s="686"/>
      <c r="BS462" s="686"/>
      <c r="BT462" s="686"/>
    </row>
    <row r="463" ht="15.75" customHeight="1">
      <c r="A463" s="711"/>
      <c r="B463" s="708"/>
      <c r="C463" s="740"/>
      <c r="D463" s="708"/>
      <c r="E463" s="708"/>
      <c r="F463" s="708"/>
      <c r="G463" s="708"/>
      <c r="H463" s="740"/>
      <c r="I463" s="711"/>
      <c r="J463" s="711"/>
      <c r="K463" s="711"/>
      <c r="L463" s="711"/>
      <c r="M463" s="711"/>
      <c r="N463" s="711"/>
      <c r="O463" s="711"/>
      <c r="P463" s="717"/>
      <c r="Q463" s="711"/>
      <c r="R463" s="719"/>
      <c r="S463" s="719"/>
      <c r="T463" s="748"/>
      <c r="U463" s="719"/>
      <c r="V463" s="684"/>
      <c r="W463" s="684"/>
      <c r="X463" s="684"/>
      <c r="Y463" s="719"/>
      <c r="Z463" s="719"/>
      <c r="AA463" s="686"/>
      <c r="AB463" s="686"/>
      <c r="AC463" s="686"/>
      <c r="AD463" s="684"/>
      <c r="AE463" s="684"/>
      <c r="AF463" s="719"/>
      <c r="AG463" s="684"/>
      <c r="AH463" s="684"/>
      <c r="AI463" s="719"/>
      <c r="AJ463" s="684"/>
      <c r="AK463" s="719"/>
      <c r="AL463" s="722"/>
      <c r="AM463" s="724"/>
      <c r="AN463" s="724"/>
      <c r="AO463" s="724"/>
      <c r="AP463" s="724"/>
      <c r="AQ463" s="719"/>
      <c r="AR463" s="686"/>
      <c r="AS463" s="686"/>
      <c r="AT463" s="686"/>
      <c r="AU463" s="686"/>
      <c r="AV463" s="686"/>
      <c r="AW463" s="686"/>
      <c r="AX463" s="686"/>
      <c r="AY463" s="686"/>
      <c r="AZ463" s="686"/>
      <c r="BA463" s="686"/>
      <c r="BB463" s="686"/>
      <c r="BC463" s="686"/>
      <c r="BD463" s="686"/>
      <c r="BE463" s="686"/>
      <c r="BF463" s="686"/>
      <c r="BG463" s="686"/>
      <c r="BH463" s="686"/>
      <c r="BI463" s="686"/>
      <c r="BJ463" s="686"/>
      <c r="BK463" s="686"/>
      <c r="BL463" s="686"/>
      <c r="BM463" s="686"/>
      <c r="BN463" s="686"/>
      <c r="BO463" s="686"/>
      <c r="BP463" s="686"/>
      <c r="BQ463" s="686"/>
      <c r="BR463" s="686"/>
      <c r="BS463" s="686"/>
      <c r="BT463" s="686"/>
    </row>
    <row r="464" ht="15.75" customHeight="1">
      <c r="A464" s="711"/>
      <c r="B464" s="708"/>
      <c r="C464" s="740"/>
      <c r="D464" s="708"/>
      <c r="E464" s="708"/>
      <c r="F464" s="708"/>
      <c r="G464" s="708"/>
      <c r="H464" s="740"/>
      <c r="I464" s="711"/>
      <c r="J464" s="711"/>
      <c r="K464" s="711"/>
      <c r="L464" s="711"/>
      <c r="M464" s="711"/>
      <c r="N464" s="711"/>
      <c r="O464" s="711"/>
      <c r="P464" s="717"/>
      <c r="Q464" s="711"/>
      <c r="R464" s="719"/>
      <c r="S464" s="719"/>
      <c r="T464" s="748"/>
      <c r="U464" s="719"/>
      <c r="V464" s="684"/>
      <c r="W464" s="684"/>
      <c r="X464" s="684"/>
      <c r="Y464" s="719"/>
      <c r="Z464" s="719"/>
      <c r="AA464" s="686"/>
      <c r="AB464" s="686"/>
      <c r="AC464" s="686"/>
      <c r="AD464" s="684"/>
      <c r="AE464" s="684"/>
      <c r="AF464" s="719"/>
      <c r="AG464" s="684"/>
      <c r="AH464" s="684"/>
      <c r="AI464" s="719"/>
      <c r="AJ464" s="684"/>
      <c r="AK464" s="719"/>
      <c r="AL464" s="722"/>
      <c r="AM464" s="724"/>
      <c r="AN464" s="724"/>
      <c r="AO464" s="724"/>
      <c r="AP464" s="724"/>
      <c r="AQ464" s="719"/>
      <c r="AR464" s="686"/>
      <c r="AS464" s="686"/>
      <c r="AT464" s="686"/>
      <c r="AU464" s="686"/>
      <c r="AV464" s="686"/>
      <c r="AW464" s="686"/>
      <c r="AX464" s="686"/>
      <c r="AY464" s="686"/>
      <c r="AZ464" s="686"/>
      <c r="BA464" s="686"/>
      <c r="BB464" s="686"/>
      <c r="BC464" s="686"/>
      <c r="BD464" s="686"/>
      <c r="BE464" s="686"/>
      <c r="BF464" s="686"/>
      <c r="BG464" s="686"/>
      <c r="BH464" s="686"/>
      <c r="BI464" s="686"/>
      <c r="BJ464" s="686"/>
      <c r="BK464" s="686"/>
      <c r="BL464" s="686"/>
      <c r="BM464" s="686"/>
      <c r="BN464" s="686"/>
      <c r="BO464" s="686"/>
      <c r="BP464" s="686"/>
      <c r="BQ464" s="686"/>
      <c r="BR464" s="686"/>
      <c r="BS464" s="686"/>
      <c r="BT464" s="686"/>
    </row>
    <row r="465" ht="15.75" customHeight="1">
      <c r="A465" s="711"/>
      <c r="B465" s="708"/>
      <c r="C465" s="740"/>
      <c r="D465" s="708"/>
      <c r="E465" s="708"/>
      <c r="F465" s="708"/>
      <c r="G465" s="708"/>
      <c r="H465" s="740"/>
      <c r="I465" s="711"/>
      <c r="J465" s="711"/>
      <c r="K465" s="711"/>
      <c r="L465" s="711"/>
      <c r="M465" s="711"/>
      <c r="N465" s="711"/>
      <c r="O465" s="711"/>
      <c r="P465" s="717"/>
      <c r="Q465" s="711"/>
      <c r="R465" s="719"/>
      <c r="S465" s="719"/>
      <c r="T465" s="748"/>
      <c r="U465" s="719"/>
      <c r="V465" s="684"/>
      <c r="W465" s="684"/>
      <c r="X465" s="684"/>
      <c r="Y465" s="719"/>
      <c r="Z465" s="719"/>
      <c r="AA465" s="686"/>
      <c r="AB465" s="686"/>
      <c r="AC465" s="686"/>
      <c r="AD465" s="684"/>
      <c r="AE465" s="684"/>
      <c r="AF465" s="719"/>
      <c r="AG465" s="684"/>
      <c r="AH465" s="684"/>
      <c r="AI465" s="719"/>
      <c r="AJ465" s="684"/>
      <c r="AK465" s="719"/>
      <c r="AL465" s="722"/>
      <c r="AM465" s="724"/>
      <c r="AN465" s="724"/>
      <c r="AO465" s="724"/>
      <c r="AP465" s="724"/>
      <c r="AQ465" s="719"/>
      <c r="AR465" s="686"/>
      <c r="AS465" s="686"/>
      <c r="AT465" s="686"/>
      <c r="AU465" s="686"/>
      <c r="AV465" s="686"/>
      <c r="AW465" s="686"/>
      <c r="AX465" s="686"/>
      <c r="AY465" s="686"/>
      <c r="AZ465" s="686"/>
      <c r="BA465" s="686"/>
      <c r="BB465" s="686"/>
      <c r="BC465" s="686"/>
      <c r="BD465" s="686"/>
      <c r="BE465" s="686"/>
      <c r="BF465" s="686"/>
      <c r="BG465" s="686"/>
      <c r="BH465" s="686"/>
      <c r="BI465" s="686"/>
      <c r="BJ465" s="686"/>
      <c r="BK465" s="686"/>
      <c r="BL465" s="686"/>
      <c r="BM465" s="686"/>
      <c r="BN465" s="686"/>
      <c r="BO465" s="686"/>
      <c r="BP465" s="686"/>
      <c r="BQ465" s="686"/>
      <c r="BR465" s="686"/>
      <c r="BS465" s="686"/>
      <c r="BT465" s="686"/>
    </row>
    <row r="466" ht="15.75" customHeight="1">
      <c r="A466" s="711"/>
      <c r="B466" s="708"/>
      <c r="C466" s="740"/>
      <c r="D466" s="708"/>
      <c r="E466" s="708"/>
      <c r="F466" s="708"/>
      <c r="G466" s="708"/>
      <c r="H466" s="740"/>
      <c r="I466" s="711"/>
      <c r="J466" s="711"/>
      <c r="K466" s="711"/>
      <c r="L466" s="711"/>
      <c r="M466" s="711"/>
      <c r="N466" s="711"/>
      <c r="O466" s="711"/>
      <c r="P466" s="717"/>
      <c r="Q466" s="711"/>
      <c r="R466" s="719"/>
      <c r="S466" s="719"/>
      <c r="T466" s="748"/>
      <c r="U466" s="719"/>
      <c r="V466" s="684"/>
      <c r="W466" s="684"/>
      <c r="X466" s="684"/>
      <c r="Y466" s="719"/>
      <c r="Z466" s="719"/>
      <c r="AA466" s="686"/>
      <c r="AB466" s="686"/>
      <c r="AC466" s="686"/>
      <c r="AD466" s="684"/>
      <c r="AE466" s="684"/>
      <c r="AF466" s="719"/>
      <c r="AG466" s="684"/>
      <c r="AH466" s="684"/>
      <c r="AI466" s="719"/>
      <c r="AJ466" s="684"/>
      <c r="AK466" s="719"/>
      <c r="AL466" s="722"/>
      <c r="AM466" s="724"/>
      <c r="AN466" s="724"/>
      <c r="AO466" s="724"/>
      <c r="AP466" s="724"/>
      <c r="AQ466" s="719"/>
      <c r="AR466" s="686"/>
      <c r="AS466" s="686"/>
      <c r="AT466" s="686"/>
      <c r="AU466" s="686"/>
      <c r="AV466" s="686"/>
      <c r="AW466" s="686"/>
      <c r="AX466" s="686"/>
      <c r="AY466" s="686"/>
      <c r="AZ466" s="686"/>
      <c r="BA466" s="686"/>
      <c r="BB466" s="686"/>
      <c r="BC466" s="686"/>
      <c r="BD466" s="686"/>
      <c r="BE466" s="686"/>
      <c r="BF466" s="686"/>
      <c r="BG466" s="686"/>
      <c r="BH466" s="686"/>
      <c r="BI466" s="686"/>
      <c r="BJ466" s="686"/>
      <c r="BK466" s="686"/>
      <c r="BL466" s="686"/>
      <c r="BM466" s="686"/>
      <c r="BN466" s="686"/>
      <c r="BO466" s="686"/>
      <c r="BP466" s="686"/>
      <c r="BQ466" s="686"/>
      <c r="BR466" s="686"/>
      <c r="BS466" s="686"/>
      <c r="BT466" s="686"/>
    </row>
    <row r="467" ht="15.75" customHeight="1">
      <c r="A467" s="711"/>
      <c r="B467" s="708"/>
      <c r="C467" s="740"/>
      <c r="D467" s="708"/>
      <c r="E467" s="708"/>
      <c r="F467" s="708"/>
      <c r="G467" s="708"/>
      <c r="H467" s="740"/>
      <c r="I467" s="711"/>
      <c r="J467" s="711"/>
      <c r="K467" s="711"/>
      <c r="L467" s="711"/>
      <c r="M467" s="711"/>
      <c r="N467" s="711"/>
      <c r="O467" s="711"/>
      <c r="P467" s="717"/>
      <c r="Q467" s="711"/>
      <c r="R467" s="719"/>
      <c r="S467" s="719"/>
      <c r="T467" s="748"/>
      <c r="U467" s="719"/>
      <c r="V467" s="684"/>
      <c r="W467" s="684"/>
      <c r="X467" s="684"/>
      <c r="Y467" s="719"/>
      <c r="Z467" s="719"/>
      <c r="AA467" s="686"/>
      <c r="AB467" s="686"/>
      <c r="AC467" s="686"/>
      <c r="AD467" s="684"/>
      <c r="AE467" s="684"/>
      <c r="AF467" s="719"/>
      <c r="AG467" s="684"/>
      <c r="AH467" s="684"/>
      <c r="AI467" s="719"/>
      <c r="AJ467" s="684"/>
      <c r="AK467" s="719"/>
      <c r="AL467" s="722"/>
      <c r="AM467" s="724"/>
      <c r="AN467" s="724"/>
      <c r="AO467" s="724"/>
      <c r="AP467" s="724"/>
      <c r="AQ467" s="719"/>
      <c r="AR467" s="686"/>
      <c r="AS467" s="686"/>
      <c r="AT467" s="686"/>
      <c r="AU467" s="686"/>
      <c r="AV467" s="686"/>
      <c r="AW467" s="686"/>
      <c r="AX467" s="686"/>
      <c r="AY467" s="686"/>
      <c r="AZ467" s="686"/>
      <c r="BA467" s="686"/>
      <c r="BB467" s="686"/>
      <c r="BC467" s="686"/>
      <c r="BD467" s="686"/>
      <c r="BE467" s="686"/>
      <c r="BF467" s="686"/>
      <c r="BG467" s="686"/>
      <c r="BH467" s="686"/>
      <c r="BI467" s="686"/>
      <c r="BJ467" s="686"/>
      <c r="BK467" s="686"/>
      <c r="BL467" s="686"/>
      <c r="BM467" s="686"/>
      <c r="BN467" s="686"/>
      <c r="BO467" s="686"/>
      <c r="BP467" s="686"/>
      <c r="BQ467" s="686"/>
      <c r="BR467" s="686"/>
      <c r="BS467" s="686"/>
      <c r="BT467" s="686"/>
    </row>
    <row r="468" ht="15.75" customHeight="1">
      <c r="A468" s="711"/>
      <c r="B468" s="708"/>
      <c r="C468" s="740"/>
      <c r="D468" s="708"/>
      <c r="E468" s="708"/>
      <c r="F468" s="708"/>
      <c r="G468" s="708"/>
      <c r="H468" s="740"/>
      <c r="I468" s="711"/>
      <c r="J468" s="711"/>
      <c r="K468" s="711"/>
      <c r="L468" s="711"/>
      <c r="M468" s="711"/>
      <c r="N468" s="711"/>
      <c r="O468" s="711"/>
      <c r="P468" s="717"/>
      <c r="Q468" s="711"/>
      <c r="R468" s="719"/>
      <c r="S468" s="719"/>
      <c r="T468" s="748"/>
      <c r="U468" s="719"/>
      <c r="V468" s="684"/>
      <c r="W468" s="684"/>
      <c r="X468" s="684"/>
      <c r="Y468" s="719"/>
      <c r="Z468" s="719"/>
      <c r="AA468" s="686"/>
      <c r="AB468" s="686"/>
      <c r="AC468" s="686"/>
      <c r="AD468" s="684"/>
      <c r="AE468" s="684"/>
      <c r="AF468" s="719"/>
      <c r="AG468" s="684"/>
      <c r="AH468" s="684"/>
      <c r="AI468" s="719"/>
      <c r="AJ468" s="684"/>
      <c r="AK468" s="719"/>
      <c r="AL468" s="722"/>
      <c r="AM468" s="724"/>
      <c r="AN468" s="724"/>
      <c r="AO468" s="724"/>
      <c r="AP468" s="724"/>
      <c r="AQ468" s="719"/>
      <c r="AR468" s="686"/>
      <c r="AS468" s="686"/>
      <c r="AT468" s="686"/>
      <c r="AU468" s="686"/>
      <c r="AV468" s="686"/>
      <c r="AW468" s="686"/>
      <c r="AX468" s="686"/>
      <c r="AY468" s="686"/>
      <c r="AZ468" s="686"/>
      <c r="BA468" s="686"/>
      <c r="BB468" s="686"/>
      <c r="BC468" s="686"/>
      <c r="BD468" s="686"/>
      <c r="BE468" s="686"/>
      <c r="BF468" s="686"/>
      <c r="BG468" s="686"/>
      <c r="BH468" s="686"/>
      <c r="BI468" s="686"/>
      <c r="BJ468" s="686"/>
      <c r="BK468" s="686"/>
      <c r="BL468" s="686"/>
      <c r="BM468" s="686"/>
      <c r="BN468" s="686"/>
      <c r="BO468" s="686"/>
      <c r="BP468" s="686"/>
      <c r="BQ468" s="686"/>
      <c r="BR468" s="686"/>
      <c r="BS468" s="686"/>
      <c r="BT468" s="686"/>
    </row>
    <row r="469" ht="15.75" customHeight="1">
      <c r="A469" s="711"/>
      <c r="B469" s="708"/>
      <c r="C469" s="740"/>
      <c r="D469" s="708"/>
      <c r="E469" s="708"/>
      <c r="F469" s="708"/>
      <c r="G469" s="708"/>
      <c r="H469" s="740"/>
      <c r="I469" s="711"/>
      <c r="J469" s="711"/>
      <c r="K469" s="711"/>
      <c r="L469" s="711"/>
      <c r="M469" s="711"/>
      <c r="N469" s="711"/>
      <c r="O469" s="711"/>
      <c r="P469" s="717"/>
      <c r="Q469" s="711"/>
      <c r="R469" s="719"/>
      <c r="S469" s="719"/>
      <c r="T469" s="748"/>
      <c r="U469" s="719"/>
      <c r="V469" s="684"/>
      <c r="W469" s="684"/>
      <c r="X469" s="684"/>
      <c r="Y469" s="719"/>
      <c r="Z469" s="719"/>
      <c r="AA469" s="686"/>
      <c r="AB469" s="686"/>
      <c r="AC469" s="686"/>
      <c r="AD469" s="684"/>
      <c r="AE469" s="684"/>
      <c r="AF469" s="719"/>
      <c r="AG469" s="684"/>
      <c r="AH469" s="684"/>
      <c r="AI469" s="719"/>
      <c r="AJ469" s="684"/>
      <c r="AK469" s="719"/>
      <c r="AL469" s="722"/>
      <c r="AM469" s="724"/>
      <c r="AN469" s="724"/>
      <c r="AO469" s="724"/>
      <c r="AP469" s="724"/>
      <c r="AQ469" s="719"/>
      <c r="AR469" s="686"/>
      <c r="AS469" s="686"/>
      <c r="AT469" s="686"/>
      <c r="AU469" s="686"/>
      <c r="AV469" s="686"/>
      <c r="AW469" s="686"/>
      <c r="AX469" s="686"/>
      <c r="AY469" s="686"/>
      <c r="AZ469" s="686"/>
      <c r="BA469" s="686"/>
      <c r="BB469" s="686"/>
      <c r="BC469" s="686"/>
      <c r="BD469" s="686"/>
      <c r="BE469" s="686"/>
      <c r="BF469" s="686"/>
      <c r="BG469" s="686"/>
      <c r="BH469" s="686"/>
      <c r="BI469" s="686"/>
      <c r="BJ469" s="686"/>
      <c r="BK469" s="686"/>
      <c r="BL469" s="686"/>
      <c r="BM469" s="686"/>
      <c r="BN469" s="686"/>
      <c r="BO469" s="686"/>
      <c r="BP469" s="686"/>
      <c r="BQ469" s="686"/>
      <c r="BR469" s="686"/>
      <c r="BS469" s="686"/>
      <c r="BT469" s="686"/>
    </row>
    <row r="470" ht="15.75" customHeight="1">
      <c r="A470" s="711"/>
      <c r="B470" s="708"/>
      <c r="C470" s="740"/>
      <c r="D470" s="708"/>
      <c r="E470" s="708"/>
      <c r="F470" s="708"/>
      <c r="G470" s="708"/>
      <c r="H470" s="740"/>
      <c r="I470" s="711"/>
      <c r="J470" s="711"/>
      <c r="K470" s="711"/>
      <c r="L470" s="711"/>
      <c r="M470" s="711"/>
      <c r="N470" s="711"/>
      <c r="O470" s="711"/>
      <c r="P470" s="717"/>
      <c r="Q470" s="711"/>
      <c r="R470" s="719"/>
      <c r="S470" s="719"/>
      <c r="T470" s="748"/>
      <c r="U470" s="719"/>
      <c r="V470" s="684"/>
      <c r="W470" s="684"/>
      <c r="X470" s="684"/>
      <c r="Y470" s="719"/>
      <c r="Z470" s="719"/>
      <c r="AA470" s="686"/>
      <c r="AB470" s="686"/>
      <c r="AC470" s="686"/>
      <c r="AD470" s="684"/>
      <c r="AE470" s="684"/>
      <c r="AF470" s="719"/>
      <c r="AG470" s="684"/>
      <c r="AH470" s="684"/>
      <c r="AI470" s="719"/>
      <c r="AJ470" s="684"/>
      <c r="AK470" s="719"/>
      <c r="AL470" s="722"/>
      <c r="AM470" s="724"/>
      <c r="AN470" s="724"/>
      <c r="AO470" s="724"/>
      <c r="AP470" s="724"/>
      <c r="AQ470" s="719"/>
      <c r="AR470" s="686"/>
      <c r="AS470" s="686"/>
      <c r="AT470" s="686"/>
      <c r="AU470" s="686"/>
      <c r="AV470" s="686"/>
      <c r="AW470" s="686"/>
      <c r="AX470" s="686"/>
      <c r="AY470" s="686"/>
      <c r="AZ470" s="686"/>
      <c r="BA470" s="686"/>
      <c r="BB470" s="686"/>
      <c r="BC470" s="686"/>
      <c r="BD470" s="686"/>
      <c r="BE470" s="686"/>
      <c r="BF470" s="686"/>
      <c r="BG470" s="686"/>
      <c r="BH470" s="686"/>
      <c r="BI470" s="686"/>
      <c r="BJ470" s="686"/>
      <c r="BK470" s="686"/>
      <c r="BL470" s="686"/>
      <c r="BM470" s="686"/>
      <c r="BN470" s="686"/>
      <c r="BO470" s="686"/>
      <c r="BP470" s="686"/>
      <c r="BQ470" s="686"/>
      <c r="BR470" s="686"/>
      <c r="BS470" s="686"/>
      <c r="BT470" s="686"/>
    </row>
    <row r="471" ht="15.75" customHeight="1">
      <c r="A471" s="711"/>
      <c r="B471" s="708"/>
      <c r="C471" s="740"/>
      <c r="D471" s="708"/>
      <c r="E471" s="708"/>
      <c r="F471" s="708"/>
      <c r="G471" s="708"/>
      <c r="H471" s="740"/>
      <c r="I471" s="711"/>
      <c r="J471" s="711"/>
      <c r="K471" s="711"/>
      <c r="L471" s="711"/>
      <c r="M471" s="711"/>
      <c r="N471" s="711"/>
      <c r="O471" s="711"/>
      <c r="P471" s="717"/>
      <c r="Q471" s="711"/>
      <c r="R471" s="719"/>
      <c r="S471" s="719"/>
      <c r="T471" s="748"/>
      <c r="U471" s="719"/>
      <c r="V471" s="684"/>
      <c r="W471" s="684"/>
      <c r="X471" s="684"/>
      <c r="Y471" s="719"/>
      <c r="Z471" s="719"/>
      <c r="AA471" s="686"/>
      <c r="AB471" s="686"/>
      <c r="AC471" s="686"/>
      <c r="AD471" s="684"/>
      <c r="AE471" s="684"/>
      <c r="AF471" s="719"/>
      <c r="AG471" s="684"/>
      <c r="AH471" s="684"/>
      <c r="AI471" s="719"/>
      <c r="AJ471" s="684"/>
      <c r="AK471" s="719"/>
      <c r="AL471" s="722"/>
      <c r="AM471" s="724"/>
      <c r="AN471" s="724"/>
      <c r="AO471" s="724"/>
      <c r="AP471" s="724"/>
      <c r="AQ471" s="719"/>
      <c r="AR471" s="686"/>
      <c r="AS471" s="686"/>
      <c r="AT471" s="686"/>
      <c r="AU471" s="686"/>
      <c r="AV471" s="686"/>
      <c r="AW471" s="686"/>
      <c r="AX471" s="686"/>
      <c r="AY471" s="686"/>
      <c r="AZ471" s="686"/>
      <c r="BA471" s="686"/>
      <c r="BB471" s="686"/>
      <c r="BC471" s="686"/>
      <c r="BD471" s="686"/>
      <c r="BE471" s="686"/>
      <c r="BF471" s="686"/>
      <c r="BG471" s="686"/>
      <c r="BH471" s="686"/>
      <c r="BI471" s="686"/>
      <c r="BJ471" s="686"/>
      <c r="BK471" s="686"/>
      <c r="BL471" s="686"/>
      <c r="BM471" s="686"/>
      <c r="BN471" s="686"/>
      <c r="BO471" s="686"/>
      <c r="BP471" s="686"/>
      <c r="BQ471" s="686"/>
      <c r="BR471" s="686"/>
      <c r="BS471" s="686"/>
      <c r="BT471" s="686"/>
    </row>
    <row r="472" ht="15.75" customHeight="1">
      <c r="A472" s="711"/>
      <c r="B472" s="708"/>
      <c r="C472" s="740"/>
      <c r="D472" s="708"/>
      <c r="E472" s="708"/>
      <c r="F472" s="708"/>
      <c r="G472" s="708"/>
      <c r="H472" s="740"/>
      <c r="I472" s="711"/>
      <c r="J472" s="711"/>
      <c r="K472" s="711"/>
      <c r="L472" s="711"/>
      <c r="M472" s="711"/>
      <c r="N472" s="711"/>
      <c r="O472" s="711"/>
      <c r="P472" s="717"/>
      <c r="Q472" s="711"/>
      <c r="R472" s="719"/>
      <c r="S472" s="719"/>
      <c r="T472" s="748"/>
      <c r="U472" s="719"/>
      <c r="V472" s="684"/>
      <c r="W472" s="684"/>
      <c r="X472" s="684"/>
      <c r="Y472" s="719"/>
      <c r="Z472" s="719"/>
      <c r="AA472" s="686"/>
      <c r="AB472" s="686"/>
      <c r="AC472" s="686"/>
      <c r="AD472" s="684"/>
      <c r="AE472" s="684"/>
      <c r="AF472" s="719"/>
      <c r="AG472" s="684"/>
      <c r="AH472" s="684"/>
      <c r="AI472" s="719"/>
      <c r="AJ472" s="684"/>
      <c r="AK472" s="719"/>
      <c r="AL472" s="722"/>
      <c r="AM472" s="724"/>
      <c r="AN472" s="724"/>
      <c r="AO472" s="724"/>
      <c r="AP472" s="724"/>
      <c r="AQ472" s="719"/>
      <c r="AR472" s="686"/>
      <c r="AS472" s="686"/>
      <c r="AT472" s="686"/>
      <c r="AU472" s="686"/>
      <c r="AV472" s="686"/>
      <c r="AW472" s="686"/>
      <c r="AX472" s="686"/>
      <c r="AY472" s="686"/>
      <c r="AZ472" s="686"/>
      <c r="BA472" s="686"/>
      <c r="BB472" s="686"/>
      <c r="BC472" s="686"/>
      <c r="BD472" s="686"/>
      <c r="BE472" s="686"/>
      <c r="BF472" s="686"/>
      <c r="BG472" s="686"/>
      <c r="BH472" s="686"/>
      <c r="BI472" s="686"/>
      <c r="BJ472" s="686"/>
      <c r="BK472" s="686"/>
      <c r="BL472" s="686"/>
      <c r="BM472" s="686"/>
      <c r="BN472" s="686"/>
      <c r="BO472" s="686"/>
      <c r="BP472" s="686"/>
      <c r="BQ472" s="686"/>
      <c r="BR472" s="686"/>
      <c r="BS472" s="686"/>
      <c r="BT472" s="686"/>
    </row>
    <row r="473" ht="15.75" customHeight="1">
      <c r="A473" s="711"/>
      <c r="B473" s="708"/>
      <c r="C473" s="740"/>
      <c r="D473" s="708"/>
      <c r="E473" s="708"/>
      <c r="F473" s="708"/>
      <c r="G473" s="708"/>
      <c r="H473" s="740"/>
      <c r="I473" s="711"/>
      <c r="J473" s="711"/>
      <c r="K473" s="711"/>
      <c r="L473" s="711"/>
      <c r="M473" s="711"/>
      <c r="N473" s="711"/>
      <c r="O473" s="711"/>
      <c r="P473" s="717"/>
      <c r="Q473" s="711"/>
      <c r="R473" s="719"/>
      <c r="S473" s="719"/>
      <c r="T473" s="748"/>
      <c r="U473" s="719"/>
      <c r="V473" s="684"/>
      <c r="W473" s="684"/>
      <c r="X473" s="684"/>
      <c r="Y473" s="719"/>
      <c r="Z473" s="719"/>
      <c r="AA473" s="686"/>
      <c r="AB473" s="686"/>
      <c r="AC473" s="686"/>
      <c r="AD473" s="684"/>
      <c r="AE473" s="684"/>
      <c r="AF473" s="719"/>
      <c r="AG473" s="684"/>
      <c r="AH473" s="684"/>
      <c r="AI473" s="719"/>
      <c r="AJ473" s="684"/>
      <c r="AK473" s="719"/>
      <c r="AL473" s="722"/>
      <c r="AM473" s="724"/>
      <c r="AN473" s="724"/>
      <c r="AO473" s="724"/>
      <c r="AP473" s="724"/>
      <c r="AQ473" s="719"/>
      <c r="AR473" s="686"/>
      <c r="AS473" s="686"/>
      <c r="AT473" s="686"/>
      <c r="AU473" s="686"/>
      <c r="AV473" s="686"/>
      <c r="AW473" s="686"/>
      <c r="AX473" s="686"/>
      <c r="AY473" s="686"/>
      <c r="AZ473" s="686"/>
      <c r="BA473" s="686"/>
      <c r="BB473" s="686"/>
      <c r="BC473" s="686"/>
      <c r="BD473" s="686"/>
      <c r="BE473" s="686"/>
      <c r="BF473" s="686"/>
      <c r="BG473" s="686"/>
      <c r="BH473" s="686"/>
      <c r="BI473" s="686"/>
      <c r="BJ473" s="686"/>
      <c r="BK473" s="686"/>
      <c r="BL473" s="686"/>
      <c r="BM473" s="686"/>
      <c r="BN473" s="686"/>
      <c r="BO473" s="686"/>
      <c r="BP473" s="686"/>
      <c r="BQ473" s="686"/>
      <c r="BR473" s="686"/>
      <c r="BS473" s="686"/>
      <c r="BT473" s="686"/>
    </row>
    <row r="474" ht="15.75" customHeight="1">
      <c r="A474" s="711"/>
      <c r="B474" s="708"/>
      <c r="C474" s="740"/>
      <c r="D474" s="708"/>
      <c r="E474" s="708"/>
      <c r="F474" s="708"/>
      <c r="G474" s="708"/>
      <c r="H474" s="740"/>
      <c r="I474" s="711"/>
      <c r="J474" s="711"/>
      <c r="K474" s="711"/>
      <c r="L474" s="711"/>
      <c r="M474" s="711"/>
      <c r="N474" s="711"/>
      <c r="O474" s="711"/>
      <c r="P474" s="717"/>
      <c r="Q474" s="711"/>
      <c r="R474" s="719"/>
      <c r="S474" s="719"/>
      <c r="T474" s="748"/>
      <c r="U474" s="719"/>
      <c r="V474" s="684"/>
      <c r="W474" s="684"/>
      <c r="X474" s="684"/>
      <c r="Y474" s="719"/>
      <c r="Z474" s="719"/>
      <c r="AA474" s="686"/>
      <c r="AB474" s="686"/>
      <c r="AC474" s="686"/>
      <c r="AD474" s="684"/>
      <c r="AE474" s="684"/>
      <c r="AF474" s="719"/>
      <c r="AG474" s="684"/>
      <c r="AH474" s="684"/>
      <c r="AI474" s="719"/>
      <c r="AJ474" s="684"/>
      <c r="AK474" s="719"/>
      <c r="AL474" s="722"/>
      <c r="AM474" s="724"/>
      <c r="AN474" s="724"/>
      <c r="AO474" s="724"/>
      <c r="AP474" s="724"/>
      <c r="AQ474" s="719"/>
      <c r="AR474" s="686"/>
      <c r="AS474" s="686"/>
      <c r="AT474" s="686"/>
      <c r="AU474" s="686"/>
      <c r="AV474" s="686"/>
      <c r="AW474" s="686"/>
      <c r="AX474" s="686"/>
      <c r="AY474" s="686"/>
      <c r="AZ474" s="686"/>
      <c r="BA474" s="686"/>
      <c r="BB474" s="686"/>
      <c r="BC474" s="686"/>
      <c r="BD474" s="686"/>
      <c r="BE474" s="686"/>
      <c r="BF474" s="686"/>
      <c r="BG474" s="686"/>
      <c r="BH474" s="686"/>
      <c r="BI474" s="686"/>
      <c r="BJ474" s="686"/>
      <c r="BK474" s="686"/>
      <c r="BL474" s="686"/>
      <c r="BM474" s="686"/>
      <c r="BN474" s="686"/>
      <c r="BO474" s="686"/>
      <c r="BP474" s="686"/>
      <c r="BQ474" s="686"/>
      <c r="BR474" s="686"/>
      <c r="BS474" s="686"/>
      <c r="BT474" s="686"/>
    </row>
    <row r="475" ht="15.75" customHeight="1">
      <c r="A475" s="711"/>
      <c r="B475" s="708"/>
      <c r="C475" s="740"/>
      <c r="D475" s="708"/>
      <c r="E475" s="708"/>
      <c r="F475" s="708"/>
      <c r="G475" s="708"/>
      <c r="H475" s="740"/>
      <c r="I475" s="711"/>
      <c r="J475" s="711"/>
      <c r="K475" s="711"/>
      <c r="L475" s="711"/>
      <c r="M475" s="711"/>
      <c r="N475" s="711"/>
      <c r="O475" s="711"/>
      <c r="P475" s="717"/>
      <c r="Q475" s="711"/>
      <c r="R475" s="719"/>
      <c r="S475" s="719"/>
      <c r="T475" s="748"/>
      <c r="U475" s="719"/>
      <c r="V475" s="684"/>
      <c r="W475" s="684"/>
      <c r="X475" s="684"/>
      <c r="Y475" s="719"/>
      <c r="Z475" s="719"/>
      <c r="AA475" s="686"/>
      <c r="AB475" s="686"/>
      <c r="AC475" s="686"/>
      <c r="AD475" s="684"/>
      <c r="AE475" s="684"/>
      <c r="AF475" s="719"/>
      <c r="AG475" s="684"/>
      <c r="AH475" s="684"/>
      <c r="AI475" s="719"/>
      <c r="AJ475" s="684"/>
      <c r="AK475" s="719"/>
      <c r="AL475" s="722"/>
      <c r="AM475" s="724"/>
      <c r="AN475" s="724"/>
      <c r="AO475" s="724"/>
      <c r="AP475" s="724"/>
      <c r="AQ475" s="719"/>
      <c r="AR475" s="686"/>
      <c r="AS475" s="686"/>
      <c r="AT475" s="686"/>
      <c r="AU475" s="686"/>
      <c r="AV475" s="686"/>
      <c r="AW475" s="686"/>
      <c r="AX475" s="686"/>
      <c r="AY475" s="686"/>
      <c r="AZ475" s="686"/>
      <c r="BA475" s="686"/>
      <c r="BB475" s="686"/>
      <c r="BC475" s="686"/>
      <c r="BD475" s="686"/>
      <c r="BE475" s="686"/>
      <c r="BF475" s="686"/>
      <c r="BG475" s="686"/>
      <c r="BH475" s="686"/>
      <c r="BI475" s="686"/>
      <c r="BJ475" s="686"/>
      <c r="BK475" s="686"/>
      <c r="BL475" s="686"/>
      <c r="BM475" s="686"/>
      <c r="BN475" s="686"/>
      <c r="BO475" s="686"/>
      <c r="BP475" s="686"/>
      <c r="BQ475" s="686"/>
      <c r="BR475" s="686"/>
      <c r="BS475" s="686"/>
      <c r="BT475" s="686"/>
    </row>
    <row r="476" ht="15.75" customHeight="1">
      <c r="A476" s="711"/>
      <c r="B476" s="708"/>
      <c r="C476" s="740"/>
      <c r="D476" s="708"/>
      <c r="E476" s="708"/>
      <c r="F476" s="708"/>
      <c r="G476" s="708"/>
      <c r="H476" s="740"/>
      <c r="I476" s="711"/>
      <c r="J476" s="711"/>
      <c r="K476" s="711"/>
      <c r="L476" s="711"/>
      <c r="M476" s="711"/>
      <c r="N476" s="711"/>
      <c r="O476" s="711"/>
      <c r="P476" s="717"/>
      <c r="Q476" s="711"/>
      <c r="R476" s="719"/>
      <c r="S476" s="719"/>
      <c r="T476" s="748"/>
      <c r="U476" s="719"/>
      <c r="V476" s="684"/>
      <c r="W476" s="684"/>
      <c r="X476" s="684"/>
      <c r="Y476" s="719"/>
      <c r="Z476" s="719"/>
      <c r="AA476" s="686"/>
      <c r="AB476" s="686"/>
      <c r="AC476" s="686"/>
      <c r="AD476" s="684"/>
      <c r="AE476" s="684"/>
      <c r="AF476" s="719"/>
      <c r="AG476" s="684"/>
      <c r="AH476" s="684"/>
      <c r="AI476" s="719"/>
      <c r="AJ476" s="684"/>
      <c r="AK476" s="719"/>
      <c r="AL476" s="722"/>
      <c r="AM476" s="724"/>
      <c r="AN476" s="724"/>
      <c r="AO476" s="724"/>
      <c r="AP476" s="724"/>
      <c r="AQ476" s="719"/>
      <c r="AR476" s="686"/>
      <c r="AS476" s="686"/>
      <c r="AT476" s="686"/>
      <c r="AU476" s="686"/>
      <c r="AV476" s="686"/>
      <c r="AW476" s="686"/>
      <c r="AX476" s="686"/>
      <c r="AY476" s="686"/>
      <c r="AZ476" s="686"/>
      <c r="BA476" s="686"/>
      <c r="BB476" s="686"/>
      <c r="BC476" s="686"/>
      <c r="BD476" s="686"/>
      <c r="BE476" s="686"/>
      <c r="BF476" s="686"/>
      <c r="BG476" s="686"/>
      <c r="BH476" s="686"/>
      <c r="BI476" s="686"/>
      <c r="BJ476" s="686"/>
      <c r="BK476" s="686"/>
      <c r="BL476" s="686"/>
      <c r="BM476" s="686"/>
      <c r="BN476" s="686"/>
      <c r="BO476" s="686"/>
      <c r="BP476" s="686"/>
      <c r="BQ476" s="686"/>
      <c r="BR476" s="686"/>
      <c r="BS476" s="686"/>
      <c r="BT476" s="686"/>
    </row>
    <row r="477" ht="15.75" customHeight="1">
      <c r="A477" s="711"/>
      <c r="B477" s="708"/>
      <c r="C477" s="740"/>
      <c r="D477" s="708"/>
      <c r="E477" s="708"/>
      <c r="F477" s="708"/>
      <c r="G477" s="708"/>
      <c r="H477" s="740"/>
      <c r="I477" s="711"/>
      <c r="J477" s="711"/>
      <c r="K477" s="711"/>
      <c r="L477" s="711"/>
      <c r="M477" s="711"/>
      <c r="N477" s="711"/>
      <c r="O477" s="711"/>
      <c r="P477" s="717"/>
      <c r="Q477" s="711"/>
      <c r="R477" s="719"/>
      <c r="S477" s="719"/>
      <c r="T477" s="748"/>
      <c r="U477" s="719"/>
      <c r="V477" s="684"/>
      <c r="W477" s="684"/>
      <c r="X477" s="684"/>
      <c r="Y477" s="719"/>
      <c r="Z477" s="719"/>
      <c r="AA477" s="686"/>
      <c r="AB477" s="686"/>
      <c r="AC477" s="686"/>
      <c r="AD477" s="684"/>
      <c r="AE477" s="684"/>
      <c r="AF477" s="719"/>
      <c r="AG477" s="684"/>
      <c r="AH477" s="684"/>
      <c r="AI477" s="719"/>
      <c r="AJ477" s="684"/>
      <c r="AK477" s="719"/>
      <c r="AL477" s="722"/>
      <c r="AM477" s="724"/>
      <c r="AN477" s="724"/>
      <c r="AO477" s="724"/>
      <c r="AP477" s="724"/>
      <c r="AQ477" s="719"/>
      <c r="AR477" s="686"/>
      <c r="AS477" s="686"/>
      <c r="AT477" s="686"/>
      <c r="AU477" s="686"/>
      <c r="AV477" s="686"/>
      <c r="AW477" s="686"/>
      <c r="AX477" s="686"/>
      <c r="AY477" s="686"/>
      <c r="AZ477" s="686"/>
      <c r="BA477" s="686"/>
      <c r="BB477" s="686"/>
      <c r="BC477" s="686"/>
      <c r="BD477" s="686"/>
      <c r="BE477" s="686"/>
      <c r="BF477" s="686"/>
      <c r="BG477" s="686"/>
      <c r="BH477" s="686"/>
      <c r="BI477" s="686"/>
      <c r="BJ477" s="686"/>
      <c r="BK477" s="686"/>
      <c r="BL477" s="686"/>
      <c r="BM477" s="686"/>
      <c r="BN477" s="686"/>
      <c r="BO477" s="686"/>
      <c r="BP477" s="686"/>
      <c r="BQ477" s="686"/>
      <c r="BR477" s="686"/>
      <c r="BS477" s="686"/>
      <c r="BT477" s="686"/>
    </row>
    <row r="478" ht="15.75" customHeight="1">
      <c r="A478" s="711"/>
      <c r="B478" s="708"/>
      <c r="C478" s="740"/>
      <c r="D478" s="708"/>
      <c r="E478" s="708"/>
      <c r="F478" s="708"/>
      <c r="G478" s="708"/>
      <c r="H478" s="740"/>
      <c r="I478" s="711"/>
      <c r="J478" s="711"/>
      <c r="K478" s="711"/>
      <c r="L478" s="711"/>
      <c r="M478" s="711"/>
      <c r="N478" s="711"/>
      <c r="O478" s="711"/>
      <c r="P478" s="717"/>
      <c r="Q478" s="711"/>
      <c r="R478" s="719"/>
      <c r="S478" s="719"/>
      <c r="T478" s="748"/>
      <c r="U478" s="719"/>
      <c r="V478" s="684"/>
      <c r="W478" s="684"/>
      <c r="X478" s="684"/>
      <c r="Y478" s="719"/>
      <c r="Z478" s="719"/>
      <c r="AA478" s="686"/>
      <c r="AB478" s="686"/>
      <c r="AC478" s="686"/>
      <c r="AD478" s="684"/>
      <c r="AE478" s="684"/>
      <c r="AF478" s="719"/>
      <c r="AG478" s="684"/>
      <c r="AH478" s="684"/>
      <c r="AI478" s="719"/>
      <c r="AJ478" s="684"/>
      <c r="AK478" s="719"/>
      <c r="AL478" s="722"/>
      <c r="AM478" s="724"/>
      <c r="AN478" s="724"/>
      <c r="AO478" s="724"/>
      <c r="AP478" s="724"/>
      <c r="AQ478" s="719"/>
      <c r="AR478" s="686"/>
      <c r="AS478" s="686"/>
      <c r="AT478" s="686"/>
      <c r="AU478" s="686"/>
      <c r="AV478" s="686"/>
      <c r="AW478" s="686"/>
      <c r="AX478" s="686"/>
      <c r="AY478" s="686"/>
      <c r="AZ478" s="686"/>
      <c r="BA478" s="686"/>
      <c r="BB478" s="686"/>
      <c r="BC478" s="686"/>
      <c r="BD478" s="686"/>
      <c r="BE478" s="686"/>
      <c r="BF478" s="686"/>
      <c r="BG478" s="686"/>
      <c r="BH478" s="686"/>
      <c r="BI478" s="686"/>
      <c r="BJ478" s="686"/>
      <c r="BK478" s="686"/>
      <c r="BL478" s="686"/>
      <c r="BM478" s="686"/>
      <c r="BN478" s="686"/>
      <c r="BO478" s="686"/>
      <c r="BP478" s="686"/>
      <c r="BQ478" s="686"/>
      <c r="BR478" s="686"/>
      <c r="BS478" s="686"/>
      <c r="BT478" s="686"/>
    </row>
    <row r="479" ht="15.75" customHeight="1">
      <c r="A479" s="711"/>
      <c r="B479" s="708"/>
      <c r="C479" s="740"/>
      <c r="D479" s="708"/>
      <c r="E479" s="708"/>
      <c r="F479" s="708"/>
      <c r="G479" s="708"/>
      <c r="H479" s="740"/>
      <c r="I479" s="711"/>
      <c r="J479" s="711"/>
      <c r="K479" s="711"/>
      <c r="L479" s="711"/>
      <c r="M479" s="711"/>
      <c r="N479" s="711"/>
      <c r="O479" s="711"/>
      <c r="P479" s="717"/>
      <c r="Q479" s="711"/>
      <c r="R479" s="719"/>
      <c r="S479" s="719"/>
      <c r="T479" s="748"/>
      <c r="U479" s="719"/>
      <c r="V479" s="684"/>
      <c r="W479" s="684"/>
      <c r="X479" s="684"/>
      <c r="Y479" s="719"/>
      <c r="Z479" s="719"/>
      <c r="AA479" s="686"/>
      <c r="AB479" s="686"/>
      <c r="AC479" s="686"/>
      <c r="AD479" s="684"/>
      <c r="AE479" s="684"/>
      <c r="AF479" s="719"/>
      <c r="AG479" s="684"/>
      <c r="AH479" s="684"/>
      <c r="AI479" s="719"/>
      <c r="AJ479" s="684"/>
      <c r="AK479" s="719"/>
      <c r="AL479" s="722"/>
      <c r="AM479" s="724"/>
      <c r="AN479" s="724"/>
      <c r="AO479" s="724"/>
      <c r="AP479" s="724"/>
      <c r="AQ479" s="719"/>
      <c r="AR479" s="686"/>
      <c r="AS479" s="686"/>
      <c r="AT479" s="686"/>
      <c r="AU479" s="686"/>
      <c r="AV479" s="686"/>
      <c r="AW479" s="686"/>
      <c r="AX479" s="686"/>
      <c r="AY479" s="686"/>
      <c r="AZ479" s="686"/>
      <c r="BA479" s="686"/>
      <c r="BB479" s="686"/>
      <c r="BC479" s="686"/>
      <c r="BD479" s="686"/>
      <c r="BE479" s="686"/>
      <c r="BF479" s="686"/>
      <c r="BG479" s="686"/>
      <c r="BH479" s="686"/>
      <c r="BI479" s="686"/>
      <c r="BJ479" s="686"/>
      <c r="BK479" s="686"/>
      <c r="BL479" s="686"/>
      <c r="BM479" s="686"/>
      <c r="BN479" s="686"/>
      <c r="BO479" s="686"/>
      <c r="BP479" s="686"/>
      <c r="BQ479" s="686"/>
      <c r="BR479" s="686"/>
      <c r="BS479" s="686"/>
      <c r="BT479" s="686"/>
    </row>
    <row r="480" ht="15.75" customHeight="1">
      <c r="A480" s="711"/>
      <c r="B480" s="708"/>
      <c r="C480" s="740"/>
      <c r="D480" s="708"/>
      <c r="E480" s="708"/>
      <c r="F480" s="708"/>
      <c r="G480" s="708"/>
      <c r="H480" s="740"/>
      <c r="I480" s="711"/>
      <c r="J480" s="711"/>
      <c r="K480" s="711"/>
      <c r="L480" s="711"/>
      <c r="M480" s="711"/>
      <c r="N480" s="711"/>
      <c r="O480" s="711"/>
      <c r="P480" s="717"/>
      <c r="Q480" s="711"/>
      <c r="R480" s="719"/>
      <c r="S480" s="719"/>
      <c r="T480" s="748"/>
      <c r="U480" s="719"/>
      <c r="V480" s="684"/>
      <c r="W480" s="684"/>
      <c r="X480" s="684"/>
      <c r="Y480" s="719"/>
      <c r="Z480" s="719"/>
      <c r="AA480" s="686"/>
      <c r="AB480" s="686"/>
      <c r="AC480" s="686"/>
      <c r="AD480" s="684"/>
      <c r="AE480" s="684"/>
      <c r="AF480" s="719"/>
      <c r="AG480" s="684"/>
      <c r="AH480" s="684"/>
      <c r="AI480" s="719"/>
      <c r="AJ480" s="684"/>
      <c r="AK480" s="719"/>
      <c r="AL480" s="722"/>
      <c r="AM480" s="724"/>
      <c r="AN480" s="724"/>
      <c r="AO480" s="724"/>
      <c r="AP480" s="724"/>
      <c r="AQ480" s="719"/>
      <c r="AR480" s="686"/>
      <c r="AS480" s="686"/>
      <c r="AT480" s="686"/>
      <c r="AU480" s="686"/>
      <c r="AV480" s="686"/>
      <c r="AW480" s="686"/>
      <c r="AX480" s="686"/>
      <c r="AY480" s="686"/>
      <c r="AZ480" s="686"/>
      <c r="BA480" s="686"/>
      <c r="BB480" s="686"/>
      <c r="BC480" s="686"/>
      <c r="BD480" s="686"/>
      <c r="BE480" s="686"/>
      <c r="BF480" s="686"/>
      <c r="BG480" s="686"/>
      <c r="BH480" s="686"/>
      <c r="BI480" s="686"/>
      <c r="BJ480" s="686"/>
      <c r="BK480" s="686"/>
      <c r="BL480" s="686"/>
      <c r="BM480" s="686"/>
      <c r="BN480" s="686"/>
      <c r="BO480" s="686"/>
      <c r="BP480" s="686"/>
      <c r="BQ480" s="686"/>
      <c r="BR480" s="686"/>
      <c r="BS480" s="686"/>
      <c r="BT480" s="686"/>
    </row>
    <row r="481" ht="15.75" customHeight="1">
      <c r="A481" s="711"/>
      <c r="B481" s="708"/>
      <c r="C481" s="740"/>
      <c r="D481" s="708"/>
      <c r="E481" s="708"/>
      <c r="F481" s="708"/>
      <c r="G481" s="708"/>
      <c r="H481" s="740"/>
      <c r="I481" s="711"/>
      <c r="J481" s="711"/>
      <c r="K481" s="711"/>
      <c r="L481" s="711"/>
      <c r="M481" s="711"/>
      <c r="N481" s="711"/>
      <c r="O481" s="711"/>
      <c r="P481" s="717"/>
      <c r="Q481" s="711"/>
      <c r="R481" s="719"/>
      <c r="S481" s="719"/>
      <c r="T481" s="748"/>
      <c r="U481" s="719"/>
      <c r="V481" s="684"/>
      <c r="W481" s="684"/>
      <c r="X481" s="684"/>
      <c r="Y481" s="719"/>
      <c r="Z481" s="719"/>
      <c r="AA481" s="686"/>
      <c r="AB481" s="686"/>
      <c r="AC481" s="686"/>
      <c r="AD481" s="684"/>
      <c r="AE481" s="684"/>
      <c r="AF481" s="719"/>
      <c r="AG481" s="684"/>
      <c r="AH481" s="684"/>
      <c r="AI481" s="719"/>
      <c r="AJ481" s="684"/>
      <c r="AK481" s="719"/>
      <c r="AL481" s="722"/>
      <c r="AM481" s="724"/>
      <c r="AN481" s="724"/>
      <c r="AO481" s="724"/>
      <c r="AP481" s="724"/>
      <c r="AQ481" s="719"/>
      <c r="AR481" s="686"/>
      <c r="AS481" s="686"/>
      <c r="AT481" s="686"/>
      <c r="AU481" s="686"/>
      <c r="AV481" s="686"/>
      <c r="AW481" s="686"/>
      <c r="AX481" s="686"/>
      <c r="AY481" s="686"/>
      <c r="AZ481" s="686"/>
      <c r="BA481" s="686"/>
      <c r="BB481" s="686"/>
      <c r="BC481" s="686"/>
      <c r="BD481" s="686"/>
      <c r="BE481" s="686"/>
      <c r="BF481" s="686"/>
      <c r="BG481" s="686"/>
      <c r="BH481" s="686"/>
      <c r="BI481" s="686"/>
      <c r="BJ481" s="686"/>
      <c r="BK481" s="686"/>
      <c r="BL481" s="686"/>
      <c r="BM481" s="686"/>
      <c r="BN481" s="686"/>
      <c r="BO481" s="686"/>
      <c r="BP481" s="686"/>
      <c r="BQ481" s="686"/>
      <c r="BR481" s="686"/>
      <c r="BS481" s="686"/>
      <c r="BT481" s="686"/>
    </row>
    <row r="482" ht="15.75" customHeight="1">
      <c r="A482" s="711"/>
      <c r="B482" s="708"/>
      <c r="C482" s="740"/>
      <c r="D482" s="708"/>
      <c r="E482" s="708"/>
      <c r="F482" s="708"/>
      <c r="G482" s="708"/>
      <c r="H482" s="740"/>
      <c r="I482" s="711"/>
      <c r="J482" s="711"/>
      <c r="K482" s="711"/>
      <c r="L482" s="711"/>
      <c r="M482" s="711"/>
      <c r="N482" s="711"/>
      <c r="O482" s="711"/>
      <c r="P482" s="717"/>
      <c r="Q482" s="711"/>
      <c r="R482" s="719"/>
      <c r="S482" s="719"/>
      <c r="T482" s="748"/>
      <c r="U482" s="719"/>
      <c r="V482" s="684"/>
      <c r="W482" s="684"/>
      <c r="X482" s="684"/>
      <c r="Y482" s="719"/>
      <c r="Z482" s="719"/>
      <c r="AA482" s="686"/>
      <c r="AB482" s="686"/>
      <c r="AC482" s="686"/>
      <c r="AD482" s="684"/>
      <c r="AE482" s="684"/>
      <c r="AF482" s="719"/>
      <c r="AG482" s="684"/>
      <c r="AH482" s="684"/>
      <c r="AI482" s="719"/>
      <c r="AJ482" s="684"/>
      <c r="AK482" s="719"/>
      <c r="AL482" s="722"/>
      <c r="AM482" s="724"/>
      <c r="AN482" s="724"/>
      <c r="AO482" s="724"/>
      <c r="AP482" s="724"/>
      <c r="AQ482" s="719"/>
      <c r="AR482" s="686"/>
      <c r="AS482" s="686"/>
      <c r="AT482" s="686"/>
      <c r="AU482" s="686"/>
      <c r="AV482" s="686"/>
      <c r="AW482" s="686"/>
      <c r="AX482" s="686"/>
      <c r="AY482" s="686"/>
      <c r="AZ482" s="686"/>
      <c r="BA482" s="686"/>
      <c r="BB482" s="686"/>
      <c r="BC482" s="686"/>
      <c r="BD482" s="686"/>
      <c r="BE482" s="686"/>
      <c r="BF482" s="686"/>
      <c r="BG482" s="686"/>
      <c r="BH482" s="686"/>
      <c r="BI482" s="686"/>
      <c r="BJ482" s="686"/>
      <c r="BK482" s="686"/>
      <c r="BL482" s="686"/>
      <c r="BM482" s="686"/>
      <c r="BN482" s="686"/>
      <c r="BO482" s="686"/>
      <c r="BP482" s="686"/>
      <c r="BQ482" s="686"/>
      <c r="BR482" s="686"/>
      <c r="BS482" s="686"/>
      <c r="BT482" s="686"/>
    </row>
    <row r="483" ht="15.75" customHeight="1">
      <c r="A483" s="711"/>
      <c r="B483" s="708"/>
      <c r="C483" s="740"/>
      <c r="D483" s="708"/>
      <c r="E483" s="708"/>
      <c r="F483" s="708"/>
      <c r="G483" s="708"/>
      <c r="H483" s="740"/>
      <c r="I483" s="711"/>
      <c r="J483" s="711"/>
      <c r="K483" s="711"/>
      <c r="L483" s="711"/>
      <c r="M483" s="711"/>
      <c r="N483" s="711"/>
      <c r="O483" s="711"/>
      <c r="P483" s="717"/>
      <c r="Q483" s="711"/>
      <c r="R483" s="719"/>
      <c r="S483" s="719"/>
      <c r="T483" s="748"/>
      <c r="U483" s="719"/>
      <c r="V483" s="684"/>
      <c r="W483" s="684"/>
      <c r="X483" s="684"/>
      <c r="Y483" s="719"/>
      <c r="Z483" s="719"/>
      <c r="AA483" s="686"/>
      <c r="AB483" s="686"/>
      <c r="AC483" s="686"/>
      <c r="AD483" s="684"/>
      <c r="AE483" s="684"/>
      <c r="AF483" s="719"/>
      <c r="AG483" s="684"/>
      <c r="AH483" s="684"/>
      <c r="AI483" s="719"/>
      <c r="AJ483" s="684"/>
      <c r="AK483" s="719"/>
      <c r="AL483" s="722"/>
      <c r="AM483" s="724"/>
      <c r="AN483" s="724"/>
      <c r="AO483" s="724"/>
      <c r="AP483" s="724"/>
      <c r="AQ483" s="719"/>
      <c r="AR483" s="686"/>
      <c r="AS483" s="686"/>
      <c r="AT483" s="686"/>
      <c r="AU483" s="686"/>
      <c r="AV483" s="686"/>
      <c r="AW483" s="686"/>
      <c r="AX483" s="686"/>
      <c r="AY483" s="686"/>
      <c r="AZ483" s="686"/>
      <c r="BA483" s="686"/>
      <c r="BB483" s="686"/>
      <c r="BC483" s="686"/>
      <c r="BD483" s="686"/>
      <c r="BE483" s="686"/>
      <c r="BF483" s="686"/>
      <c r="BG483" s="686"/>
      <c r="BH483" s="686"/>
      <c r="BI483" s="686"/>
      <c r="BJ483" s="686"/>
      <c r="BK483" s="686"/>
      <c r="BL483" s="686"/>
      <c r="BM483" s="686"/>
      <c r="BN483" s="686"/>
      <c r="BO483" s="686"/>
      <c r="BP483" s="686"/>
      <c r="BQ483" s="686"/>
      <c r="BR483" s="686"/>
      <c r="BS483" s="686"/>
      <c r="BT483" s="686"/>
    </row>
    <row r="484" ht="15.75" customHeight="1">
      <c r="A484" s="711"/>
      <c r="B484" s="708"/>
      <c r="C484" s="740"/>
      <c r="D484" s="708"/>
      <c r="E484" s="708"/>
      <c r="F484" s="708"/>
      <c r="G484" s="708"/>
      <c r="H484" s="740"/>
      <c r="I484" s="711"/>
      <c r="J484" s="711"/>
      <c r="K484" s="711"/>
      <c r="L484" s="711"/>
      <c r="M484" s="711"/>
      <c r="N484" s="711"/>
      <c r="O484" s="711"/>
      <c r="P484" s="717"/>
      <c r="Q484" s="711"/>
      <c r="R484" s="719"/>
      <c r="S484" s="719"/>
      <c r="T484" s="748"/>
      <c r="U484" s="719"/>
      <c r="V484" s="684"/>
      <c r="W484" s="684"/>
      <c r="X484" s="684"/>
      <c r="Y484" s="719"/>
      <c r="Z484" s="719"/>
      <c r="AA484" s="686"/>
      <c r="AB484" s="686"/>
      <c r="AC484" s="686"/>
      <c r="AD484" s="684"/>
      <c r="AE484" s="684"/>
      <c r="AF484" s="719"/>
      <c r="AG484" s="684"/>
      <c r="AH484" s="684"/>
      <c r="AI484" s="719"/>
      <c r="AJ484" s="684"/>
      <c r="AK484" s="719"/>
      <c r="AL484" s="722"/>
      <c r="AM484" s="724"/>
      <c r="AN484" s="724"/>
      <c r="AO484" s="724"/>
      <c r="AP484" s="724"/>
      <c r="AQ484" s="719"/>
      <c r="AR484" s="686"/>
      <c r="AS484" s="686"/>
      <c r="AT484" s="686"/>
      <c r="AU484" s="686"/>
      <c r="AV484" s="686"/>
      <c r="AW484" s="686"/>
      <c r="AX484" s="686"/>
      <c r="AY484" s="686"/>
      <c r="AZ484" s="686"/>
      <c r="BA484" s="686"/>
      <c r="BB484" s="686"/>
      <c r="BC484" s="686"/>
      <c r="BD484" s="686"/>
      <c r="BE484" s="686"/>
      <c r="BF484" s="686"/>
      <c r="BG484" s="686"/>
      <c r="BH484" s="686"/>
      <c r="BI484" s="686"/>
      <c r="BJ484" s="686"/>
      <c r="BK484" s="686"/>
      <c r="BL484" s="686"/>
      <c r="BM484" s="686"/>
      <c r="BN484" s="686"/>
      <c r="BO484" s="686"/>
      <c r="BP484" s="686"/>
      <c r="BQ484" s="686"/>
      <c r="BR484" s="686"/>
      <c r="BS484" s="686"/>
      <c r="BT484" s="686"/>
    </row>
    <row r="485" ht="15.75" customHeight="1">
      <c r="A485" s="711"/>
      <c r="B485" s="708"/>
      <c r="C485" s="740"/>
      <c r="D485" s="708"/>
      <c r="E485" s="708"/>
      <c r="F485" s="708"/>
      <c r="G485" s="708"/>
      <c r="H485" s="740"/>
      <c r="I485" s="711"/>
      <c r="J485" s="711"/>
      <c r="K485" s="711"/>
      <c r="L485" s="711"/>
      <c r="M485" s="711"/>
      <c r="N485" s="711"/>
      <c r="O485" s="711"/>
      <c r="P485" s="717"/>
      <c r="Q485" s="711"/>
      <c r="R485" s="719"/>
      <c r="S485" s="719"/>
      <c r="T485" s="748"/>
      <c r="U485" s="719"/>
      <c r="V485" s="684"/>
      <c r="W485" s="684"/>
      <c r="X485" s="684"/>
      <c r="Y485" s="719"/>
      <c r="Z485" s="719"/>
      <c r="AA485" s="686"/>
      <c r="AB485" s="686"/>
      <c r="AC485" s="686"/>
      <c r="AD485" s="684"/>
      <c r="AE485" s="684"/>
      <c r="AF485" s="719"/>
      <c r="AG485" s="684"/>
      <c r="AH485" s="684"/>
      <c r="AI485" s="719"/>
      <c r="AJ485" s="684"/>
      <c r="AK485" s="719"/>
      <c r="AL485" s="722"/>
      <c r="AM485" s="724"/>
      <c r="AN485" s="724"/>
      <c r="AO485" s="724"/>
      <c r="AP485" s="724"/>
      <c r="AQ485" s="719"/>
      <c r="AR485" s="686"/>
      <c r="AS485" s="686"/>
      <c r="AT485" s="686"/>
      <c r="AU485" s="686"/>
      <c r="AV485" s="686"/>
      <c r="AW485" s="686"/>
      <c r="AX485" s="686"/>
      <c r="AY485" s="686"/>
      <c r="AZ485" s="686"/>
      <c r="BA485" s="686"/>
      <c r="BB485" s="686"/>
      <c r="BC485" s="686"/>
      <c r="BD485" s="686"/>
      <c r="BE485" s="686"/>
      <c r="BF485" s="686"/>
      <c r="BG485" s="686"/>
      <c r="BH485" s="686"/>
      <c r="BI485" s="686"/>
      <c r="BJ485" s="686"/>
      <c r="BK485" s="686"/>
      <c r="BL485" s="686"/>
      <c r="BM485" s="686"/>
      <c r="BN485" s="686"/>
      <c r="BO485" s="686"/>
      <c r="BP485" s="686"/>
      <c r="BQ485" s="686"/>
      <c r="BR485" s="686"/>
      <c r="BS485" s="686"/>
      <c r="BT485" s="686"/>
    </row>
    <row r="486" ht="15.75" customHeight="1">
      <c r="A486" s="711"/>
      <c r="B486" s="708"/>
      <c r="C486" s="740"/>
      <c r="D486" s="708"/>
      <c r="E486" s="708"/>
      <c r="F486" s="708"/>
      <c r="G486" s="708"/>
      <c r="H486" s="740"/>
      <c r="I486" s="711"/>
      <c r="J486" s="711"/>
      <c r="K486" s="711"/>
      <c r="L486" s="711"/>
      <c r="M486" s="711"/>
      <c r="N486" s="711"/>
      <c r="O486" s="711"/>
      <c r="P486" s="717"/>
      <c r="Q486" s="711"/>
      <c r="R486" s="719"/>
      <c r="S486" s="719"/>
      <c r="T486" s="748"/>
      <c r="U486" s="719"/>
      <c r="V486" s="684"/>
      <c r="W486" s="684"/>
      <c r="X486" s="684"/>
      <c r="Y486" s="719"/>
      <c r="Z486" s="719"/>
      <c r="AA486" s="686"/>
      <c r="AB486" s="686"/>
      <c r="AC486" s="686"/>
      <c r="AD486" s="684"/>
      <c r="AE486" s="684"/>
      <c r="AF486" s="719"/>
      <c r="AG486" s="684"/>
      <c r="AH486" s="684"/>
      <c r="AI486" s="719"/>
      <c r="AJ486" s="684"/>
      <c r="AK486" s="719"/>
      <c r="AL486" s="722"/>
      <c r="AM486" s="724"/>
      <c r="AN486" s="724"/>
      <c r="AO486" s="724"/>
      <c r="AP486" s="724"/>
      <c r="AQ486" s="719"/>
      <c r="AR486" s="686"/>
      <c r="AS486" s="686"/>
      <c r="AT486" s="686"/>
      <c r="AU486" s="686"/>
      <c r="AV486" s="686"/>
      <c r="AW486" s="686"/>
      <c r="AX486" s="686"/>
      <c r="AY486" s="686"/>
      <c r="AZ486" s="686"/>
      <c r="BA486" s="686"/>
      <c r="BB486" s="686"/>
      <c r="BC486" s="686"/>
      <c r="BD486" s="686"/>
      <c r="BE486" s="686"/>
      <c r="BF486" s="686"/>
      <c r="BG486" s="686"/>
      <c r="BH486" s="686"/>
      <c r="BI486" s="686"/>
      <c r="BJ486" s="686"/>
      <c r="BK486" s="686"/>
      <c r="BL486" s="686"/>
      <c r="BM486" s="686"/>
      <c r="BN486" s="686"/>
      <c r="BO486" s="686"/>
      <c r="BP486" s="686"/>
      <c r="BQ486" s="686"/>
      <c r="BR486" s="686"/>
      <c r="BS486" s="686"/>
      <c r="BT486" s="686"/>
    </row>
    <row r="487" ht="15.75" customHeight="1">
      <c r="A487" s="711"/>
      <c r="B487" s="708"/>
      <c r="C487" s="740"/>
      <c r="D487" s="708"/>
      <c r="E487" s="708"/>
      <c r="F487" s="708"/>
      <c r="G487" s="708"/>
      <c r="H487" s="740"/>
      <c r="I487" s="711"/>
      <c r="J487" s="711"/>
      <c r="K487" s="711"/>
      <c r="L487" s="711"/>
      <c r="M487" s="711"/>
      <c r="N487" s="711"/>
      <c r="O487" s="711"/>
      <c r="P487" s="717"/>
      <c r="Q487" s="711"/>
      <c r="R487" s="719"/>
      <c r="S487" s="719"/>
      <c r="T487" s="748"/>
      <c r="U487" s="719"/>
      <c r="V487" s="684"/>
      <c r="W487" s="684"/>
      <c r="X487" s="684"/>
      <c r="Y487" s="719"/>
      <c r="Z487" s="719"/>
      <c r="AA487" s="686"/>
      <c r="AB487" s="686"/>
      <c r="AC487" s="686"/>
      <c r="AD487" s="684"/>
      <c r="AE487" s="684"/>
      <c r="AF487" s="719"/>
      <c r="AG487" s="684"/>
      <c r="AH487" s="684"/>
      <c r="AI487" s="719"/>
      <c r="AJ487" s="684"/>
      <c r="AK487" s="719"/>
      <c r="AL487" s="722"/>
      <c r="AM487" s="724"/>
      <c r="AN487" s="724"/>
      <c r="AO487" s="724"/>
      <c r="AP487" s="724"/>
      <c r="AQ487" s="719"/>
      <c r="AR487" s="686"/>
      <c r="AS487" s="686"/>
      <c r="AT487" s="686"/>
      <c r="AU487" s="686"/>
      <c r="AV487" s="686"/>
      <c r="AW487" s="686"/>
      <c r="AX487" s="686"/>
      <c r="AY487" s="686"/>
      <c r="AZ487" s="686"/>
      <c r="BA487" s="686"/>
      <c r="BB487" s="686"/>
      <c r="BC487" s="686"/>
      <c r="BD487" s="686"/>
      <c r="BE487" s="686"/>
      <c r="BF487" s="686"/>
      <c r="BG487" s="686"/>
      <c r="BH487" s="686"/>
      <c r="BI487" s="686"/>
      <c r="BJ487" s="686"/>
      <c r="BK487" s="686"/>
      <c r="BL487" s="686"/>
      <c r="BM487" s="686"/>
      <c r="BN487" s="686"/>
      <c r="BO487" s="686"/>
      <c r="BP487" s="686"/>
      <c r="BQ487" s="686"/>
      <c r="BR487" s="686"/>
      <c r="BS487" s="686"/>
      <c r="BT487" s="686"/>
    </row>
    <row r="488" ht="15.75" customHeight="1">
      <c r="A488" s="711"/>
      <c r="B488" s="708"/>
      <c r="C488" s="740"/>
      <c r="D488" s="708"/>
      <c r="E488" s="708"/>
      <c r="F488" s="708"/>
      <c r="G488" s="708"/>
      <c r="H488" s="740"/>
      <c r="I488" s="711"/>
      <c r="J488" s="711"/>
      <c r="K488" s="711"/>
      <c r="L488" s="711"/>
      <c r="M488" s="711"/>
      <c r="N488" s="711"/>
      <c r="O488" s="711"/>
      <c r="P488" s="717"/>
      <c r="Q488" s="711"/>
      <c r="R488" s="719"/>
      <c r="S488" s="719"/>
      <c r="T488" s="748"/>
      <c r="U488" s="719"/>
      <c r="V488" s="684"/>
      <c r="W488" s="684"/>
      <c r="X488" s="684"/>
      <c r="Y488" s="719"/>
      <c r="Z488" s="719"/>
      <c r="AA488" s="686"/>
      <c r="AB488" s="686"/>
      <c r="AC488" s="686"/>
      <c r="AD488" s="684"/>
      <c r="AE488" s="684"/>
      <c r="AF488" s="719"/>
      <c r="AG488" s="684"/>
      <c r="AH488" s="684"/>
      <c r="AI488" s="719"/>
      <c r="AJ488" s="684"/>
      <c r="AK488" s="719"/>
      <c r="AL488" s="722"/>
      <c r="AM488" s="724"/>
      <c r="AN488" s="724"/>
      <c r="AO488" s="724"/>
      <c r="AP488" s="724"/>
      <c r="AQ488" s="719"/>
      <c r="AR488" s="686"/>
      <c r="AS488" s="686"/>
      <c r="AT488" s="686"/>
      <c r="AU488" s="686"/>
      <c r="AV488" s="686"/>
      <c r="AW488" s="686"/>
      <c r="AX488" s="686"/>
      <c r="AY488" s="686"/>
      <c r="AZ488" s="686"/>
      <c r="BA488" s="686"/>
      <c r="BB488" s="686"/>
      <c r="BC488" s="686"/>
      <c r="BD488" s="686"/>
      <c r="BE488" s="686"/>
      <c r="BF488" s="686"/>
      <c r="BG488" s="686"/>
      <c r="BH488" s="686"/>
      <c r="BI488" s="686"/>
      <c r="BJ488" s="686"/>
      <c r="BK488" s="686"/>
      <c r="BL488" s="686"/>
      <c r="BM488" s="686"/>
      <c r="BN488" s="686"/>
      <c r="BO488" s="686"/>
      <c r="BP488" s="686"/>
      <c r="BQ488" s="686"/>
      <c r="BR488" s="686"/>
      <c r="BS488" s="686"/>
      <c r="BT488" s="686"/>
    </row>
    <row r="489" ht="15.75" customHeight="1">
      <c r="A489" s="711"/>
      <c r="B489" s="708"/>
      <c r="C489" s="740"/>
      <c r="D489" s="708"/>
      <c r="E489" s="708"/>
      <c r="F489" s="708"/>
      <c r="G489" s="708"/>
      <c r="H489" s="740"/>
      <c r="I489" s="711"/>
      <c r="J489" s="711"/>
      <c r="K489" s="711"/>
      <c r="L489" s="711"/>
      <c r="M489" s="711"/>
      <c r="N489" s="711"/>
      <c r="O489" s="711"/>
      <c r="P489" s="717"/>
      <c r="Q489" s="711"/>
      <c r="R489" s="719"/>
      <c r="S489" s="719"/>
      <c r="T489" s="748"/>
      <c r="U489" s="719"/>
      <c r="V489" s="684"/>
      <c r="W489" s="684"/>
      <c r="X489" s="684"/>
      <c r="Y489" s="719"/>
      <c r="Z489" s="719"/>
      <c r="AA489" s="686"/>
      <c r="AB489" s="686"/>
      <c r="AC489" s="686"/>
      <c r="AD489" s="684"/>
      <c r="AE489" s="684"/>
      <c r="AF489" s="719"/>
      <c r="AG489" s="684"/>
      <c r="AH489" s="684"/>
      <c r="AI489" s="719"/>
      <c r="AJ489" s="684"/>
      <c r="AK489" s="719"/>
      <c r="AL489" s="722"/>
      <c r="AM489" s="724"/>
      <c r="AN489" s="724"/>
      <c r="AO489" s="724"/>
      <c r="AP489" s="724"/>
      <c r="AQ489" s="719"/>
      <c r="AR489" s="686"/>
      <c r="AS489" s="686"/>
      <c r="AT489" s="686"/>
      <c r="AU489" s="686"/>
      <c r="AV489" s="686"/>
      <c r="AW489" s="686"/>
      <c r="AX489" s="686"/>
      <c r="AY489" s="686"/>
      <c r="AZ489" s="686"/>
      <c r="BA489" s="686"/>
      <c r="BB489" s="686"/>
      <c r="BC489" s="686"/>
      <c r="BD489" s="686"/>
      <c r="BE489" s="686"/>
      <c r="BF489" s="686"/>
      <c r="BG489" s="686"/>
      <c r="BH489" s="686"/>
      <c r="BI489" s="686"/>
      <c r="BJ489" s="686"/>
      <c r="BK489" s="686"/>
      <c r="BL489" s="686"/>
      <c r="BM489" s="686"/>
      <c r="BN489" s="686"/>
      <c r="BO489" s="686"/>
      <c r="BP489" s="686"/>
      <c r="BQ489" s="686"/>
      <c r="BR489" s="686"/>
      <c r="BS489" s="686"/>
      <c r="BT489" s="686"/>
    </row>
    <row r="490" ht="15.75" customHeight="1">
      <c r="A490" s="711"/>
      <c r="B490" s="708"/>
      <c r="C490" s="740"/>
      <c r="D490" s="708"/>
      <c r="E490" s="708"/>
      <c r="F490" s="708"/>
      <c r="G490" s="708"/>
      <c r="H490" s="740"/>
      <c r="I490" s="711"/>
      <c r="J490" s="711"/>
      <c r="K490" s="711"/>
      <c r="L490" s="711"/>
      <c r="M490" s="711"/>
      <c r="N490" s="711"/>
      <c r="O490" s="711"/>
      <c r="P490" s="717"/>
      <c r="Q490" s="711"/>
      <c r="R490" s="719"/>
      <c r="S490" s="719"/>
      <c r="T490" s="748"/>
      <c r="U490" s="719"/>
      <c r="V490" s="684"/>
      <c r="W490" s="684"/>
      <c r="X490" s="684"/>
      <c r="Y490" s="719"/>
      <c r="Z490" s="719"/>
      <c r="AA490" s="686"/>
      <c r="AB490" s="686"/>
      <c r="AC490" s="686"/>
      <c r="AD490" s="684"/>
      <c r="AE490" s="684"/>
      <c r="AF490" s="719"/>
      <c r="AG490" s="684"/>
      <c r="AH490" s="684"/>
      <c r="AI490" s="719"/>
      <c r="AJ490" s="684"/>
      <c r="AK490" s="719"/>
      <c r="AL490" s="722"/>
      <c r="AM490" s="724"/>
      <c r="AN490" s="724"/>
      <c r="AO490" s="724"/>
      <c r="AP490" s="724"/>
      <c r="AQ490" s="719"/>
      <c r="AR490" s="686"/>
      <c r="AS490" s="686"/>
      <c r="AT490" s="686"/>
      <c r="AU490" s="686"/>
      <c r="AV490" s="686"/>
      <c r="AW490" s="686"/>
      <c r="AX490" s="686"/>
      <c r="AY490" s="686"/>
      <c r="AZ490" s="686"/>
      <c r="BA490" s="686"/>
      <c r="BB490" s="686"/>
      <c r="BC490" s="686"/>
      <c r="BD490" s="686"/>
      <c r="BE490" s="686"/>
      <c r="BF490" s="686"/>
      <c r="BG490" s="686"/>
      <c r="BH490" s="686"/>
      <c r="BI490" s="686"/>
      <c r="BJ490" s="686"/>
      <c r="BK490" s="686"/>
      <c r="BL490" s="686"/>
      <c r="BM490" s="686"/>
      <c r="BN490" s="686"/>
      <c r="BO490" s="686"/>
      <c r="BP490" s="686"/>
      <c r="BQ490" s="686"/>
      <c r="BR490" s="686"/>
      <c r="BS490" s="686"/>
      <c r="BT490" s="686"/>
    </row>
    <row r="491" ht="15.75" customHeight="1">
      <c r="A491" s="711"/>
      <c r="B491" s="708"/>
      <c r="C491" s="740"/>
      <c r="D491" s="708"/>
      <c r="E491" s="708"/>
      <c r="F491" s="708"/>
      <c r="G491" s="708"/>
      <c r="H491" s="740"/>
      <c r="I491" s="711"/>
      <c r="J491" s="711"/>
      <c r="K491" s="711"/>
      <c r="L491" s="711"/>
      <c r="M491" s="711"/>
      <c r="N491" s="711"/>
      <c r="O491" s="711"/>
      <c r="P491" s="717"/>
      <c r="Q491" s="711"/>
      <c r="R491" s="719"/>
      <c r="S491" s="719"/>
      <c r="T491" s="748"/>
      <c r="U491" s="719"/>
      <c r="V491" s="684"/>
      <c r="W491" s="684"/>
      <c r="X491" s="684"/>
      <c r="Y491" s="719"/>
      <c r="Z491" s="719"/>
      <c r="AA491" s="686"/>
      <c r="AB491" s="686"/>
      <c r="AC491" s="686"/>
      <c r="AD491" s="684"/>
      <c r="AE491" s="684"/>
      <c r="AF491" s="719"/>
      <c r="AG491" s="684"/>
      <c r="AH491" s="684"/>
      <c r="AI491" s="719"/>
      <c r="AJ491" s="684"/>
      <c r="AK491" s="719"/>
      <c r="AL491" s="722"/>
      <c r="AM491" s="724"/>
      <c r="AN491" s="724"/>
      <c r="AO491" s="724"/>
      <c r="AP491" s="724"/>
      <c r="AQ491" s="719"/>
      <c r="AR491" s="686"/>
      <c r="AS491" s="686"/>
      <c r="AT491" s="686"/>
      <c r="AU491" s="686"/>
      <c r="AV491" s="686"/>
      <c r="AW491" s="686"/>
      <c r="AX491" s="686"/>
      <c r="AY491" s="686"/>
      <c r="AZ491" s="686"/>
      <c r="BA491" s="686"/>
      <c r="BB491" s="686"/>
      <c r="BC491" s="686"/>
      <c r="BD491" s="686"/>
      <c r="BE491" s="686"/>
      <c r="BF491" s="686"/>
      <c r="BG491" s="686"/>
      <c r="BH491" s="686"/>
      <c r="BI491" s="686"/>
      <c r="BJ491" s="686"/>
      <c r="BK491" s="686"/>
      <c r="BL491" s="686"/>
      <c r="BM491" s="686"/>
      <c r="BN491" s="686"/>
      <c r="BO491" s="686"/>
      <c r="BP491" s="686"/>
      <c r="BQ491" s="686"/>
      <c r="BR491" s="686"/>
      <c r="BS491" s="686"/>
      <c r="BT491" s="686"/>
    </row>
    <row r="492" ht="15.75" customHeight="1">
      <c r="A492" s="711"/>
      <c r="B492" s="708"/>
      <c r="C492" s="740"/>
      <c r="D492" s="708"/>
      <c r="E492" s="708"/>
      <c r="F492" s="708"/>
      <c r="G492" s="708"/>
      <c r="H492" s="740"/>
      <c r="I492" s="711"/>
      <c r="J492" s="711"/>
      <c r="K492" s="711"/>
      <c r="L492" s="711"/>
      <c r="M492" s="711"/>
      <c r="N492" s="711"/>
      <c r="O492" s="711"/>
      <c r="P492" s="717"/>
      <c r="Q492" s="711"/>
      <c r="R492" s="719"/>
      <c r="S492" s="719"/>
      <c r="T492" s="748"/>
      <c r="U492" s="719"/>
      <c r="V492" s="684"/>
      <c r="W492" s="684"/>
      <c r="X492" s="684"/>
      <c r="Y492" s="719"/>
      <c r="Z492" s="719"/>
      <c r="AA492" s="686"/>
      <c r="AB492" s="686"/>
      <c r="AC492" s="686"/>
      <c r="AD492" s="684"/>
      <c r="AE492" s="684"/>
      <c r="AF492" s="719"/>
      <c r="AG492" s="684"/>
      <c r="AH492" s="684"/>
      <c r="AI492" s="719"/>
      <c r="AJ492" s="684"/>
      <c r="AK492" s="719"/>
      <c r="AL492" s="722"/>
      <c r="AM492" s="724"/>
      <c r="AN492" s="724"/>
      <c r="AO492" s="724"/>
      <c r="AP492" s="724"/>
      <c r="AQ492" s="719"/>
      <c r="AR492" s="686"/>
      <c r="AS492" s="686"/>
      <c r="AT492" s="686"/>
      <c r="AU492" s="686"/>
      <c r="AV492" s="686"/>
      <c r="AW492" s="686"/>
      <c r="AX492" s="686"/>
      <c r="AY492" s="686"/>
      <c r="AZ492" s="686"/>
      <c r="BA492" s="686"/>
      <c r="BB492" s="686"/>
      <c r="BC492" s="686"/>
      <c r="BD492" s="686"/>
      <c r="BE492" s="686"/>
      <c r="BF492" s="686"/>
      <c r="BG492" s="686"/>
      <c r="BH492" s="686"/>
      <c r="BI492" s="686"/>
      <c r="BJ492" s="686"/>
      <c r="BK492" s="686"/>
      <c r="BL492" s="686"/>
      <c r="BM492" s="686"/>
      <c r="BN492" s="686"/>
      <c r="BO492" s="686"/>
      <c r="BP492" s="686"/>
      <c r="BQ492" s="686"/>
      <c r="BR492" s="686"/>
      <c r="BS492" s="686"/>
      <c r="BT492" s="686"/>
    </row>
    <row r="493" ht="15.75" customHeight="1">
      <c r="A493" s="711"/>
      <c r="B493" s="708"/>
      <c r="C493" s="740"/>
      <c r="D493" s="708"/>
      <c r="E493" s="708"/>
      <c r="F493" s="708"/>
      <c r="G493" s="708"/>
      <c r="H493" s="740"/>
      <c r="I493" s="711"/>
      <c r="J493" s="711"/>
      <c r="K493" s="711"/>
      <c r="L493" s="711"/>
      <c r="M493" s="711"/>
      <c r="N493" s="711"/>
      <c r="O493" s="711"/>
      <c r="P493" s="717"/>
      <c r="Q493" s="711"/>
      <c r="R493" s="719"/>
      <c r="S493" s="719"/>
      <c r="T493" s="748"/>
      <c r="U493" s="719"/>
      <c r="V493" s="684"/>
      <c r="W493" s="684"/>
      <c r="X493" s="684"/>
      <c r="Y493" s="719"/>
      <c r="Z493" s="719"/>
      <c r="AA493" s="686"/>
      <c r="AB493" s="686"/>
      <c r="AC493" s="686"/>
      <c r="AD493" s="684"/>
      <c r="AE493" s="684"/>
      <c r="AF493" s="719"/>
      <c r="AG493" s="684"/>
      <c r="AH493" s="684"/>
      <c r="AI493" s="719"/>
      <c r="AJ493" s="684"/>
      <c r="AK493" s="719"/>
      <c r="AL493" s="722"/>
      <c r="AM493" s="724"/>
      <c r="AN493" s="724"/>
      <c r="AO493" s="724"/>
      <c r="AP493" s="724"/>
      <c r="AQ493" s="719"/>
      <c r="AR493" s="686"/>
      <c r="AS493" s="686"/>
      <c r="AT493" s="686"/>
      <c r="AU493" s="686"/>
      <c r="AV493" s="686"/>
      <c r="AW493" s="686"/>
      <c r="AX493" s="686"/>
      <c r="AY493" s="686"/>
      <c r="AZ493" s="686"/>
      <c r="BA493" s="686"/>
      <c r="BB493" s="686"/>
      <c r="BC493" s="686"/>
      <c r="BD493" s="686"/>
      <c r="BE493" s="686"/>
      <c r="BF493" s="686"/>
      <c r="BG493" s="686"/>
      <c r="BH493" s="686"/>
      <c r="BI493" s="686"/>
      <c r="BJ493" s="686"/>
      <c r="BK493" s="686"/>
      <c r="BL493" s="686"/>
      <c r="BM493" s="686"/>
      <c r="BN493" s="686"/>
      <c r="BO493" s="686"/>
      <c r="BP493" s="686"/>
      <c r="BQ493" s="686"/>
      <c r="BR493" s="686"/>
      <c r="BS493" s="686"/>
      <c r="BT493" s="686"/>
    </row>
    <row r="494" ht="15.75" customHeight="1">
      <c r="A494" s="711"/>
      <c r="B494" s="708"/>
      <c r="C494" s="740"/>
      <c r="D494" s="708"/>
      <c r="E494" s="708"/>
      <c r="F494" s="708"/>
      <c r="G494" s="708"/>
      <c r="H494" s="740"/>
      <c r="I494" s="711"/>
      <c r="J494" s="711"/>
      <c r="K494" s="711"/>
      <c r="L494" s="711"/>
      <c r="M494" s="711"/>
      <c r="N494" s="711"/>
      <c r="O494" s="711"/>
      <c r="P494" s="717"/>
      <c r="Q494" s="711"/>
      <c r="R494" s="719"/>
      <c r="S494" s="719"/>
      <c r="T494" s="748"/>
      <c r="U494" s="719"/>
      <c r="V494" s="684"/>
      <c r="W494" s="684"/>
      <c r="X494" s="684"/>
      <c r="Y494" s="719"/>
      <c r="Z494" s="719"/>
      <c r="AA494" s="686"/>
      <c r="AB494" s="686"/>
      <c r="AC494" s="686"/>
      <c r="AD494" s="684"/>
      <c r="AE494" s="684"/>
      <c r="AF494" s="719"/>
      <c r="AG494" s="684"/>
      <c r="AH494" s="684"/>
      <c r="AI494" s="719"/>
      <c r="AJ494" s="684"/>
      <c r="AK494" s="719"/>
      <c r="AL494" s="722"/>
      <c r="AM494" s="724"/>
      <c r="AN494" s="724"/>
      <c r="AO494" s="724"/>
      <c r="AP494" s="724"/>
      <c r="AQ494" s="719"/>
      <c r="AR494" s="686"/>
      <c r="AS494" s="686"/>
      <c r="AT494" s="686"/>
      <c r="AU494" s="686"/>
      <c r="AV494" s="686"/>
      <c r="AW494" s="686"/>
      <c r="AX494" s="686"/>
      <c r="AY494" s="686"/>
      <c r="AZ494" s="686"/>
      <c r="BA494" s="686"/>
      <c r="BB494" s="686"/>
      <c r="BC494" s="686"/>
      <c r="BD494" s="686"/>
      <c r="BE494" s="686"/>
      <c r="BF494" s="686"/>
      <c r="BG494" s="686"/>
      <c r="BH494" s="686"/>
      <c r="BI494" s="686"/>
      <c r="BJ494" s="686"/>
      <c r="BK494" s="686"/>
      <c r="BL494" s="686"/>
      <c r="BM494" s="686"/>
      <c r="BN494" s="686"/>
      <c r="BO494" s="686"/>
      <c r="BP494" s="686"/>
      <c r="BQ494" s="686"/>
      <c r="BR494" s="686"/>
      <c r="BS494" s="686"/>
      <c r="BT494" s="686"/>
    </row>
    <row r="495" ht="15.75" customHeight="1">
      <c r="A495" s="711"/>
      <c r="B495" s="708"/>
      <c r="C495" s="740"/>
      <c r="D495" s="708"/>
      <c r="E495" s="708"/>
      <c r="F495" s="708"/>
      <c r="G495" s="708"/>
      <c r="H495" s="740"/>
      <c r="I495" s="711"/>
      <c r="J495" s="711"/>
      <c r="K495" s="711"/>
      <c r="L495" s="711"/>
      <c r="M495" s="711"/>
      <c r="N495" s="711"/>
      <c r="O495" s="711"/>
      <c r="P495" s="717"/>
      <c r="Q495" s="711"/>
      <c r="R495" s="719"/>
      <c r="S495" s="719"/>
      <c r="T495" s="748"/>
      <c r="U495" s="719"/>
      <c r="V495" s="684"/>
      <c r="W495" s="684"/>
      <c r="X495" s="684"/>
      <c r="Y495" s="719"/>
      <c r="Z495" s="719"/>
      <c r="AA495" s="686"/>
      <c r="AB495" s="686"/>
      <c r="AC495" s="686"/>
      <c r="AD495" s="684"/>
      <c r="AE495" s="684"/>
      <c r="AF495" s="719"/>
      <c r="AG495" s="684"/>
      <c r="AH495" s="684"/>
      <c r="AI495" s="719"/>
      <c r="AJ495" s="684"/>
      <c r="AK495" s="719"/>
      <c r="AL495" s="722"/>
      <c r="AM495" s="724"/>
      <c r="AN495" s="724"/>
      <c r="AO495" s="724"/>
      <c r="AP495" s="724"/>
      <c r="AQ495" s="719"/>
      <c r="AR495" s="686"/>
      <c r="AS495" s="686"/>
      <c r="AT495" s="686"/>
      <c r="AU495" s="686"/>
      <c r="AV495" s="686"/>
      <c r="AW495" s="686"/>
      <c r="AX495" s="686"/>
      <c r="AY495" s="686"/>
      <c r="AZ495" s="686"/>
      <c r="BA495" s="686"/>
      <c r="BB495" s="686"/>
      <c r="BC495" s="686"/>
      <c r="BD495" s="686"/>
      <c r="BE495" s="686"/>
      <c r="BF495" s="686"/>
      <c r="BG495" s="686"/>
      <c r="BH495" s="686"/>
      <c r="BI495" s="686"/>
      <c r="BJ495" s="686"/>
      <c r="BK495" s="686"/>
      <c r="BL495" s="686"/>
      <c r="BM495" s="686"/>
      <c r="BN495" s="686"/>
      <c r="BO495" s="686"/>
      <c r="BP495" s="686"/>
      <c r="BQ495" s="686"/>
      <c r="BR495" s="686"/>
      <c r="BS495" s="686"/>
      <c r="BT495" s="686"/>
    </row>
    <row r="496" ht="15.75" customHeight="1">
      <c r="A496" s="711"/>
      <c r="B496" s="708"/>
      <c r="C496" s="740"/>
      <c r="D496" s="708"/>
      <c r="E496" s="708"/>
      <c r="F496" s="708"/>
      <c r="G496" s="708"/>
      <c r="H496" s="740"/>
      <c r="I496" s="711"/>
      <c r="J496" s="711"/>
      <c r="K496" s="711"/>
      <c r="L496" s="711"/>
      <c r="M496" s="711"/>
      <c r="N496" s="711"/>
      <c r="O496" s="711"/>
      <c r="P496" s="717"/>
      <c r="Q496" s="711"/>
      <c r="R496" s="719"/>
      <c r="S496" s="719"/>
      <c r="T496" s="748"/>
      <c r="U496" s="719"/>
      <c r="V496" s="684"/>
      <c r="W496" s="684"/>
      <c r="X496" s="684"/>
      <c r="Y496" s="719"/>
      <c r="Z496" s="719"/>
      <c r="AA496" s="686"/>
      <c r="AB496" s="686"/>
      <c r="AC496" s="686"/>
      <c r="AD496" s="684"/>
      <c r="AE496" s="684"/>
      <c r="AF496" s="719"/>
      <c r="AG496" s="684"/>
      <c r="AH496" s="684"/>
      <c r="AI496" s="719"/>
      <c r="AJ496" s="684"/>
      <c r="AK496" s="719"/>
      <c r="AL496" s="722"/>
      <c r="AM496" s="724"/>
      <c r="AN496" s="724"/>
      <c r="AO496" s="724"/>
      <c r="AP496" s="724"/>
      <c r="AQ496" s="719"/>
      <c r="AR496" s="686"/>
      <c r="AS496" s="686"/>
      <c r="AT496" s="686"/>
      <c r="AU496" s="686"/>
      <c r="AV496" s="686"/>
      <c r="AW496" s="686"/>
      <c r="AX496" s="686"/>
      <c r="AY496" s="686"/>
      <c r="AZ496" s="686"/>
      <c r="BA496" s="686"/>
      <c r="BB496" s="686"/>
      <c r="BC496" s="686"/>
      <c r="BD496" s="686"/>
      <c r="BE496" s="686"/>
      <c r="BF496" s="686"/>
      <c r="BG496" s="686"/>
      <c r="BH496" s="686"/>
      <c r="BI496" s="686"/>
      <c r="BJ496" s="686"/>
      <c r="BK496" s="686"/>
      <c r="BL496" s="686"/>
      <c r="BM496" s="686"/>
      <c r="BN496" s="686"/>
      <c r="BO496" s="686"/>
      <c r="BP496" s="686"/>
      <c r="BQ496" s="686"/>
      <c r="BR496" s="686"/>
      <c r="BS496" s="686"/>
      <c r="BT496" s="686"/>
    </row>
    <row r="497" ht="15.75" customHeight="1">
      <c r="A497" s="711"/>
      <c r="B497" s="708"/>
      <c r="C497" s="740"/>
      <c r="D497" s="708"/>
      <c r="E497" s="708"/>
      <c r="F497" s="708"/>
      <c r="G497" s="708"/>
      <c r="H497" s="740"/>
      <c r="I497" s="711"/>
      <c r="J497" s="711"/>
      <c r="K497" s="711"/>
      <c r="L497" s="711"/>
      <c r="M497" s="711"/>
      <c r="N497" s="711"/>
      <c r="O497" s="711"/>
      <c r="P497" s="717"/>
      <c r="Q497" s="711"/>
      <c r="R497" s="719"/>
      <c r="S497" s="719"/>
      <c r="T497" s="748"/>
      <c r="U497" s="719"/>
      <c r="V497" s="684"/>
      <c r="W497" s="684"/>
      <c r="X497" s="684"/>
      <c r="Y497" s="719"/>
      <c r="Z497" s="719"/>
      <c r="AA497" s="686"/>
      <c r="AB497" s="686"/>
      <c r="AC497" s="686"/>
      <c r="AD497" s="684"/>
      <c r="AE497" s="684"/>
      <c r="AF497" s="719"/>
      <c r="AG497" s="684"/>
      <c r="AH497" s="684"/>
      <c r="AI497" s="719"/>
      <c r="AJ497" s="684"/>
      <c r="AK497" s="719"/>
      <c r="AL497" s="722"/>
      <c r="AM497" s="724"/>
      <c r="AN497" s="724"/>
      <c r="AO497" s="724"/>
      <c r="AP497" s="724"/>
      <c r="AQ497" s="719"/>
      <c r="AR497" s="686"/>
      <c r="AS497" s="686"/>
      <c r="AT497" s="686"/>
      <c r="AU497" s="686"/>
      <c r="AV497" s="686"/>
      <c r="AW497" s="686"/>
      <c r="AX497" s="686"/>
      <c r="AY497" s="686"/>
      <c r="AZ497" s="686"/>
      <c r="BA497" s="686"/>
      <c r="BB497" s="686"/>
      <c r="BC497" s="686"/>
      <c r="BD497" s="686"/>
      <c r="BE497" s="686"/>
      <c r="BF497" s="686"/>
      <c r="BG497" s="686"/>
      <c r="BH497" s="686"/>
      <c r="BI497" s="686"/>
      <c r="BJ497" s="686"/>
      <c r="BK497" s="686"/>
      <c r="BL497" s="686"/>
      <c r="BM497" s="686"/>
      <c r="BN497" s="686"/>
      <c r="BO497" s="686"/>
      <c r="BP497" s="686"/>
      <c r="BQ497" s="686"/>
      <c r="BR497" s="686"/>
      <c r="BS497" s="686"/>
      <c r="BT497" s="686"/>
    </row>
    <row r="498" ht="15.75" customHeight="1">
      <c r="A498" s="711"/>
      <c r="B498" s="708"/>
      <c r="C498" s="740"/>
      <c r="D498" s="708"/>
      <c r="E498" s="708"/>
      <c r="F498" s="708"/>
      <c r="G498" s="708"/>
      <c r="H498" s="740"/>
      <c r="I498" s="711"/>
      <c r="J498" s="711"/>
      <c r="K498" s="711"/>
      <c r="L498" s="711"/>
      <c r="M498" s="711"/>
      <c r="N498" s="711"/>
      <c r="O498" s="711"/>
      <c r="P498" s="717"/>
      <c r="Q498" s="711"/>
      <c r="R498" s="719"/>
      <c r="S498" s="719"/>
      <c r="T498" s="748"/>
      <c r="U498" s="719"/>
      <c r="V498" s="684"/>
      <c r="W498" s="684"/>
      <c r="X498" s="684"/>
      <c r="Y498" s="719"/>
      <c r="Z498" s="719"/>
      <c r="AA498" s="686"/>
      <c r="AB498" s="686"/>
      <c r="AC498" s="686"/>
      <c r="AD498" s="684"/>
      <c r="AE498" s="684"/>
      <c r="AF498" s="719"/>
      <c r="AG498" s="684"/>
      <c r="AH498" s="684"/>
      <c r="AI498" s="719"/>
      <c r="AJ498" s="684"/>
      <c r="AK498" s="719"/>
      <c r="AL498" s="722"/>
      <c r="AM498" s="724"/>
      <c r="AN498" s="724"/>
      <c r="AO498" s="724"/>
      <c r="AP498" s="724"/>
      <c r="AQ498" s="719"/>
      <c r="AR498" s="686"/>
      <c r="AS498" s="686"/>
      <c r="AT498" s="686"/>
      <c r="AU498" s="686"/>
      <c r="AV498" s="686"/>
      <c r="AW498" s="686"/>
      <c r="AX498" s="686"/>
      <c r="AY498" s="686"/>
      <c r="AZ498" s="686"/>
      <c r="BA498" s="686"/>
      <c r="BB498" s="686"/>
      <c r="BC498" s="686"/>
      <c r="BD498" s="686"/>
      <c r="BE498" s="686"/>
      <c r="BF498" s="686"/>
      <c r="BG498" s="686"/>
      <c r="BH498" s="686"/>
      <c r="BI498" s="686"/>
      <c r="BJ498" s="686"/>
      <c r="BK498" s="686"/>
      <c r="BL498" s="686"/>
      <c r="BM498" s="686"/>
      <c r="BN498" s="686"/>
      <c r="BO498" s="686"/>
      <c r="BP498" s="686"/>
      <c r="BQ498" s="686"/>
      <c r="BR498" s="686"/>
      <c r="BS498" s="686"/>
      <c r="BT498" s="686"/>
    </row>
    <row r="499" ht="15.75" customHeight="1">
      <c r="A499" s="711"/>
      <c r="B499" s="708"/>
      <c r="C499" s="740"/>
      <c r="D499" s="708"/>
      <c r="E499" s="708"/>
      <c r="F499" s="708"/>
      <c r="G499" s="708"/>
      <c r="H499" s="740"/>
      <c r="I499" s="711"/>
      <c r="J499" s="711"/>
      <c r="K499" s="711"/>
      <c r="L499" s="711"/>
      <c r="M499" s="711"/>
      <c r="N499" s="711"/>
      <c r="O499" s="711"/>
      <c r="P499" s="717"/>
      <c r="Q499" s="711"/>
      <c r="R499" s="719"/>
      <c r="S499" s="719"/>
      <c r="T499" s="748"/>
      <c r="U499" s="719"/>
      <c r="V499" s="684"/>
      <c r="W499" s="684"/>
      <c r="X499" s="684"/>
      <c r="Y499" s="719"/>
      <c r="Z499" s="719"/>
      <c r="AA499" s="686"/>
      <c r="AB499" s="686"/>
      <c r="AC499" s="686"/>
      <c r="AD499" s="684"/>
      <c r="AE499" s="684"/>
      <c r="AF499" s="719"/>
      <c r="AG499" s="684"/>
      <c r="AH499" s="684"/>
      <c r="AI499" s="719"/>
      <c r="AJ499" s="684"/>
      <c r="AK499" s="719"/>
      <c r="AL499" s="722"/>
      <c r="AM499" s="724"/>
      <c r="AN499" s="724"/>
      <c r="AO499" s="724"/>
      <c r="AP499" s="724"/>
      <c r="AQ499" s="719"/>
      <c r="AR499" s="686"/>
      <c r="AS499" s="686"/>
      <c r="AT499" s="686"/>
      <c r="AU499" s="686"/>
      <c r="AV499" s="686"/>
      <c r="AW499" s="686"/>
      <c r="AX499" s="686"/>
      <c r="AY499" s="686"/>
      <c r="AZ499" s="686"/>
      <c r="BA499" s="686"/>
      <c r="BB499" s="686"/>
      <c r="BC499" s="686"/>
      <c r="BD499" s="686"/>
      <c r="BE499" s="686"/>
      <c r="BF499" s="686"/>
      <c r="BG499" s="686"/>
      <c r="BH499" s="686"/>
      <c r="BI499" s="686"/>
      <c r="BJ499" s="686"/>
      <c r="BK499" s="686"/>
      <c r="BL499" s="686"/>
      <c r="BM499" s="686"/>
      <c r="BN499" s="686"/>
      <c r="BO499" s="686"/>
      <c r="BP499" s="686"/>
      <c r="BQ499" s="686"/>
      <c r="BR499" s="686"/>
      <c r="BS499" s="686"/>
      <c r="BT499" s="686"/>
    </row>
    <row r="500" ht="15.75" customHeight="1">
      <c r="A500" s="711"/>
      <c r="B500" s="708"/>
      <c r="C500" s="740"/>
      <c r="D500" s="708"/>
      <c r="E500" s="708"/>
      <c r="F500" s="708"/>
      <c r="G500" s="708"/>
      <c r="H500" s="740"/>
      <c r="I500" s="711"/>
      <c r="J500" s="711"/>
      <c r="K500" s="711"/>
      <c r="L500" s="711"/>
      <c r="M500" s="711"/>
      <c r="N500" s="711"/>
      <c r="O500" s="711"/>
      <c r="P500" s="717"/>
      <c r="Q500" s="711"/>
      <c r="R500" s="719"/>
      <c r="S500" s="719"/>
      <c r="T500" s="748"/>
      <c r="U500" s="719"/>
      <c r="V500" s="684"/>
      <c r="W500" s="684"/>
      <c r="X500" s="684"/>
      <c r="Y500" s="719"/>
      <c r="Z500" s="719"/>
      <c r="AA500" s="686"/>
      <c r="AB500" s="686"/>
      <c r="AC500" s="686"/>
      <c r="AD500" s="684"/>
      <c r="AE500" s="684"/>
      <c r="AF500" s="719"/>
      <c r="AG500" s="684"/>
      <c r="AH500" s="684"/>
      <c r="AI500" s="719"/>
      <c r="AJ500" s="684"/>
      <c r="AK500" s="719"/>
      <c r="AL500" s="722"/>
      <c r="AM500" s="724"/>
      <c r="AN500" s="724"/>
      <c r="AO500" s="724"/>
      <c r="AP500" s="724"/>
      <c r="AQ500" s="719"/>
      <c r="AR500" s="686"/>
      <c r="AS500" s="686"/>
      <c r="AT500" s="686"/>
      <c r="AU500" s="686"/>
      <c r="AV500" s="686"/>
      <c r="AW500" s="686"/>
      <c r="AX500" s="686"/>
      <c r="AY500" s="686"/>
      <c r="AZ500" s="686"/>
      <c r="BA500" s="686"/>
      <c r="BB500" s="686"/>
      <c r="BC500" s="686"/>
      <c r="BD500" s="686"/>
      <c r="BE500" s="686"/>
      <c r="BF500" s="686"/>
      <c r="BG500" s="686"/>
      <c r="BH500" s="686"/>
      <c r="BI500" s="686"/>
      <c r="BJ500" s="686"/>
      <c r="BK500" s="686"/>
      <c r="BL500" s="686"/>
      <c r="BM500" s="686"/>
      <c r="BN500" s="686"/>
      <c r="BO500" s="686"/>
      <c r="BP500" s="686"/>
      <c r="BQ500" s="686"/>
      <c r="BR500" s="686"/>
      <c r="BS500" s="686"/>
      <c r="BT500" s="686"/>
    </row>
    <row r="501" ht="15.75" customHeight="1">
      <c r="A501" s="711"/>
      <c r="B501" s="708"/>
      <c r="C501" s="740"/>
      <c r="D501" s="708"/>
      <c r="E501" s="708"/>
      <c r="F501" s="708"/>
      <c r="G501" s="708"/>
      <c r="H501" s="740"/>
      <c r="I501" s="711"/>
      <c r="J501" s="711"/>
      <c r="K501" s="711"/>
      <c r="L501" s="711"/>
      <c r="M501" s="711"/>
      <c r="N501" s="711"/>
      <c r="O501" s="711"/>
      <c r="P501" s="717"/>
      <c r="Q501" s="711"/>
      <c r="R501" s="719"/>
      <c r="S501" s="719"/>
      <c r="T501" s="748"/>
      <c r="U501" s="719"/>
      <c r="V501" s="684"/>
      <c r="W501" s="684"/>
      <c r="X501" s="684"/>
      <c r="Y501" s="719"/>
      <c r="Z501" s="719"/>
      <c r="AA501" s="686"/>
      <c r="AB501" s="686"/>
      <c r="AC501" s="686"/>
      <c r="AD501" s="684"/>
      <c r="AE501" s="684"/>
      <c r="AF501" s="719"/>
      <c r="AG501" s="684"/>
      <c r="AH501" s="684"/>
      <c r="AI501" s="719"/>
      <c r="AJ501" s="684"/>
      <c r="AK501" s="719"/>
      <c r="AL501" s="722"/>
      <c r="AM501" s="724"/>
      <c r="AN501" s="724"/>
      <c r="AO501" s="724"/>
      <c r="AP501" s="724"/>
      <c r="AQ501" s="719"/>
      <c r="AR501" s="686"/>
      <c r="AS501" s="686"/>
      <c r="AT501" s="686"/>
      <c r="AU501" s="686"/>
      <c r="AV501" s="686"/>
      <c r="AW501" s="686"/>
      <c r="AX501" s="686"/>
      <c r="AY501" s="686"/>
      <c r="AZ501" s="686"/>
      <c r="BA501" s="686"/>
      <c r="BB501" s="686"/>
      <c r="BC501" s="686"/>
      <c r="BD501" s="686"/>
      <c r="BE501" s="686"/>
      <c r="BF501" s="686"/>
      <c r="BG501" s="686"/>
      <c r="BH501" s="686"/>
      <c r="BI501" s="686"/>
      <c r="BJ501" s="686"/>
      <c r="BK501" s="686"/>
      <c r="BL501" s="686"/>
      <c r="BM501" s="686"/>
      <c r="BN501" s="686"/>
      <c r="BO501" s="686"/>
      <c r="BP501" s="686"/>
      <c r="BQ501" s="686"/>
      <c r="BR501" s="686"/>
      <c r="BS501" s="686"/>
      <c r="BT501" s="686"/>
    </row>
    <row r="502" ht="15.75" customHeight="1">
      <c r="A502" s="711"/>
      <c r="B502" s="708"/>
      <c r="C502" s="740"/>
      <c r="D502" s="708"/>
      <c r="E502" s="708"/>
      <c r="F502" s="708"/>
      <c r="G502" s="708"/>
      <c r="H502" s="740"/>
      <c r="I502" s="711"/>
      <c r="J502" s="711"/>
      <c r="K502" s="711"/>
      <c r="L502" s="711"/>
      <c r="M502" s="711"/>
      <c r="N502" s="711"/>
      <c r="O502" s="711"/>
      <c r="P502" s="717"/>
      <c r="Q502" s="711"/>
      <c r="R502" s="719"/>
      <c r="S502" s="719"/>
      <c r="T502" s="748"/>
      <c r="U502" s="719"/>
      <c r="V502" s="684"/>
      <c r="W502" s="684"/>
      <c r="X502" s="684"/>
      <c r="Y502" s="719"/>
      <c r="Z502" s="719"/>
      <c r="AA502" s="686"/>
      <c r="AB502" s="686"/>
      <c r="AC502" s="686"/>
      <c r="AD502" s="684"/>
      <c r="AE502" s="684"/>
      <c r="AF502" s="719"/>
      <c r="AG502" s="684"/>
      <c r="AH502" s="684"/>
      <c r="AI502" s="719"/>
      <c r="AJ502" s="684"/>
      <c r="AK502" s="719"/>
      <c r="AL502" s="722"/>
      <c r="AM502" s="724"/>
      <c r="AN502" s="724"/>
      <c r="AO502" s="724"/>
      <c r="AP502" s="724"/>
      <c r="AQ502" s="719"/>
      <c r="AR502" s="686"/>
      <c r="AS502" s="686"/>
      <c r="AT502" s="686"/>
      <c r="AU502" s="686"/>
      <c r="AV502" s="686"/>
      <c r="AW502" s="686"/>
      <c r="AX502" s="686"/>
      <c r="AY502" s="686"/>
      <c r="AZ502" s="686"/>
      <c r="BA502" s="686"/>
      <c r="BB502" s="686"/>
      <c r="BC502" s="686"/>
      <c r="BD502" s="686"/>
      <c r="BE502" s="686"/>
      <c r="BF502" s="686"/>
      <c r="BG502" s="686"/>
      <c r="BH502" s="686"/>
      <c r="BI502" s="686"/>
      <c r="BJ502" s="686"/>
      <c r="BK502" s="686"/>
      <c r="BL502" s="686"/>
      <c r="BM502" s="686"/>
      <c r="BN502" s="686"/>
      <c r="BO502" s="686"/>
      <c r="BP502" s="686"/>
      <c r="BQ502" s="686"/>
      <c r="BR502" s="686"/>
      <c r="BS502" s="686"/>
      <c r="BT502" s="686"/>
    </row>
    <row r="503" ht="15.75" customHeight="1">
      <c r="A503" s="711"/>
      <c r="B503" s="708"/>
      <c r="C503" s="740"/>
      <c r="D503" s="708"/>
      <c r="E503" s="708"/>
      <c r="F503" s="708"/>
      <c r="G503" s="708"/>
      <c r="H503" s="740"/>
      <c r="I503" s="711"/>
      <c r="J503" s="711"/>
      <c r="K503" s="711"/>
      <c r="L503" s="711"/>
      <c r="M503" s="711"/>
      <c r="N503" s="711"/>
      <c r="O503" s="711"/>
      <c r="P503" s="717"/>
      <c r="Q503" s="711"/>
      <c r="R503" s="719"/>
      <c r="S503" s="719"/>
      <c r="T503" s="748"/>
      <c r="U503" s="719"/>
      <c r="V503" s="684"/>
      <c r="W503" s="684"/>
      <c r="X503" s="684"/>
      <c r="Y503" s="719"/>
      <c r="Z503" s="719"/>
      <c r="AA503" s="686"/>
      <c r="AB503" s="686"/>
      <c r="AC503" s="686"/>
      <c r="AD503" s="684"/>
      <c r="AE503" s="684"/>
      <c r="AF503" s="719"/>
      <c r="AG503" s="684"/>
      <c r="AH503" s="684"/>
      <c r="AI503" s="719"/>
      <c r="AJ503" s="684"/>
      <c r="AK503" s="719"/>
      <c r="AL503" s="722"/>
      <c r="AM503" s="724"/>
      <c r="AN503" s="724"/>
      <c r="AO503" s="724"/>
      <c r="AP503" s="724"/>
      <c r="AQ503" s="719"/>
      <c r="AR503" s="686"/>
      <c r="AS503" s="686"/>
      <c r="AT503" s="686"/>
      <c r="AU503" s="686"/>
      <c r="AV503" s="686"/>
      <c r="AW503" s="686"/>
      <c r="AX503" s="686"/>
      <c r="AY503" s="686"/>
      <c r="AZ503" s="686"/>
      <c r="BA503" s="686"/>
      <c r="BB503" s="686"/>
      <c r="BC503" s="686"/>
      <c r="BD503" s="686"/>
      <c r="BE503" s="686"/>
      <c r="BF503" s="686"/>
      <c r="BG503" s="686"/>
      <c r="BH503" s="686"/>
      <c r="BI503" s="686"/>
      <c r="BJ503" s="686"/>
      <c r="BK503" s="686"/>
      <c r="BL503" s="686"/>
      <c r="BM503" s="686"/>
      <c r="BN503" s="686"/>
      <c r="BO503" s="686"/>
      <c r="BP503" s="686"/>
      <c r="BQ503" s="686"/>
      <c r="BR503" s="686"/>
      <c r="BS503" s="686"/>
      <c r="BT503" s="686"/>
    </row>
    <row r="504" ht="15.75" customHeight="1">
      <c r="A504" s="711"/>
      <c r="B504" s="708"/>
      <c r="C504" s="740"/>
      <c r="D504" s="708"/>
      <c r="E504" s="708"/>
      <c r="F504" s="708"/>
      <c r="G504" s="708"/>
      <c r="H504" s="740"/>
      <c r="I504" s="711"/>
      <c r="J504" s="711"/>
      <c r="K504" s="711"/>
      <c r="L504" s="711"/>
      <c r="M504" s="711"/>
      <c r="N504" s="711"/>
      <c r="O504" s="711"/>
      <c r="P504" s="717"/>
      <c r="Q504" s="711"/>
      <c r="R504" s="719"/>
      <c r="S504" s="719"/>
      <c r="T504" s="748"/>
      <c r="U504" s="719"/>
      <c r="V504" s="684"/>
      <c r="W504" s="684"/>
      <c r="X504" s="684"/>
      <c r="Y504" s="719"/>
      <c r="Z504" s="719"/>
      <c r="AA504" s="686"/>
      <c r="AB504" s="686"/>
      <c r="AC504" s="686"/>
      <c r="AD504" s="684"/>
      <c r="AE504" s="684"/>
      <c r="AF504" s="719"/>
      <c r="AG504" s="684"/>
      <c r="AH504" s="684"/>
      <c r="AI504" s="719"/>
      <c r="AJ504" s="684"/>
      <c r="AK504" s="719"/>
      <c r="AL504" s="722"/>
      <c r="AM504" s="724"/>
      <c r="AN504" s="724"/>
      <c r="AO504" s="724"/>
      <c r="AP504" s="724"/>
      <c r="AQ504" s="719"/>
      <c r="AR504" s="686"/>
      <c r="AS504" s="686"/>
      <c r="AT504" s="686"/>
      <c r="AU504" s="686"/>
      <c r="AV504" s="686"/>
      <c r="AW504" s="686"/>
      <c r="AX504" s="686"/>
      <c r="AY504" s="686"/>
      <c r="AZ504" s="686"/>
      <c r="BA504" s="686"/>
      <c r="BB504" s="686"/>
      <c r="BC504" s="686"/>
      <c r="BD504" s="686"/>
      <c r="BE504" s="686"/>
      <c r="BF504" s="686"/>
      <c r="BG504" s="686"/>
      <c r="BH504" s="686"/>
      <c r="BI504" s="686"/>
      <c r="BJ504" s="686"/>
      <c r="BK504" s="686"/>
      <c r="BL504" s="686"/>
      <c r="BM504" s="686"/>
      <c r="BN504" s="686"/>
      <c r="BO504" s="686"/>
      <c r="BP504" s="686"/>
      <c r="BQ504" s="686"/>
      <c r="BR504" s="686"/>
      <c r="BS504" s="686"/>
      <c r="BT504" s="686"/>
    </row>
    <row r="505" ht="15.75" customHeight="1">
      <c r="A505" s="711"/>
      <c r="B505" s="708"/>
      <c r="C505" s="740"/>
      <c r="D505" s="708"/>
      <c r="E505" s="708"/>
      <c r="F505" s="708"/>
      <c r="G505" s="708"/>
      <c r="H505" s="740"/>
      <c r="I505" s="711"/>
      <c r="J505" s="711"/>
      <c r="K505" s="711"/>
      <c r="L505" s="711"/>
      <c r="M505" s="711"/>
      <c r="N505" s="711"/>
      <c r="O505" s="711"/>
      <c r="P505" s="717"/>
      <c r="Q505" s="711"/>
      <c r="R505" s="719"/>
      <c r="S505" s="719"/>
      <c r="T505" s="748"/>
      <c r="U505" s="719"/>
      <c r="V505" s="684"/>
      <c r="W505" s="684"/>
      <c r="X505" s="684"/>
      <c r="Y505" s="719"/>
      <c r="Z505" s="719"/>
      <c r="AA505" s="686"/>
      <c r="AB505" s="686"/>
      <c r="AC505" s="686"/>
      <c r="AD505" s="684"/>
      <c r="AE505" s="684"/>
      <c r="AF505" s="719"/>
      <c r="AG505" s="684"/>
      <c r="AH505" s="684"/>
      <c r="AI505" s="719"/>
      <c r="AJ505" s="684"/>
      <c r="AK505" s="719"/>
      <c r="AL505" s="722"/>
      <c r="AM505" s="724"/>
      <c r="AN505" s="724"/>
      <c r="AO505" s="724"/>
      <c r="AP505" s="724"/>
      <c r="AQ505" s="719"/>
      <c r="AR505" s="686"/>
      <c r="AS505" s="686"/>
      <c r="AT505" s="686"/>
      <c r="AU505" s="686"/>
      <c r="AV505" s="686"/>
      <c r="AW505" s="686"/>
      <c r="AX505" s="686"/>
      <c r="AY505" s="686"/>
      <c r="AZ505" s="686"/>
      <c r="BA505" s="686"/>
      <c r="BB505" s="686"/>
      <c r="BC505" s="686"/>
      <c r="BD505" s="686"/>
      <c r="BE505" s="686"/>
      <c r="BF505" s="686"/>
      <c r="BG505" s="686"/>
      <c r="BH505" s="686"/>
      <c r="BI505" s="686"/>
      <c r="BJ505" s="686"/>
      <c r="BK505" s="686"/>
      <c r="BL505" s="686"/>
      <c r="BM505" s="686"/>
      <c r="BN505" s="686"/>
      <c r="BO505" s="686"/>
      <c r="BP505" s="686"/>
      <c r="BQ505" s="686"/>
      <c r="BR505" s="686"/>
      <c r="BS505" s="686"/>
      <c r="BT505" s="686"/>
    </row>
    <row r="506" ht="15.75" customHeight="1">
      <c r="A506" s="711"/>
      <c r="B506" s="708"/>
      <c r="C506" s="740"/>
      <c r="D506" s="708"/>
      <c r="E506" s="708"/>
      <c r="F506" s="708"/>
      <c r="G506" s="708"/>
      <c r="H506" s="740"/>
      <c r="I506" s="711"/>
      <c r="J506" s="711"/>
      <c r="K506" s="711"/>
      <c r="L506" s="711"/>
      <c r="M506" s="711"/>
      <c r="N506" s="711"/>
      <c r="O506" s="711"/>
      <c r="P506" s="717"/>
      <c r="Q506" s="711"/>
      <c r="R506" s="719"/>
      <c r="S506" s="719"/>
      <c r="T506" s="748"/>
      <c r="U506" s="719"/>
      <c r="V506" s="684"/>
      <c r="W506" s="684"/>
      <c r="X506" s="684"/>
      <c r="Y506" s="719"/>
      <c r="Z506" s="719"/>
      <c r="AA506" s="686"/>
      <c r="AB506" s="686"/>
      <c r="AC506" s="686"/>
      <c r="AD506" s="684"/>
      <c r="AE506" s="684"/>
      <c r="AF506" s="719"/>
      <c r="AG506" s="684"/>
      <c r="AH506" s="684"/>
      <c r="AI506" s="719"/>
      <c r="AJ506" s="684"/>
      <c r="AK506" s="719"/>
      <c r="AL506" s="722"/>
      <c r="AM506" s="724"/>
      <c r="AN506" s="724"/>
      <c r="AO506" s="724"/>
      <c r="AP506" s="724"/>
      <c r="AQ506" s="719"/>
      <c r="AR506" s="686"/>
      <c r="AS506" s="686"/>
      <c r="AT506" s="686"/>
      <c r="AU506" s="686"/>
      <c r="AV506" s="686"/>
      <c r="AW506" s="686"/>
      <c r="AX506" s="686"/>
      <c r="AY506" s="686"/>
      <c r="AZ506" s="686"/>
      <c r="BA506" s="686"/>
      <c r="BB506" s="686"/>
      <c r="BC506" s="686"/>
      <c r="BD506" s="686"/>
      <c r="BE506" s="686"/>
      <c r="BF506" s="686"/>
      <c r="BG506" s="686"/>
      <c r="BH506" s="686"/>
      <c r="BI506" s="686"/>
      <c r="BJ506" s="686"/>
      <c r="BK506" s="686"/>
      <c r="BL506" s="686"/>
      <c r="BM506" s="686"/>
      <c r="BN506" s="686"/>
      <c r="BO506" s="686"/>
      <c r="BP506" s="686"/>
      <c r="BQ506" s="686"/>
      <c r="BR506" s="686"/>
      <c r="BS506" s="686"/>
      <c r="BT506" s="686"/>
    </row>
    <row r="507" ht="15.75" customHeight="1">
      <c r="A507" s="711"/>
      <c r="B507" s="708"/>
      <c r="C507" s="740"/>
      <c r="D507" s="708"/>
      <c r="E507" s="708"/>
      <c r="F507" s="708"/>
      <c r="G507" s="708"/>
      <c r="H507" s="740"/>
      <c r="I507" s="711"/>
      <c r="J507" s="711"/>
      <c r="K507" s="711"/>
      <c r="L507" s="711"/>
      <c r="M507" s="711"/>
      <c r="N507" s="711"/>
      <c r="O507" s="711"/>
      <c r="P507" s="717"/>
      <c r="Q507" s="711"/>
      <c r="R507" s="719"/>
      <c r="S507" s="719"/>
      <c r="T507" s="748"/>
      <c r="U507" s="719"/>
      <c r="V507" s="684"/>
      <c r="W507" s="684"/>
      <c r="X507" s="684"/>
      <c r="Y507" s="719"/>
      <c r="Z507" s="719"/>
      <c r="AA507" s="686"/>
      <c r="AB507" s="686"/>
      <c r="AC507" s="686"/>
      <c r="AD507" s="684"/>
      <c r="AE507" s="684"/>
      <c r="AF507" s="719"/>
      <c r="AG507" s="684"/>
      <c r="AH507" s="684"/>
      <c r="AI507" s="719"/>
      <c r="AJ507" s="684"/>
      <c r="AK507" s="719"/>
      <c r="AL507" s="722"/>
      <c r="AM507" s="724"/>
      <c r="AN507" s="724"/>
      <c r="AO507" s="724"/>
      <c r="AP507" s="724"/>
      <c r="AQ507" s="719"/>
      <c r="AR507" s="686"/>
      <c r="AS507" s="686"/>
      <c r="AT507" s="686"/>
      <c r="AU507" s="686"/>
      <c r="AV507" s="686"/>
      <c r="AW507" s="686"/>
      <c r="AX507" s="686"/>
      <c r="AY507" s="686"/>
      <c r="AZ507" s="686"/>
      <c r="BA507" s="686"/>
      <c r="BB507" s="686"/>
      <c r="BC507" s="686"/>
      <c r="BD507" s="686"/>
      <c r="BE507" s="686"/>
      <c r="BF507" s="686"/>
      <c r="BG507" s="686"/>
      <c r="BH507" s="686"/>
      <c r="BI507" s="686"/>
      <c r="BJ507" s="686"/>
      <c r="BK507" s="686"/>
      <c r="BL507" s="686"/>
      <c r="BM507" s="686"/>
      <c r="BN507" s="686"/>
      <c r="BO507" s="686"/>
      <c r="BP507" s="686"/>
      <c r="BQ507" s="686"/>
      <c r="BR507" s="686"/>
      <c r="BS507" s="686"/>
      <c r="BT507" s="686"/>
    </row>
    <row r="508" ht="15.75" customHeight="1">
      <c r="A508" s="711"/>
      <c r="B508" s="708"/>
      <c r="C508" s="740"/>
      <c r="D508" s="708"/>
      <c r="E508" s="708"/>
      <c r="F508" s="708"/>
      <c r="G508" s="708"/>
      <c r="H508" s="740"/>
      <c r="I508" s="711"/>
      <c r="J508" s="711"/>
      <c r="K508" s="711"/>
      <c r="L508" s="711"/>
      <c r="M508" s="711"/>
      <c r="N508" s="711"/>
      <c r="O508" s="711"/>
      <c r="P508" s="717"/>
      <c r="Q508" s="711"/>
      <c r="R508" s="719"/>
      <c r="S508" s="719"/>
      <c r="T508" s="748"/>
      <c r="U508" s="719"/>
      <c r="V508" s="684"/>
      <c r="W508" s="684"/>
      <c r="X508" s="684"/>
      <c r="Y508" s="719"/>
      <c r="Z508" s="719"/>
      <c r="AA508" s="686"/>
      <c r="AB508" s="686"/>
      <c r="AC508" s="686"/>
      <c r="AD508" s="684"/>
      <c r="AE508" s="684"/>
      <c r="AF508" s="719"/>
      <c r="AG508" s="684"/>
      <c r="AH508" s="684"/>
      <c r="AI508" s="719"/>
      <c r="AJ508" s="684"/>
      <c r="AK508" s="719"/>
      <c r="AL508" s="722"/>
      <c r="AM508" s="724"/>
      <c r="AN508" s="724"/>
      <c r="AO508" s="724"/>
      <c r="AP508" s="724"/>
      <c r="AQ508" s="719"/>
      <c r="AR508" s="686"/>
      <c r="AS508" s="686"/>
      <c r="AT508" s="686"/>
      <c r="AU508" s="686"/>
      <c r="AV508" s="686"/>
      <c r="AW508" s="686"/>
      <c r="AX508" s="686"/>
      <c r="AY508" s="686"/>
      <c r="AZ508" s="686"/>
      <c r="BA508" s="686"/>
      <c r="BB508" s="686"/>
      <c r="BC508" s="686"/>
      <c r="BD508" s="686"/>
      <c r="BE508" s="686"/>
      <c r="BF508" s="686"/>
      <c r="BG508" s="686"/>
      <c r="BH508" s="686"/>
      <c r="BI508" s="686"/>
      <c r="BJ508" s="686"/>
      <c r="BK508" s="686"/>
      <c r="BL508" s="686"/>
      <c r="BM508" s="686"/>
      <c r="BN508" s="686"/>
      <c r="BO508" s="686"/>
      <c r="BP508" s="686"/>
      <c r="BQ508" s="686"/>
      <c r="BR508" s="686"/>
      <c r="BS508" s="686"/>
      <c r="BT508" s="686"/>
    </row>
    <row r="509" ht="15.75" customHeight="1">
      <c r="A509" s="711"/>
      <c r="B509" s="708"/>
      <c r="C509" s="740"/>
      <c r="D509" s="708"/>
      <c r="E509" s="708"/>
      <c r="F509" s="708"/>
      <c r="G509" s="708"/>
      <c r="H509" s="740"/>
      <c r="I509" s="711"/>
      <c r="J509" s="711"/>
      <c r="K509" s="711"/>
      <c r="L509" s="711"/>
      <c r="M509" s="711"/>
      <c r="N509" s="711"/>
      <c r="O509" s="711"/>
      <c r="P509" s="717"/>
      <c r="Q509" s="711"/>
      <c r="R509" s="719"/>
      <c r="S509" s="719"/>
      <c r="T509" s="748"/>
      <c r="U509" s="719"/>
      <c r="V509" s="684"/>
      <c r="W509" s="684"/>
      <c r="X509" s="684"/>
      <c r="Y509" s="719"/>
      <c r="Z509" s="719"/>
      <c r="AA509" s="686"/>
      <c r="AB509" s="686"/>
      <c r="AC509" s="686"/>
      <c r="AD509" s="684"/>
      <c r="AE509" s="684"/>
      <c r="AF509" s="719"/>
      <c r="AG509" s="684"/>
      <c r="AH509" s="684"/>
      <c r="AI509" s="719"/>
      <c r="AJ509" s="684"/>
      <c r="AK509" s="719"/>
      <c r="AL509" s="722"/>
      <c r="AM509" s="724"/>
      <c r="AN509" s="724"/>
      <c r="AO509" s="724"/>
      <c r="AP509" s="724"/>
      <c r="AQ509" s="719"/>
      <c r="AR509" s="686"/>
      <c r="AS509" s="686"/>
      <c r="AT509" s="686"/>
      <c r="AU509" s="686"/>
      <c r="AV509" s="686"/>
      <c r="AW509" s="686"/>
      <c r="AX509" s="686"/>
      <c r="AY509" s="686"/>
      <c r="AZ509" s="686"/>
      <c r="BA509" s="686"/>
      <c r="BB509" s="686"/>
      <c r="BC509" s="686"/>
      <c r="BD509" s="686"/>
      <c r="BE509" s="686"/>
      <c r="BF509" s="686"/>
      <c r="BG509" s="686"/>
      <c r="BH509" s="686"/>
      <c r="BI509" s="686"/>
      <c r="BJ509" s="686"/>
      <c r="BK509" s="686"/>
      <c r="BL509" s="686"/>
      <c r="BM509" s="686"/>
      <c r="BN509" s="686"/>
      <c r="BO509" s="686"/>
      <c r="BP509" s="686"/>
      <c r="BQ509" s="686"/>
      <c r="BR509" s="686"/>
      <c r="BS509" s="686"/>
      <c r="BT509" s="686"/>
    </row>
    <row r="510" ht="15.75" customHeight="1">
      <c r="A510" s="711"/>
      <c r="B510" s="708"/>
      <c r="C510" s="740"/>
      <c r="D510" s="708"/>
      <c r="E510" s="708"/>
      <c r="F510" s="708"/>
      <c r="G510" s="708"/>
      <c r="H510" s="740"/>
      <c r="I510" s="711"/>
      <c r="J510" s="711"/>
      <c r="K510" s="711"/>
      <c r="L510" s="711"/>
      <c r="M510" s="711"/>
      <c r="N510" s="711"/>
      <c r="O510" s="711"/>
      <c r="P510" s="717"/>
      <c r="Q510" s="711"/>
      <c r="R510" s="719"/>
      <c r="S510" s="719"/>
      <c r="T510" s="748"/>
      <c r="U510" s="719"/>
      <c r="V510" s="684"/>
      <c r="W510" s="684"/>
      <c r="X510" s="684"/>
      <c r="Y510" s="719"/>
      <c r="Z510" s="719"/>
      <c r="AA510" s="686"/>
      <c r="AB510" s="686"/>
      <c r="AC510" s="686"/>
      <c r="AD510" s="684"/>
      <c r="AE510" s="684"/>
      <c r="AF510" s="719"/>
      <c r="AG510" s="684"/>
      <c r="AH510" s="684"/>
      <c r="AI510" s="719"/>
      <c r="AJ510" s="684"/>
      <c r="AK510" s="719"/>
      <c r="AL510" s="722"/>
      <c r="AM510" s="724"/>
      <c r="AN510" s="724"/>
      <c r="AO510" s="724"/>
      <c r="AP510" s="724"/>
      <c r="AQ510" s="719"/>
      <c r="AR510" s="686"/>
      <c r="AS510" s="686"/>
      <c r="AT510" s="686"/>
      <c r="AU510" s="686"/>
      <c r="AV510" s="686"/>
      <c r="AW510" s="686"/>
      <c r="AX510" s="686"/>
      <c r="AY510" s="686"/>
      <c r="AZ510" s="686"/>
      <c r="BA510" s="686"/>
      <c r="BB510" s="686"/>
      <c r="BC510" s="686"/>
      <c r="BD510" s="686"/>
      <c r="BE510" s="686"/>
      <c r="BF510" s="686"/>
      <c r="BG510" s="686"/>
      <c r="BH510" s="686"/>
      <c r="BI510" s="686"/>
      <c r="BJ510" s="686"/>
      <c r="BK510" s="686"/>
      <c r="BL510" s="686"/>
      <c r="BM510" s="686"/>
      <c r="BN510" s="686"/>
      <c r="BO510" s="686"/>
      <c r="BP510" s="686"/>
      <c r="BQ510" s="686"/>
      <c r="BR510" s="686"/>
      <c r="BS510" s="686"/>
      <c r="BT510" s="686"/>
    </row>
    <row r="511" ht="15.75" customHeight="1">
      <c r="A511" s="711"/>
      <c r="B511" s="708"/>
      <c r="C511" s="740"/>
      <c r="D511" s="708"/>
      <c r="E511" s="708"/>
      <c r="F511" s="708"/>
      <c r="G511" s="708"/>
      <c r="H511" s="740"/>
      <c r="I511" s="711"/>
      <c r="J511" s="711"/>
      <c r="K511" s="711"/>
      <c r="L511" s="711"/>
      <c r="M511" s="711"/>
      <c r="N511" s="711"/>
      <c r="O511" s="711"/>
      <c r="P511" s="717"/>
      <c r="Q511" s="711"/>
      <c r="R511" s="719"/>
      <c r="S511" s="719"/>
      <c r="T511" s="748"/>
      <c r="U511" s="719"/>
      <c r="V511" s="684"/>
      <c r="W511" s="684"/>
      <c r="X511" s="684"/>
      <c r="Y511" s="719"/>
      <c r="Z511" s="719"/>
      <c r="AA511" s="686"/>
      <c r="AB511" s="686"/>
      <c r="AC511" s="686"/>
      <c r="AD511" s="684"/>
      <c r="AE511" s="684"/>
      <c r="AF511" s="719"/>
      <c r="AG511" s="684"/>
      <c r="AH511" s="684"/>
      <c r="AI511" s="719"/>
      <c r="AJ511" s="684"/>
      <c r="AK511" s="719"/>
      <c r="AL511" s="722"/>
      <c r="AM511" s="724"/>
      <c r="AN511" s="724"/>
      <c r="AO511" s="724"/>
      <c r="AP511" s="724"/>
      <c r="AQ511" s="719"/>
      <c r="AR511" s="686"/>
      <c r="AS511" s="686"/>
      <c r="AT511" s="686"/>
      <c r="AU511" s="686"/>
      <c r="AV511" s="686"/>
      <c r="AW511" s="686"/>
      <c r="AX511" s="686"/>
      <c r="AY511" s="686"/>
      <c r="AZ511" s="686"/>
      <c r="BA511" s="686"/>
      <c r="BB511" s="686"/>
      <c r="BC511" s="686"/>
      <c r="BD511" s="686"/>
      <c r="BE511" s="686"/>
      <c r="BF511" s="686"/>
      <c r="BG511" s="686"/>
      <c r="BH511" s="686"/>
      <c r="BI511" s="686"/>
      <c r="BJ511" s="686"/>
      <c r="BK511" s="686"/>
      <c r="BL511" s="686"/>
      <c r="BM511" s="686"/>
      <c r="BN511" s="686"/>
      <c r="BO511" s="686"/>
      <c r="BP511" s="686"/>
      <c r="BQ511" s="686"/>
      <c r="BR511" s="686"/>
      <c r="BS511" s="686"/>
      <c r="BT511" s="686"/>
    </row>
    <row r="512" ht="15.75" customHeight="1">
      <c r="A512" s="711"/>
      <c r="B512" s="708"/>
      <c r="C512" s="740"/>
      <c r="D512" s="708"/>
      <c r="E512" s="708"/>
      <c r="F512" s="708"/>
      <c r="G512" s="708"/>
      <c r="H512" s="740"/>
      <c r="I512" s="711"/>
      <c r="J512" s="711"/>
      <c r="K512" s="711"/>
      <c r="L512" s="711"/>
      <c r="M512" s="711"/>
      <c r="N512" s="711"/>
      <c r="O512" s="711"/>
      <c r="P512" s="717"/>
      <c r="Q512" s="711"/>
      <c r="R512" s="719"/>
      <c r="S512" s="719"/>
      <c r="T512" s="748"/>
      <c r="U512" s="719"/>
      <c r="V512" s="684"/>
      <c r="W512" s="684"/>
      <c r="X512" s="684"/>
      <c r="Y512" s="719"/>
      <c r="Z512" s="719"/>
      <c r="AA512" s="686"/>
      <c r="AB512" s="686"/>
      <c r="AC512" s="686"/>
      <c r="AD512" s="684"/>
      <c r="AE512" s="684"/>
      <c r="AF512" s="719"/>
      <c r="AG512" s="684"/>
      <c r="AH512" s="684"/>
      <c r="AI512" s="719"/>
      <c r="AJ512" s="684"/>
      <c r="AK512" s="719"/>
      <c r="AL512" s="722"/>
      <c r="AM512" s="724"/>
      <c r="AN512" s="724"/>
      <c r="AO512" s="724"/>
      <c r="AP512" s="724"/>
      <c r="AQ512" s="719"/>
      <c r="AR512" s="686"/>
      <c r="AS512" s="686"/>
      <c r="AT512" s="686"/>
      <c r="AU512" s="686"/>
      <c r="AV512" s="686"/>
      <c r="AW512" s="686"/>
      <c r="AX512" s="686"/>
      <c r="AY512" s="686"/>
      <c r="AZ512" s="686"/>
      <c r="BA512" s="686"/>
      <c r="BB512" s="686"/>
      <c r="BC512" s="686"/>
      <c r="BD512" s="686"/>
      <c r="BE512" s="686"/>
      <c r="BF512" s="686"/>
      <c r="BG512" s="686"/>
      <c r="BH512" s="686"/>
      <c r="BI512" s="686"/>
      <c r="BJ512" s="686"/>
      <c r="BK512" s="686"/>
      <c r="BL512" s="686"/>
      <c r="BM512" s="686"/>
      <c r="BN512" s="686"/>
      <c r="BO512" s="686"/>
      <c r="BP512" s="686"/>
      <c r="BQ512" s="686"/>
      <c r="BR512" s="686"/>
      <c r="BS512" s="686"/>
      <c r="BT512" s="686"/>
    </row>
    <row r="513" ht="15.75" customHeight="1">
      <c r="A513" s="711"/>
      <c r="B513" s="708"/>
      <c r="C513" s="740"/>
      <c r="D513" s="708"/>
      <c r="E513" s="708"/>
      <c r="F513" s="708"/>
      <c r="G513" s="708"/>
      <c r="H513" s="740"/>
      <c r="I513" s="711"/>
      <c r="J513" s="711"/>
      <c r="K513" s="711"/>
      <c r="L513" s="711"/>
      <c r="M513" s="711"/>
      <c r="N513" s="711"/>
      <c r="O513" s="711"/>
      <c r="P513" s="717"/>
      <c r="Q513" s="711"/>
      <c r="R513" s="719"/>
      <c r="S513" s="719"/>
      <c r="T513" s="748"/>
      <c r="U513" s="719"/>
      <c r="V513" s="684"/>
      <c r="W513" s="684"/>
      <c r="X513" s="684"/>
      <c r="Y513" s="719"/>
      <c r="Z513" s="719"/>
      <c r="AA513" s="686"/>
      <c r="AB513" s="686"/>
      <c r="AC513" s="686"/>
      <c r="AD513" s="684"/>
      <c r="AE513" s="684"/>
      <c r="AF513" s="719"/>
      <c r="AG513" s="684"/>
      <c r="AH513" s="684"/>
      <c r="AI513" s="719"/>
      <c r="AJ513" s="684"/>
      <c r="AK513" s="719"/>
      <c r="AL513" s="722"/>
      <c r="AM513" s="724"/>
      <c r="AN513" s="724"/>
      <c r="AO513" s="724"/>
      <c r="AP513" s="724"/>
      <c r="AQ513" s="719"/>
      <c r="AR513" s="686"/>
      <c r="AS513" s="686"/>
      <c r="AT513" s="686"/>
      <c r="AU513" s="686"/>
      <c r="AV513" s="686"/>
      <c r="AW513" s="686"/>
      <c r="AX513" s="686"/>
      <c r="AY513" s="686"/>
      <c r="AZ513" s="686"/>
      <c r="BA513" s="686"/>
      <c r="BB513" s="686"/>
      <c r="BC513" s="686"/>
      <c r="BD513" s="686"/>
      <c r="BE513" s="686"/>
      <c r="BF513" s="686"/>
      <c r="BG513" s="686"/>
      <c r="BH513" s="686"/>
      <c r="BI513" s="686"/>
      <c r="BJ513" s="686"/>
      <c r="BK513" s="686"/>
      <c r="BL513" s="686"/>
      <c r="BM513" s="686"/>
      <c r="BN513" s="686"/>
      <c r="BO513" s="686"/>
      <c r="BP513" s="686"/>
      <c r="BQ513" s="686"/>
      <c r="BR513" s="686"/>
      <c r="BS513" s="686"/>
      <c r="BT513" s="686"/>
    </row>
    <row r="514" ht="15.75" customHeight="1">
      <c r="A514" s="711"/>
      <c r="B514" s="708"/>
      <c r="C514" s="740"/>
      <c r="D514" s="708"/>
      <c r="E514" s="708"/>
      <c r="F514" s="708"/>
      <c r="G514" s="708"/>
      <c r="H514" s="740"/>
      <c r="I514" s="711"/>
      <c r="J514" s="711"/>
      <c r="K514" s="711"/>
      <c r="L514" s="711"/>
      <c r="M514" s="711"/>
      <c r="N514" s="711"/>
      <c r="O514" s="711"/>
      <c r="P514" s="717"/>
      <c r="Q514" s="711"/>
      <c r="R514" s="719"/>
      <c r="S514" s="719"/>
      <c r="T514" s="748"/>
      <c r="U514" s="719"/>
      <c r="V514" s="684"/>
      <c r="W514" s="684"/>
      <c r="X514" s="684"/>
      <c r="Y514" s="719"/>
      <c r="Z514" s="719"/>
      <c r="AA514" s="686"/>
      <c r="AB514" s="686"/>
      <c r="AC514" s="686"/>
      <c r="AD514" s="684"/>
      <c r="AE514" s="684"/>
      <c r="AF514" s="719"/>
      <c r="AG514" s="684"/>
      <c r="AH514" s="684"/>
      <c r="AI514" s="719"/>
      <c r="AJ514" s="684"/>
      <c r="AK514" s="719"/>
      <c r="AL514" s="722"/>
      <c r="AM514" s="724"/>
      <c r="AN514" s="724"/>
      <c r="AO514" s="724"/>
      <c r="AP514" s="724"/>
      <c r="AQ514" s="719"/>
      <c r="AR514" s="686"/>
      <c r="AS514" s="686"/>
      <c r="AT514" s="686"/>
      <c r="AU514" s="686"/>
      <c r="AV514" s="686"/>
      <c r="AW514" s="686"/>
      <c r="AX514" s="686"/>
      <c r="AY514" s="686"/>
      <c r="AZ514" s="686"/>
      <c r="BA514" s="686"/>
      <c r="BB514" s="686"/>
      <c r="BC514" s="686"/>
      <c r="BD514" s="686"/>
      <c r="BE514" s="686"/>
      <c r="BF514" s="686"/>
      <c r="BG514" s="686"/>
      <c r="BH514" s="686"/>
      <c r="BI514" s="686"/>
      <c r="BJ514" s="686"/>
      <c r="BK514" s="686"/>
      <c r="BL514" s="686"/>
      <c r="BM514" s="686"/>
      <c r="BN514" s="686"/>
      <c r="BO514" s="686"/>
      <c r="BP514" s="686"/>
      <c r="BQ514" s="686"/>
      <c r="BR514" s="686"/>
      <c r="BS514" s="686"/>
      <c r="BT514" s="686"/>
    </row>
    <row r="515" ht="15.75" customHeight="1">
      <c r="A515" s="711"/>
      <c r="B515" s="708"/>
      <c r="C515" s="740"/>
      <c r="D515" s="708"/>
      <c r="E515" s="708"/>
      <c r="F515" s="708"/>
      <c r="G515" s="708"/>
      <c r="H515" s="740"/>
      <c r="I515" s="711"/>
      <c r="J515" s="711"/>
      <c r="K515" s="711"/>
      <c r="L515" s="711"/>
      <c r="M515" s="711"/>
      <c r="N515" s="711"/>
      <c r="O515" s="711"/>
      <c r="P515" s="717"/>
      <c r="Q515" s="711"/>
      <c r="R515" s="719"/>
      <c r="S515" s="719"/>
      <c r="T515" s="748"/>
      <c r="U515" s="719"/>
      <c r="V515" s="684"/>
      <c r="W515" s="684"/>
      <c r="X515" s="684"/>
      <c r="Y515" s="719"/>
      <c r="Z515" s="719"/>
      <c r="AA515" s="686"/>
      <c r="AB515" s="686"/>
      <c r="AC515" s="686"/>
      <c r="AD515" s="684"/>
      <c r="AE515" s="684"/>
      <c r="AF515" s="719"/>
      <c r="AG515" s="684"/>
      <c r="AH515" s="684"/>
      <c r="AI515" s="719"/>
      <c r="AJ515" s="684"/>
      <c r="AK515" s="719"/>
      <c r="AL515" s="722"/>
      <c r="AM515" s="724"/>
      <c r="AN515" s="724"/>
      <c r="AO515" s="724"/>
      <c r="AP515" s="724"/>
      <c r="AQ515" s="719"/>
      <c r="AR515" s="686"/>
      <c r="AS515" s="686"/>
      <c r="AT515" s="686"/>
      <c r="AU515" s="686"/>
      <c r="AV515" s="686"/>
      <c r="AW515" s="686"/>
      <c r="AX515" s="686"/>
      <c r="AY515" s="686"/>
      <c r="AZ515" s="686"/>
      <c r="BA515" s="686"/>
      <c r="BB515" s="686"/>
      <c r="BC515" s="686"/>
      <c r="BD515" s="686"/>
      <c r="BE515" s="686"/>
      <c r="BF515" s="686"/>
      <c r="BG515" s="686"/>
      <c r="BH515" s="686"/>
      <c r="BI515" s="686"/>
      <c r="BJ515" s="686"/>
      <c r="BK515" s="686"/>
      <c r="BL515" s="686"/>
      <c r="BM515" s="686"/>
      <c r="BN515" s="686"/>
      <c r="BO515" s="686"/>
      <c r="BP515" s="686"/>
      <c r="BQ515" s="686"/>
      <c r="BR515" s="686"/>
      <c r="BS515" s="686"/>
      <c r="BT515" s="686"/>
    </row>
    <row r="516" ht="15.75" customHeight="1">
      <c r="A516" s="711"/>
      <c r="B516" s="708"/>
      <c r="C516" s="740"/>
      <c r="D516" s="708"/>
      <c r="E516" s="708"/>
      <c r="F516" s="708"/>
      <c r="G516" s="708"/>
      <c r="H516" s="740"/>
      <c r="I516" s="711"/>
      <c r="J516" s="711"/>
      <c r="K516" s="711"/>
      <c r="L516" s="711"/>
      <c r="M516" s="711"/>
      <c r="N516" s="711"/>
      <c r="O516" s="711"/>
      <c r="P516" s="717"/>
      <c r="Q516" s="711"/>
      <c r="R516" s="719"/>
      <c r="S516" s="719"/>
      <c r="T516" s="748"/>
      <c r="U516" s="719"/>
      <c r="V516" s="684"/>
      <c r="W516" s="684"/>
      <c r="X516" s="684"/>
      <c r="Y516" s="719"/>
      <c r="Z516" s="719"/>
      <c r="AA516" s="686"/>
      <c r="AB516" s="686"/>
      <c r="AC516" s="686"/>
      <c r="AD516" s="684"/>
      <c r="AE516" s="684"/>
      <c r="AF516" s="719"/>
      <c r="AG516" s="684"/>
      <c r="AH516" s="684"/>
      <c r="AI516" s="719"/>
      <c r="AJ516" s="684"/>
      <c r="AK516" s="719"/>
      <c r="AL516" s="722"/>
      <c r="AM516" s="724"/>
      <c r="AN516" s="724"/>
      <c r="AO516" s="724"/>
      <c r="AP516" s="724"/>
      <c r="AQ516" s="719"/>
      <c r="AR516" s="686"/>
      <c r="AS516" s="686"/>
      <c r="AT516" s="686"/>
      <c r="AU516" s="686"/>
      <c r="AV516" s="686"/>
      <c r="AW516" s="686"/>
      <c r="AX516" s="686"/>
      <c r="AY516" s="686"/>
      <c r="AZ516" s="686"/>
      <c r="BA516" s="686"/>
      <c r="BB516" s="686"/>
      <c r="BC516" s="686"/>
      <c r="BD516" s="686"/>
      <c r="BE516" s="686"/>
      <c r="BF516" s="686"/>
      <c r="BG516" s="686"/>
      <c r="BH516" s="686"/>
      <c r="BI516" s="686"/>
      <c r="BJ516" s="686"/>
      <c r="BK516" s="686"/>
      <c r="BL516" s="686"/>
      <c r="BM516" s="686"/>
      <c r="BN516" s="686"/>
      <c r="BO516" s="686"/>
      <c r="BP516" s="686"/>
      <c r="BQ516" s="686"/>
      <c r="BR516" s="686"/>
      <c r="BS516" s="686"/>
      <c r="BT516" s="686"/>
    </row>
    <row r="517" ht="15.75" customHeight="1">
      <c r="A517" s="711"/>
      <c r="B517" s="708"/>
      <c r="C517" s="740"/>
      <c r="D517" s="708"/>
      <c r="E517" s="708"/>
      <c r="F517" s="708"/>
      <c r="G517" s="708"/>
      <c r="H517" s="740"/>
      <c r="I517" s="711"/>
      <c r="J517" s="711"/>
      <c r="K517" s="711"/>
      <c r="L517" s="711"/>
      <c r="M517" s="711"/>
      <c r="N517" s="711"/>
      <c r="O517" s="711"/>
      <c r="P517" s="717"/>
      <c r="Q517" s="711"/>
      <c r="R517" s="719"/>
      <c r="S517" s="719"/>
      <c r="T517" s="748"/>
      <c r="U517" s="719"/>
      <c r="V517" s="684"/>
      <c r="W517" s="684"/>
      <c r="X517" s="684"/>
      <c r="Y517" s="719"/>
      <c r="Z517" s="719"/>
      <c r="AA517" s="686"/>
      <c r="AB517" s="686"/>
      <c r="AC517" s="686"/>
      <c r="AD517" s="684"/>
      <c r="AE517" s="684"/>
      <c r="AF517" s="719"/>
      <c r="AG517" s="684"/>
      <c r="AH517" s="684"/>
      <c r="AI517" s="719"/>
      <c r="AJ517" s="684"/>
      <c r="AK517" s="719"/>
      <c r="AL517" s="722"/>
      <c r="AM517" s="724"/>
      <c r="AN517" s="724"/>
      <c r="AO517" s="724"/>
      <c r="AP517" s="724"/>
      <c r="AQ517" s="719"/>
      <c r="AR517" s="686"/>
      <c r="AS517" s="686"/>
      <c r="AT517" s="686"/>
      <c r="AU517" s="686"/>
      <c r="AV517" s="686"/>
      <c r="AW517" s="686"/>
      <c r="AX517" s="686"/>
      <c r="AY517" s="686"/>
      <c r="AZ517" s="686"/>
      <c r="BA517" s="686"/>
      <c r="BB517" s="686"/>
      <c r="BC517" s="686"/>
      <c r="BD517" s="686"/>
      <c r="BE517" s="686"/>
      <c r="BF517" s="686"/>
      <c r="BG517" s="686"/>
      <c r="BH517" s="686"/>
      <c r="BI517" s="686"/>
      <c r="BJ517" s="686"/>
      <c r="BK517" s="686"/>
      <c r="BL517" s="686"/>
      <c r="BM517" s="686"/>
      <c r="BN517" s="686"/>
      <c r="BO517" s="686"/>
      <c r="BP517" s="686"/>
      <c r="BQ517" s="686"/>
      <c r="BR517" s="686"/>
      <c r="BS517" s="686"/>
      <c r="BT517" s="686"/>
    </row>
    <row r="518" ht="15.75" customHeight="1">
      <c r="A518" s="711"/>
      <c r="B518" s="708"/>
      <c r="C518" s="740"/>
      <c r="D518" s="708"/>
      <c r="E518" s="708"/>
      <c r="F518" s="708"/>
      <c r="G518" s="708"/>
      <c r="H518" s="740"/>
      <c r="I518" s="711"/>
      <c r="J518" s="711"/>
      <c r="K518" s="711"/>
      <c r="L518" s="711"/>
      <c r="M518" s="711"/>
      <c r="N518" s="711"/>
      <c r="O518" s="711"/>
      <c r="P518" s="717"/>
      <c r="Q518" s="711"/>
      <c r="R518" s="719"/>
      <c r="S518" s="719"/>
      <c r="T518" s="748"/>
      <c r="U518" s="719"/>
      <c r="V518" s="684"/>
      <c r="W518" s="684"/>
      <c r="X518" s="684"/>
      <c r="Y518" s="719"/>
      <c r="Z518" s="719"/>
      <c r="AA518" s="686"/>
      <c r="AB518" s="686"/>
      <c r="AC518" s="686"/>
      <c r="AD518" s="684"/>
      <c r="AE518" s="684"/>
      <c r="AF518" s="719"/>
      <c r="AG518" s="684"/>
      <c r="AH518" s="684"/>
      <c r="AI518" s="719"/>
      <c r="AJ518" s="684"/>
      <c r="AK518" s="719"/>
      <c r="AL518" s="722"/>
      <c r="AM518" s="724"/>
      <c r="AN518" s="724"/>
      <c r="AO518" s="724"/>
      <c r="AP518" s="724"/>
      <c r="AQ518" s="719"/>
      <c r="AR518" s="686"/>
      <c r="AS518" s="686"/>
      <c r="AT518" s="686"/>
      <c r="AU518" s="686"/>
      <c r="AV518" s="686"/>
      <c r="AW518" s="686"/>
      <c r="AX518" s="686"/>
      <c r="AY518" s="686"/>
      <c r="AZ518" s="686"/>
      <c r="BA518" s="686"/>
      <c r="BB518" s="686"/>
      <c r="BC518" s="686"/>
      <c r="BD518" s="686"/>
      <c r="BE518" s="686"/>
      <c r="BF518" s="686"/>
      <c r="BG518" s="686"/>
      <c r="BH518" s="686"/>
      <c r="BI518" s="686"/>
      <c r="BJ518" s="686"/>
      <c r="BK518" s="686"/>
      <c r="BL518" s="686"/>
      <c r="BM518" s="686"/>
      <c r="BN518" s="686"/>
      <c r="BO518" s="686"/>
      <c r="BP518" s="686"/>
      <c r="BQ518" s="686"/>
      <c r="BR518" s="686"/>
      <c r="BS518" s="686"/>
      <c r="BT518" s="686"/>
    </row>
    <row r="519" ht="15.75" customHeight="1">
      <c r="A519" s="711"/>
      <c r="B519" s="708"/>
      <c r="C519" s="740"/>
      <c r="D519" s="708"/>
      <c r="E519" s="708"/>
      <c r="F519" s="708"/>
      <c r="G519" s="708"/>
      <c r="H519" s="740"/>
      <c r="I519" s="711"/>
      <c r="J519" s="711"/>
      <c r="K519" s="711"/>
      <c r="L519" s="711"/>
      <c r="M519" s="711"/>
      <c r="N519" s="711"/>
      <c r="O519" s="711"/>
      <c r="P519" s="717"/>
      <c r="Q519" s="711"/>
      <c r="R519" s="719"/>
      <c r="S519" s="719"/>
      <c r="T519" s="748"/>
      <c r="U519" s="719"/>
      <c r="V519" s="684"/>
      <c r="W519" s="684"/>
      <c r="X519" s="684"/>
      <c r="Y519" s="719"/>
      <c r="Z519" s="719"/>
      <c r="AA519" s="686"/>
      <c r="AB519" s="686"/>
      <c r="AC519" s="686"/>
      <c r="AD519" s="684"/>
      <c r="AE519" s="684"/>
      <c r="AF519" s="719"/>
      <c r="AG519" s="684"/>
      <c r="AH519" s="684"/>
      <c r="AI519" s="719"/>
      <c r="AJ519" s="684"/>
      <c r="AK519" s="719"/>
      <c r="AL519" s="722"/>
      <c r="AM519" s="724"/>
      <c r="AN519" s="724"/>
      <c r="AO519" s="724"/>
      <c r="AP519" s="724"/>
      <c r="AQ519" s="719"/>
      <c r="AR519" s="686"/>
      <c r="AS519" s="686"/>
      <c r="AT519" s="686"/>
      <c r="AU519" s="686"/>
      <c r="AV519" s="686"/>
      <c r="AW519" s="686"/>
      <c r="AX519" s="686"/>
      <c r="AY519" s="686"/>
      <c r="AZ519" s="686"/>
      <c r="BA519" s="686"/>
      <c r="BB519" s="686"/>
      <c r="BC519" s="686"/>
      <c r="BD519" s="686"/>
      <c r="BE519" s="686"/>
      <c r="BF519" s="686"/>
      <c r="BG519" s="686"/>
      <c r="BH519" s="686"/>
      <c r="BI519" s="686"/>
      <c r="BJ519" s="686"/>
      <c r="BK519" s="686"/>
      <c r="BL519" s="686"/>
      <c r="BM519" s="686"/>
      <c r="BN519" s="686"/>
      <c r="BO519" s="686"/>
      <c r="BP519" s="686"/>
      <c r="BQ519" s="686"/>
      <c r="BR519" s="686"/>
      <c r="BS519" s="686"/>
      <c r="BT519" s="686"/>
    </row>
    <row r="520" ht="15.75" customHeight="1">
      <c r="A520" s="711"/>
      <c r="B520" s="708"/>
      <c r="C520" s="740"/>
      <c r="D520" s="708"/>
      <c r="E520" s="708"/>
      <c r="F520" s="708"/>
      <c r="G520" s="708"/>
      <c r="H520" s="740"/>
      <c r="I520" s="711"/>
      <c r="J520" s="711"/>
      <c r="K520" s="711"/>
      <c r="L520" s="711"/>
      <c r="M520" s="711"/>
      <c r="N520" s="711"/>
      <c r="O520" s="711"/>
      <c r="P520" s="717"/>
      <c r="Q520" s="711"/>
      <c r="R520" s="719"/>
      <c r="S520" s="719"/>
      <c r="T520" s="748"/>
      <c r="U520" s="719"/>
      <c r="V520" s="684"/>
      <c r="W520" s="684"/>
      <c r="X520" s="684"/>
      <c r="Y520" s="719"/>
      <c r="Z520" s="719"/>
      <c r="AA520" s="686"/>
      <c r="AB520" s="686"/>
      <c r="AC520" s="686"/>
      <c r="AD520" s="684"/>
      <c r="AE520" s="684"/>
      <c r="AF520" s="719"/>
      <c r="AG520" s="684"/>
      <c r="AH520" s="684"/>
      <c r="AI520" s="719"/>
      <c r="AJ520" s="684"/>
      <c r="AK520" s="719"/>
      <c r="AL520" s="722"/>
      <c r="AM520" s="724"/>
      <c r="AN520" s="724"/>
      <c r="AO520" s="724"/>
      <c r="AP520" s="724"/>
      <c r="AQ520" s="719"/>
      <c r="AR520" s="686"/>
      <c r="AS520" s="686"/>
      <c r="AT520" s="686"/>
      <c r="AU520" s="686"/>
      <c r="AV520" s="686"/>
      <c r="AW520" s="686"/>
      <c r="AX520" s="686"/>
      <c r="AY520" s="686"/>
      <c r="AZ520" s="686"/>
      <c r="BA520" s="686"/>
      <c r="BB520" s="686"/>
      <c r="BC520" s="686"/>
      <c r="BD520" s="686"/>
      <c r="BE520" s="686"/>
      <c r="BF520" s="686"/>
      <c r="BG520" s="686"/>
      <c r="BH520" s="686"/>
      <c r="BI520" s="686"/>
      <c r="BJ520" s="686"/>
      <c r="BK520" s="686"/>
      <c r="BL520" s="686"/>
      <c r="BM520" s="686"/>
      <c r="BN520" s="686"/>
      <c r="BO520" s="686"/>
      <c r="BP520" s="686"/>
      <c r="BQ520" s="686"/>
      <c r="BR520" s="686"/>
      <c r="BS520" s="686"/>
      <c r="BT520" s="686"/>
    </row>
    <row r="521" ht="15.75" customHeight="1">
      <c r="A521" s="711"/>
      <c r="B521" s="708"/>
      <c r="C521" s="740"/>
      <c r="D521" s="708"/>
      <c r="E521" s="708"/>
      <c r="F521" s="708"/>
      <c r="G521" s="708"/>
      <c r="H521" s="740"/>
      <c r="I521" s="711"/>
      <c r="J521" s="711"/>
      <c r="K521" s="711"/>
      <c r="L521" s="711"/>
      <c r="M521" s="711"/>
      <c r="N521" s="711"/>
      <c r="O521" s="711"/>
      <c r="P521" s="717"/>
      <c r="Q521" s="711"/>
      <c r="R521" s="719"/>
      <c r="S521" s="719"/>
      <c r="T521" s="748"/>
      <c r="U521" s="719"/>
      <c r="V521" s="684"/>
      <c r="W521" s="684"/>
      <c r="X521" s="684"/>
      <c r="Y521" s="719"/>
      <c r="Z521" s="719"/>
      <c r="AA521" s="686"/>
      <c r="AB521" s="686"/>
      <c r="AC521" s="686"/>
      <c r="AD521" s="684"/>
      <c r="AE521" s="684"/>
      <c r="AF521" s="719"/>
      <c r="AG521" s="684"/>
      <c r="AH521" s="684"/>
      <c r="AI521" s="719"/>
      <c r="AJ521" s="684"/>
      <c r="AK521" s="719"/>
      <c r="AL521" s="722"/>
      <c r="AM521" s="724"/>
      <c r="AN521" s="724"/>
      <c r="AO521" s="724"/>
      <c r="AP521" s="724"/>
      <c r="AQ521" s="719"/>
      <c r="AR521" s="686"/>
      <c r="AS521" s="686"/>
      <c r="AT521" s="686"/>
      <c r="AU521" s="686"/>
      <c r="AV521" s="686"/>
      <c r="AW521" s="686"/>
      <c r="AX521" s="686"/>
      <c r="AY521" s="686"/>
      <c r="AZ521" s="686"/>
      <c r="BA521" s="686"/>
      <c r="BB521" s="686"/>
      <c r="BC521" s="686"/>
      <c r="BD521" s="686"/>
      <c r="BE521" s="686"/>
      <c r="BF521" s="686"/>
      <c r="BG521" s="686"/>
      <c r="BH521" s="686"/>
      <c r="BI521" s="686"/>
      <c r="BJ521" s="686"/>
      <c r="BK521" s="686"/>
      <c r="BL521" s="686"/>
      <c r="BM521" s="686"/>
      <c r="BN521" s="686"/>
      <c r="BO521" s="686"/>
      <c r="BP521" s="686"/>
      <c r="BQ521" s="686"/>
      <c r="BR521" s="686"/>
      <c r="BS521" s="686"/>
      <c r="BT521" s="686"/>
    </row>
    <row r="522" ht="15.75" customHeight="1">
      <c r="A522" s="711"/>
      <c r="B522" s="708"/>
      <c r="C522" s="740"/>
      <c r="D522" s="708"/>
      <c r="E522" s="708"/>
      <c r="F522" s="708"/>
      <c r="G522" s="708"/>
      <c r="H522" s="740"/>
      <c r="I522" s="711"/>
      <c r="J522" s="711"/>
      <c r="K522" s="711"/>
      <c r="L522" s="711"/>
      <c r="M522" s="711"/>
      <c r="N522" s="711"/>
      <c r="O522" s="711"/>
      <c r="P522" s="717"/>
      <c r="Q522" s="711"/>
      <c r="R522" s="719"/>
      <c r="S522" s="719"/>
      <c r="T522" s="748"/>
      <c r="U522" s="719"/>
      <c r="V522" s="684"/>
      <c r="W522" s="684"/>
      <c r="X522" s="684"/>
      <c r="Y522" s="719"/>
      <c r="Z522" s="719"/>
      <c r="AA522" s="686"/>
      <c r="AB522" s="686"/>
      <c r="AC522" s="686"/>
      <c r="AD522" s="684"/>
      <c r="AE522" s="684"/>
      <c r="AF522" s="719"/>
      <c r="AG522" s="684"/>
      <c r="AH522" s="684"/>
      <c r="AI522" s="719"/>
      <c r="AJ522" s="684"/>
      <c r="AK522" s="719"/>
      <c r="AL522" s="722"/>
      <c r="AM522" s="724"/>
      <c r="AN522" s="724"/>
      <c r="AO522" s="724"/>
      <c r="AP522" s="724"/>
      <c r="AQ522" s="719"/>
      <c r="AR522" s="686"/>
      <c r="AS522" s="686"/>
      <c r="AT522" s="686"/>
      <c r="AU522" s="686"/>
      <c r="AV522" s="686"/>
      <c r="AW522" s="686"/>
      <c r="AX522" s="686"/>
      <c r="AY522" s="686"/>
      <c r="AZ522" s="686"/>
      <c r="BA522" s="686"/>
      <c r="BB522" s="686"/>
      <c r="BC522" s="686"/>
      <c r="BD522" s="686"/>
      <c r="BE522" s="686"/>
      <c r="BF522" s="686"/>
      <c r="BG522" s="686"/>
      <c r="BH522" s="686"/>
      <c r="BI522" s="686"/>
      <c r="BJ522" s="686"/>
      <c r="BK522" s="686"/>
      <c r="BL522" s="686"/>
      <c r="BM522" s="686"/>
      <c r="BN522" s="686"/>
      <c r="BO522" s="686"/>
      <c r="BP522" s="686"/>
      <c r="BQ522" s="686"/>
      <c r="BR522" s="686"/>
      <c r="BS522" s="686"/>
      <c r="BT522" s="686"/>
    </row>
    <row r="523" ht="15.75" customHeight="1">
      <c r="A523" s="711"/>
      <c r="B523" s="708"/>
      <c r="C523" s="740"/>
      <c r="D523" s="708"/>
      <c r="E523" s="708"/>
      <c r="F523" s="708"/>
      <c r="G523" s="708"/>
      <c r="H523" s="740"/>
      <c r="I523" s="711"/>
      <c r="J523" s="711"/>
      <c r="K523" s="711"/>
      <c r="L523" s="711"/>
      <c r="M523" s="711"/>
      <c r="N523" s="711"/>
      <c r="O523" s="711"/>
      <c r="P523" s="717"/>
      <c r="Q523" s="711"/>
      <c r="R523" s="719"/>
      <c r="S523" s="719"/>
      <c r="T523" s="748"/>
      <c r="U523" s="719"/>
      <c r="V523" s="684"/>
      <c r="W523" s="684"/>
      <c r="X523" s="684"/>
      <c r="Y523" s="719"/>
      <c r="Z523" s="719"/>
      <c r="AA523" s="686"/>
      <c r="AB523" s="686"/>
      <c r="AC523" s="686"/>
      <c r="AD523" s="684"/>
      <c r="AE523" s="684"/>
      <c r="AF523" s="719"/>
      <c r="AG523" s="684"/>
      <c r="AH523" s="684"/>
      <c r="AI523" s="719"/>
      <c r="AJ523" s="684"/>
      <c r="AK523" s="719"/>
      <c r="AL523" s="722"/>
      <c r="AM523" s="724"/>
      <c r="AN523" s="724"/>
      <c r="AO523" s="724"/>
      <c r="AP523" s="724"/>
      <c r="AQ523" s="719"/>
      <c r="AR523" s="686"/>
      <c r="AS523" s="686"/>
      <c r="AT523" s="686"/>
      <c r="AU523" s="686"/>
      <c r="AV523" s="686"/>
      <c r="AW523" s="686"/>
      <c r="AX523" s="686"/>
      <c r="AY523" s="686"/>
      <c r="AZ523" s="686"/>
      <c r="BA523" s="686"/>
      <c r="BB523" s="686"/>
      <c r="BC523" s="686"/>
      <c r="BD523" s="686"/>
      <c r="BE523" s="686"/>
      <c r="BF523" s="686"/>
      <c r="BG523" s="686"/>
      <c r="BH523" s="686"/>
      <c r="BI523" s="686"/>
      <c r="BJ523" s="686"/>
      <c r="BK523" s="686"/>
      <c r="BL523" s="686"/>
      <c r="BM523" s="686"/>
      <c r="BN523" s="686"/>
      <c r="BO523" s="686"/>
      <c r="BP523" s="686"/>
      <c r="BQ523" s="686"/>
      <c r="BR523" s="686"/>
      <c r="BS523" s="686"/>
      <c r="BT523" s="686"/>
    </row>
    <row r="524" ht="15.75" customHeight="1">
      <c r="A524" s="711"/>
      <c r="B524" s="708"/>
      <c r="C524" s="740"/>
      <c r="D524" s="708"/>
      <c r="E524" s="708"/>
      <c r="F524" s="708"/>
      <c r="G524" s="708"/>
      <c r="H524" s="740"/>
      <c r="I524" s="711"/>
      <c r="J524" s="711"/>
      <c r="K524" s="711"/>
      <c r="L524" s="711"/>
      <c r="M524" s="711"/>
      <c r="N524" s="711"/>
      <c r="O524" s="711"/>
      <c r="P524" s="717"/>
      <c r="Q524" s="711"/>
      <c r="R524" s="719"/>
      <c r="S524" s="719"/>
      <c r="T524" s="748"/>
      <c r="U524" s="719"/>
      <c r="V524" s="684"/>
      <c r="W524" s="684"/>
      <c r="X524" s="684"/>
      <c r="Y524" s="719"/>
      <c r="Z524" s="719"/>
      <c r="AA524" s="686"/>
      <c r="AB524" s="686"/>
      <c r="AC524" s="686"/>
      <c r="AD524" s="684"/>
      <c r="AE524" s="684"/>
      <c r="AF524" s="719"/>
      <c r="AG524" s="684"/>
      <c r="AH524" s="684"/>
      <c r="AI524" s="719"/>
      <c r="AJ524" s="684"/>
      <c r="AK524" s="719"/>
      <c r="AL524" s="722"/>
      <c r="AM524" s="724"/>
      <c r="AN524" s="724"/>
      <c r="AO524" s="724"/>
      <c r="AP524" s="724"/>
      <c r="AQ524" s="719"/>
      <c r="AR524" s="686"/>
      <c r="AS524" s="686"/>
      <c r="AT524" s="686"/>
      <c r="AU524" s="686"/>
      <c r="AV524" s="686"/>
      <c r="AW524" s="686"/>
      <c r="AX524" s="686"/>
      <c r="AY524" s="686"/>
      <c r="AZ524" s="686"/>
      <c r="BA524" s="686"/>
      <c r="BB524" s="686"/>
      <c r="BC524" s="686"/>
      <c r="BD524" s="686"/>
      <c r="BE524" s="686"/>
      <c r="BF524" s="686"/>
      <c r="BG524" s="686"/>
      <c r="BH524" s="686"/>
      <c r="BI524" s="686"/>
      <c r="BJ524" s="686"/>
      <c r="BK524" s="686"/>
      <c r="BL524" s="686"/>
      <c r="BM524" s="686"/>
      <c r="BN524" s="686"/>
      <c r="BO524" s="686"/>
      <c r="BP524" s="686"/>
      <c r="BQ524" s="686"/>
      <c r="BR524" s="686"/>
      <c r="BS524" s="686"/>
      <c r="BT524" s="686"/>
    </row>
  </sheetData>
  <customSheetViews>
    <customSheetView guid="{9C14391A-F291-4256-A643-728AFD9B6CEE}" filter="1" showAutoFilter="1">
      <autoFilter ref="$A$1:$BD$188">
        <filterColumn colId="5">
          <filters>
            <filter val="TRUE"/>
          </filters>
        </filterColumn>
      </autoFilter>
      <extLst>
        <ext uri="GoogleSheetsCustomDataVersion1">
          <go:sheetsCustomData xmlns:go="http://customooxmlschemas.google.com/" filterViewId="2123402822"/>
        </ext>
      </extLst>
    </customSheetView>
    <customSheetView guid="{719C9028-5A75-4B26-9103-7F254F4659C5}" filter="1" showAutoFilter="1">
      <autoFilter ref="$A$1:$BD$188">
        <filterColumn colId="2">
          <filters>
            <filter val="Ido"/>
            <filter val="New- Asaf"/>
            <filter val="Noam"/>
            <filter val="CB"/>
          </filters>
        </filterColumn>
      </autoFilter>
      <extLst>
        <ext uri="GoogleSheetsCustomDataVersion1">
          <go:sheetsCustomData xmlns:go="http://customooxmlschemas.google.com/" filterViewId="383418982"/>
        </ext>
      </extLst>
    </customSheetView>
    <customSheetView guid="{5F728126-0241-48A7-A77A-9475526F9E93}" filter="1" showAutoFilter="1">
      <autoFilter ref="$A$1:$BD$511">
        <filterColumn colId="6">
          <filters blank="1">
            <filter val="TRUE"/>
            <filter val="https://www.moodify.today/"/>
          </filters>
        </filterColumn>
        <filterColumn colId="10">
          <filters>
            <filter val="Economic Insight | NeuroMarketing"/>
            <filter val="Brain Computer Interface (BCI)"/>
            <filter val="Cognitive Assessment &amp; Enhancement"/>
          </filters>
        </filterColumn>
      </autoFilter>
      <extLst>
        <ext uri="GoogleSheetsCustomDataVersion1">
          <go:sheetsCustomData xmlns:go="http://customooxmlschemas.google.com/" filterViewId="453590400"/>
        </ext>
      </extLst>
    </customSheetView>
    <customSheetView guid="{5F9191D8-6040-4AC7-B1A7-F6162F9666B5}" filter="1" showAutoFilter="1">
      <autoFilter ref="$A$1:$BD$511">
        <filterColumn colId="2">
          <filters>
            <filter val="New- Asaf"/>
            <filter val="Noam"/>
            <filter val="Shiri"/>
            <filter val="Or OR OrOr Asaf Asafasaf"/>
            <filter val="Yoel"/>
            <filter val="New- Yoel"/>
            <filter val="CB"/>
          </filters>
        </filterColumn>
      </autoFilter>
      <extLst>
        <ext uri="GoogleSheetsCustomDataVersion1">
          <go:sheetsCustomData xmlns:go="http://customooxmlschemas.google.com/" filterViewId="584264410"/>
        </ext>
      </extLst>
    </customSheetView>
  </customSheetViews>
  <mergeCells count="247">
    <mergeCell ref="T181:U181"/>
    <mergeCell ref="Y189:Z189"/>
    <mergeCell ref="Y194:Z194"/>
    <mergeCell ref="Y196:Z196"/>
    <mergeCell ref="AA197:AB197"/>
    <mergeCell ref="AI197:AJ197"/>
    <mergeCell ref="AK197:AL197"/>
    <mergeCell ref="AM197:AN197"/>
    <mergeCell ref="AP197:AQ197"/>
    <mergeCell ref="AK198:AL198"/>
    <mergeCell ref="AM198:AN198"/>
    <mergeCell ref="AP198:AQ198"/>
    <mergeCell ref="AM199:AN199"/>
    <mergeCell ref="AI202:AJ202"/>
    <mergeCell ref="AK202:AL202"/>
    <mergeCell ref="AM202:AR202"/>
    <mergeCell ref="AV204:AW204"/>
    <mergeCell ref="AK205:AL205"/>
    <mergeCell ref="AV205:AW205"/>
    <mergeCell ref="AM206:AO206"/>
    <mergeCell ref="AP206:AQ206"/>
    <mergeCell ref="AM207:AO207"/>
    <mergeCell ref="Y208:Z208"/>
    <mergeCell ref="AK208:AL208"/>
    <mergeCell ref="AV208:AW208"/>
    <mergeCell ref="AV209:AW209"/>
    <mergeCell ref="AM211:AO211"/>
    <mergeCell ref="AP212:AR212"/>
    <mergeCell ref="R217:T217"/>
    <mergeCell ref="Q219:T219"/>
    <mergeCell ref="R224:T224"/>
    <mergeCell ref="R225:T225"/>
    <mergeCell ref="U225:V225"/>
    <mergeCell ref="Y248:Z248"/>
    <mergeCell ref="U291:V291"/>
    <mergeCell ref="AM212:AO212"/>
    <mergeCell ref="AM213:AN213"/>
    <mergeCell ref="AO213:AP213"/>
    <mergeCell ref="AM214:AN214"/>
    <mergeCell ref="AM215:AN215"/>
    <mergeCell ref="AM216:AO216"/>
    <mergeCell ref="AV217:AW217"/>
    <mergeCell ref="AM229:AO229"/>
    <mergeCell ref="AM235:AN235"/>
    <mergeCell ref="AM236:AN236"/>
    <mergeCell ref="AM243:AN243"/>
    <mergeCell ref="AV248:AW248"/>
    <mergeCell ref="AV285:AW285"/>
    <mergeCell ref="AV291:AW291"/>
    <mergeCell ref="AM219:AN219"/>
    <mergeCell ref="AN220:AO220"/>
    <mergeCell ref="AM222:AO222"/>
    <mergeCell ref="AM223:AN223"/>
    <mergeCell ref="AV225:AW225"/>
    <mergeCell ref="AV226:AW226"/>
    <mergeCell ref="AM227:AP227"/>
    <mergeCell ref="J152:K152"/>
    <mergeCell ref="J153:K153"/>
    <mergeCell ref="Y153:Z153"/>
    <mergeCell ref="Y154:Z154"/>
    <mergeCell ref="Y157:Z157"/>
    <mergeCell ref="J158:K158"/>
    <mergeCell ref="Y158:Z158"/>
    <mergeCell ref="Y136:Z136"/>
    <mergeCell ref="Y139:Z139"/>
    <mergeCell ref="Y142:Z142"/>
    <mergeCell ref="AY143:AZ143"/>
    <mergeCell ref="Y144:Z144"/>
    <mergeCell ref="Y145:Z145"/>
    <mergeCell ref="Y147:Z147"/>
    <mergeCell ref="AV136:AW136"/>
    <mergeCell ref="AV147:AW147"/>
    <mergeCell ref="AV148:AW148"/>
    <mergeCell ref="AV151:AW151"/>
    <mergeCell ref="AY151:AZ151"/>
    <mergeCell ref="AV153:AW153"/>
    <mergeCell ref="AV154:AW154"/>
    <mergeCell ref="AV159:AW159"/>
    <mergeCell ref="AY159:AZ159"/>
    <mergeCell ref="AV160:AW160"/>
    <mergeCell ref="AM162:AN162"/>
    <mergeCell ref="AV164:AW164"/>
    <mergeCell ref="AV165:AW165"/>
    <mergeCell ref="AV155:AW155"/>
    <mergeCell ref="AY155:AZ155"/>
    <mergeCell ref="AV156:AW156"/>
    <mergeCell ref="AY156:AZ156"/>
    <mergeCell ref="AV157:AW157"/>
    <mergeCell ref="AY157:AZ157"/>
    <mergeCell ref="AV158:AW158"/>
    <mergeCell ref="AV176:AW176"/>
    <mergeCell ref="AV181:AW181"/>
    <mergeCell ref="AV194:AW194"/>
    <mergeCell ref="AV195:AW195"/>
    <mergeCell ref="AV169:AW169"/>
    <mergeCell ref="AY171:AZ171"/>
    <mergeCell ref="AV172:AW172"/>
    <mergeCell ref="AV173:AW173"/>
    <mergeCell ref="AV174:AW174"/>
    <mergeCell ref="AY174:AZ174"/>
    <mergeCell ref="AY181:AZ181"/>
    <mergeCell ref="AV36:AW36"/>
    <mergeCell ref="AV38:AW38"/>
    <mergeCell ref="AV40:AW40"/>
    <mergeCell ref="AV42:AW42"/>
    <mergeCell ref="AY42:AZ42"/>
    <mergeCell ref="AV44:AW44"/>
    <mergeCell ref="AY44:AZ44"/>
    <mergeCell ref="AV63:AW63"/>
    <mergeCell ref="AV64:AW64"/>
    <mergeCell ref="AV65:AW65"/>
    <mergeCell ref="AV72:AW72"/>
    <mergeCell ref="AY72:AZ72"/>
    <mergeCell ref="AY75:AZ75"/>
    <mergeCell ref="AY80:AZ80"/>
    <mergeCell ref="AV46:AW46"/>
    <mergeCell ref="AV47:AW47"/>
    <mergeCell ref="AV49:AW49"/>
    <mergeCell ref="AV50:AW50"/>
    <mergeCell ref="AV55:AX55"/>
    <mergeCell ref="AV60:AW60"/>
    <mergeCell ref="AY60:AZ60"/>
    <mergeCell ref="Y12:Z12"/>
    <mergeCell ref="Y15:Z15"/>
    <mergeCell ref="AK16:AL16"/>
    <mergeCell ref="Y19:Z19"/>
    <mergeCell ref="Y22:Z22"/>
    <mergeCell ref="Y25:Z25"/>
    <mergeCell ref="AK33:AL33"/>
    <mergeCell ref="AK36:AL36"/>
    <mergeCell ref="Y38:Z38"/>
    <mergeCell ref="AK41:AL41"/>
    <mergeCell ref="Y42:Z42"/>
    <mergeCell ref="Y46:Z46"/>
    <mergeCell ref="Y47:Z47"/>
    <mergeCell ref="AV73:AW73"/>
    <mergeCell ref="AV74:AW74"/>
    <mergeCell ref="AV57:AW57"/>
    <mergeCell ref="AV58:AW58"/>
    <mergeCell ref="AV66:AW66"/>
    <mergeCell ref="AK68:AL68"/>
    <mergeCell ref="AV68:AW68"/>
    <mergeCell ref="AY68:AZ68"/>
    <mergeCell ref="AK73:AL73"/>
    <mergeCell ref="AV6:AW6"/>
    <mergeCell ref="AV12:AW12"/>
    <mergeCell ref="AV14:AW14"/>
    <mergeCell ref="AV15:AW15"/>
    <mergeCell ref="AV16:AW16"/>
    <mergeCell ref="AV17:AW17"/>
    <mergeCell ref="AV18:AW18"/>
    <mergeCell ref="AV10:AW10"/>
    <mergeCell ref="AV11:AW11"/>
    <mergeCell ref="AY16:AZ16"/>
    <mergeCell ref="AY17:AZ17"/>
    <mergeCell ref="AY19:AZ19"/>
    <mergeCell ref="AY78:AZ78"/>
    <mergeCell ref="AY83:AZ83"/>
    <mergeCell ref="AV96:AW96"/>
    <mergeCell ref="AV100:AW100"/>
    <mergeCell ref="AV101:AW101"/>
    <mergeCell ref="AV102:AW102"/>
    <mergeCell ref="AV107:AW107"/>
    <mergeCell ref="AV108:AW108"/>
    <mergeCell ref="AV89:AW89"/>
    <mergeCell ref="AV90:AW90"/>
    <mergeCell ref="AY90:AZ90"/>
    <mergeCell ref="AV92:AW92"/>
    <mergeCell ref="AV93:AW93"/>
    <mergeCell ref="AK96:AL96"/>
    <mergeCell ref="AY101:AZ101"/>
    <mergeCell ref="Y2:Z2"/>
    <mergeCell ref="AV2:AW2"/>
    <mergeCell ref="AM7:AP7"/>
    <mergeCell ref="AM9:AN9"/>
    <mergeCell ref="AY10:AZ10"/>
    <mergeCell ref="AK11:AL11"/>
    <mergeCell ref="AY12:AZ12"/>
    <mergeCell ref="AV19:AW19"/>
    <mergeCell ref="AV21:AW21"/>
    <mergeCell ref="AV22:AW22"/>
    <mergeCell ref="AY22:AZ22"/>
    <mergeCell ref="AM24:AP24"/>
    <mergeCell ref="AM25:AN25"/>
    <mergeCell ref="AV25:AW25"/>
    <mergeCell ref="AV26:AW26"/>
    <mergeCell ref="AV27:AW27"/>
    <mergeCell ref="AV29:AW29"/>
    <mergeCell ref="AL30:AM30"/>
    <mergeCell ref="AQ30:AR30"/>
    <mergeCell ref="AK31:AL31"/>
    <mergeCell ref="AV33:AW33"/>
    <mergeCell ref="AM45:AO45"/>
    <mergeCell ref="AM48:AQ48"/>
    <mergeCell ref="AV48:AW48"/>
    <mergeCell ref="AK53:AL53"/>
    <mergeCell ref="AV53:AW53"/>
    <mergeCell ref="AK54:AL54"/>
    <mergeCell ref="AV54:AW54"/>
    <mergeCell ref="Y57:Z57"/>
    <mergeCell ref="Y58:Z58"/>
    <mergeCell ref="Y66:Z66"/>
    <mergeCell ref="Y74:Z74"/>
    <mergeCell ref="Y78:Z78"/>
    <mergeCell ref="Y82:Z82"/>
    <mergeCell ref="AK83:AL83"/>
    <mergeCell ref="Y109:Z109"/>
    <mergeCell ref="Y114:Z114"/>
    <mergeCell ref="Y115:Z115"/>
    <mergeCell ref="Y121:Z121"/>
    <mergeCell ref="Y124:Z124"/>
    <mergeCell ref="AV124:AW124"/>
    <mergeCell ref="Y83:Z83"/>
    <mergeCell ref="Y87:Z87"/>
    <mergeCell ref="Y89:Z89"/>
    <mergeCell ref="Y90:Z90"/>
    <mergeCell ref="Y91:Z91"/>
    <mergeCell ref="Y101:Z101"/>
    <mergeCell ref="Y107:Z107"/>
    <mergeCell ref="AK100:AL100"/>
    <mergeCell ref="AK109:AL109"/>
    <mergeCell ref="AV109:AW109"/>
    <mergeCell ref="AM110:AP110"/>
    <mergeCell ref="AV112:AW112"/>
    <mergeCell ref="AV114:AW114"/>
    <mergeCell ref="AV115:AW115"/>
    <mergeCell ref="AV127:AW127"/>
    <mergeCell ref="AV128:AW128"/>
    <mergeCell ref="AV126:AW126"/>
    <mergeCell ref="AV129:AW129"/>
    <mergeCell ref="AV130:AW130"/>
    <mergeCell ref="AY130:AZ130"/>
    <mergeCell ref="AV125:AW125"/>
    <mergeCell ref="AV133:AW133"/>
    <mergeCell ref="AV135:AW135"/>
    <mergeCell ref="AV121:AW121"/>
    <mergeCell ref="AV122:AW122"/>
    <mergeCell ref="T125:U125"/>
    <mergeCell ref="Y127:Z127"/>
    <mergeCell ref="Y128:Z128"/>
    <mergeCell ref="Y129:Z129"/>
    <mergeCell ref="Y133:Z133"/>
    <mergeCell ref="AV142:AW142"/>
    <mergeCell ref="AV144:AW144"/>
    <mergeCell ref="AV139:AW139"/>
    <mergeCell ref="AV145:AW145"/>
    <mergeCell ref="AV146:AW146"/>
  </mergeCells>
  <dataValidations>
    <dataValidation type="list" allowBlank="1" sqref="K314 K316 K319 K324">
      <formula1>'Characteristics and Tags'!$B$2:$B$28</formula1>
    </dataValidation>
    <dataValidation type="list" allowBlank="1" sqref="L2:L214 L215:M215 L216:L313 L315 L317:L318 L320:L323 L325:L524">
      <formula1>'Characteristics and Tags'!$F$2:$F$24</formula1>
    </dataValidation>
    <dataValidation type="list" allowBlank="1" sqref="J314 J316 J319 J324">
      <formula1>'Industry categories_2021'!$D$2:$D$9</formula1>
    </dataValidation>
    <dataValidation type="list" allowBlank="1" sqref="N2:P313 N315:P315 N317:P318 N320:P323 P325 N326:P524">
      <formula1>'Characteristics and Tags'!$B$2:$B$30</formula1>
    </dataValidation>
    <dataValidation type="list" allowBlank="1" sqref="L314 L316 L319 L324">
      <formula1>'Characteristics and Tags'!$G$2:$G$10</formula1>
    </dataValidation>
    <dataValidation type="list" allowBlank="1" sqref="W2:W108 W110 W112 W114 W124:W125 W128 W130 W135:W137 W139 W141:W148 W155 W162 W173 W181 W189 W197:W219 W221:W229 W248 W256 W272 W274 W280 W291 W305 W317:W318 W320:W323 W325:W524">
      <formula1>'Characteristics and Tags'!$C$2:$C$13</formula1>
    </dataValidation>
    <dataValidation type="list" allowBlank="1" sqref="H314 H316 H319 H324">
      <formula1>'Industry categories_2021'!$A$2:$A$13</formula1>
    </dataValidation>
    <dataValidation type="list" allowBlank="1" sqref="W113 W118:W119 W123 W134 W140 W167:W168 W175 W178 W182:W183 W232:W234 W237:W241 W244 W246:W247 W249:W250 W252:W253 W255 W257 W260 W262 W265 W267 W269:W270 W273 W275 W281 W287 W292 W296 W299 W304 W315">
      <formula1>'Characteristics and Tags'!$C$2:$C$9</formula1>
    </dataValidation>
    <dataValidation type="list" allowBlank="1" sqref="I314 I316 I319 I324">
      <formula1>'Characteristics and Tags'!$F$2:$F$7</formula1>
    </dataValidation>
    <dataValidation type="list" allowBlank="1" sqref="Q2:Q313 Q315 Q317:Q318 Q320:Q323 Q325:Q524">
      <formula1>'Characteristics and Tags'!$G$2:$G$24</formula1>
    </dataValidation>
    <dataValidation type="list" allowBlank="1" sqref="K2:K151 K154:K157 K159:K313 K315 K317:K318 K320:K323 K325:K524">
      <formula1>'Characteristics and Tags'!$A$2:$A$24</formula1>
    </dataValidation>
    <dataValidation type="list" allowBlank="1" sqref="M2:M214 M216:M313 M315 M317:M318 M320:M323 M325:M524">
      <formula1>'Characteristics and Tags'!$D$2:$D$24</formula1>
    </dataValidation>
  </dataValidations>
  <hyperlinks>
    <hyperlink r:id="rId1" ref="I2"/>
    <hyperlink r:id="rId2" ref="J2"/>
    <hyperlink r:id="rId3" ref="AI2"/>
    <hyperlink r:id="rId4" ref="J3"/>
    <hyperlink r:id="rId5" ref="AI3"/>
    <hyperlink r:id="rId6" ref="AK3"/>
    <hyperlink r:id="rId7" ref="AO3"/>
    <hyperlink r:id="rId8" ref="AQ3"/>
    <hyperlink r:id="rId9" ref="J4"/>
    <hyperlink r:id="rId10" ref="AI4"/>
    <hyperlink r:id="rId11" ref="AP4"/>
    <hyperlink r:id="rId12" ref="J5"/>
    <hyperlink r:id="rId13" ref="AK5"/>
    <hyperlink r:id="rId14" ref="I6"/>
    <hyperlink r:id="rId15" ref="J6"/>
    <hyperlink r:id="rId16" ref="AI6"/>
    <hyperlink r:id="rId17" ref="AK6"/>
    <hyperlink r:id="rId18" ref="I7"/>
    <hyperlink r:id="rId19" ref="J7"/>
    <hyperlink r:id="rId20" ref="AI7"/>
    <hyperlink r:id="rId21" ref="I8"/>
    <hyperlink r:id="rId22" ref="J8"/>
    <hyperlink r:id="rId23" ref="J9"/>
    <hyperlink r:id="rId24" ref="AI9"/>
    <hyperlink r:id="rId25" ref="I10"/>
    <hyperlink r:id="rId26" ref="J10"/>
    <hyperlink r:id="rId27" ref="AI10"/>
    <hyperlink r:id="rId28" ref="I11"/>
    <hyperlink r:id="rId29" ref="J11"/>
    <hyperlink r:id="rId30" ref="AI11"/>
    <hyperlink r:id="rId31" ref="I12"/>
    <hyperlink r:id="rId32" ref="J12"/>
    <hyperlink r:id="rId33" ref="AI12"/>
    <hyperlink r:id="rId34" ref="A13"/>
    <hyperlink r:id="rId35" ref="I13"/>
    <hyperlink r:id="rId36" ref="J13"/>
    <hyperlink r:id="rId37" ref="I14"/>
    <hyperlink r:id="rId38" ref="J14"/>
    <hyperlink r:id="rId39" ref="AI14"/>
    <hyperlink r:id="rId40" ref="I15"/>
    <hyperlink r:id="rId41" ref="J15"/>
    <hyperlink r:id="rId42" ref="I16"/>
    <hyperlink r:id="rId43" ref="J16"/>
    <hyperlink r:id="rId44" ref="AI16"/>
    <hyperlink r:id="rId45" ref="I17"/>
    <hyperlink r:id="rId46" ref="J17"/>
    <hyperlink r:id="rId47" ref="AI17"/>
    <hyperlink r:id="rId48" ref="AK17"/>
    <hyperlink r:id="rId49" ref="I18"/>
    <hyperlink r:id="rId50" ref="J18"/>
    <hyperlink r:id="rId51" ref="I19"/>
    <hyperlink r:id="rId52" ref="J19"/>
    <hyperlink r:id="rId53" ref="X19"/>
    <hyperlink r:id="rId54" ref="AI19"/>
    <hyperlink r:id="rId55" ref="AK19"/>
    <hyperlink r:id="rId56" ref="I20"/>
    <hyperlink r:id="rId57" ref="AI20"/>
    <hyperlink r:id="rId58" ref="I21"/>
    <hyperlink r:id="rId59" ref="J21"/>
    <hyperlink r:id="rId60" ref="AI21"/>
    <hyperlink r:id="rId61" ref="I22"/>
    <hyperlink r:id="rId62" ref="J22"/>
    <hyperlink r:id="rId63" ref="AI22"/>
    <hyperlink r:id="rId64" ref="I23"/>
    <hyperlink r:id="rId65" ref="J23"/>
    <hyperlink r:id="rId66" ref="J24"/>
    <hyperlink r:id="rId67" ref="AI24"/>
    <hyperlink r:id="rId68" ref="I25"/>
    <hyperlink r:id="rId69" ref="J25"/>
    <hyperlink r:id="rId70" ref="I26"/>
    <hyperlink r:id="rId71" ref="J26"/>
    <hyperlink r:id="rId72" ref="AI26"/>
    <hyperlink r:id="rId73" ref="I27"/>
    <hyperlink r:id="rId74" ref="AI27"/>
    <hyperlink r:id="rId75" ref="I28"/>
    <hyperlink r:id="rId76" ref="J28"/>
    <hyperlink r:id="rId77" ref="AI28"/>
    <hyperlink r:id="rId78" ref="AK28"/>
    <hyperlink r:id="rId79" ref="I29"/>
    <hyperlink r:id="rId80" ref="J29"/>
    <hyperlink r:id="rId81" ref="AI29"/>
    <hyperlink r:id="rId82" ref="J30"/>
    <hyperlink r:id="rId83" ref="AI30"/>
    <hyperlink r:id="rId84" ref="I31"/>
    <hyperlink r:id="rId85" ref="J31"/>
    <hyperlink r:id="rId86" ref="AI31"/>
    <hyperlink r:id="rId87" ref="I32"/>
    <hyperlink r:id="rId88" ref="J32"/>
    <hyperlink r:id="rId89" ref="AI32"/>
    <hyperlink r:id="rId90" ref="I33"/>
    <hyperlink r:id="rId91" ref="J33"/>
    <hyperlink r:id="rId92" ref="AI33"/>
    <hyperlink r:id="rId93" ref="J34"/>
    <hyperlink r:id="rId94" ref="I35"/>
    <hyperlink r:id="rId95" ref="J35"/>
    <hyperlink r:id="rId96" ref="AI35"/>
    <hyperlink r:id="rId97" ref="I36"/>
    <hyperlink r:id="rId98" ref="J36"/>
    <hyperlink r:id="rId99" ref="AI36"/>
    <hyperlink r:id="rId100" ref="I37"/>
    <hyperlink r:id="rId101" ref="J37"/>
    <hyperlink r:id="rId102" ref="I38"/>
    <hyperlink r:id="rId103" ref="J38"/>
    <hyperlink r:id="rId104" ref="AI38"/>
    <hyperlink r:id="rId105" ref="I39"/>
    <hyperlink r:id="rId106" ref="J39"/>
    <hyperlink r:id="rId107" ref="I40"/>
    <hyperlink r:id="rId108" ref="J40"/>
    <hyperlink r:id="rId109" ref="AI40"/>
    <hyperlink r:id="rId110" ref="I41"/>
    <hyperlink r:id="rId111" ref="J41"/>
    <hyperlink r:id="rId112" ref="AI41"/>
    <hyperlink r:id="rId113" ref="I42"/>
    <hyperlink r:id="rId114" ref="J42"/>
    <hyperlink r:id="rId115" ref="AI42"/>
    <hyperlink r:id="rId116" ref="I43"/>
    <hyperlink r:id="rId117" ref="J43"/>
    <hyperlink r:id="rId118" ref="I44"/>
    <hyperlink r:id="rId119" ref="J44"/>
    <hyperlink r:id="rId120" ref="AI44"/>
    <hyperlink r:id="rId121" ref="I45"/>
    <hyperlink r:id="rId122" ref="J45"/>
    <hyperlink r:id="rId123" ref="I46"/>
    <hyperlink r:id="rId124" ref="J46"/>
    <hyperlink r:id="rId125" ref="AI46"/>
    <hyperlink r:id="rId126" ref="I47"/>
    <hyperlink r:id="rId127" ref="J47"/>
    <hyperlink r:id="rId128" ref="AI47"/>
    <hyperlink r:id="rId129" ref="AK47"/>
    <hyperlink r:id="rId130" ref="I48"/>
    <hyperlink r:id="rId131" ref="I49"/>
    <hyperlink r:id="rId132" ref="J49"/>
    <hyperlink r:id="rId133" ref="I50"/>
    <hyperlink r:id="rId134" ref="J50"/>
    <hyperlink r:id="rId135" ref="I51"/>
    <hyperlink r:id="rId136" ref="J51"/>
    <hyperlink r:id="rId137" ref="I52"/>
    <hyperlink r:id="rId138" ref="J52"/>
    <hyperlink r:id="rId139" ref="I53"/>
    <hyperlink r:id="rId140" ref="J53"/>
    <hyperlink r:id="rId141" ref="AI53"/>
    <hyperlink r:id="rId142" ref="I54"/>
    <hyperlink r:id="rId143" ref="J54"/>
    <hyperlink r:id="rId144" ref="AI54"/>
    <hyperlink r:id="rId145" ref="J55"/>
    <hyperlink r:id="rId146" ref="J56"/>
    <hyperlink r:id="rId147" ref="I57"/>
    <hyperlink r:id="rId148" ref="J57"/>
    <hyperlink r:id="rId149" ref="AI57"/>
    <hyperlink r:id="rId150" ref="AK57"/>
    <hyperlink r:id="rId151" ref="I58"/>
    <hyperlink r:id="rId152" ref="J58"/>
    <hyperlink r:id="rId153" ref="AI58"/>
    <hyperlink r:id="rId154" ref="J59"/>
    <hyperlink r:id="rId155" ref="I60"/>
    <hyperlink r:id="rId156" ref="J60"/>
    <hyperlink r:id="rId157" ref="AI60"/>
    <hyperlink r:id="rId158" ref="AK60"/>
    <hyperlink r:id="rId159" ref="J61"/>
    <hyperlink r:id="rId160" ref="J62"/>
    <hyperlink r:id="rId161" ref="AK62"/>
    <hyperlink r:id="rId162" ref="I63"/>
    <hyperlink r:id="rId163" ref="J63"/>
    <hyperlink r:id="rId164" ref="AI63"/>
    <hyperlink r:id="rId165" ref="I64"/>
    <hyperlink r:id="rId166" ref="J64"/>
    <hyperlink r:id="rId167" ref="AI64"/>
    <hyperlink r:id="rId168" ref="J65"/>
    <hyperlink r:id="rId169" ref="I66"/>
    <hyperlink r:id="rId170" ref="J66"/>
    <hyperlink r:id="rId171" ref="AI66"/>
    <hyperlink r:id="rId172" ref="I67"/>
    <hyperlink r:id="rId173" ref="I68"/>
    <hyperlink r:id="rId174" ref="J68"/>
    <hyperlink r:id="rId175" ref="AI68"/>
    <hyperlink r:id="rId176" ref="I69"/>
    <hyperlink r:id="rId177" ref="J69"/>
    <hyperlink r:id="rId178" ref="I70"/>
    <hyperlink r:id="rId179" ref="J70"/>
    <hyperlink r:id="rId180" ref="I71"/>
    <hyperlink r:id="rId181" ref="J71"/>
    <hyperlink r:id="rId182" ref="AI71"/>
    <hyperlink r:id="rId183" ref="AK71"/>
    <hyperlink r:id="rId184" ref="I72"/>
    <hyperlink r:id="rId185" ref="J72"/>
    <hyperlink r:id="rId186" ref="AI72"/>
    <hyperlink r:id="rId187" ref="I73"/>
    <hyperlink r:id="rId188" ref="J73"/>
    <hyperlink r:id="rId189" ref="AI73"/>
    <hyperlink r:id="rId190" ref="I74"/>
    <hyperlink r:id="rId191" ref="J74"/>
    <hyperlink r:id="rId192" ref="AI74"/>
    <hyperlink r:id="rId193" ref="I75"/>
    <hyperlink r:id="rId194" ref="J75"/>
    <hyperlink r:id="rId195" ref="AI75"/>
    <hyperlink r:id="rId196" ref="I76"/>
    <hyperlink r:id="rId197" ref="J76"/>
    <hyperlink r:id="rId198" ref="I77"/>
    <hyperlink r:id="rId199" ref="J77"/>
    <hyperlink r:id="rId200" ref="I78"/>
    <hyperlink r:id="rId201" ref="J78"/>
    <hyperlink r:id="rId202" ref="I79"/>
    <hyperlink r:id="rId203" ref="J79"/>
    <hyperlink r:id="rId204" ref="AI79"/>
    <hyperlink r:id="rId205" ref="I80"/>
    <hyperlink r:id="rId206" ref="J80"/>
    <hyperlink r:id="rId207" ref="AI80"/>
    <hyperlink r:id="rId208" ref="I81"/>
    <hyperlink r:id="rId209" ref="J81"/>
    <hyperlink r:id="rId210" ref="I82"/>
    <hyperlink r:id="rId211" ref="J82"/>
    <hyperlink r:id="rId212" ref="AI82"/>
    <hyperlink r:id="rId213" ref="I83"/>
    <hyperlink r:id="rId214" ref="J83"/>
    <hyperlink r:id="rId215" ref="AI83"/>
    <hyperlink r:id="rId216" ref="I84"/>
    <hyperlink r:id="rId217" ref="J84"/>
    <hyperlink r:id="rId218" ref="J85"/>
    <hyperlink r:id="rId219" ref="I86"/>
    <hyperlink r:id="rId220" ref="J86"/>
    <hyperlink r:id="rId221" ref="I87"/>
    <hyperlink r:id="rId222" ref="J87"/>
    <hyperlink r:id="rId223" ref="AI87"/>
    <hyperlink r:id="rId224" ref="I88"/>
    <hyperlink r:id="rId225" ref="J88"/>
    <hyperlink r:id="rId226" ref="I89"/>
    <hyperlink r:id="rId227" ref="J89"/>
    <hyperlink r:id="rId228" ref="I90"/>
    <hyperlink r:id="rId229" ref="J90"/>
    <hyperlink r:id="rId230" ref="I91"/>
    <hyperlink r:id="rId231" ref="J91"/>
    <hyperlink r:id="rId232" ref="AI91"/>
    <hyperlink r:id="rId233" ref="I92"/>
    <hyperlink r:id="rId234" ref="J92"/>
    <hyperlink r:id="rId235" ref="AI92"/>
    <hyperlink r:id="rId236" ref="I93"/>
    <hyperlink r:id="rId237" ref="J93"/>
    <hyperlink r:id="rId238" ref="AI93"/>
    <hyperlink r:id="rId239" ref="I94"/>
    <hyperlink r:id="rId240" ref="J94"/>
    <hyperlink r:id="rId241" ref="J95"/>
    <hyperlink r:id="rId242" ref="I96"/>
    <hyperlink r:id="rId243" ref="J96"/>
    <hyperlink r:id="rId244" ref="AI96"/>
    <hyperlink r:id="rId245" ref="I97"/>
    <hyperlink r:id="rId246" ref="J97"/>
    <hyperlink r:id="rId247" ref="I98"/>
    <hyperlink r:id="rId248" ref="J98"/>
    <hyperlink r:id="rId249" ref="I99"/>
    <hyperlink r:id="rId250" ref="J99"/>
    <hyperlink r:id="rId251" ref="I100"/>
    <hyperlink r:id="rId252" ref="J100"/>
    <hyperlink r:id="rId253" ref="AI100"/>
    <hyperlink r:id="rId254" ref="I101"/>
    <hyperlink r:id="rId255" ref="J101"/>
    <hyperlink r:id="rId256" ref="AI101"/>
    <hyperlink r:id="rId257" ref="A102"/>
    <hyperlink r:id="rId258" ref="I102"/>
    <hyperlink r:id="rId259" ref="J102"/>
    <hyperlink r:id="rId260" ref="AI102"/>
    <hyperlink r:id="rId261" ref="I103"/>
    <hyperlink r:id="rId262" ref="J103"/>
    <hyperlink r:id="rId263" ref="I104"/>
    <hyperlink r:id="rId264" ref="J104"/>
    <hyperlink r:id="rId265" ref="AI104"/>
    <hyperlink r:id="rId266" ref="I105"/>
    <hyperlink r:id="rId267" ref="J105"/>
    <hyperlink r:id="rId268" ref="AI105"/>
    <hyperlink r:id="rId269" ref="I106"/>
    <hyperlink r:id="rId270" ref="J106"/>
    <hyperlink r:id="rId271" ref="I107"/>
    <hyperlink r:id="rId272" ref="J107"/>
    <hyperlink r:id="rId273" ref="I108"/>
    <hyperlink r:id="rId274" ref="J108"/>
    <hyperlink r:id="rId275" ref="I109"/>
    <hyperlink r:id="rId276" ref="J109"/>
    <hyperlink r:id="rId277" ref="J110"/>
    <hyperlink r:id="rId278" ref="AI110"/>
    <hyperlink r:id="rId279" ref="J111"/>
    <hyperlink r:id="rId280" ref="AI111"/>
    <hyperlink r:id="rId281" ref="I112"/>
    <hyperlink r:id="rId282" ref="J112"/>
    <hyperlink r:id="rId283" ref="AI112"/>
    <hyperlink r:id="rId284" ref="J113"/>
    <hyperlink r:id="rId285" ref="I114"/>
    <hyperlink r:id="rId286" ref="J114"/>
    <hyperlink r:id="rId287" ref="AI114"/>
    <hyperlink r:id="rId288" ref="I115"/>
    <hyperlink r:id="rId289" ref="J115"/>
    <hyperlink r:id="rId290" ref="AI115"/>
    <hyperlink r:id="rId291" ref="J116"/>
    <hyperlink r:id="rId292" ref="J117"/>
    <hyperlink r:id="rId293" ref="J118"/>
    <hyperlink r:id="rId294" ref="J119"/>
    <hyperlink r:id="rId295" ref="I120"/>
    <hyperlink r:id="rId296" ref="AI120"/>
    <hyperlink r:id="rId297" ref="I121"/>
    <hyperlink r:id="rId298" ref="J121"/>
    <hyperlink r:id="rId299" ref="I122"/>
    <hyperlink r:id="rId300" ref="J122"/>
    <hyperlink r:id="rId301" ref="AI122"/>
    <hyperlink r:id="rId302" ref="J123"/>
    <hyperlink r:id="rId303" ref="AZ123"/>
    <hyperlink r:id="rId304" ref="I124"/>
    <hyperlink r:id="rId305" ref="J124"/>
    <hyperlink r:id="rId306" ref="I125"/>
    <hyperlink r:id="rId307" ref="J125"/>
    <hyperlink r:id="rId308" ref="AI125"/>
    <hyperlink r:id="rId309" ref="I126"/>
    <hyperlink r:id="rId310" ref="J126"/>
    <hyperlink r:id="rId311" ref="AI126"/>
    <hyperlink r:id="rId312" ref="I127"/>
    <hyperlink r:id="rId313" ref="AI127"/>
    <hyperlink r:id="rId314" ref="I128"/>
    <hyperlink r:id="rId315" ref="I129"/>
    <hyperlink r:id="rId316" ref="J129"/>
    <hyperlink r:id="rId317" ref="I130"/>
    <hyperlink r:id="rId318" ref="J130"/>
    <hyperlink r:id="rId319" ref="AI130"/>
    <hyperlink r:id="rId320" ref="A131"/>
    <hyperlink r:id="rId321" ref="J131"/>
    <hyperlink r:id="rId322" ref="J132"/>
    <hyperlink r:id="rId323" ref="I133"/>
    <hyperlink r:id="rId324" ref="J133"/>
    <hyperlink r:id="rId325" ref="AI133"/>
    <hyperlink r:id="rId326" ref="I135"/>
    <hyperlink r:id="rId327" ref="J135"/>
    <hyperlink r:id="rId328" ref="AI135"/>
    <hyperlink r:id="rId329" ref="I136"/>
    <hyperlink r:id="rId330" ref="J136"/>
    <hyperlink r:id="rId331" ref="AI136"/>
    <hyperlink r:id="rId332" ref="I137"/>
    <hyperlink r:id="rId333" ref="J137"/>
    <hyperlink r:id="rId334" ref="AI137"/>
    <hyperlink r:id="rId335" ref="J138"/>
    <hyperlink r:id="rId336" ref="I139"/>
    <hyperlink r:id="rId337" ref="J139"/>
    <hyperlink r:id="rId338" ref="AI139"/>
    <hyperlink r:id="rId339" ref="J140"/>
    <hyperlink r:id="rId340" ref="I142"/>
    <hyperlink r:id="rId341" ref="J142"/>
    <hyperlink r:id="rId342" ref="I143"/>
    <hyperlink r:id="rId343" ref="J143"/>
    <hyperlink r:id="rId344" ref="AI143"/>
    <hyperlink r:id="rId345" ref="I144"/>
    <hyperlink r:id="rId346" ref="J144"/>
    <hyperlink r:id="rId347" ref="I145"/>
    <hyperlink r:id="rId348" ref="J145"/>
    <hyperlink r:id="rId349" ref="H146"/>
    <hyperlink r:id="rId350" ref="I146"/>
    <hyperlink r:id="rId351" ref="J146"/>
    <hyperlink r:id="rId352" ref="I147"/>
    <hyperlink r:id="rId353" ref="J147"/>
    <hyperlink r:id="rId354" ref="I148"/>
    <hyperlink r:id="rId355" ref="J148"/>
    <hyperlink r:id="rId356" ref="AI148"/>
    <hyperlink r:id="rId357" ref="I149"/>
    <hyperlink r:id="rId358" ref="I150"/>
    <hyperlink r:id="rId359" ref="J150"/>
    <hyperlink r:id="rId360" ref="AI150"/>
    <hyperlink r:id="rId361" ref="I151"/>
    <hyperlink r:id="rId362" ref="AI151"/>
    <hyperlink r:id="rId363" ref="I152"/>
    <hyperlink r:id="rId364" ref="J152"/>
    <hyperlink r:id="rId365" ref="AI152"/>
    <hyperlink r:id="rId366" ref="I153"/>
    <hyperlink r:id="rId367" ref="J153"/>
    <hyperlink r:id="rId368" ref="I154"/>
    <hyperlink r:id="rId369" ref="J154"/>
    <hyperlink r:id="rId370" ref="AI154"/>
    <hyperlink r:id="rId371" ref="I155"/>
    <hyperlink r:id="rId372" ref="AI155"/>
    <hyperlink r:id="rId373" ref="I156"/>
    <hyperlink r:id="rId374" ref="AI156"/>
    <hyperlink r:id="rId375" ref="I157"/>
    <hyperlink r:id="rId376" ref="AI157"/>
    <hyperlink r:id="rId377" ref="I158"/>
    <hyperlink r:id="rId378" ref="J158"/>
    <hyperlink r:id="rId379" ref="AI158"/>
    <hyperlink r:id="rId380" ref="I159"/>
    <hyperlink r:id="rId381" ref="I160"/>
    <hyperlink r:id="rId382" ref="J160"/>
    <hyperlink r:id="rId383" ref="AI160"/>
    <hyperlink r:id="rId384" ref="J161"/>
    <hyperlink r:id="rId385" ref="I162"/>
    <hyperlink r:id="rId386" ref="J162"/>
    <hyperlink r:id="rId387" ref="AI162"/>
    <hyperlink r:id="rId388" ref="AK162"/>
    <hyperlink r:id="rId389" ref="I163"/>
    <hyperlink r:id="rId390" ref="AI163"/>
    <hyperlink r:id="rId391" ref="I164"/>
    <hyperlink r:id="rId392" ref="J164"/>
    <hyperlink r:id="rId393" ref="AI164"/>
    <hyperlink r:id="rId394" ref="I165"/>
    <hyperlink r:id="rId395" ref="H166"/>
    <hyperlink r:id="rId396" ref="J166"/>
    <hyperlink r:id="rId397" ref="AI166"/>
    <hyperlink r:id="rId398" ref="I169"/>
    <hyperlink r:id="rId399" ref="J170"/>
    <hyperlink r:id="rId400" ref="I171"/>
    <hyperlink r:id="rId401" ref="I172"/>
    <hyperlink r:id="rId402" ref="AI172"/>
    <hyperlink r:id="rId403" ref="I173"/>
    <hyperlink r:id="rId404" ref="J173"/>
    <hyperlink r:id="rId405" ref="I174"/>
    <hyperlink r:id="rId406" ref="I176"/>
    <hyperlink r:id="rId407" ref="J177"/>
    <hyperlink r:id="rId408" ref="J178"/>
    <hyperlink r:id="rId409" ref="J179"/>
    <hyperlink r:id="rId410" ref="I181"/>
    <hyperlink r:id="rId411" ref="J181"/>
    <hyperlink r:id="rId412" ref="AI181"/>
    <hyperlink r:id="rId413" ref="A182"/>
    <hyperlink r:id="rId414" ref="J183"/>
    <hyperlink r:id="rId415" ref="J185"/>
    <hyperlink r:id="rId416" ref="J186"/>
    <hyperlink r:id="rId417" ref="J188"/>
    <hyperlink r:id="rId418" ref="I189"/>
    <hyperlink r:id="rId419" ref="J189"/>
    <hyperlink r:id="rId420" ref="AI189"/>
    <hyperlink r:id="rId421" ref="J191"/>
    <hyperlink r:id="rId422" ref="A192"/>
    <hyperlink r:id="rId423" ref="A193"/>
    <hyperlink r:id="rId424" ref="I194"/>
    <hyperlink r:id="rId425" ref="J194"/>
    <hyperlink r:id="rId426" ref="I195"/>
    <hyperlink r:id="rId427" ref="I196"/>
    <hyperlink r:id="rId428" ref="AI196"/>
    <hyperlink r:id="rId429" ref="J197"/>
    <hyperlink r:id="rId430" ref="AI197"/>
    <hyperlink r:id="rId431" ref="J198"/>
    <hyperlink r:id="rId432" ref="AI198"/>
    <hyperlink r:id="rId433" ref="J199"/>
    <hyperlink r:id="rId434" ref="AI199"/>
    <hyperlink r:id="rId435" ref="J200"/>
    <hyperlink r:id="rId436" ref="I201"/>
    <hyperlink r:id="rId437" ref="J201"/>
    <hyperlink r:id="rId438" ref="J202"/>
    <hyperlink r:id="rId439" ref="AI202"/>
    <hyperlink r:id="rId440" ref="J203"/>
    <hyperlink r:id="rId441" ref="I204"/>
    <hyperlink r:id="rId442" ref="J204"/>
    <hyperlink r:id="rId443" ref="AI204"/>
    <hyperlink r:id="rId444" ref="I205"/>
    <hyperlink r:id="rId445" ref="J205"/>
    <hyperlink r:id="rId446" ref="AI205"/>
    <hyperlink r:id="rId447" ref="I206"/>
    <hyperlink r:id="rId448" ref="J206"/>
    <hyperlink r:id="rId449" ref="AI206"/>
    <hyperlink r:id="rId450" ref="I207"/>
    <hyperlink r:id="rId451" ref="J207"/>
    <hyperlink r:id="rId452" ref="AI207"/>
    <hyperlink r:id="rId453" ref="I208"/>
    <hyperlink r:id="rId454" ref="J208"/>
    <hyperlink r:id="rId455" ref="AI208"/>
    <hyperlink r:id="rId456" ref="I209"/>
    <hyperlink r:id="rId457" ref="J209"/>
    <hyperlink r:id="rId458" ref="AI209"/>
    <hyperlink r:id="rId459" ref="I210"/>
    <hyperlink r:id="rId460" ref="J210"/>
    <hyperlink r:id="rId461" ref="I211"/>
    <hyperlink r:id="rId462" ref="J211"/>
    <hyperlink r:id="rId463" ref="J212"/>
    <hyperlink r:id="rId464" ref="AI212"/>
    <hyperlink r:id="rId465" ref="I213"/>
    <hyperlink r:id="rId466" ref="J213"/>
    <hyperlink r:id="rId467" ref="AI213"/>
    <hyperlink r:id="rId468" ref="I214"/>
    <hyperlink r:id="rId469" ref="J214"/>
    <hyperlink r:id="rId470" ref="AI214"/>
    <hyperlink r:id="rId471" ref="I215"/>
    <hyperlink r:id="rId472" ref="J215"/>
    <hyperlink r:id="rId473" ref="I216"/>
    <hyperlink r:id="rId474" ref="J216"/>
    <hyperlink r:id="rId475" ref="J217"/>
    <hyperlink r:id="rId476" ref="J218"/>
    <hyperlink r:id="rId477" ref="J219"/>
    <hyperlink r:id="rId478" ref="J220"/>
    <hyperlink r:id="rId479" ref="J221"/>
    <hyperlink r:id="rId480" ref="I222"/>
    <hyperlink r:id="rId481" ref="J222"/>
    <hyperlink r:id="rId482" ref="J223"/>
    <hyperlink r:id="rId483" ref="J224"/>
    <hyperlink r:id="rId484" ref="J225"/>
    <hyperlink r:id="rId485" ref="I226"/>
    <hyperlink r:id="rId486" ref="J226"/>
    <hyperlink r:id="rId487" ref="J227"/>
    <hyperlink r:id="rId488" ref="I228"/>
    <hyperlink r:id="rId489" ref="J228"/>
    <hyperlink r:id="rId490" ref="I229"/>
    <hyperlink r:id="rId491" ref="J229"/>
    <hyperlink r:id="rId492" ref="J230"/>
    <hyperlink r:id="rId493" ref="J231"/>
    <hyperlink r:id="rId494" ref="J232"/>
    <hyperlink r:id="rId495" ref="AI232"/>
    <hyperlink r:id="rId496" ref="AM232"/>
    <hyperlink r:id="rId497" ref="AP232"/>
    <hyperlink r:id="rId498" ref="J233"/>
    <hyperlink r:id="rId499" ref="J235"/>
    <hyperlink r:id="rId500" ref="J236"/>
    <hyperlink r:id="rId501" ref="J237"/>
    <hyperlink r:id="rId502" ref="AI237"/>
    <hyperlink r:id="rId503" ref="AK237"/>
    <hyperlink r:id="rId504" ref="J241"/>
    <hyperlink r:id="rId505" ref="J243"/>
    <hyperlink r:id="rId506" ref="J244"/>
    <hyperlink r:id="rId507" ref="I248"/>
    <hyperlink r:id="rId508" ref="J248"/>
    <hyperlink r:id="rId509" ref="AK248"/>
    <hyperlink r:id="rId510" ref="J250"/>
    <hyperlink r:id="rId511" ref="J251"/>
    <hyperlink r:id="rId512" ref="J252"/>
    <hyperlink r:id="rId513" ref="J253"/>
    <hyperlink r:id="rId514" ref="J254"/>
    <hyperlink r:id="rId515" ref="J255"/>
    <hyperlink r:id="rId516" ref="J256"/>
    <hyperlink r:id="rId517" ref="J258"/>
    <hyperlink r:id="rId518" ref="AI258"/>
    <hyperlink r:id="rId519" ref="J259"/>
    <hyperlink r:id="rId520" ref="J260"/>
    <hyperlink r:id="rId521" ref="J261"/>
    <hyperlink r:id="rId522" ref="J262"/>
    <hyperlink r:id="rId523" ref="J263"/>
    <hyperlink r:id="rId524" ref="J264"/>
    <hyperlink r:id="rId525" ref="J265"/>
    <hyperlink r:id="rId526" ref="AI265"/>
    <hyperlink r:id="rId527" ref="AM265"/>
    <hyperlink r:id="rId528" ref="AZ265"/>
    <hyperlink r:id="rId529" ref="J266"/>
    <hyperlink r:id="rId530" ref="J268"/>
    <hyperlink r:id="rId531" ref="J269"/>
    <hyperlink r:id="rId532" ref="A270"/>
    <hyperlink r:id="rId533" ref="J270"/>
    <hyperlink r:id="rId534" ref="J271"/>
    <hyperlink r:id="rId535" ref="J273"/>
    <hyperlink r:id="rId536" ref="J276"/>
    <hyperlink r:id="rId537" ref="J277"/>
    <hyperlink r:id="rId538" ref="J278"/>
    <hyperlink r:id="rId539" ref="J279"/>
    <hyperlink r:id="rId540" ref="J280"/>
    <hyperlink r:id="rId541" ref="J281"/>
    <hyperlink r:id="rId542" ref="J282"/>
    <hyperlink r:id="rId543" ref="J283"/>
    <hyperlink r:id="rId544" ref="J286"/>
    <hyperlink r:id="rId545" ref="J287"/>
    <hyperlink r:id="rId546" ref="J289"/>
    <hyperlink r:id="rId547" ref="J290"/>
    <hyperlink r:id="rId548" ref="J293"/>
    <hyperlink r:id="rId549" ref="J294"/>
    <hyperlink r:id="rId550" ref="J297"/>
    <hyperlink r:id="rId551" ref="J299"/>
    <hyperlink r:id="rId552" ref="J300"/>
    <hyperlink r:id="rId553" ref="A303"/>
    <hyperlink r:id="rId554" ref="J304"/>
    <hyperlink r:id="rId555" ref="J306"/>
    <hyperlink r:id="rId556" ref="J308"/>
    <hyperlink r:id="rId557" ref="J309"/>
    <hyperlink r:id="rId558" ref="AI309"/>
    <hyperlink r:id="rId559" ref="J312"/>
    <hyperlink r:id="rId560" ref="J313"/>
    <hyperlink r:id="rId561" ref="G314"/>
    <hyperlink r:id="rId562" ref="J315"/>
    <hyperlink r:id="rId563" ref="A316"/>
    <hyperlink r:id="rId564" ref="B317"/>
    <hyperlink r:id="rId565" ref="B318"/>
    <hyperlink r:id="rId566" ref="B320"/>
    <hyperlink r:id="rId567" ref="A321"/>
    <hyperlink r:id="rId568" ref="J323"/>
  </hyperlinks>
  <printOptions/>
  <pageMargins bottom="0.75" footer="0.0" header="0.0" left="0.7" right="0.7" top="0.75"/>
  <pageSetup orientation="landscape"/>
  <drawing r:id="rId56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8"/>
    <col customWidth="1" min="2" max="2" width="30.75"/>
    <col customWidth="1" min="3" max="3" width="31.0"/>
    <col customWidth="1" min="4" max="4" width="40.13"/>
    <col customWidth="1" min="5" max="6" width="50.88"/>
    <col customWidth="1" min="7" max="7" width="37.38"/>
    <col customWidth="1" min="8" max="8" width="26.38"/>
    <col customWidth="1" min="9" max="9" width="23.75"/>
    <col customWidth="1" min="10" max="10" width="19.38"/>
    <col customWidth="1" min="11" max="11" width="21.75"/>
  </cols>
  <sheetData>
    <row r="1" ht="30.0" customHeight="1">
      <c r="A1" s="649" t="s">
        <v>8</v>
      </c>
      <c r="B1" s="812" t="s">
        <v>4684</v>
      </c>
      <c r="C1" s="813" t="s">
        <v>4685</v>
      </c>
      <c r="D1" s="814" t="s">
        <v>4686</v>
      </c>
      <c r="E1" s="815" t="s">
        <v>4687</v>
      </c>
      <c r="F1" s="814" t="s">
        <v>4688</v>
      </c>
      <c r="G1" s="814" t="s">
        <v>4689</v>
      </c>
      <c r="H1" s="814" t="s">
        <v>3538</v>
      </c>
      <c r="I1" s="816" t="s">
        <v>4690</v>
      </c>
      <c r="J1" s="816" t="s">
        <v>4691</v>
      </c>
      <c r="K1" s="816" t="s">
        <v>4692</v>
      </c>
      <c r="P1" s="768"/>
      <c r="Q1" s="768"/>
      <c r="R1" s="768"/>
      <c r="S1" s="768"/>
      <c r="T1" s="768"/>
      <c r="U1" s="768"/>
      <c r="V1" s="768"/>
      <c r="W1" s="768"/>
      <c r="X1" s="768"/>
      <c r="Y1" s="768"/>
      <c r="Z1" s="768"/>
      <c r="AA1" s="768"/>
      <c r="AB1" s="768"/>
      <c r="AC1" s="768"/>
      <c r="AD1" s="768"/>
    </row>
    <row r="2" ht="32.25" customHeight="1">
      <c r="A2" s="679" t="s">
        <v>4693</v>
      </c>
      <c r="B2" s="151" t="s">
        <v>4694</v>
      </c>
      <c r="C2" s="807" t="s">
        <v>4695</v>
      </c>
      <c r="D2" s="817" t="s">
        <v>314</v>
      </c>
      <c r="E2" s="818" t="s">
        <v>4696</v>
      </c>
      <c r="F2" s="817" t="s">
        <v>4697</v>
      </c>
      <c r="G2" s="817" t="s">
        <v>4698</v>
      </c>
      <c r="H2" s="817" t="s">
        <v>3541</v>
      </c>
      <c r="I2" s="819" t="s">
        <v>3541</v>
      </c>
      <c r="J2" s="819" t="s">
        <v>2720</v>
      </c>
      <c r="K2" s="819" t="s">
        <v>4699</v>
      </c>
      <c r="P2" s="817"/>
      <c r="Q2" s="817"/>
      <c r="R2" s="817"/>
      <c r="S2" s="817"/>
      <c r="T2" s="817"/>
      <c r="U2" s="817"/>
      <c r="V2" s="817"/>
      <c r="W2" s="817"/>
      <c r="X2" s="817"/>
      <c r="Y2" s="817"/>
      <c r="Z2" s="817"/>
      <c r="AA2" s="817"/>
      <c r="AB2" s="817"/>
      <c r="AC2" s="817"/>
      <c r="AD2" s="817"/>
    </row>
    <row r="3" ht="32.25" customHeight="1">
      <c r="A3" s="679" t="s">
        <v>4700</v>
      </c>
      <c r="B3" s="151" t="s">
        <v>4701</v>
      </c>
      <c r="C3" s="807" t="s">
        <v>4702</v>
      </c>
      <c r="D3" s="817" t="s">
        <v>102</v>
      </c>
      <c r="E3" s="818" t="s">
        <v>4703</v>
      </c>
      <c r="F3" s="817" t="s">
        <v>3544</v>
      </c>
      <c r="G3" s="817" t="s">
        <v>4704</v>
      </c>
      <c r="H3" s="817" t="s">
        <v>3543</v>
      </c>
      <c r="I3" s="819" t="s">
        <v>4705</v>
      </c>
      <c r="J3" s="819" t="s">
        <v>119</v>
      </c>
      <c r="K3" s="819" t="s">
        <v>4706</v>
      </c>
      <c r="P3" s="817"/>
      <c r="Q3" s="817"/>
      <c r="R3" s="817"/>
      <c r="S3" s="817"/>
      <c r="T3" s="817"/>
      <c r="U3" s="817"/>
      <c r="V3" s="817"/>
      <c r="W3" s="817"/>
      <c r="X3" s="817"/>
      <c r="Y3" s="817"/>
      <c r="Z3" s="817"/>
      <c r="AA3" s="817"/>
      <c r="AB3" s="817"/>
      <c r="AC3" s="817"/>
      <c r="AD3" s="817"/>
    </row>
    <row r="4" ht="32.25" customHeight="1">
      <c r="A4" s="679" t="s">
        <v>4707</v>
      </c>
      <c r="B4" s="151" t="s">
        <v>4708</v>
      </c>
      <c r="C4" s="639" t="s">
        <v>4709</v>
      </c>
      <c r="D4" s="817" t="s">
        <v>81</v>
      </c>
      <c r="E4" s="818" t="s">
        <v>4710</v>
      </c>
      <c r="F4" s="817" t="s">
        <v>3546</v>
      </c>
      <c r="G4" s="817" t="s">
        <v>4711</v>
      </c>
      <c r="H4" s="817" t="s">
        <v>3545</v>
      </c>
      <c r="I4" s="819" t="s">
        <v>4689</v>
      </c>
      <c r="J4" s="820" t="s">
        <v>4712</v>
      </c>
      <c r="K4" s="819" t="s">
        <v>4713</v>
      </c>
      <c r="P4" s="817"/>
      <c r="Q4" s="817"/>
      <c r="R4" s="817"/>
      <c r="S4" s="817"/>
      <c r="T4" s="817"/>
      <c r="U4" s="817"/>
      <c r="V4" s="817"/>
      <c r="W4" s="817"/>
      <c r="X4" s="817"/>
      <c r="Y4" s="817"/>
      <c r="Z4" s="817"/>
      <c r="AA4" s="817"/>
      <c r="AB4" s="817"/>
      <c r="AC4" s="817"/>
      <c r="AD4" s="817"/>
    </row>
    <row r="5" ht="32.25" customHeight="1">
      <c r="A5" s="679" t="s">
        <v>4714</v>
      </c>
      <c r="B5" s="151" t="s">
        <v>4715</v>
      </c>
      <c r="C5" s="639" t="s">
        <v>4716</v>
      </c>
      <c r="D5" s="817" t="s">
        <v>3551</v>
      </c>
      <c r="E5" s="818" t="s">
        <v>4717</v>
      </c>
      <c r="F5" s="817" t="s">
        <v>4718</v>
      </c>
      <c r="G5" s="817" t="s">
        <v>4719</v>
      </c>
      <c r="H5" s="817" t="s">
        <v>3547</v>
      </c>
      <c r="I5" s="819" t="s">
        <v>3538</v>
      </c>
      <c r="J5" s="819"/>
      <c r="K5" s="819"/>
      <c r="P5" s="817"/>
      <c r="Q5" s="817"/>
      <c r="R5" s="817"/>
      <c r="S5" s="817"/>
      <c r="T5" s="817"/>
      <c r="U5" s="817"/>
      <c r="V5" s="817"/>
      <c r="W5" s="817"/>
      <c r="X5" s="817"/>
      <c r="Y5" s="817"/>
      <c r="Z5" s="817"/>
      <c r="AA5" s="817"/>
      <c r="AB5" s="817"/>
      <c r="AC5" s="817"/>
      <c r="AD5" s="817"/>
    </row>
    <row r="6" ht="32.25" customHeight="1">
      <c r="A6" s="679" t="s">
        <v>4720</v>
      </c>
      <c r="B6" s="151" t="s">
        <v>4721</v>
      </c>
      <c r="C6" s="639" t="s">
        <v>4722</v>
      </c>
      <c r="D6" s="817" t="s">
        <v>63</v>
      </c>
      <c r="E6" s="818" t="s">
        <v>103</v>
      </c>
      <c r="F6" s="817" t="s">
        <v>3549</v>
      </c>
      <c r="G6" s="768" t="s">
        <v>4712</v>
      </c>
      <c r="H6" s="817" t="s">
        <v>187</v>
      </c>
      <c r="I6" s="819" t="s">
        <v>187</v>
      </c>
      <c r="J6" s="819"/>
      <c r="K6" s="819"/>
      <c r="P6" s="817"/>
      <c r="Q6" s="817"/>
      <c r="R6" s="817"/>
      <c r="S6" s="817"/>
      <c r="T6" s="817"/>
      <c r="U6" s="817"/>
      <c r="V6" s="817"/>
      <c r="W6" s="817"/>
      <c r="X6" s="817"/>
      <c r="Y6" s="817"/>
      <c r="Z6" s="817"/>
      <c r="AA6" s="817"/>
      <c r="AB6" s="817"/>
      <c r="AC6" s="817"/>
      <c r="AD6" s="817"/>
    </row>
    <row r="7" ht="32.25" customHeight="1">
      <c r="A7" s="679" t="s">
        <v>4723</v>
      </c>
      <c r="B7" s="151" t="s">
        <v>3776</v>
      </c>
      <c r="D7" s="817" t="s">
        <v>124</v>
      </c>
      <c r="E7" s="817" t="s">
        <v>3542</v>
      </c>
      <c r="F7" s="817" t="s">
        <v>3550</v>
      </c>
      <c r="G7" s="817" t="s">
        <v>187</v>
      </c>
      <c r="H7" s="817"/>
      <c r="I7" s="817"/>
      <c r="J7" s="817"/>
      <c r="K7" s="817"/>
      <c r="L7" s="817"/>
      <c r="P7" s="817"/>
      <c r="Q7" s="817"/>
      <c r="R7" s="817"/>
      <c r="S7" s="817"/>
      <c r="T7" s="817"/>
      <c r="U7" s="817"/>
      <c r="V7" s="817"/>
      <c r="W7" s="817"/>
      <c r="X7" s="817"/>
      <c r="Y7" s="817"/>
      <c r="Z7" s="817"/>
      <c r="AA7" s="817"/>
      <c r="AB7" s="817"/>
      <c r="AC7" s="817"/>
      <c r="AD7" s="817"/>
    </row>
    <row r="8" ht="32.25" customHeight="1">
      <c r="A8" s="679" t="s">
        <v>4724</v>
      </c>
      <c r="D8" s="817" t="s">
        <v>1093</v>
      </c>
      <c r="E8" s="817" t="s">
        <v>3544</v>
      </c>
      <c r="F8" s="817" t="s">
        <v>3552</v>
      </c>
      <c r="G8" s="817"/>
      <c r="H8" s="817"/>
      <c r="I8" s="817"/>
      <c r="J8" s="817"/>
      <c r="K8" s="817"/>
      <c r="L8" s="817"/>
      <c r="P8" s="817"/>
      <c r="Q8" s="817"/>
      <c r="R8" s="817"/>
      <c r="S8" s="817"/>
      <c r="T8" s="817"/>
      <c r="U8" s="817"/>
      <c r="V8" s="817"/>
      <c r="W8" s="817"/>
      <c r="X8" s="817"/>
      <c r="Y8" s="817"/>
      <c r="Z8" s="817"/>
      <c r="AA8" s="817"/>
      <c r="AB8" s="817"/>
      <c r="AC8" s="817"/>
      <c r="AD8" s="817"/>
    </row>
    <row r="9" ht="32.25" customHeight="1">
      <c r="A9" s="679" t="s">
        <v>4725</v>
      </c>
      <c r="D9" s="817" t="s">
        <v>187</v>
      </c>
      <c r="E9" s="817" t="s">
        <v>3546</v>
      </c>
      <c r="F9" s="817" t="s">
        <v>3553</v>
      </c>
      <c r="G9" s="817"/>
      <c r="H9" s="817"/>
      <c r="I9" s="817"/>
      <c r="J9" s="817"/>
      <c r="K9" s="817"/>
      <c r="L9" s="817"/>
      <c r="P9" s="817"/>
      <c r="Q9" s="817"/>
      <c r="R9" s="817"/>
      <c r="S9" s="817"/>
      <c r="T9" s="817"/>
      <c r="U9" s="817"/>
      <c r="V9" s="817"/>
      <c r="W9" s="817"/>
      <c r="X9" s="817"/>
      <c r="Y9" s="817"/>
      <c r="Z9" s="817"/>
      <c r="AA9" s="817"/>
      <c r="AB9" s="817"/>
      <c r="AC9" s="817"/>
      <c r="AD9" s="817"/>
    </row>
    <row r="10" ht="32.25" customHeight="1">
      <c r="A10" s="679" t="s">
        <v>4726</v>
      </c>
      <c r="D10" s="817"/>
      <c r="E10" s="817" t="s">
        <v>3548</v>
      </c>
      <c r="F10" s="817" t="s">
        <v>187</v>
      </c>
      <c r="G10" s="817"/>
      <c r="H10" s="817"/>
      <c r="I10" s="817"/>
      <c r="J10" s="817"/>
      <c r="K10" s="817"/>
      <c r="L10" s="817"/>
      <c r="P10" s="817"/>
      <c r="Q10" s="817"/>
      <c r="R10" s="817"/>
      <c r="S10" s="817"/>
      <c r="T10" s="817"/>
      <c r="U10" s="817"/>
      <c r="V10" s="817"/>
      <c r="W10" s="817"/>
      <c r="X10" s="817"/>
      <c r="Y10" s="817"/>
      <c r="Z10" s="817"/>
      <c r="AA10" s="817"/>
      <c r="AB10" s="817"/>
      <c r="AC10" s="817"/>
      <c r="AD10" s="817"/>
    </row>
    <row r="11" ht="32.25" customHeight="1">
      <c r="A11" s="679" t="s">
        <v>4727</v>
      </c>
      <c r="D11" s="817"/>
      <c r="E11" s="817" t="s">
        <v>3549</v>
      </c>
      <c r="F11" s="817"/>
      <c r="G11" s="817"/>
      <c r="H11" s="817"/>
      <c r="I11" s="817"/>
      <c r="J11" s="817"/>
      <c r="K11" s="817"/>
      <c r="L11" s="817"/>
      <c r="P11" s="817"/>
      <c r="Q11" s="817"/>
      <c r="R11" s="817"/>
      <c r="S11" s="817"/>
      <c r="T11" s="817"/>
      <c r="U11" s="817"/>
      <c r="V11" s="817"/>
      <c r="W11" s="817"/>
      <c r="X11" s="817"/>
      <c r="Y11" s="817"/>
      <c r="Z11" s="817"/>
      <c r="AA11" s="817"/>
      <c r="AB11" s="817"/>
      <c r="AC11" s="817"/>
      <c r="AD11" s="817"/>
    </row>
    <row r="12">
      <c r="A12" s="679" t="s">
        <v>4728</v>
      </c>
      <c r="E12" s="817" t="s">
        <v>3550</v>
      </c>
    </row>
    <row r="13">
      <c r="A13" s="639" t="s">
        <v>4729</v>
      </c>
      <c r="E13" s="639" t="s">
        <v>3554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49.0"/>
    <col customWidth="1" min="3" max="3" width="35.5"/>
    <col customWidth="1" min="4" max="4" width="33.38"/>
    <col customWidth="1" min="5" max="5" width="34.75"/>
  </cols>
  <sheetData>
    <row r="1" ht="27.0" customHeight="1">
      <c r="A1" s="821"/>
      <c r="B1" s="822" t="s">
        <v>4730</v>
      </c>
      <c r="C1" s="823" t="s">
        <v>4731</v>
      </c>
      <c r="D1" s="821" t="s">
        <v>15</v>
      </c>
      <c r="E1" s="821" t="s">
        <v>16</v>
      </c>
      <c r="F1" s="821" t="s">
        <v>3662</v>
      </c>
      <c r="G1" s="821" t="s">
        <v>4732</v>
      </c>
      <c r="H1" s="821" t="s">
        <v>9</v>
      </c>
      <c r="I1" s="824" t="s">
        <v>4686</v>
      </c>
      <c r="J1" s="824" t="s">
        <v>4733</v>
      </c>
      <c r="K1" s="824" t="s">
        <v>4734</v>
      </c>
      <c r="L1" s="821" t="s">
        <v>18</v>
      </c>
      <c r="M1" s="821" t="s">
        <v>19</v>
      </c>
      <c r="N1" s="825" t="s">
        <v>20</v>
      </c>
      <c r="O1" s="825" t="s">
        <v>21</v>
      </c>
      <c r="P1" s="825" t="s">
        <v>3665</v>
      </c>
      <c r="Q1" s="825" t="s">
        <v>23</v>
      </c>
      <c r="R1" s="825" t="s">
        <v>24</v>
      </c>
      <c r="S1" s="825" t="s">
        <v>25</v>
      </c>
      <c r="T1" s="825" t="s">
        <v>26</v>
      </c>
      <c r="U1" s="825" t="s">
        <v>27</v>
      </c>
      <c r="V1" s="825" t="s">
        <v>29</v>
      </c>
      <c r="W1" s="825" t="s">
        <v>30</v>
      </c>
      <c r="X1" s="826" t="s">
        <v>31</v>
      </c>
      <c r="Y1" s="826" t="s">
        <v>32</v>
      </c>
      <c r="Z1" s="825" t="s">
        <v>3667</v>
      </c>
      <c r="AA1" s="827" t="s">
        <v>3668</v>
      </c>
      <c r="AB1" s="825" t="s">
        <v>35</v>
      </c>
      <c r="AC1" s="826" t="s">
        <v>3669</v>
      </c>
      <c r="AD1" s="826" t="s">
        <v>37</v>
      </c>
      <c r="AE1" s="825" t="s">
        <v>3670</v>
      </c>
      <c r="AF1" s="825" t="s">
        <v>39</v>
      </c>
      <c r="AG1" s="825" t="s">
        <v>40</v>
      </c>
      <c r="AH1" s="825" t="s">
        <v>41</v>
      </c>
      <c r="AI1" s="825" t="s">
        <v>51</v>
      </c>
      <c r="AJ1" s="825" t="s">
        <v>4735</v>
      </c>
      <c r="AK1" s="825" t="s">
        <v>4736</v>
      </c>
      <c r="AL1" s="825" t="s">
        <v>4737</v>
      </c>
      <c r="AM1" s="828" t="s">
        <v>54</v>
      </c>
      <c r="AN1" s="825" t="s">
        <v>55</v>
      </c>
      <c r="AO1" s="700"/>
      <c r="AP1" s="700"/>
      <c r="AQ1" s="700"/>
      <c r="AR1" s="700"/>
      <c r="AS1" s="700"/>
      <c r="AT1" s="700"/>
      <c r="AU1" s="700"/>
      <c r="AV1" s="700"/>
      <c r="AW1" s="700"/>
      <c r="AX1" s="700"/>
      <c r="AY1" s="700"/>
      <c r="AZ1" s="700"/>
      <c r="BA1" s="700"/>
      <c r="BB1" s="700"/>
      <c r="BC1" s="700"/>
      <c r="BD1" s="700"/>
    </row>
    <row r="2" ht="16.5" customHeight="1">
      <c r="A2" s="829" t="s">
        <v>4354</v>
      </c>
      <c r="B2" s="830" t="s">
        <v>4738</v>
      </c>
      <c r="C2" s="831" t="s">
        <v>4739</v>
      </c>
      <c r="D2" s="830" t="s">
        <v>4740</v>
      </c>
      <c r="E2" s="831"/>
      <c r="F2" s="832" t="s">
        <v>4355</v>
      </c>
      <c r="G2" s="829" t="s">
        <v>4725</v>
      </c>
      <c r="H2" s="829" t="s">
        <v>123</v>
      </c>
      <c r="I2" s="829" t="s">
        <v>124</v>
      </c>
      <c r="J2" s="829" t="s">
        <v>4741</v>
      </c>
      <c r="K2" s="829"/>
      <c r="L2" s="831"/>
      <c r="M2" s="831"/>
      <c r="N2" s="831"/>
      <c r="O2" s="831"/>
      <c r="P2" s="831"/>
      <c r="Q2" s="831"/>
      <c r="R2" s="831"/>
      <c r="S2" s="831"/>
      <c r="T2" s="831"/>
      <c r="U2" s="831"/>
      <c r="V2" s="831"/>
      <c r="W2" s="831"/>
      <c r="X2" s="831"/>
      <c r="Y2" s="831"/>
      <c r="Z2" s="831"/>
      <c r="AA2" s="831"/>
      <c r="AB2" s="831"/>
      <c r="AC2" s="831"/>
      <c r="AD2" s="831"/>
      <c r="AE2" s="831"/>
      <c r="AF2" s="831"/>
      <c r="AG2" s="831"/>
      <c r="AH2" s="831"/>
      <c r="AI2" s="831"/>
      <c r="AJ2" s="831"/>
      <c r="AK2" s="831"/>
      <c r="AL2" s="831"/>
      <c r="AM2" s="831"/>
      <c r="AN2" s="831"/>
      <c r="AO2" s="833"/>
      <c r="AP2" s="833"/>
      <c r="AQ2" s="833"/>
      <c r="AR2" s="833"/>
      <c r="AS2" s="833"/>
      <c r="AT2" s="833"/>
      <c r="AU2" s="833"/>
      <c r="AV2" s="833"/>
      <c r="AW2" s="833"/>
      <c r="AX2" s="833"/>
      <c r="AY2" s="833"/>
      <c r="AZ2" s="833"/>
      <c r="BA2" s="833"/>
      <c r="BB2" s="833"/>
      <c r="BC2" s="833"/>
      <c r="BD2" s="833"/>
    </row>
    <row r="3" ht="16.5" customHeight="1">
      <c r="A3" s="829" t="s">
        <v>3692</v>
      </c>
      <c r="B3" s="834" t="s">
        <v>4742</v>
      </c>
      <c r="C3" s="829">
        <v>1.0</v>
      </c>
      <c r="D3" s="829" t="s">
        <v>4743</v>
      </c>
      <c r="E3" s="829" t="s">
        <v>3696</v>
      </c>
      <c r="F3" s="835" t="s">
        <v>3694</v>
      </c>
      <c r="G3" s="829" t="s">
        <v>4729</v>
      </c>
      <c r="H3" s="829" t="s">
        <v>123</v>
      </c>
      <c r="I3" s="829" t="s">
        <v>1093</v>
      </c>
      <c r="J3" s="829" t="s">
        <v>4741</v>
      </c>
      <c r="K3" s="829"/>
      <c r="L3" s="829" t="s">
        <v>3697</v>
      </c>
      <c r="M3" s="829" t="s">
        <v>954</v>
      </c>
      <c r="N3" s="829">
        <v>2014.0</v>
      </c>
      <c r="O3" s="829" t="s">
        <v>4332</v>
      </c>
      <c r="P3" s="836">
        <v>10644.0</v>
      </c>
      <c r="Q3" s="829" t="s">
        <v>3679</v>
      </c>
      <c r="R3" s="829" t="s">
        <v>259</v>
      </c>
      <c r="S3" s="837">
        <v>43951.0</v>
      </c>
      <c r="T3" s="838">
        <v>500000.0</v>
      </c>
      <c r="U3" s="838">
        <v>9859220.0</v>
      </c>
      <c r="V3" s="829">
        <v>7.0</v>
      </c>
      <c r="W3" s="829"/>
      <c r="X3" s="829">
        <v>9.0</v>
      </c>
      <c r="Y3" s="829"/>
      <c r="Z3" s="832" t="s">
        <v>3698</v>
      </c>
      <c r="AA3" s="829">
        <v>801.0</v>
      </c>
      <c r="AB3" s="829" t="s">
        <v>3699</v>
      </c>
      <c r="AC3" s="829" t="s">
        <v>3700</v>
      </c>
      <c r="AD3" s="829" t="s">
        <v>3701</v>
      </c>
      <c r="AF3" s="829"/>
      <c r="AG3" s="829"/>
      <c r="AH3" s="829"/>
      <c r="AI3" s="829"/>
      <c r="AJ3" s="829"/>
      <c r="AK3" s="829"/>
      <c r="AL3" s="829"/>
      <c r="AM3" s="829"/>
      <c r="AN3" s="829"/>
      <c r="AO3" s="833"/>
      <c r="AP3" s="833"/>
      <c r="AQ3" s="833"/>
      <c r="AR3" s="833"/>
      <c r="AS3" s="833"/>
      <c r="AT3" s="833"/>
      <c r="AU3" s="833"/>
      <c r="AV3" s="833"/>
      <c r="AW3" s="833"/>
      <c r="AX3" s="833"/>
      <c r="AY3" s="833"/>
      <c r="AZ3" s="833"/>
      <c r="BA3" s="833"/>
      <c r="BB3" s="833"/>
      <c r="BC3" s="833"/>
      <c r="BD3" s="833"/>
    </row>
    <row r="4" ht="16.5" customHeight="1">
      <c r="A4" s="829" t="s">
        <v>633</v>
      </c>
      <c r="B4" s="830" t="s">
        <v>4744</v>
      </c>
      <c r="C4" s="829">
        <v>1.0</v>
      </c>
      <c r="D4" s="830" t="s">
        <v>4745</v>
      </c>
      <c r="E4" s="839" t="s">
        <v>4746</v>
      </c>
      <c r="F4" s="832" t="s">
        <v>635</v>
      </c>
      <c r="G4" s="829" t="s">
        <v>4723</v>
      </c>
      <c r="H4" s="829" t="s">
        <v>123</v>
      </c>
      <c r="I4" s="829" t="s">
        <v>314</v>
      </c>
      <c r="J4" s="829" t="s">
        <v>4741</v>
      </c>
      <c r="K4" s="829"/>
      <c r="L4" s="831"/>
      <c r="M4" s="829" t="s">
        <v>4348</v>
      </c>
      <c r="N4" s="831"/>
      <c r="O4" s="831"/>
      <c r="P4" s="831"/>
      <c r="Q4" s="831"/>
      <c r="R4" s="831"/>
      <c r="S4" s="831"/>
      <c r="T4" s="831"/>
      <c r="U4" s="831"/>
      <c r="V4" s="831"/>
      <c r="W4" s="831"/>
      <c r="X4" s="831"/>
      <c r="Y4" s="831"/>
      <c r="Z4" s="831"/>
      <c r="AA4" s="831"/>
      <c r="AB4" s="831"/>
      <c r="AC4" s="831"/>
      <c r="AD4" s="831"/>
      <c r="AE4" s="831"/>
      <c r="AF4" s="831"/>
      <c r="AG4" s="831"/>
      <c r="AH4" s="831"/>
      <c r="AI4" s="831"/>
      <c r="AJ4" s="831"/>
      <c r="AK4" s="831"/>
      <c r="AL4" s="831"/>
      <c r="AM4" s="831"/>
      <c r="AN4" s="831"/>
      <c r="AO4" s="833"/>
      <c r="AP4" s="833"/>
      <c r="AQ4" s="833"/>
      <c r="AR4" s="833"/>
      <c r="AS4" s="833"/>
      <c r="AT4" s="833"/>
      <c r="AU4" s="833"/>
      <c r="AV4" s="833"/>
      <c r="AW4" s="833"/>
      <c r="AX4" s="833"/>
      <c r="AY4" s="833"/>
      <c r="AZ4" s="833"/>
      <c r="BA4" s="833"/>
      <c r="BB4" s="833"/>
      <c r="BC4" s="833"/>
      <c r="BD4" s="833"/>
    </row>
    <row r="5" ht="16.5" customHeight="1">
      <c r="A5" s="829" t="s">
        <v>4747</v>
      </c>
      <c r="B5" s="831" t="s">
        <v>3748</v>
      </c>
      <c r="C5" s="829">
        <v>1.0</v>
      </c>
      <c r="D5" s="829" t="s">
        <v>4748</v>
      </c>
      <c r="E5" s="831"/>
      <c r="F5" s="832" t="s">
        <v>4749</v>
      </c>
      <c r="G5" s="829" t="s">
        <v>4728</v>
      </c>
      <c r="H5" s="829" t="s">
        <v>62</v>
      </c>
      <c r="I5" s="829"/>
      <c r="J5" s="829" t="s">
        <v>4717</v>
      </c>
      <c r="K5" s="829"/>
      <c r="L5" s="831"/>
      <c r="M5" s="829" t="s">
        <v>870</v>
      </c>
      <c r="N5" s="831"/>
      <c r="O5" s="831"/>
      <c r="P5" s="831"/>
      <c r="Q5" s="831"/>
      <c r="R5" s="831"/>
      <c r="S5" s="831"/>
      <c r="T5" s="831"/>
      <c r="U5" s="831"/>
      <c r="V5" s="831"/>
      <c r="W5" s="831"/>
      <c r="X5" s="831"/>
      <c r="Y5" s="831"/>
      <c r="Z5" s="831"/>
      <c r="AA5" s="831"/>
      <c r="AB5" s="831"/>
      <c r="AC5" s="831"/>
      <c r="AD5" s="831"/>
      <c r="AE5" s="831"/>
      <c r="AF5" s="831"/>
      <c r="AG5" s="831"/>
      <c r="AH5" s="831"/>
      <c r="AI5" s="829" t="s">
        <v>852</v>
      </c>
      <c r="AJ5" s="831"/>
      <c r="AK5" s="831"/>
      <c r="AL5" s="831"/>
      <c r="AM5" s="831"/>
      <c r="AN5" s="831"/>
      <c r="AO5" s="833"/>
      <c r="AP5" s="833"/>
      <c r="AQ5" s="833"/>
      <c r="AR5" s="833"/>
      <c r="AS5" s="833"/>
      <c r="AT5" s="833"/>
      <c r="AU5" s="833"/>
      <c r="AV5" s="833"/>
      <c r="AW5" s="833"/>
      <c r="AX5" s="833"/>
      <c r="AY5" s="833"/>
      <c r="AZ5" s="833"/>
      <c r="BA5" s="833"/>
      <c r="BB5" s="833"/>
      <c r="BC5" s="833"/>
      <c r="BD5" s="833"/>
    </row>
    <row r="6" ht="16.5" customHeight="1">
      <c r="A6" s="829" t="s">
        <v>4750</v>
      </c>
      <c r="B6" s="830" t="s">
        <v>4751</v>
      </c>
      <c r="C6" s="829">
        <v>1.0</v>
      </c>
      <c r="D6" s="829" t="s">
        <v>4752</v>
      </c>
      <c r="E6" s="829" t="s">
        <v>4753</v>
      </c>
      <c r="F6" s="832" t="s">
        <v>3825</v>
      </c>
      <c r="G6" s="829"/>
      <c r="H6" s="829"/>
      <c r="I6" s="829"/>
      <c r="J6" s="829"/>
      <c r="K6" s="829"/>
      <c r="L6" s="829" t="s">
        <v>1646</v>
      </c>
      <c r="M6" s="829" t="s">
        <v>4648</v>
      </c>
      <c r="N6" s="829">
        <v>2007.0</v>
      </c>
      <c r="O6" s="829" t="s">
        <v>3590</v>
      </c>
      <c r="P6" s="836">
        <v>205259.0</v>
      </c>
      <c r="Q6" s="829"/>
      <c r="R6" s="829"/>
      <c r="S6" s="829"/>
      <c r="T6" s="829"/>
      <c r="U6" s="829"/>
      <c r="V6" s="829"/>
      <c r="W6" s="829" t="s">
        <v>111</v>
      </c>
      <c r="X6" s="829"/>
      <c r="Y6" s="831"/>
      <c r="Z6" s="831"/>
      <c r="AA6" s="831"/>
      <c r="AB6" s="829" t="s">
        <v>1648</v>
      </c>
      <c r="AC6" s="829"/>
      <c r="AD6" s="829"/>
      <c r="AE6" s="831"/>
      <c r="AF6" s="831"/>
      <c r="AG6" s="831"/>
      <c r="AH6" s="831"/>
      <c r="AI6" s="831"/>
      <c r="AJ6" s="831"/>
      <c r="AK6" s="831"/>
      <c r="AL6" s="831"/>
      <c r="AM6" s="831"/>
      <c r="AN6" s="831"/>
      <c r="AO6" s="833"/>
      <c r="AP6" s="833"/>
      <c r="AQ6" s="833"/>
      <c r="AR6" s="833"/>
      <c r="AS6" s="833"/>
      <c r="AT6" s="833"/>
      <c r="AU6" s="833"/>
      <c r="AV6" s="833"/>
      <c r="AW6" s="833"/>
      <c r="AX6" s="833"/>
      <c r="AY6" s="833"/>
      <c r="AZ6" s="833"/>
      <c r="BA6" s="833"/>
      <c r="BB6" s="833"/>
      <c r="BC6" s="833"/>
      <c r="BD6" s="833"/>
    </row>
    <row r="7" ht="16.5" customHeight="1">
      <c r="A7" s="829" t="s">
        <v>1704</v>
      </c>
      <c r="B7" s="840" t="s">
        <v>4754</v>
      </c>
      <c r="C7" s="829">
        <v>1.0</v>
      </c>
      <c r="D7" s="829" t="s">
        <v>4755</v>
      </c>
      <c r="E7" s="831"/>
      <c r="F7" s="835" t="s">
        <v>1705</v>
      </c>
      <c r="G7" s="829" t="s">
        <v>4729</v>
      </c>
      <c r="H7" s="829" t="s">
        <v>123</v>
      </c>
      <c r="I7" s="829" t="s">
        <v>314</v>
      </c>
      <c r="J7" s="831"/>
      <c r="K7" s="829" t="s">
        <v>3542</v>
      </c>
      <c r="L7" s="831"/>
      <c r="M7" s="831"/>
      <c r="N7" s="829">
        <v>2016.0</v>
      </c>
      <c r="O7" s="829" t="s">
        <v>4756</v>
      </c>
      <c r="P7" s="829">
        <v>6005.0</v>
      </c>
      <c r="Q7" s="831"/>
      <c r="R7" s="829" t="s">
        <v>1694</v>
      </c>
      <c r="S7" s="841">
        <v>43874.0</v>
      </c>
      <c r="T7" s="829">
        <v>3.6E7</v>
      </c>
      <c r="U7" s="829">
        <v>5.8E7</v>
      </c>
      <c r="V7" s="829">
        <v>2.0</v>
      </c>
      <c r="W7" s="831"/>
      <c r="X7" s="829">
        <v>14.0</v>
      </c>
      <c r="Y7" s="831"/>
      <c r="Z7" s="832" t="s">
        <v>1710</v>
      </c>
      <c r="AA7" s="829">
        <v>3987.0</v>
      </c>
      <c r="AB7" s="831"/>
      <c r="AC7" s="831"/>
      <c r="AD7" s="829" t="s">
        <v>1711</v>
      </c>
      <c r="AE7" s="831"/>
      <c r="AF7" s="831"/>
      <c r="AG7" s="831"/>
      <c r="AH7" s="831"/>
      <c r="AI7" s="831"/>
      <c r="AJ7" s="831"/>
      <c r="AK7" s="831"/>
      <c r="AL7" s="831"/>
      <c r="AM7" s="831"/>
      <c r="AN7" s="831"/>
      <c r="AO7" s="833"/>
      <c r="AP7" s="833"/>
      <c r="AQ7" s="833"/>
      <c r="AR7" s="833"/>
      <c r="AS7" s="833"/>
      <c r="AT7" s="833"/>
      <c r="AU7" s="833"/>
      <c r="AV7" s="833"/>
      <c r="AW7" s="833"/>
      <c r="AX7" s="833"/>
      <c r="AY7" s="833"/>
      <c r="AZ7" s="833"/>
      <c r="BA7" s="833"/>
      <c r="BB7" s="833"/>
      <c r="BC7" s="833"/>
      <c r="BD7" s="833"/>
    </row>
    <row r="8" ht="16.5" customHeight="1">
      <c r="A8" s="832" t="s">
        <v>1731</v>
      </c>
      <c r="B8" s="831" t="s">
        <v>4757</v>
      </c>
      <c r="C8" s="829">
        <v>1.0</v>
      </c>
      <c r="D8" s="831"/>
      <c r="E8" s="831"/>
      <c r="F8" s="832" t="s">
        <v>1733</v>
      </c>
      <c r="G8" s="829" t="s">
        <v>4728</v>
      </c>
      <c r="H8" s="829" t="s">
        <v>1498</v>
      </c>
      <c r="I8" s="829" t="s">
        <v>63</v>
      </c>
      <c r="J8" s="831"/>
      <c r="K8" s="829" t="s">
        <v>3550</v>
      </c>
      <c r="L8" s="831"/>
      <c r="M8" s="831" t="s">
        <v>4758</v>
      </c>
      <c r="N8" s="831"/>
      <c r="O8" s="831"/>
      <c r="P8" s="831"/>
      <c r="Q8" s="831"/>
      <c r="R8" s="831"/>
      <c r="S8" s="831"/>
      <c r="T8" s="831"/>
      <c r="U8" s="831"/>
      <c r="V8" s="831"/>
      <c r="W8" s="831"/>
      <c r="X8" s="831"/>
      <c r="Y8" s="831"/>
      <c r="Z8" s="831"/>
      <c r="AA8" s="831"/>
      <c r="AB8" s="831"/>
      <c r="AC8" s="831"/>
      <c r="AD8" s="831"/>
      <c r="AE8" s="831"/>
      <c r="AF8" s="831"/>
      <c r="AG8" s="831"/>
      <c r="AH8" s="831"/>
      <c r="AI8" s="831"/>
      <c r="AJ8" s="831"/>
      <c r="AK8" s="831"/>
      <c r="AL8" s="831"/>
      <c r="AM8" s="831"/>
      <c r="AN8" s="831"/>
      <c r="AO8" s="833"/>
      <c r="AP8" s="833"/>
      <c r="AQ8" s="833"/>
      <c r="AR8" s="833"/>
      <c r="AS8" s="833"/>
      <c r="AT8" s="833"/>
      <c r="AU8" s="833"/>
      <c r="AV8" s="833"/>
      <c r="AW8" s="833"/>
      <c r="AX8" s="833"/>
      <c r="AY8" s="833"/>
      <c r="AZ8" s="833"/>
      <c r="BA8" s="833"/>
      <c r="BB8" s="833"/>
      <c r="BC8" s="833"/>
      <c r="BD8" s="833"/>
    </row>
    <row r="9" ht="16.5" customHeight="1">
      <c r="A9" s="829" t="s">
        <v>4759</v>
      </c>
      <c r="B9" s="831" t="s">
        <v>1756</v>
      </c>
      <c r="C9" s="829">
        <v>1.0</v>
      </c>
      <c r="D9" s="831"/>
      <c r="E9" s="829" t="s">
        <v>4760</v>
      </c>
      <c r="F9" s="832" t="s">
        <v>4761</v>
      </c>
      <c r="G9" s="829"/>
      <c r="H9" s="829"/>
      <c r="I9" s="829"/>
      <c r="J9" s="829"/>
      <c r="K9" s="829"/>
      <c r="L9" s="831"/>
      <c r="M9" s="829" t="s">
        <v>4762</v>
      </c>
      <c r="N9" s="831"/>
      <c r="O9" s="831"/>
      <c r="P9" s="831"/>
      <c r="Q9" s="831"/>
      <c r="R9" s="831"/>
      <c r="S9" s="831"/>
      <c r="T9" s="831"/>
      <c r="U9" s="831"/>
      <c r="V9" s="831"/>
      <c r="W9" s="831"/>
      <c r="X9" s="831"/>
      <c r="Y9" s="831"/>
      <c r="Z9" s="831"/>
      <c r="AA9" s="831"/>
      <c r="AB9" s="831"/>
      <c r="AC9" s="831"/>
      <c r="AD9" s="831"/>
      <c r="AE9" s="831"/>
      <c r="AF9" s="831"/>
      <c r="AG9" s="831"/>
      <c r="AH9" s="831"/>
      <c r="AI9" s="831"/>
      <c r="AJ9" s="831"/>
      <c r="AK9" s="831"/>
      <c r="AL9" s="831"/>
      <c r="AM9" s="831"/>
      <c r="AN9" s="831"/>
      <c r="AO9" s="833"/>
      <c r="AP9" s="833"/>
      <c r="AQ9" s="833"/>
      <c r="AR9" s="833"/>
      <c r="AS9" s="833"/>
      <c r="AT9" s="833"/>
      <c r="AU9" s="833"/>
      <c r="AV9" s="833"/>
      <c r="AW9" s="833"/>
      <c r="AX9" s="833"/>
      <c r="AY9" s="833"/>
      <c r="AZ9" s="833"/>
      <c r="BA9" s="833"/>
      <c r="BB9" s="833"/>
      <c r="BC9" s="833"/>
      <c r="BD9" s="833"/>
    </row>
    <row r="10" ht="16.5" customHeight="1">
      <c r="A10" s="829" t="s">
        <v>1786</v>
      </c>
      <c r="B10" s="831" t="s">
        <v>4763</v>
      </c>
      <c r="C10" s="829">
        <v>1.0</v>
      </c>
      <c r="D10" s="829" t="s">
        <v>4764</v>
      </c>
      <c r="E10" s="829" t="s">
        <v>1792</v>
      </c>
      <c r="F10" s="832" t="s">
        <v>1789</v>
      </c>
      <c r="G10" s="829"/>
      <c r="H10" s="829"/>
      <c r="I10" s="829"/>
      <c r="J10" s="829"/>
      <c r="K10" s="829"/>
      <c r="L10" s="829" t="s">
        <v>1793</v>
      </c>
      <c r="M10" s="829" t="s">
        <v>4394</v>
      </c>
      <c r="N10" s="829">
        <v>2004.0</v>
      </c>
      <c r="O10" s="829" t="s">
        <v>3590</v>
      </c>
      <c r="P10" s="836">
        <v>26759.0</v>
      </c>
      <c r="Q10" s="829" t="s">
        <v>3706</v>
      </c>
      <c r="R10" s="829" t="s">
        <v>1694</v>
      </c>
      <c r="S10" s="837">
        <v>41774.0</v>
      </c>
      <c r="T10" s="838">
        <v>1.4E7</v>
      </c>
      <c r="U10" s="838">
        <v>1.4E7</v>
      </c>
      <c r="V10" s="829">
        <v>1.0</v>
      </c>
      <c r="W10" s="829" t="s">
        <v>111</v>
      </c>
      <c r="X10" s="829">
        <v>2.0</v>
      </c>
      <c r="Y10" s="831"/>
      <c r="Z10" s="831"/>
      <c r="AA10" s="831"/>
      <c r="AB10" s="829"/>
      <c r="AC10" s="829" t="s">
        <v>1794</v>
      </c>
      <c r="AD10" s="829" t="s">
        <v>1795</v>
      </c>
      <c r="AE10" s="831"/>
      <c r="AF10" s="831"/>
      <c r="AG10" s="831"/>
      <c r="AH10" s="831"/>
      <c r="AI10" s="831"/>
      <c r="AJ10" s="831"/>
      <c r="AK10" s="831"/>
      <c r="AL10" s="831"/>
      <c r="AM10" s="831"/>
      <c r="AN10" s="831"/>
      <c r="AO10" s="842"/>
      <c r="AP10" s="842"/>
      <c r="AQ10" s="842"/>
      <c r="AR10" s="842"/>
      <c r="AS10" s="842"/>
      <c r="AT10" s="842"/>
      <c r="AU10" s="842"/>
      <c r="AV10" s="842"/>
      <c r="AW10" s="842"/>
      <c r="AX10" s="842"/>
      <c r="AY10" s="842"/>
      <c r="AZ10" s="842"/>
      <c r="BA10" s="842"/>
      <c r="BB10" s="842"/>
      <c r="BC10" s="842"/>
      <c r="BD10" s="842"/>
    </row>
    <row r="11" ht="16.5" customHeight="1">
      <c r="A11" s="829" t="s">
        <v>1798</v>
      </c>
      <c r="B11" s="843" t="s">
        <v>4765</v>
      </c>
      <c r="C11" s="829">
        <v>1.0</v>
      </c>
      <c r="D11" s="829" t="s">
        <v>1802</v>
      </c>
      <c r="E11" s="829" t="s">
        <v>1803</v>
      </c>
      <c r="F11" s="832" t="s">
        <v>1800</v>
      </c>
      <c r="G11" s="829" t="s">
        <v>4714</v>
      </c>
      <c r="H11" s="829" t="s">
        <v>1498</v>
      </c>
      <c r="I11" s="829"/>
      <c r="J11" s="829"/>
      <c r="K11" s="829"/>
      <c r="L11" s="829" t="s">
        <v>1804</v>
      </c>
      <c r="M11" s="829" t="s">
        <v>4382</v>
      </c>
      <c r="N11" s="829">
        <v>2012.0</v>
      </c>
      <c r="O11" s="844">
        <v>43840.0</v>
      </c>
      <c r="P11" s="836">
        <v>191396.0</v>
      </c>
      <c r="Q11" s="829"/>
      <c r="R11" s="829"/>
      <c r="S11" s="829"/>
      <c r="T11" s="829"/>
      <c r="U11" s="829"/>
      <c r="V11" s="829"/>
      <c r="W11" s="829"/>
      <c r="X11" s="829"/>
      <c r="Y11" s="831"/>
      <c r="Z11" s="831"/>
      <c r="AA11" s="831"/>
      <c r="AB11" s="829"/>
      <c r="AC11" s="829"/>
      <c r="AD11" s="829" t="s">
        <v>1805</v>
      </c>
      <c r="AE11" s="831"/>
      <c r="AF11" s="831"/>
      <c r="AG11" s="831"/>
      <c r="AH11" s="831"/>
      <c r="AI11" s="831"/>
      <c r="AJ11" s="831"/>
      <c r="AK11" s="831"/>
      <c r="AL11" s="831"/>
      <c r="AM11" s="831"/>
      <c r="AN11" s="831"/>
      <c r="AO11" s="845"/>
      <c r="AP11" s="845"/>
      <c r="AQ11" s="845"/>
      <c r="AR11" s="845"/>
      <c r="AS11" s="845"/>
      <c r="AT11" s="845"/>
      <c r="AU11" s="845"/>
      <c r="AV11" s="845"/>
      <c r="AW11" s="845"/>
      <c r="AX11" s="845"/>
      <c r="AY11" s="845"/>
      <c r="AZ11" s="845"/>
      <c r="BA11" s="845"/>
      <c r="BB11" s="845"/>
      <c r="BC11" s="845"/>
      <c r="BD11" s="845"/>
    </row>
    <row r="12" ht="16.5" customHeight="1">
      <c r="A12" s="829" t="s">
        <v>3855</v>
      </c>
      <c r="B12" s="831" t="s">
        <v>4766</v>
      </c>
      <c r="C12" s="829">
        <v>1.0</v>
      </c>
      <c r="D12" s="831"/>
      <c r="E12" s="831"/>
      <c r="F12" s="831" t="s">
        <v>4767</v>
      </c>
      <c r="G12" s="829"/>
      <c r="H12" s="829"/>
      <c r="I12" s="829"/>
      <c r="J12" s="829"/>
      <c r="K12" s="829"/>
      <c r="L12" s="831"/>
      <c r="M12" s="831"/>
      <c r="N12" s="831"/>
      <c r="O12" s="831"/>
      <c r="P12" s="831"/>
      <c r="Q12" s="831"/>
      <c r="R12" s="831"/>
      <c r="S12" s="831"/>
      <c r="T12" s="831"/>
      <c r="U12" s="831"/>
      <c r="V12" s="831"/>
      <c r="W12" s="831"/>
      <c r="X12" s="831"/>
      <c r="Y12" s="831"/>
      <c r="Z12" s="831"/>
      <c r="AA12" s="831"/>
      <c r="AB12" s="831"/>
      <c r="AC12" s="831"/>
      <c r="AD12" s="831" t="s">
        <v>1930</v>
      </c>
      <c r="AE12" s="831"/>
      <c r="AF12" s="831"/>
      <c r="AG12" s="831"/>
      <c r="AH12" s="831"/>
      <c r="AI12" s="831"/>
      <c r="AJ12" s="831"/>
      <c r="AK12" s="831"/>
      <c r="AL12" s="831"/>
      <c r="AM12" s="831"/>
      <c r="AN12" s="846" t="s">
        <v>4768</v>
      </c>
      <c r="AO12" s="845"/>
      <c r="AP12" s="845"/>
      <c r="AQ12" s="845"/>
      <c r="AR12" s="845"/>
      <c r="AS12" s="845"/>
      <c r="AT12" s="845"/>
      <c r="AU12" s="845"/>
      <c r="AV12" s="845"/>
      <c r="AW12" s="845"/>
      <c r="AX12" s="845"/>
      <c r="AY12" s="845"/>
      <c r="AZ12" s="845"/>
      <c r="BA12" s="845"/>
      <c r="BB12" s="845"/>
      <c r="BC12" s="845"/>
      <c r="BD12" s="845"/>
    </row>
    <row r="13" ht="16.5" customHeight="1">
      <c r="A13" s="829" t="s">
        <v>2131</v>
      </c>
      <c r="B13" s="831" t="s">
        <v>4769</v>
      </c>
      <c r="C13" s="829">
        <v>1.0</v>
      </c>
      <c r="D13" s="831"/>
      <c r="E13" s="831" t="s">
        <v>4770</v>
      </c>
      <c r="F13" s="832" t="s">
        <v>2133</v>
      </c>
      <c r="G13" s="831"/>
      <c r="H13" s="831"/>
      <c r="I13" s="831"/>
      <c r="J13" s="831"/>
      <c r="K13" s="831"/>
      <c r="L13" s="831"/>
      <c r="M13" s="831"/>
      <c r="N13" s="831"/>
      <c r="O13" s="831"/>
      <c r="P13" s="831"/>
      <c r="Q13" s="831"/>
      <c r="R13" s="831"/>
      <c r="S13" s="831"/>
      <c r="T13" s="831"/>
      <c r="U13" s="831"/>
      <c r="V13" s="831"/>
      <c r="W13" s="831"/>
      <c r="X13" s="831"/>
      <c r="Y13" s="831"/>
      <c r="Z13" s="831"/>
      <c r="AA13" s="831"/>
      <c r="AB13" s="831"/>
      <c r="AC13" s="831"/>
      <c r="AD13" s="831"/>
      <c r="AE13" s="831"/>
      <c r="AF13" s="831"/>
      <c r="AG13" s="831"/>
      <c r="AH13" s="831"/>
      <c r="AI13" s="831"/>
      <c r="AJ13" s="831"/>
      <c r="AK13" s="831"/>
      <c r="AL13" s="831"/>
      <c r="AM13" s="831"/>
      <c r="AN13" s="831"/>
      <c r="AO13" s="845"/>
      <c r="AP13" s="845"/>
      <c r="AQ13" s="845"/>
      <c r="AR13" s="845"/>
      <c r="AS13" s="845"/>
      <c r="AT13" s="845"/>
      <c r="AU13" s="845"/>
      <c r="AV13" s="845"/>
      <c r="AW13" s="845"/>
      <c r="AX13" s="845"/>
      <c r="AY13" s="845"/>
      <c r="AZ13" s="845"/>
      <c r="BA13" s="845"/>
      <c r="BB13" s="845"/>
      <c r="BC13" s="845"/>
      <c r="BD13" s="845"/>
    </row>
    <row r="14" ht="16.5" customHeight="1">
      <c r="A14" s="829" t="s">
        <v>2278</v>
      </c>
      <c r="B14" s="840" t="s">
        <v>4771</v>
      </c>
      <c r="C14" s="829">
        <v>1.0</v>
      </c>
      <c r="D14" s="829" t="s">
        <v>4772</v>
      </c>
      <c r="E14" s="829" t="s">
        <v>570</v>
      </c>
      <c r="F14" s="835" t="s">
        <v>4773</v>
      </c>
      <c r="G14" s="831" t="s">
        <v>4700</v>
      </c>
      <c r="H14" s="831" t="s">
        <v>123</v>
      </c>
      <c r="I14" s="831" t="s">
        <v>63</v>
      </c>
      <c r="J14" s="831" t="s">
        <v>4696</v>
      </c>
      <c r="K14" s="847" t="s">
        <v>3546</v>
      </c>
      <c r="L14" s="829" t="s">
        <v>570</v>
      </c>
      <c r="M14" s="831"/>
      <c r="N14" s="831"/>
      <c r="O14" s="831"/>
      <c r="P14" s="829" t="s">
        <v>570</v>
      </c>
      <c r="Q14" s="831"/>
      <c r="R14" s="831"/>
      <c r="S14" s="831"/>
      <c r="T14" s="831"/>
      <c r="U14" s="831"/>
      <c r="V14" s="831"/>
      <c r="W14" s="831"/>
      <c r="X14" s="831"/>
      <c r="Y14" s="831"/>
      <c r="Z14" s="831"/>
      <c r="AA14" s="831"/>
      <c r="AB14" s="831"/>
      <c r="AC14" s="831"/>
      <c r="AD14" s="831" t="s">
        <v>2283</v>
      </c>
      <c r="AE14" s="831" t="s">
        <v>2283</v>
      </c>
      <c r="AF14" s="831"/>
      <c r="AG14" s="831"/>
      <c r="AH14" s="831"/>
      <c r="AI14" s="831"/>
      <c r="AJ14" s="831"/>
      <c r="AK14" s="831"/>
      <c r="AL14" s="831"/>
      <c r="AM14" s="830" t="s">
        <v>228</v>
      </c>
      <c r="AN14" s="830" t="s">
        <v>148</v>
      </c>
      <c r="AO14" s="845"/>
      <c r="AP14" s="845"/>
      <c r="AQ14" s="845"/>
      <c r="AR14" s="845"/>
      <c r="AS14" s="845"/>
      <c r="AT14" s="845"/>
      <c r="AU14" s="845"/>
      <c r="AV14" s="845"/>
      <c r="AW14" s="845"/>
      <c r="AX14" s="845"/>
      <c r="AY14" s="845"/>
      <c r="AZ14" s="845"/>
      <c r="BA14" s="845"/>
      <c r="BB14" s="845"/>
      <c r="BC14" s="845"/>
      <c r="BD14" s="845"/>
    </row>
    <row r="15" ht="16.5" customHeight="1">
      <c r="A15" s="829" t="s">
        <v>2287</v>
      </c>
      <c r="B15" s="840" t="s">
        <v>4774</v>
      </c>
      <c r="C15" s="829">
        <v>1.0</v>
      </c>
      <c r="D15" s="829" t="s">
        <v>4775</v>
      </c>
      <c r="E15" s="831"/>
      <c r="F15" s="832" t="s">
        <v>3890</v>
      </c>
      <c r="G15" s="831" t="s">
        <v>4776</v>
      </c>
      <c r="H15" s="831" t="s">
        <v>515</v>
      </c>
      <c r="I15" s="831" t="s">
        <v>63</v>
      </c>
      <c r="J15" s="831" t="s">
        <v>4696</v>
      </c>
      <c r="K15" s="847" t="s">
        <v>4777</v>
      </c>
      <c r="L15" s="831"/>
      <c r="M15" s="829" t="s">
        <v>4778</v>
      </c>
      <c r="N15" s="829">
        <v>2017.0</v>
      </c>
      <c r="O15" s="844">
        <v>43840.0</v>
      </c>
      <c r="P15" s="831"/>
      <c r="Q15" s="829" t="s">
        <v>277</v>
      </c>
      <c r="R15" s="829"/>
      <c r="S15" s="829"/>
      <c r="T15" s="829"/>
      <c r="U15" s="829"/>
      <c r="V15" s="829"/>
      <c r="W15" s="829"/>
      <c r="X15" s="831"/>
      <c r="Y15" s="831"/>
      <c r="Z15" s="832" t="s">
        <v>3890</v>
      </c>
      <c r="AA15" s="831"/>
      <c r="AB15" s="831"/>
      <c r="AC15" s="831"/>
      <c r="AD15" s="831"/>
      <c r="AE15" s="831"/>
      <c r="AF15" s="831"/>
      <c r="AG15" s="829" t="s">
        <v>4779</v>
      </c>
      <c r="AH15" s="831"/>
      <c r="AI15" s="831"/>
      <c r="AJ15" s="831"/>
      <c r="AK15" s="831"/>
      <c r="AL15" s="831"/>
      <c r="AM15" s="830" t="s">
        <v>228</v>
      </c>
      <c r="AN15" s="830" t="s">
        <v>148</v>
      </c>
      <c r="AO15" s="845"/>
      <c r="AP15" s="845"/>
      <c r="AQ15" s="845"/>
      <c r="AR15" s="845"/>
      <c r="AS15" s="845"/>
      <c r="AT15" s="845"/>
      <c r="AU15" s="845"/>
      <c r="AV15" s="845"/>
      <c r="AW15" s="845"/>
      <c r="AX15" s="845"/>
      <c r="AY15" s="845"/>
      <c r="AZ15" s="845"/>
      <c r="BA15" s="845"/>
      <c r="BB15" s="845"/>
      <c r="BC15" s="845"/>
      <c r="BD15" s="845"/>
    </row>
    <row r="16" ht="16.5" customHeight="1">
      <c r="A16" s="829" t="s">
        <v>4405</v>
      </c>
      <c r="B16" s="840" t="s">
        <v>4780</v>
      </c>
      <c r="C16" s="829">
        <v>1.0</v>
      </c>
      <c r="D16" s="829" t="s">
        <v>219</v>
      </c>
      <c r="E16" s="831"/>
      <c r="F16" s="835" t="s">
        <v>4406</v>
      </c>
      <c r="G16" s="831" t="s">
        <v>4700</v>
      </c>
      <c r="H16" s="831" t="s">
        <v>1498</v>
      </c>
      <c r="I16" s="831" t="s">
        <v>63</v>
      </c>
      <c r="J16" s="831" t="s">
        <v>4703</v>
      </c>
      <c r="K16" s="831"/>
      <c r="L16" s="831"/>
      <c r="M16" s="831"/>
      <c r="N16" s="831"/>
      <c r="O16" s="831"/>
      <c r="P16" s="831"/>
      <c r="Q16" s="831"/>
      <c r="R16" s="831"/>
      <c r="S16" s="831"/>
      <c r="T16" s="831"/>
      <c r="U16" s="831"/>
      <c r="V16" s="831"/>
      <c r="W16" s="831"/>
      <c r="X16" s="831"/>
      <c r="Y16" s="831"/>
      <c r="Z16" s="831"/>
      <c r="AA16" s="831"/>
      <c r="AB16" s="831"/>
      <c r="AC16" s="831"/>
      <c r="AD16" s="831"/>
      <c r="AE16" s="831"/>
      <c r="AF16" s="831"/>
      <c r="AG16" s="831"/>
      <c r="AH16" s="831"/>
      <c r="AI16" s="831"/>
      <c r="AJ16" s="831"/>
      <c r="AK16" s="831"/>
      <c r="AL16" s="831"/>
      <c r="AM16" s="831"/>
      <c r="AN16" s="831"/>
      <c r="AO16" s="845"/>
      <c r="AP16" s="845"/>
      <c r="AQ16" s="845"/>
      <c r="AR16" s="845"/>
      <c r="AS16" s="845"/>
      <c r="AT16" s="845"/>
      <c r="AU16" s="845"/>
      <c r="AV16" s="845"/>
      <c r="AW16" s="845"/>
      <c r="AX16" s="845"/>
      <c r="AY16" s="845"/>
      <c r="AZ16" s="845"/>
      <c r="BA16" s="845"/>
      <c r="BB16" s="845"/>
      <c r="BC16" s="845"/>
      <c r="BD16" s="845"/>
    </row>
    <row r="17" ht="16.5" customHeight="1">
      <c r="A17" s="829" t="s">
        <v>2878</v>
      </c>
      <c r="B17" s="831" t="s">
        <v>4781</v>
      </c>
      <c r="C17" s="829">
        <v>1.0</v>
      </c>
      <c r="D17" s="829" t="s">
        <v>4782</v>
      </c>
      <c r="E17" s="829" t="s">
        <v>4783</v>
      </c>
      <c r="F17" s="832" t="s">
        <v>2880</v>
      </c>
      <c r="G17" s="829" t="s">
        <v>4700</v>
      </c>
      <c r="H17" s="829" t="s">
        <v>515</v>
      </c>
      <c r="I17" s="829" t="s">
        <v>63</v>
      </c>
      <c r="J17" s="829" t="s">
        <v>187</v>
      </c>
      <c r="K17" s="829"/>
      <c r="L17" s="829" t="s">
        <v>4784</v>
      </c>
      <c r="M17" s="829" t="s">
        <v>4348</v>
      </c>
      <c r="N17" s="829">
        <v>1982.0</v>
      </c>
      <c r="O17" s="829" t="s">
        <v>3590</v>
      </c>
      <c r="P17" s="848">
        <v>144969.0</v>
      </c>
      <c r="Q17" s="831"/>
      <c r="R17" s="829"/>
      <c r="S17" s="829"/>
      <c r="T17" s="829"/>
      <c r="U17" s="829"/>
      <c r="V17" s="831"/>
      <c r="W17" s="829" t="s">
        <v>111</v>
      </c>
      <c r="X17" s="831"/>
      <c r="Y17" s="831"/>
      <c r="Z17" s="831"/>
      <c r="AA17" s="831"/>
      <c r="AB17" s="829" t="s">
        <v>2889</v>
      </c>
      <c r="AC17" s="831">
        <v>9.7297484417E10</v>
      </c>
      <c r="AD17" s="829"/>
      <c r="AE17" s="831"/>
      <c r="AF17" s="831"/>
      <c r="AG17" s="831"/>
      <c r="AH17" s="831"/>
      <c r="AI17" s="831"/>
      <c r="AJ17" s="831"/>
      <c r="AK17" s="831"/>
      <c r="AL17" s="831"/>
      <c r="AM17" s="831"/>
      <c r="AN17" s="831"/>
      <c r="AO17" s="845"/>
      <c r="AP17" s="845"/>
      <c r="AQ17" s="845"/>
      <c r="AR17" s="845"/>
      <c r="AS17" s="845"/>
      <c r="AT17" s="845"/>
      <c r="AU17" s="845"/>
      <c r="AV17" s="845"/>
      <c r="AW17" s="845"/>
      <c r="AX17" s="845"/>
      <c r="AY17" s="845"/>
      <c r="AZ17" s="845"/>
      <c r="BA17" s="845"/>
      <c r="BB17" s="845"/>
      <c r="BC17" s="845"/>
      <c r="BD17" s="845"/>
    </row>
    <row r="18" ht="16.5" customHeight="1">
      <c r="A18" s="829" t="s">
        <v>4785</v>
      </c>
      <c r="B18" s="831" t="s">
        <v>4786</v>
      </c>
      <c r="C18" s="829">
        <v>1.0</v>
      </c>
      <c r="D18" s="830" t="s">
        <v>4787</v>
      </c>
      <c r="E18" s="831"/>
      <c r="F18" s="835" t="s">
        <v>3158</v>
      </c>
      <c r="G18" s="829" t="s">
        <v>4788</v>
      </c>
      <c r="H18" s="829" t="s">
        <v>1498</v>
      </c>
      <c r="I18" s="829" t="s">
        <v>124</v>
      </c>
      <c r="J18" s="829" t="s">
        <v>187</v>
      </c>
      <c r="K18" s="829"/>
      <c r="L18" s="831"/>
      <c r="M18" s="831" t="s">
        <v>3602</v>
      </c>
      <c r="N18" s="831">
        <v>2010.0</v>
      </c>
      <c r="O18" s="831" t="s">
        <v>3255</v>
      </c>
      <c r="P18" s="831"/>
      <c r="Q18" s="831" t="s">
        <v>3683</v>
      </c>
      <c r="R18" s="831"/>
      <c r="S18" s="831"/>
      <c r="T18" s="831"/>
      <c r="U18" s="831"/>
      <c r="V18" s="831"/>
      <c r="W18" s="831"/>
      <c r="X18" s="831"/>
      <c r="Y18" s="831"/>
      <c r="Z18" s="831" t="s">
        <v>4789</v>
      </c>
      <c r="AA18" s="831"/>
      <c r="AB18" s="831"/>
      <c r="AC18" s="831"/>
      <c r="AD18" s="831"/>
      <c r="AE18" s="831"/>
      <c r="AF18" s="831"/>
      <c r="AG18" s="831"/>
      <c r="AH18" s="831"/>
      <c r="AI18" s="831"/>
      <c r="AJ18" s="831"/>
      <c r="AK18" s="831"/>
      <c r="AL18" s="831"/>
      <c r="AM18" s="831"/>
      <c r="AN18" s="831"/>
      <c r="AO18" s="845"/>
      <c r="AP18" s="845"/>
      <c r="AQ18" s="845"/>
      <c r="AR18" s="845"/>
      <c r="AS18" s="845"/>
      <c r="AT18" s="845"/>
      <c r="AU18" s="845"/>
      <c r="AV18" s="845"/>
      <c r="AW18" s="845"/>
      <c r="AX18" s="845"/>
      <c r="AY18" s="845"/>
      <c r="AZ18" s="845"/>
      <c r="BA18" s="845"/>
      <c r="BB18" s="845"/>
      <c r="BC18" s="845"/>
      <c r="BD18" s="845"/>
    </row>
    <row r="19" ht="16.5" customHeight="1">
      <c r="A19" s="829" t="s">
        <v>3166</v>
      </c>
      <c r="B19" s="831" t="s">
        <v>4790</v>
      </c>
      <c r="C19" s="829">
        <v>1.0</v>
      </c>
      <c r="D19" s="829" t="s">
        <v>4791</v>
      </c>
      <c r="E19" s="829" t="s">
        <v>4792</v>
      </c>
      <c r="F19" s="832" t="s">
        <v>3167</v>
      </c>
      <c r="G19" s="829" t="s">
        <v>4728</v>
      </c>
      <c r="H19" s="829" t="s">
        <v>62</v>
      </c>
      <c r="I19" s="829" t="s">
        <v>63</v>
      </c>
      <c r="J19" s="829" t="s">
        <v>4717</v>
      </c>
      <c r="K19" s="829"/>
      <c r="L19" s="829" t="s">
        <v>4793</v>
      </c>
      <c r="M19" s="829" t="s">
        <v>3276</v>
      </c>
      <c r="N19" s="849">
        <v>40179.0</v>
      </c>
      <c r="O19" s="829" t="s">
        <v>3590</v>
      </c>
      <c r="P19" s="848">
        <v>50380.0</v>
      </c>
      <c r="Q19" s="831"/>
      <c r="R19" s="829" t="s">
        <v>259</v>
      </c>
      <c r="S19" s="849">
        <v>43550.0</v>
      </c>
      <c r="T19" s="829" t="s">
        <v>4794</v>
      </c>
      <c r="U19" s="829" t="s">
        <v>4794</v>
      </c>
      <c r="V19" s="831">
        <v>1.0</v>
      </c>
      <c r="W19" s="829" t="s">
        <v>111</v>
      </c>
      <c r="X19" s="831"/>
      <c r="Y19" s="831"/>
      <c r="Z19" s="831"/>
      <c r="AA19" s="831"/>
      <c r="AB19" s="829" t="s">
        <v>3174</v>
      </c>
      <c r="AC19" s="831">
        <v>9.72737121217E11</v>
      </c>
      <c r="AD19" s="829" t="s">
        <v>4795</v>
      </c>
      <c r="AE19" s="831"/>
      <c r="AF19" s="831"/>
      <c r="AG19" s="831"/>
      <c r="AH19" s="831"/>
      <c r="AI19" s="831"/>
      <c r="AJ19" s="831"/>
      <c r="AK19" s="831"/>
      <c r="AL19" s="831"/>
      <c r="AM19" s="831"/>
      <c r="AN19" s="831"/>
      <c r="AO19" s="842"/>
      <c r="AP19" s="842"/>
      <c r="AQ19" s="842"/>
      <c r="AR19" s="842"/>
      <c r="AS19" s="842"/>
      <c r="AT19" s="842"/>
      <c r="AU19" s="842"/>
      <c r="AV19" s="842"/>
      <c r="AW19" s="842"/>
      <c r="AX19" s="842"/>
      <c r="AY19" s="842"/>
      <c r="AZ19" s="842"/>
      <c r="BA19" s="842"/>
      <c r="BB19" s="842"/>
      <c r="BC19" s="842"/>
      <c r="BD19" s="842"/>
    </row>
    <row r="20" ht="16.5" customHeight="1">
      <c r="A20" s="850" t="s">
        <v>4796</v>
      </c>
      <c r="B20" s="851" t="s">
        <v>4790</v>
      </c>
      <c r="C20" s="829">
        <v>1.0</v>
      </c>
      <c r="D20" s="850" t="s">
        <v>2159</v>
      </c>
      <c r="E20" s="851"/>
      <c r="F20" s="852" t="s">
        <v>2160</v>
      </c>
      <c r="G20" s="851" t="s">
        <v>4723</v>
      </c>
      <c r="H20" s="851" t="s">
        <v>187</v>
      </c>
      <c r="I20" s="851" t="s">
        <v>124</v>
      </c>
      <c r="J20" s="851" t="s">
        <v>187</v>
      </c>
      <c r="K20" s="851"/>
      <c r="L20" s="851"/>
      <c r="M20" s="851"/>
      <c r="N20" s="851"/>
      <c r="O20" s="851"/>
      <c r="P20" s="851"/>
      <c r="Q20" s="851"/>
      <c r="R20" s="851"/>
      <c r="S20" s="851"/>
      <c r="T20" s="851"/>
      <c r="U20" s="851"/>
      <c r="V20" s="851"/>
      <c r="W20" s="851"/>
      <c r="X20" s="851"/>
      <c r="Y20" s="851"/>
      <c r="Z20" s="851"/>
      <c r="AA20" s="851"/>
      <c r="AB20" s="851"/>
      <c r="AC20" s="851"/>
      <c r="AD20" s="851"/>
      <c r="AE20" s="851"/>
      <c r="AF20" s="851"/>
      <c r="AG20" s="851"/>
      <c r="AH20" s="851"/>
      <c r="AI20" s="851" t="s">
        <v>3908</v>
      </c>
      <c r="AJ20" s="851"/>
      <c r="AK20" s="851"/>
      <c r="AL20" s="851"/>
      <c r="AM20" s="851"/>
      <c r="AN20" s="851"/>
      <c r="AO20" s="845"/>
      <c r="AP20" s="845"/>
      <c r="AQ20" s="845"/>
      <c r="AR20" s="845"/>
      <c r="AS20" s="845"/>
      <c r="AT20" s="845"/>
      <c r="AU20" s="845"/>
      <c r="AV20" s="845"/>
      <c r="AW20" s="845"/>
      <c r="AX20" s="845"/>
      <c r="AY20" s="845"/>
      <c r="AZ20" s="845"/>
      <c r="BA20" s="845"/>
      <c r="BB20" s="845"/>
      <c r="BC20" s="845"/>
      <c r="BD20" s="845"/>
    </row>
    <row r="21" ht="16.5" customHeight="1">
      <c r="A21" s="829" t="s">
        <v>2784</v>
      </c>
      <c r="B21" s="840" t="s">
        <v>4797</v>
      </c>
      <c r="C21" s="829">
        <v>1.0</v>
      </c>
      <c r="D21" s="829" t="s">
        <v>2789</v>
      </c>
      <c r="E21" s="829"/>
      <c r="F21" s="835" t="s">
        <v>2786</v>
      </c>
      <c r="G21" s="829" t="s">
        <v>4725</v>
      </c>
      <c r="H21" s="829" t="s">
        <v>101</v>
      </c>
      <c r="I21" s="829" t="s">
        <v>314</v>
      </c>
      <c r="J21" s="829" t="s">
        <v>187</v>
      </c>
      <c r="K21" s="829"/>
      <c r="L21" s="831"/>
      <c r="M21" s="829" t="s">
        <v>207</v>
      </c>
      <c r="N21" s="849"/>
      <c r="O21" s="853"/>
      <c r="P21" s="848"/>
      <c r="Q21" s="831"/>
      <c r="R21" s="829"/>
      <c r="S21" s="849"/>
      <c r="T21" s="854"/>
      <c r="U21" s="854"/>
      <c r="V21" s="831"/>
      <c r="W21" s="829"/>
      <c r="X21" s="831"/>
      <c r="Y21" s="831"/>
      <c r="Z21" s="832" t="s">
        <v>2790</v>
      </c>
      <c r="AA21" s="831"/>
      <c r="AB21" s="829"/>
      <c r="AC21" s="831"/>
      <c r="AD21" s="829"/>
      <c r="AE21" s="831"/>
      <c r="AF21" s="831"/>
      <c r="AG21" s="831"/>
      <c r="AH21" s="831"/>
      <c r="AI21" s="829" t="s">
        <v>2793</v>
      </c>
      <c r="AJ21" s="831"/>
      <c r="AK21" s="831"/>
      <c r="AL21" s="831"/>
      <c r="AM21" s="831"/>
      <c r="AN21" s="831"/>
      <c r="AO21" s="845"/>
      <c r="AP21" s="845"/>
      <c r="AQ21" s="845"/>
      <c r="AR21" s="845"/>
      <c r="AS21" s="845"/>
      <c r="AT21" s="845"/>
      <c r="AU21" s="845"/>
      <c r="AV21" s="845"/>
      <c r="AW21" s="845"/>
      <c r="AX21" s="845"/>
      <c r="AY21" s="845"/>
      <c r="AZ21" s="845"/>
      <c r="BA21" s="845"/>
      <c r="BB21" s="845"/>
      <c r="BC21" s="845"/>
      <c r="BD21" s="845"/>
    </row>
    <row r="22" ht="16.5" customHeight="1">
      <c r="A22" s="829" t="s">
        <v>4798</v>
      </c>
      <c r="B22" s="831"/>
      <c r="C22" s="829">
        <v>1.0</v>
      </c>
      <c r="D22" s="831" t="s">
        <v>3945</v>
      </c>
      <c r="E22" s="831"/>
      <c r="F22" s="832" t="s">
        <v>2854</v>
      </c>
      <c r="G22" s="829" t="s">
        <v>4723</v>
      </c>
      <c r="H22" s="829" t="s">
        <v>123</v>
      </c>
      <c r="I22" s="829" t="s">
        <v>124</v>
      </c>
      <c r="J22" s="829" t="s">
        <v>4741</v>
      </c>
      <c r="K22" s="829"/>
      <c r="L22" s="831"/>
      <c r="M22" s="829" t="s">
        <v>3946</v>
      </c>
      <c r="N22" s="831"/>
      <c r="O22" s="831"/>
      <c r="P22" s="831"/>
      <c r="Q22" s="831"/>
      <c r="R22" s="831"/>
      <c r="S22" s="831"/>
      <c r="T22" s="831"/>
      <c r="U22" s="831"/>
      <c r="V22" s="831"/>
      <c r="W22" s="831"/>
      <c r="X22" s="831"/>
      <c r="Y22" s="831"/>
      <c r="Z22" s="831"/>
      <c r="AA22" s="831"/>
      <c r="AB22" s="831"/>
      <c r="AC22" s="831"/>
      <c r="AD22" s="831"/>
      <c r="AE22" s="831"/>
      <c r="AF22" s="831"/>
      <c r="AG22" s="831"/>
      <c r="AH22" s="831"/>
      <c r="AI22" s="831"/>
      <c r="AJ22" s="831"/>
      <c r="AK22" s="831"/>
      <c r="AL22" s="831"/>
      <c r="AM22" s="831"/>
      <c r="AN22" s="831"/>
      <c r="AO22" s="845"/>
      <c r="AP22" s="845"/>
      <c r="AQ22" s="845"/>
      <c r="AR22" s="845"/>
      <c r="AS22" s="845"/>
      <c r="AT22" s="845"/>
      <c r="AU22" s="845"/>
      <c r="AV22" s="845"/>
      <c r="AW22" s="845"/>
      <c r="AX22" s="845"/>
      <c r="AY22" s="845"/>
      <c r="AZ22" s="845"/>
      <c r="BA22" s="845"/>
      <c r="BB22" s="845"/>
      <c r="BC22" s="845"/>
      <c r="BD22" s="845"/>
    </row>
    <row r="23" ht="16.5" customHeight="1">
      <c r="A23" s="829" t="s">
        <v>1885</v>
      </c>
      <c r="B23" s="840" t="s">
        <v>4799</v>
      </c>
      <c r="C23" s="831">
        <v>0.0</v>
      </c>
      <c r="D23" s="831"/>
      <c r="E23" s="831"/>
      <c r="F23" s="835" t="s">
        <v>4800</v>
      </c>
      <c r="G23" s="829"/>
      <c r="H23" s="829"/>
      <c r="I23" s="829"/>
      <c r="J23" s="829"/>
      <c r="K23" s="829"/>
      <c r="L23" s="831"/>
      <c r="M23" s="831"/>
      <c r="N23" s="831"/>
      <c r="O23" s="831"/>
      <c r="P23" s="831"/>
      <c r="Q23" s="831"/>
      <c r="R23" s="831"/>
      <c r="S23" s="831"/>
      <c r="T23" s="831"/>
      <c r="U23" s="831"/>
      <c r="V23" s="831"/>
      <c r="W23" s="831"/>
      <c r="X23" s="831"/>
      <c r="Y23" s="831"/>
      <c r="Z23" s="831"/>
      <c r="AA23" s="831"/>
      <c r="AB23" s="831"/>
      <c r="AC23" s="831"/>
      <c r="AD23" s="831"/>
      <c r="AE23" s="831"/>
      <c r="AF23" s="831"/>
      <c r="AG23" s="831"/>
      <c r="AH23" s="831"/>
      <c r="AI23" s="831"/>
      <c r="AJ23" s="831"/>
      <c r="AK23" s="831"/>
      <c r="AL23" s="831"/>
      <c r="AM23" s="831"/>
      <c r="AN23" s="831"/>
      <c r="AO23" s="845"/>
      <c r="AP23" s="845"/>
      <c r="AQ23" s="845"/>
      <c r="AR23" s="845"/>
      <c r="AS23" s="845"/>
      <c r="AT23" s="845"/>
      <c r="AU23" s="845"/>
      <c r="AV23" s="845"/>
      <c r="AW23" s="845"/>
      <c r="AX23" s="845"/>
      <c r="AY23" s="845"/>
      <c r="AZ23" s="845"/>
      <c r="BA23" s="845"/>
      <c r="BB23" s="845"/>
      <c r="BC23" s="845"/>
      <c r="BD23" s="845"/>
    </row>
    <row r="24" ht="16.5" customHeight="1">
      <c r="A24" s="829" t="s">
        <v>2075</v>
      </c>
      <c r="B24" s="831" t="s">
        <v>4801</v>
      </c>
      <c r="C24" s="831">
        <v>0.0</v>
      </c>
      <c r="D24" s="831" t="s">
        <v>2077</v>
      </c>
      <c r="E24" s="829" t="s">
        <v>2078</v>
      </c>
      <c r="F24" s="832" t="s">
        <v>2076</v>
      </c>
      <c r="G24" s="831"/>
      <c r="H24" s="831"/>
      <c r="I24" s="831"/>
      <c r="J24" s="831"/>
      <c r="K24" s="831"/>
      <c r="L24" s="829" t="s">
        <v>2079</v>
      </c>
      <c r="M24" s="829" t="s">
        <v>4091</v>
      </c>
      <c r="N24" s="829">
        <v>1998.0</v>
      </c>
      <c r="O24" s="829" t="s">
        <v>4092</v>
      </c>
      <c r="P24" s="836">
        <v>250633.0</v>
      </c>
      <c r="Q24" s="829" t="s">
        <v>3706</v>
      </c>
      <c r="R24" s="829"/>
      <c r="S24" s="829"/>
      <c r="T24" s="829"/>
      <c r="U24" s="829"/>
      <c r="V24" s="829"/>
      <c r="W24" s="829"/>
      <c r="X24" s="829"/>
      <c r="Y24" s="831"/>
      <c r="Z24" s="831"/>
      <c r="AA24" s="831"/>
      <c r="AB24" s="829"/>
      <c r="AC24" s="829">
        <f>972-8-9323333</f>
        <v>-9322369</v>
      </c>
      <c r="AD24" s="829"/>
      <c r="AE24" s="831"/>
      <c r="AF24" s="831"/>
      <c r="AG24" s="831"/>
      <c r="AH24" s="831"/>
      <c r="AI24" s="831"/>
      <c r="AJ24" s="831"/>
      <c r="AK24" s="831"/>
      <c r="AL24" s="831"/>
      <c r="AM24" s="831"/>
      <c r="AN24" s="831"/>
      <c r="AO24" s="845"/>
      <c r="AP24" s="845"/>
      <c r="AQ24" s="845"/>
      <c r="AR24" s="845"/>
      <c r="AS24" s="845"/>
      <c r="AT24" s="845"/>
      <c r="AU24" s="845"/>
      <c r="AV24" s="845"/>
      <c r="AW24" s="845"/>
      <c r="AX24" s="845"/>
      <c r="AY24" s="845"/>
      <c r="AZ24" s="845"/>
      <c r="BA24" s="845"/>
      <c r="BB24" s="845"/>
      <c r="BC24" s="845"/>
      <c r="BD24" s="845"/>
    </row>
    <row r="25" ht="16.5" customHeight="1">
      <c r="A25" s="829" t="s">
        <v>2226</v>
      </c>
      <c r="B25" s="840" t="s">
        <v>4096</v>
      </c>
      <c r="C25" s="831">
        <v>0.0</v>
      </c>
      <c r="D25" s="831"/>
      <c r="E25" s="831"/>
      <c r="F25" s="835" t="s">
        <v>2227</v>
      </c>
      <c r="G25" s="831"/>
      <c r="H25" s="831"/>
      <c r="I25" s="831"/>
      <c r="J25" s="831"/>
      <c r="K25" s="831"/>
      <c r="L25" s="831"/>
      <c r="M25" s="831"/>
      <c r="N25" s="831"/>
      <c r="O25" s="831"/>
      <c r="P25" s="831"/>
      <c r="Q25" s="831"/>
      <c r="R25" s="831"/>
      <c r="S25" s="831"/>
      <c r="T25" s="831"/>
      <c r="U25" s="831"/>
      <c r="V25" s="831"/>
      <c r="W25" s="831"/>
      <c r="X25" s="831"/>
      <c r="Y25" s="831"/>
      <c r="Z25" s="831"/>
      <c r="AA25" s="831"/>
      <c r="AB25" s="831"/>
      <c r="AC25" s="831"/>
      <c r="AD25" s="831"/>
      <c r="AE25" s="831"/>
      <c r="AF25" s="831"/>
      <c r="AG25" s="829" t="s">
        <v>4097</v>
      </c>
      <c r="AH25" s="831"/>
      <c r="AI25" s="831"/>
      <c r="AJ25" s="831"/>
      <c r="AK25" s="831"/>
      <c r="AL25" s="831"/>
      <c r="AM25" s="830" t="s">
        <v>228</v>
      </c>
      <c r="AN25" s="830" t="s">
        <v>148</v>
      </c>
      <c r="AO25" s="845"/>
      <c r="AP25" s="845"/>
      <c r="AQ25" s="845"/>
      <c r="AR25" s="845"/>
      <c r="AS25" s="845"/>
      <c r="AT25" s="845"/>
      <c r="AU25" s="845"/>
      <c r="AV25" s="845"/>
      <c r="AW25" s="845"/>
      <c r="AX25" s="845"/>
      <c r="AY25" s="845"/>
      <c r="AZ25" s="845"/>
      <c r="BA25" s="845"/>
      <c r="BB25" s="845"/>
      <c r="BC25" s="845"/>
      <c r="BD25" s="845"/>
    </row>
    <row r="26" ht="16.5" customHeight="1">
      <c r="A26" s="829" t="s">
        <v>2916</v>
      </c>
      <c r="B26" s="834" t="s">
        <v>2917</v>
      </c>
      <c r="C26" s="831">
        <v>0.0</v>
      </c>
      <c r="D26" s="831"/>
      <c r="E26" s="831"/>
      <c r="F26" s="835" t="s">
        <v>2918</v>
      </c>
      <c r="G26" s="829"/>
      <c r="H26" s="829"/>
      <c r="I26" s="829"/>
      <c r="J26" s="829"/>
      <c r="K26" s="829"/>
      <c r="L26" s="831"/>
      <c r="M26" s="829" t="s">
        <v>2919</v>
      </c>
      <c r="N26" s="831"/>
      <c r="O26" s="831"/>
      <c r="P26" s="831"/>
      <c r="Q26" s="831"/>
      <c r="R26" s="831"/>
      <c r="S26" s="831"/>
      <c r="T26" s="831"/>
      <c r="U26" s="831"/>
      <c r="V26" s="831"/>
      <c r="W26" s="831"/>
      <c r="X26" s="831"/>
      <c r="Y26" s="831"/>
      <c r="Z26" s="831"/>
      <c r="AA26" s="831"/>
      <c r="AB26" s="831"/>
      <c r="AC26" s="831"/>
      <c r="AD26" s="831"/>
      <c r="AE26" s="831"/>
      <c r="AF26" s="831"/>
      <c r="AG26" s="831"/>
      <c r="AH26" s="831"/>
      <c r="AI26" s="831"/>
      <c r="AJ26" s="831"/>
      <c r="AK26" s="831"/>
      <c r="AL26" s="831"/>
      <c r="AM26" s="831"/>
      <c r="AN26" s="831"/>
      <c r="AO26" s="845"/>
      <c r="AP26" s="845"/>
      <c r="AQ26" s="845"/>
      <c r="AR26" s="845"/>
      <c r="AS26" s="845"/>
      <c r="AT26" s="845"/>
      <c r="AU26" s="845"/>
      <c r="AV26" s="845"/>
      <c r="AW26" s="845"/>
      <c r="AX26" s="845"/>
      <c r="AY26" s="845"/>
      <c r="AZ26" s="845"/>
      <c r="BA26" s="845"/>
      <c r="BB26" s="845"/>
      <c r="BC26" s="845"/>
      <c r="BD26" s="845"/>
    </row>
    <row r="27" ht="16.5" customHeight="1">
      <c r="A27" s="832" t="s">
        <v>3015</v>
      </c>
      <c r="B27" s="831" t="s">
        <v>4802</v>
      </c>
      <c r="C27" s="829">
        <v>0.0</v>
      </c>
      <c r="D27" s="829" t="s">
        <v>3018</v>
      </c>
      <c r="E27" s="829" t="s">
        <v>3019</v>
      </c>
      <c r="F27" s="832" t="s">
        <v>3017</v>
      </c>
      <c r="G27" s="829" t="s">
        <v>4729</v>
      </c>
      <c r="H27" s="829" t="s">
        <v>515</v>
      </c>
      <c r="I27" s="829" t="s">
        <v>63</v>
      </c>
      <c r="J27" s="829" t="s">
        <v>4741</v>
      </c>
      <c r="K27" s="829"/>
      <c r="L27" s="829" t="s">
        <v>3020</v>
      </c>
      <c r="M27" s="829" t="s">
        <v>3988</v>
      </c>
      <c r="N27" s="849">
        <v>42689.0</v>
      </c>
      <c r="O27" s="829" t="s">
        <v>3590</v>
      </c>
      <c r="P27" s="848">
        <v>14068.0</v>
      </c>
      <c r="Q27" s="831"/>
      <c r="R27" s="829" t="s">
        <v>242</v>
      </c>
      <c r="S27" s="849">
        <v>43518.0</v>
      </c>
      <c r="T27" s="854">
        <v>1300000.0</v>
      </c>
      <c r="U27" s="854">
        <v>3200000.0</v>
      </c>
      <c r="V27" s="831">
        <v>3.0</v>
      </c>
      <c r="W27" s="829" t="s">
        <v>111</v>
      </c>
      <c r="X27" s="831">
        <v>3.0</v>
      </c>
      <c r="Y27" s="831"/>
      <c r="Z27" s="831"/>
      <c r="AA27" s="831"/>
      <c r="AB27" s="829" t="s">
        <v>3021</v>
      </c>
      <c r="AC27" s="829">
        <f>972-543155222</f>
        <v>-543154250</v>
      </c>
      <c r="AD27" s="829" t="s">
        <v>3022</v>
      </c>
      <c r="AE27" s="831"/>
      <c r="AF27" s="831"/>
      <c r="AG27" s="831"/>
      <c r="AH27" s="831"/>
      <c r="AI27" s="831"/>
      <c r="AJ27" s="831"/>
      <c r="AK27" s="831"/>
      <c r="AL27" s="831"/>
      <c r="AM27" s="831"/>
      <c r="AN27" s="831"/>
      <c r="AO27" s="639"/>
      <c r="AP27" s="639"/>
      <c r="AQ27" s="639"/>
      <c r="AR27" s="639"/>
      <c r="AS27" s="639"/>
      <c r="AT27" s="639"/>
      <c r="AU27" s="639"/>
      <c r="AV27" s="639"/>
      <c r="AW27" s="639"/>
      <c r="AX27" s="639"/>
      <c r="AY27" s="639"/>
      <c r="AZ27" s="639"/>
      <c r="BA27" s="639"/>
      <c r="BB27" s="639"/>
      <c r="BC27" s="639"/>
      <c r="BD27" s="639"/>
    </row>
    <row r="28" ht="16.5" customHeight="1">
      <c r="A28" s="855" t="s">
        <v>4198</v>
      </c>
      <c r="B28" s="831" t="s">
        <v>4803</v>
      </c>
      <c r="C28" s="831">
        <v>0.0</v>
      </c>
      <c r="D28" s="831"/>
      <c r="E28" s="831"/>
      <c r="F28" s="832" t="s">
        <v>3535</v>
      </c>
      <c r="G28" s="829" t="s">
        <v>4721</v>
      </c>
      <c r="H28" s="829" t="s">
        <v>62</v>
      </c>
      <c r="I28" s="829" t="s">
        <v>63</v>
      </c>
      <c r="J28" s="829" t="s">
        <v>3554</v>
      </c>
      <c r="K28" s="829" t="s">
        <v>3552</v>
      </c>
      <c r="L28" s="831"/>
      <c r="M28" s="831"/>
      <c r="N28" s="831"/>
      <c r="O28" s="831"/>
      <c r="P28" s="831"/>
      <c r="Q28" s="831"/>
      <c r="R28" s="831"/>
      <c r="S28" s="831"/>
      <c r="T28" s="831"/>
      <c r="U28" s="831"/>
      <c r="V28" s="831"/>
      <c r="W28" s="831"/>
      <c r="X28" s="831"/>
      <c r="Y28" s="831"/>
      <c r="Z28" s="831"/>
      <c r="AA28" s="831"/>
      <c r="AB28" s="831"/>
      <c r="AC28" s="831"/>
      <c r="AD28" s="831"/>
      <c r="AE28" s="831"/>
      <c r="AF28" s="831"/>
      <c r="AG28" s="831"/>
      <c r="AH28" s="831"/>
      <c r="AI28" s="831"/>
      <c r="AJ28" s="831"/>
      <c r="AK28" s="831"/>
      <c r="AL28" s="831"/>
      <c r="AM28" s="831"/>
      <c r="AN28" s="831"/>
      <c r="AO28" s="639"/>
      <c r="AP28" s="639"/>
      <c r="AQ28" s="639"/>
      <c r="AR28" s="639"/>
      <c r="AS28" s="639"/>
      <c r="AT28" s="639"/>
      <c r="AU28" s="639"/>
      <c r="AV28" s="639"/>
      <c r="AW28" s="639"/>
      <c r="AX28" s="639"/>
      <c r="AY28" s="639"/>
      <c r="AZ28" s="639"/>
      <c r="BA28" s="639"/>
      <c r="BB28" s="639"/>
      <c r="BC28" s="639"/>
      <c r="BD28" s="639"/>
    </row>
    <row r="29" ht="16.5" customHeight="1">
      <c r="A29" s="831" t="s">
        <v>1985</v>
      </c>
      <c r="B29" s="831" t="s">
        <v>1986</v>
      </c>
      <c r="C29" s="831">
        <v>0.0</v>
      </c>
      <c r="D29" s="831"/>
      <c r="E29" s="831"/>
      <c r="F29" s="843" t="s">
        <v>1987</v>
      </c>
      <c r="G29" s="831"/>
      <c r="H29" s="831"/>
      <c r="I29" s="829"/>
      <c r="J29" s="829"/>
      <c r="K29" s="829"/>
      <c r="L29" s="831"/>
      <c r="M29" s="831"/>
      <c r="N29" s="831"/>
      <c r="O29" s="831"/>
      <c r="P29" s="831"/>
      <c r="Q29" s="831"/>
      <c r="R29" s="831"/>
      <c r="S29" s="831"/>
      <c r="T29" s="831"/>
      <c r="U29" s="831"/>
      <c r="V29" s="831"/>
      <c r="W29" s="831"/>
      <c r="X29" s="831"/>
      <c r="Y29" s="831"/>
      <c r="Z29" s="831"/>
      <c r="AA29" s="831"/>
      <c r="AB29" s="831"/>
      <c r="AC29" s="831"/>
      <c r="AD29" s="831"/>
      <c r="AE29" s="831"/>
      <c r="AF29" s="831"/>
      <c r="AG29" s="831"/>
      <c r="AH29" s="831"/>
      <c r="AI29" s="831"/>
      <c r="AJ29" s="831"/>
      <c r="AK29" s="831"/>
      <c r="AL29" s="831"/>
      <c r="AM29" s="831"/>
      <c r="AN29" s="831"/>
      <c r="AO29" s="639"/>
      <c r="AP29" s="639"/>
      <c r="AQ29" s="639"/>
      <c r="AR29" s="639"/>
      <c r="AS29" s="639"/>
      <c r="AT29" s="639"/>
      <c r="AU29" s="639"/>
      <c r="AV29" s="639"/>
      <c r="AW29" s="639"/>
      <c r="AX29" s="639"/>
      <c r="AY29" s="639"/>
      <c r="AZ29" s="639"/>
      <c r="BA29" s="639"/>
      <c r="BB29" s="639"/>
      <c r="BC29" s="639"/>
      <c r="BD29" s="639"/>
    </row>
    <row r="30" ht="16.5" customHeight="1">
      <c r="A30" s="829" t="s">
        <v>3410</v>
      </c>
      <c r="B30" s="831" t="s">
        <v>4194</v>
      </c>
      <c r="C30" s="831">
        <v>0.0</v>
      </c>
      <c r="D30" s="831" t="s">
        <v>4804</v>
      </c>
      <c r="E30" s="831"/>
      <c r="F30" s="832" t="s">
        <v>3412</v>
      </c>
      <c r="G30" s="829" t="s">
        <v>4805</v>
      </c>
      <c r="H30" s="829" t="s">
        <v>101</v>
      </c>
      <c r="I30" s="829" t="s">
        <v>4806</v>
      </c>
      <c r="J30" s="829" t="s">
        <v>187</v>
      </c>
      <c r="K30" s="829"/>
      <c r="L30" s="831"/>
      <c r="M30" s="831"/>
      <c r="N30" s="831"/>
      <c r="O30" s="831"/>
      <c r="P30" s="831"/>
      <c r="Q30" s="831"/>
      <c r="R30" s="831"/>
      <c r="S30" s="831"/>
      <c r="T30" s="831"/>
      <c r="U30" s="831"/>
      <c r="V30" s="831"/>
      <c r="W30" s="831"/>
      <c r="X30" s="831"/>
      <c r="Y30" s="831"/>
      <c r="Z30" s="831"/>
      <c r="AA30" s="831"/>
      <c r="AB30" s="831"/>
      <c r="AC30" s="831"/>
      <c r="AD30" s="831"/>
      <c r="AE30" s="831"/>
      <c r="AF30" s="831"/>
      <c r="AG30" s="831"/>
      <c r="AH30" s="831"/>
      <c r="AI30" s="831"/>
      <c r="AJ30" s="831"/>
      <c r="AK30" s="831"/>
      <c r="AL30" s="831"/>
      <c r="AM30" s="831"/>
      <c r="AN30" s="831"/>
      <c r="AO30" s="639"/>
      <c r="AP30" s="639"/>
      <c r="AQ30" s="639"/>
      <c r="AR30" s="639"/>
      <c r="AS30" s="639"/>
      <c r="AT30" s="639"/>
      <c r="AU30" s="639"/>
      <c r="AV30" s="639"/>
      <c r="AW30" s="639"/>
      <c r="AX30" s="639"/>
      <c r="AY30" s="639"/>
      <c r="AZ30" s="639"/>
      <c r="BA30" s="639"/>
      <c r="BB30" s="639"/>
      <c r="BC30" s="639"/>
      <c r="BD30" s="639"/>
    </row>
    <row r="31" ht="16.5" customHeight="1">
      <c r="A31" s="850" t="s">
        <v>4040</v>
      </c>
      <c r="B31" s="851" t="s">
        <v>4041</v>
      </c>
      <c r="C31" s="850">
        <v>0.0</v>
      </c>
      <c r="D31" s="850" t="s">
        <v>4043</v>
      </c>
      <c r="E31" s="850" t="s">
        <v>4044</v>
      </c>
      <c r="F31" s="856" t="s">
        <v>4042</v>
      </c>
      <c r="G31" s="850" t="s">
        <v>4707</v>
      </c>
      <c r="H31" s="850" t="s">
        <v>1498</v>
      </c>
      <c r="I31" s="850" t="s">
        <v>314</v>
      </c>
      <c r="J31" s="851"/>
      <c r="K31" s="850" t="s">
        <v>3549</v>
      </c>
      <c r="L31" s="850" t="s">
        <v>4045</v>
      </c>
      <c r="M31" s="850" t="s">
        <v>4046</v>
      </c>
      <c r="N31" s="857">
        <v>42095.0</v>
      </c>
      <c r="O31" s="850" t="s">
        <v>3590</v>
      </c>
      <c r="P31" s="858">
        <v>107612.0</v>
      </c>
      <c r="Q31" s="850"/>
      <c r="R31" s="850"/>
      <c r="S31" s="850"/>
      <c r="T31" s="850"/>
      <c r="U31" s="850"/>
      <c r="V31" s="850"/>
      <c r="W31" s="850"/>
      <c r="X31" s="850"/>
      <c r="Y31" s="851"/>
      <c r="Z31" s="856" t="s">
        <v>4047</v>
      </c>
      <c r="AA31" s="851"/>
      <c r="AB31" s="850"/>
      <c r="AC31" s="850"/>
      <c r="AD31" s="850" t="s">
        <v>4048</v>
      </c>
      <c r="AE31" s="851"/>
      <c r="AF31" s="851"/>
      <c r="AG31" s="851"/>
      <c r="AH31" s="851"/>
      <c r="AI31" s="851"/>
      <c r="AJ31" s="851"/>
      <c r="AK31" s="851"/>
      <c r="AL31" s="851"/>
      <c r="AM31" s="851"/>
      <c r="AN31" s="851"/>
      <c r="AO31" s="639"/>
      <c r="AP31" s="639"/>
      <c r="AQ31" s="639"/>
      <c r="AR31" s="639"/>
      <c r="AS31" s="639"/>
      <c r="AT31" s="639"/>
      <c r="AU31" s="639"/>
      <c r="AV31" s="639"/>
      <c r="AW31" s="639"/>
      <c r="AX31" s="639"/>
      <c r="AY31" s="639"/>
      <c r="AZ31" s="639"/>
      <c r="BA31" s="639"/>
      <c r="BB31" s="639"/>
      <c r="BC31" s="639"/>
      <c r="BD31" s="639"/>
    </row>
    <row r="32" ht="16.5" customHeight="1">
      <c r="A32" s="829" t="s">
        <v>2081</v>
      </c>
      <c r="B32" s="831" t="s">
        <v>2082</v>
      </c>
      <c r="C32" s="831">
        <v>0.0</v>
      </c>
      <c r="D32" s="831" t="s">
        <v>2084</v>
      </c>
      <c r="E32" s="829" t="s">
        <v>2085</v>
      </c>
      <c r="F32" s="832" t="s">
        <v>2083</v>
      </c>
      <c r="G32" s="831"/>
      <c r="H32" s="831"/>
      <c r="I32" s="831"/>
      <c r="J32" s="831"/>
      <c r="K32" s="831"/>
      <c r="L32" s="829" t="s">
        <v>1793</v>
      </c>
      <c r="M32" s="829" t="s">
        <v>3910</v>
      </c>
      <c r="N32" s="841">
        <v>40544.0</v>
      </c>
      <c r="O32" s="844">
        <v>43840.0</v>
      </c>
      <c r="P32" s="836">
        <v>363243.0</v>
      </c>
      <c r="Q32" s="829"/>
      <c r="R32" s="829"/>
      <c r="S32" s="829"/>
      <c r="T32" s="829"/>
      <c r="U32" s="829"/>
      <c r="V32" s="829"/>
      <c r="W32" s="829"/>
      <c r="X32" s="829"/>
      <c r="Y32" s="831"/>
      <c r="Z32" s="831"/>
      <c r="AA32" s="831"/>
      <c r="AB32" s="829" t="s">
        <v>2087</v>
      </c>
      <c r="AC32" s="829"/>
      <c r="AD32" s="829" t="s">
        <v>2088</v>
      </c>
      <c r="AE32" s="831"/>
      <c r="AF32" s="831"/>
      <c r="AG32" s="831"/>
      <c r="AH32" s="831"/>
      <c r="AI32" s="831"/>
      <c r="AJ32" s="831"/>
      <c r="AK32" s="831"/>
      <c r="AL32" s="831"/>
      <c r="AM32" s="831"/>
      <c r="AN32" s="831"/>
      <c r="AO32" s="639"/>
      <c r="AP32" s="639"/>
      <c r="AQ32" s="639"/>
      <c r="AR32" s="639"/>
      <c r="AS32" s="639"/>
      <c r="AT32" s="639"/>
      <c r="AU32" s="639"/>
      <c r="AV32" s="639"/>
      <c r="AW32" s="639"/>
      <c r="AX32" s="639"/>
      <c r="AY32" s="639"/>
      <c r="AZ32" s="639"/>
      <c r="BA32" s="639"/>
      <c r="BB32" s="639"/>
      <c r="BC32" s="639"/>
      <c r="BD32" s="63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D3:AE3"/>
  </mergeCells>
  <dataValidations>
    <dataValidation type="list" allowBlank="1" sqref="J3">
      <formula1>'Characteristics and Tags'!$B$2:$B$28</formula1>
    </dataValidation>
    <dataValidation type="list" allowBlank="1" sqref="I3">
      <formula1>'Industry categories_2021'!$D$2:$D$9</formula1>
    </dataValidation>
    <dataValidation type="list" allowBlank="1" sqref="K3">
      <formula1>'Characteristics and Tags'!$G$2:$G$10</formula1>
    </dataValidation>
    <dataValidation type="list" allowBlank="1" sqref="G3">
      <formula1>'Industry categories_2021'!$A$2:$A$13</formula1>
    </dataValidation>
    <dataValidation type="list" allowBlank="1" sqref="H3">
      <formula1>'Characteristics and Tags'!$F$2:$F$7</formula1>
    </dataValidation>
  </dataValidations>
  <hyperlinks>
    <hyperlink r:id="rId1" ref="F2"/>
    <hyperlink r:id="rId2" ref="F3"/>
    <hyperlink r:id="rId3" ref="Z3"/>
    <hyperlink r:id="rId4" ref="F4"/>
    <hyperlink r:id="rId5" ref="F5"/>
    <hyperlink r:id="rId6" ref="F6"/>
    <hyperlink r:id="rId7" ref="F7"/>
    <hyperlink r:id="rId8" ref="Z7"/>
    <hyperlink r:id="rId9" ref="A8"/>
    <hyperlink r:id="rId10" ref="F8"/>
    <hyperlink r:id="rId11" ref="F9"/>
    <hyperlink r:id="rId12" ref="F10"/>
    <hyperlink r:id="rId13" ref="F11"/>
    <hyperlink r:id="rId14" ref="F13"/>
    <hyperlink r:id="rId15" ref="F14"/>
    <hyperlink r:id="rId16" ref="F15"/>
    <hyperlink r:id="rId17" ref="Z15"/>
    <hyperlink r:id="rId18" ref="F16"/>
    <hyperlink r:id="rId19" ref="F17"/>
    <hyperlink r:id="rId20" ref="F18"/>
    <hyperlink r:id="rId21" ref="F19"/>
    <hyperlink r:id="rId22" ref="F20"/>
    <hyperlink r:id="rId23" ref="F21"/>
    <hyperlink r:id="rId24" ref="Z21"/>
    <hyperlink r:id="rId25" ref="F22"/>
    <hyperlink r:id="rId26" ref="F23"/>
    <hyperlink r:id="rId27" ref="F24"/>
    <hyperlink r:id="rId28" ref="F25"/>
    <hyperlink r:id="rId29" ref="F26"/>
    <hyperlink r:id="rId30" ref="A27"/>
    <hyperlink r:id="rId31" ref="F27"/>
    <hyperlink r:id="rId32" ref="F28"/>
    <hyperlink r:id="rId33" ref="F29"/>
    <hyperlink r:id="rId34" ref="F30"/>
    <hyperlink r:id="rId35" ref="F31"/>
    <hyperlink r:id="rId36" ref="Z31"/>
    <hyperlink r:id="rId37" ref="F32"/>
  </hyperlinks>
  <printOptions/>
  <pageMargins bottom="0.75" footer="0.0" header="0.0" left="0.7" right="0.7" top="0.75"/>
  <pageSetup orientation="landscape"/>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9" max="9" width="17.25"/>
    <col customWidth="1" min="11" max="12" width="35.75"/>
    <col customWidth="1" min="13" max="15" width="18.0"/>
    <col customWidth="1" min="16" max="16" width="62.25"/>
  </cols>
  <sheetData>
    <row r="1" ht="54.75" customHeight="1">
      <c r="A1" s="725" t="s">
        <v>0</v>
      </c>
      <c r="B1" s="859" t="s">
        <v>3659</v>
      </c>
      <c r="C1" s="859" t="s">
        <v>3660</v>
      </c>
      <c r="D1" s="859" t="s">
        <v>3</v>
      </c>
      <c r="E1" s="859" t="s">
        <v>4</v>
      </c>
      <c r="F1" s="859" t="s">
        <v>5</v>
      </c>
      <c r="G1" s="859" t="s">
        <v>7</v>
      </c>
      <c r="H1" s="859" t="s">
        <v>3662</v>
      </c>
      <c r="I1" s="860" t="s">
        <v>3663</v>
      </c>
      <c r="J1" s="860" t="s">
        <v>9</v>
      </c>
      <c r="K1" s="861" t="s">
        <v>10</v>
      </c>
      <c r="L1" s="862" t="s">
        <v>11</v>
      </c>
      <c r="M1" s="862" t="s">
        <v>12</v>
      </c>
      <c r="N1" s="862" t="s">
        <v>13</v>
      </c>
      <c r="O1" s="861" t="s">
        <v>3664</v>
      </c>
      <c r="P1" s="695" t="s">
        <v>15</v>
      </c>
      <c r="Q1" s="696" t="s">
        <v>16</v>
      </c>
      <c r="R1" s="696" t="s">
        <v>18</v>
      </c>
      <c r="S1" s="697" t="s">
        <v>19</v>
      </c>
      <c r="T1" s="698" t="s">
        <v>20</v>
      </c>
      <c r="U1" s="699" t="s">
        <v>21</v>
      </c>
      <c r="V1" s="700" t="s">
        <v>3665</v>
      </c>
      <c r="W1" s="700" t="s">
        <v>23</v>
      </c>
      <c r="X1" s="700" t="s">
        <v>24</v>
      </c>
      <c r="Y1" s="700" t="s">
        <v>25</v>
      </c>
      <c r="Z1" s="700" t="s">
        <v>26</v>
      </c>
      <c r="AA1" s="700" t="s">
        <v>27</v>
      </c>
      <c r="AB1" s="699" t="s">
        <v>3666</v>
      </c>
      <c r="AC1" s="700" t="s">
        <v>29</v>
      </c>
      <c r="AD1" s="700" t="s">
        <v>30</v>
      </c>
      <c r="AE1" s="701" t="s">
        <v>31</v>
      </c>
      <c r="AF1" s="701" t="s">
        <v>32</v>
      </c>
      <c r="AG1" s="700" t="s">
        <v>3667</v>
      </c>
      <c r="AH1" s="702" t="s">
        <v>3668</v>
      </c>
      <c r="AI1" s="700" t="s">
        <v>35</v>
      </c>
      <c r="AJ1" s="701" t="s">
        <v>3669</v>
      </c>
      <c r="AK1" s="701" t="s">
        <v>37</v>
      </c>
      <c r="AL1" s="703" t="s">
        <v>3670</v>
      </c>
      <c r="AM1" s="703" t="s">
        <v>39</v>
      </c>
      <c r="AN1" s="703" t="s">
        <v>40</v>
      </c>
      <c r="AO1" s="703" t="s">
        <v>41</v>
      </c>
      <c r="AP1" s="703" t="s">
        <v>42</v>
      </c>
      <c r="AQ1" s="686" t="s">
        <v>43</v>
      </c>
      <c r="AR1" s="686" t="s">
        <v>44</v>
      </c>
      <c r="AS1" s="686" t="s">
        <v>45</v>
      </c>
      <c r="AT1" s="686" t="s">
        <v>46</v>
      </c>
      <c r="AU1" s="686" t="s">
        <v>47</v>
      </c>
      <c r="AV1" s="686" t="s">
        <v>4807</v>
      </c>
      <c r="AW1" s="686" t="s">
        <v>4808</v>
      </c>
      <c r="AX1" s="639" t="s">
        <v>48</v>
      </c>
      <c r="AY1" s="686" t="s">
        <v>3671</v>
      </c>
      <c r="AZ1" s="703" t="s">
        <v>51</v>
      </c>
      <c r="BA1" s="863" t="s">
        <v>4809</v>
      </c>
      <c r="BB1" s="703" t="s">
        <v>4736</v>
      </c>
      <c r="BC1" s="703" t="s">
        <v>4737</v>
      </c>
      <c r="BD1" s="705" t="s">
        <v>54</v>
      </c>
      <c r="BE1" s="700" t="s">
        <v>55</v>
      </c>
      <c r="BF1" s="700"/>
      <c r="BG1" s="700"/>
      <c r="BH1" s="700"/>
      <c r="BI1" s="700"/>
      <c r="BJ1" s="700"/>
      <c r="BK1" s="700"/>
      <c r="BL1" s="700"/>
      <c r="BM1" s="700"/>
      <c r="BN1" s="700"/>
      <c r="BO1" s="700"/>
      <c r="BP1" s="700"/>
      <c r="BQ1" s="700"/>
      <c r="BR1" s="700"/>
      <c r="BS1" s="700"/>
      <c r="BT1" s="700"/>
      <c r="BU1" s="700"/>
    </row>
    <row r="2" ht="15.0" customHeight="1">
      <c r="A2" s="686" t="s">
        <v>3672</v>
      </c>
      <c r="B2" s="686"/>
      <c r="C2" s="686" t="s">
        <v>4080</v>
      </c>
      <c r="D2" s="684"/>
      <c r="E2" s="684" t="b">
        <v>1</v>
      </c>
      <c r="F2" s="684"/>
      <c r="G2" s="710" t="s">
        <v>3129</v>
      </c>
      <c r="H2" s="710" t="s">
        <v>3128</v>
      </c>
      <c r="J2" s="686" t="s">
        <v>4810</v>
      </c>
      <c r="P2" s="686" t="s">
        <v>3131</v>
      </c>
      <c r="Q2" s="686" t="s">
        <v>3675</v>
      </c>
      <c r="R2" s="686" t="s">
        <v>3133</v>
      </c>
      <c r="S2" s="686" t="s">
        <v>129</v>
      </c>
      <c r="T2" s="712">
        <v>2018.0</v>
      </c>
      <c r="U2" s="686" t="s">
        <v>91</v>
      </c>
      <c r="V2" s="686"/>
      <c r="W2" s="686" t="s">
        <v>306</v>
      </c>
      <c r="Y2" s="686"/>
      <c r="Z2" s="686"/>
      <c r="AA2" s="686"/>
      <c r="AB2" s="686"/>
      <c r="AC2" s="686"/>
      <c r="AD2" s="686"/>
      <c r="AE2" s="686"/>
      <c r="AF2" s="686"/>
      <c r="AG2" s="710" t="s">
        <v>3134</v>
      </c>
      <c r="AH2" s="712">
        <v>90.0</v>
      </c>
      <c r="AI2" s="686"/>
      <c r="AJ2" s="686"/>
      <c r="AK2" s="686" t="s">
        <v>3676</v>
      </c>
      <c r="AL2" s="686"/>
      <c r="AM2" s="686"/>
      <c r="AN2" s="686" t="s">
        <v>3677</v>
      </c>
      <c r="AO2" s="686"/>
      <c r="AP2" s="686"/>
      <c r="AQ2" s="686" t="s">
        <v>3676</v>
      </c>
      <c r="AR2" s="686"/>
      <c r="AS2" s="686" t="s">
        <v>3678</v>
      </c>
      <c r="AT2" s="686" t="s">
        <v>3138</v>
      </c>
      <c r="AV2" s="684" t="s">
        <v>4811</v>
      </c>
      <c r="AW2" s="684" t="s">
        <v>4811</v>
      </c>
      <c r="AX2" s="684" t="b">
        <v>0</v>
      </c>
      <c r="AY2" s="686" t="s">
        <v>95</v>
      </c>
      <c r="AZ2" s="686"/>
      <c r="BA2" s="686" t="s">
        <v>4080</v>
      </c>
      <c r="BB2" s="686"/>
      <c r="BC2" s="686"/>
      <c r="BD2" s="686"/>
      <c r="BE2" s="686"/>
      <c r="BF2" s="686"/>
      <c r="BG2" s="686"/>
      <c r="BH2" s="686"/>
      <c r="BI2" s="686"/>
      <c r="BJ2" s="686"/>
      <c r="BK2" s="686"/>
      <c r="BL2" s="686"/>
      <c r="BM2" s="686"/>
      <c r="BN2" s="686"/>
      <c r="BO2" s="686"/>
      <c r="BP2" s="686"/>
      <c r="BQ2" s="686"/>
      <c r="BR2" s="686"/>
      <c r="BS2" s="686"/>
      <c r="BT2" s="686"/>
      <c r="BU2" s="686"/>
    </row>
    <row r="3" ht="15.0" customHeight="1">
      <c r="A3" s="686" t="s">
        <v>76</v>
      </c>
      <c r="B3" s="686"/>
      <c r="C3" s="686" t="s">
        <v>4080</v>
      </c>
      <c r="D3" s="684"/>
      <c r="E3" s="684" t="b">
        <v>1</v>
      </c>
      <c r="F3" s="684"/>
      <c r="G3" s="710" t="s">
        <v>78</v>
      </c>
      <c r="H3" s="710" t="s">
        <v>77</v>
      </c>
      <c r="J3" s="686" t="s">
        <v>4810</v>
      </c>
      <c r="P3" s="686" t="s">
        <v>4202</v>
      </c>
      <c r="Q3" s="686" t="s">
        <v>86</v>
      </c>
      <c r="R3" s="686" t="s">
        <v>88</v>
      </c>
      <c r="S3" s="686" t="s">
        <v>129</v>
      </c>
      <c r="T3" s="712">
        <v>2008.0</v>
      </c>
      <c r="U3" s="686" t="s">
        <v>91</v>
      </c>
      <c r="V3" s="686"/>
      <c r="W3" s="686" t="s">
        <v>193</v>
      </c>
      <c r="Y3" s="686"/>
      <c r="Z3" s="686"/>
      <c r="AA3" s="686"/>
      <c r="AB3" s="686"/>
      <c r="AC3" s="686"/>
      <c r="AD3" s="686"/>
      <c r="AE3" s="686"/>
      <c r="AF3" s="686"/>
      <c r="AG3" s="686"/>
      <c r="AH3" s="686"/>
      <c r="AI3" s="686"/>
      <c r="AJ3" s="686"/>
      <c r="AK3" s="686" t="s">
        <v>3906</v>
      </c>
      <c r="AL3" s="686"/>
      <c r="AM3" s="686"/>
      <c r="AN3" s="686"/>
      <c r="AO3" s="686"/>
      <c r="AP3" s="686"/>
      <c r="AQ3" s="686"/>
      <c r="AR3" s="686"/>
      <c r="AS3" s="686" t="s">
        <v>3906</v>
      </c>
      <c r="AT3" s="686" t="s">
        <v>94</v>
      </c>
      <c r="AV3" s="684" t="s">
        <v>4811</v>
      </c>
      <c r="AW3" s="684" t="s">
        <v>4811</v>
      </c>
      <c r="AX3" s="684" t="b">
        <v>0</v>
      </c>
      <c r="AY3" s="686" t="s">
        <v>95</v>
      </c>
      <c r="AZ3" s="686"/>
      <c r="BA3" s="686" t="s">
        <v>4080</v>
      </c>
      <c r="BB3" s="686"/>
      <c r="BC3" s="686"/>
      <c r="BD3" s="686"/>
      <c r="BE3" s="686"/>
      <c r="BF3" s="686"/>
      <c r="BG3" s="686"/>
      <c r="BH3" s="686"/>
      <c r="BI3" s="686"/>
      <c r="BJ3" s="686"/>
      <c r="BK3" s="686"/>
      <c r="BL3" s="686"/>
      <c r="BM3" s="686"/>
      <c r="BN3" s="686"/>
      <c r="BO3" s="686"/>
      <c r="BP3" s="686"/>
      <c r="BQ3" s="686"/>
      <c r="BR3" s="686"/>
      <c r="BS3" s="686"/>
      <c r="BT3" s="686"/>
      <c r="BU3" s="686"/>
    </row>
    <row r="4" ht="15.0" customHeight="1">
      <c r="A4" s="686" t="s">
        <v>157</v>
      </c>
      <c r="B4" s="686"/>
      <c r="C4" s="686" t="s">
        <v>4080</v>
      </c>
      <c r="D4" s="684"/>
      <c r="E4" s="684" t="b">
        <v>1</v>
      </c>
      <c r="F4" s="684"/>
      <c r="G4" s="710" t="s">
        <v>159</v>
      </c>
      <c r="H4" s="710" t="s">
        <v>158</v>
      </c>
      <c r="J4" s="686" t="s">
        <v>4810</v>
      </c>
      <c r="P4" s="686" t="s">
        <v>160</v>
      </c>
      <c r="Q4" s="686" t="s">
        <v>161</v>
      </c>
      <c r="R4" s="686" t="s">
        <v>162</v>
      </c>
      <c r="S4" s="686" t="s">
        <v>129</v>
      </c>
      <c r="T4" s="712">
        <v>2016.0</v>
      </c>
      <c r="U4" s="686" t="s">
        <v>73</v>
      </c>
      <c r="V4" s="686"/>
      <c r="W4" s="686" t="s">
        <v>163</v>
      </c>
      <c r="X4" s="686"/>
      <c r="Y4" s="742">
        <v>44459.0</v>
      </c>
      <c r="Z4" s="686" t="s">
        <v>3942</v>
      </c>
      <c r="AA4" s="686" t="s">
        <v>4244</v>
      </c>
      <c r="AB4" s="712">
        <v>57.5</v>
      </c>
      <c r="AC4" s="712">
        <v>4.0</v>
      </c>
      <c r="AD4" s="686"/>
      <c r="AE4" s="712">
        <v>6.0</v>
      </c>
      <c r="AF4" s="686"/>
      <c r="AG4" s="710" t="s">
        <v>165</v>
      </c>
      <c r="AH4" s="737">
        <v>6017.0</v>
      </c>
      <c r="AI4" s="686"/>
      <c r="AJ4" s="686"/>
      <c r="AK4" s="686" t="s">
        <v>4245</v>
      </c>
      <c r="AL4" s="686"/>
      <c r="AM4" s="686" t="s">
        <v>4246</v>
      </c>
      <c r="AN4" s="686" t="s">
        <v>4247</v>
      </c>
      <c r="AO4" s="686"/>
      <c r="AP4" s="686"/>
      <c r="AQ4" s="686" t="s">
        <v>4245</v>
      </c>
      <c r="AR4" s="686"/>
      <c r="AS4" s="686" t="s">
        <v>4248</v>
      </c>
      <c r="AT4" s="686" t="s">
        <v>171</v>
      </c>
      <c r="AU4" s="686" t="s">
        <v>172</v>
      </c>
      <c r="AV4" s="684" t="s">
        <v>4811</v>
      </c>
      <c r="AW4" s="684" t="s">
        <v>4811</v>
      </c>
      <c r="AX4" s="684" t="b">
        <v>0</v>
      </c>
      <c r="AY4" s="686" t="s">
        <v>95</v>
      </c>
      <c r="AZ4" s="686"/>
      <c r="BA4" s="686" t="s">
        <v>4080</v>
      </c>
      <c r="BB4" s="686"/>
      <c r="BC4" s="686"/>
      <c r="BD4" s="686"/>
      <c r="BE4" s="686"/>
      <c r="BF4" s="686"/>
      <c r="BG4" s="686"/>
      <c r="BH4" s="686"/>
      <c r="BI4" s="686"/>
      <c r="BJ4" s="686"/>
      <c r="BK4" s="686"/>
      <c r="BL4" s="686"/>
      <c r="BM4" s="686"/>
      <c r="BN4" s="686"/>
      <c r="BO4" s="686"/>
      <c r="BP4" s="686"/>
      <c r="BQ4" s="686"/>
      <c r="BR4" s="686"/>
      <c r="BS4" s="686"/>
      <c r="BT4" s="686"/>
      <c r="BU4" s="686"/>
    </row>
    <row r="5" ht="15.0" customHeight="1">
      <c r="A5" s="686" t="s">
        <v>3681</v>
      </c>
      <c r="B5" s="686"/>
      <c r="C5" s="686"/>
      <c r="D5" s="684"/>
      <c r="E5" s="684" t="b">
        <v>1</v>
      </c>
      <c r="F5" s="684"/>
      <c r="G5" s="686"/>
      <c r="H5" s="710" t="s">
        <v>185</v>
      </c>
      <c r="I5" s="686" t="s">
        <v>4707</v>
      </c>
      <c r="J5" s="686" t="s">
        <v>1498</v>
      </c>
      <c r="K5" s="686" t="s">
        <v>124</v>
      </c>
      <c r="L5" s="686" t="s">
        <v>187</v>
      </c>
      <c r="M5" s="686"/>
      <c r="N5" s="686"/>
      <c r="O5" s="686"/>
      <c r="P5" s="686" t="s">
        <v>188</v>
      </c>
      <c r="Q5" s="686" t="s">
        <v>189</v>
      </c>
      <c r="R5" s="686" t="s">
        <v>190</v>
      </c>
      <c r="S5" s="686" t="s">
        <v>3682</v>
      </c>
      <c r="T5" s="712">
        <v>2014.0</v>
      </c>
      <c r="U5" s="686" t="s">
        <v>91</v>
      </c>
      <c r="V5" s="737">
        <v>234594.0</v>
      </c>
      <c r="W5" s="686" t="s">
        <v>3683</v>
      </c>
      <c r="X5" s="686"/>
      <c r="Y5" s="686"/>
      <c r="Z5" s="686"/>
      <c r="AA5" s="686"/>
      <c r="AB5" s="686"/>
      <c r="AC5" s="686"/>
      <c r="AD5" s="686"/>
      <c r="AE5" s="686"/>
      <c r="AF5" s="686"/>
      <c r="AG5" s="686" t="s">
        <v>570</v>
      </c>
      <c r="AH5" s="686" t="s">
        <v>570</v>
      </c>
      <c r="AI5" s="686" t="s">
        <v>194</v>
      </c>
      <c r="AJ5" s="686" t="s">
        <v>195</v>
      </c>
      <c r="AL5" s="686"/>
      <c r="AM5" s="686"/>
      <c r="AN5" s="686"/>
      <c r="AO5" s="686"/>
      <c r="AP5" s="686"/>
      <c r="AQ5" s="686"/>
      <c r="AR5" s="686"/>
      <c r="AS5" s="686"/>
      <c r="AT5" s="686"/>
      <c r="AU5" s="686"/>
      <c r="AV5" s="686"/>
      <c r="AW5" s="686"/>
      <c r="AX5" s="686"/>
      <c r="AY5" s="686"/>
      <c r="AZ5" s="686"/>
      <c r="BA5" s="686" t="s">
        <v>4812</v>
      </c>
      <c r="BB5" s="686"/>
      <c r="BC5" s="686"/>
      <c r="BD5" s="686"/>
      <c r="BE5" s="686"/>
      <c r="BF5" s="686"/>
      <c r="BG5" s="686"/>
      <c r="BH5" s="686"/>
      <c r="BI5" s="686"/>
      <c r="BJ5" s="686"/>
      <c r="BK5" s="686"/>
      <c r="BL5" s="686"/>
      <c r="BM5" s="686"/>
      <c r="BN5" s="686"/>
      <c r="BO5" s="686"/>
      <c r="BP5" s="686"/>
      <c r="BQ5" s="686"/>
      <c r="BR5" s="686"/>
      <c r="BS5" s="686"/>
      <c r="BT5" s="686"/>
      <c r="BU5" s="686"/>
    </row>
    <row r="6" ht="15.0" customHeight="1">
      <c r="A6" s="686" t="s">
        <v>251</v>
      </c>
      <c r="B6" s="686"/>
      <c r="C6" s="686" t="s">
        <v>4080</v>
      </c>
      <c r="D6" s="684"/>
      <c r="E6" s="684" t="b">
        <v>1</v>
      </c>
      <c r="F6" s="684"/>
      <c r="G6" s="710" t="s">
        <v>253</v>
      </c>
      <c r="H6" s="710" t="s">
        <v>252</v>
      </c>
      <c r="J6" s="686" t="s">
        <v>4810</v>
      </c>
      <c r="P6" s="686" t="s">
        <v>254</v>
      </c>
      <c r="Q6" s="686" t="s">
        <v>255</v>
      </c>
      <c r="R6" s="686" t="s">
        <v>256</v>
      </c>
      <c r="S6" s="686" t="s">
        <v>257</v>
      </c>
      <c r="T6" s="712">
        <v>2007.0</v>
      </c>
      <c r="U6" s="686" t="s">
        <v>91</v>
      </c>
      <c r="V6" s="686"/>
      <c r="W6" s="686" t="s">
        <v>193</v>
      </c>
      <c r="Y6" s="747">
        <v>44333.0</v>
      </c>
      <c r="Z6" s="686"/>
      <c r="AA6" s="686" t="s">
        <v>4250</v>
      </c>
      <c r="AB6" s="712">
        <v>0.04</v>
      </c>
      <c r="AC6" s="712">
        <v>2.0</v>
      </c>
      <c r="AD6" s="686"/>
      <c r="AE6" s="712">
        <v>1.0</v>
      </c>
      <c r="AF6" s="686"/>
      <c r="AG6" s="710" t="s">
        <v>260</v>
      </c>
      <c r="AH6" s="712">
        <v>114.0</v>
      </c>
      <c r="AI6" s="686"/>
      <c r="AJ6" s="686"/>
      <c r="AK6" s="686"/>
      <c r="AL6" s="686"/>
      <c r="AM6" s="686"/>
      <c r="AN6" s="686"/>
      <c r="AO6" s="686"/>
      <c r="AP6" s="686"/>
      <c r="AQ6" s="686"/>
      <c r="AR6" s="686"/>
      <c r="AS6" s="686" t="s">
        <v>4251</v>
      </c>
      <c r="AT6" s="686" t="s">
        <v>264</v>
      </c>
      <c r="AU6" s="686" t="s">
        <v>265</v>
      </c>
      <c r="AV6" s="684" t="s">
        <v>4811</v>
      </c>
      <c r="AW6" s="684" t="s">
        <v>4811</v>
      </c>
      <c r="AX6" s="684" t="b">
        <v>0</v>
      </c>
      <c r="AY6" s="686" t="s">
        <v>95</v>
      </c>
      <c r="AZ6" s="686"/>
      <c r="BA6" s="686" t="s">
        <v>4080</v>
      </c>
      <c r="BB6" s="686"/>
      <c r="BC6" s="686"/>
      <c r="BD6" s="686"/>
      <c r="BE6" s="686"/>
      <c r="BF6" s="686"/>
      <c r="BG6" s="686"/>
      <c r="BH6" s="686"/>
      <c r="BI6" s="686"/>
      <c r="BJ6" s="686"/>
      <c r="BK6" s="686"/>
      <c r="BL6" s="686"/>
      <c r="BM6" s="686"/>
      <c r="BN6" s="686"/>
      <c r="BO6" s="686"/>
      <c r="BP6" s="686"/>
      <c r="BQ6" s="686"/>
      <c r="BR6" s="686"/>
      <c r="BS6" s="686"/>
      <c r="BT6" s="686"/>
      <c r="BU6" s="686"/>
    </row>
    <row r="7" ht="15.0" customHeight="1">
      <c r="A7" s="686" t="s">
        <v>3692</v>
      </c>
      <c r="B7" s="686"/>
      <c r="C7" s="686"/>
      <c r="D7" s="684"/>
      <c r="E7" s="684" t="b">
        <v>1</v>
      </c>
      <c r="F7" s="684"/>
      <c r="G7" s="686"/>
      <c r="H7" s="710" t="s">
        <v>3694</v>
      </c>
      <c r="I7" s="686" t="s">
        <v>4813</v>
      </c>
      <c r="J7" s="686" t="s">
        <v>4810</v>
      </c>
      <c r="K7" s="686" t="s">
        <v>1093</v>
      </c>
      <c r="L7" s="686" t="s">
        <v>4741</v>
      </c>
      <c r="M7" s="686"/>
      <c r="N7" s="686"/>
      <c r="O7" s="686"/>
      <c r="P7" s="686" t="s">
        <v>3695</v>
      </c>
      <c r="Q7" s="686" t="s">
        <v>3696</v>
      </c>
      <c r="R7" s="686" t="s">
        <v>3697</v>
      </c>
      <c r="S7" s="686" t="s">
        <v>954</v>
      </c>
      <c r="T7" s="712">
        <v>2014.0</v>
      </c>
      <c r="U7" s="686" t="s">
        <v>73</v>
      </c>
      <c r="V7" s="737">
        <v>10644.0</v>
      </c>
      <c r="W7" s="686" t="s">
        <v>3679</v>
      </c>
      <c r="X7" s="686" t="s">
        <v>259</v>
      </c>
      <c r="Y7" s="738">
        <v>43951.0</v>
      </c>
      <c r="Z7" s="736">
        <v>500000.0</v>
      </c>
      <c r="AA7" s="736">
        <v>9859220.0</v>
      </c>
      <c r="AB7" s="712">
        <v>9.86</v>
      </c>
      <c r="AC7" s="712">
        <v>7.0</v>
      </c>
      <c r="AD7" s="686"/>
      <c r="AE7" s="712">
        <v>9.0</v>
      </c>
      <c r="AF7" s="686"/>
      <c r="AG7" s="710" t="s">
        <v>3698</v>
      </c>
      <c r="AH7" s="712">
        <v>801.0</v>
      </c>
      <c r="AI7" s="686" t="s">
        <v>3699</v>
      </c>
      <c r="AJ7" s="686" t="s">
        <v>3700</v>
      </c>
      <c r="AK7" s="686" t="s">
        <v>3701</v>
      </c>
      <c r="AO7" s="686"/>
      <c r="AP7" s="686"/>
      <c r="AQ7" s="686"/>
      <c r="AR7" s="686"/>
      <c r="AS7" s="686"/>
      <c r="AT7" s="686"/>
      <c r="AU7" s="686"/>
      <c r="AV7" s="686"/>
      <c r="AW7" s="686"/>
      <c r="AX7" s="686"/>
      <c r="AY7" s="686"/>
      <c r="AZ7" s="686"/>
      <c r="BA7" s="686" t="s">
        <v>4812</v>
      </c>
      <c r="BB7" s="686"/>
      <c r="BC7" s="686"/>
      <c r="BD7" s="686"/>
      <c r="BE7" s="686"/>
      <c r="BF7" s="686"/>
      <c r="BG7" s="686"/>
      <c r="BH7" s="686"/>
      <c r="BI7" s="686"/>
      <c r="BJ7" s="686"/>
      <c r="BK7" s="686"/>
      <c r="BL7" s="686"/>
      <c r="BM7" s="686"/>
      <c r="BN7" s="686"/>
      <c r="BO7" s="686"/>
      <c r="BP7" s="686"/>
      <c r="BQ7" s="686"/>
      <c r="BR7" s="686"/>
      <c r="BS7" s="686"/>
      <c r="BT7" s="686"/>
      <c r="BU7" s="686"/>
    </row>
    <row r="8" ht="15.0" hidden="1" customHeight="1">
      <c r="A8" s="686" t="s">
        <v>230</v>
      </c>
      <c r="B8" s="686"/>
      <c r="C8" s="686" t="s">
        <v>4080</v>
      </c>
      <c r="D8" s="684"/>
      <c r="E8" s="684" t="b">
        <v>1</v>
      </c>
      <c r="F8" s="684"/>
      <c r="G8" s="710" t="s">
        <v>232</v>
      </c>
      <c r="H8" s="710" t="s">
        <v>231</v>
      </c>
      <c r="I8" s="686" t="s">
        <v>4720</v>
      </c>
      <c r="J8" s="686" t="s">
        <v>4810</v>
      </c>
      <c r="K8" s="686" t="s">
        <v>63</v>
      </c>
      <c r="L8" s="686" t="s">
        <v>187</v>
      </c>
      <c r="M8" s="686"/>
      <c r="N8" s="686"/>
      <c r="O8" s="686"/>
      <c r="P8" s="686" t="s">
        <v>3684</v>
      </c>
      <c r="Q8" s="686" t="s">
        <v>3685</v>
      </c>
      <c r="R8" s="686" t="s">
        <v>239</v>
      </c>
      <c r="S8" s="686" t="s">
        <v>3686</v>
      </c>
      <c r="T8" s="712">
        <v>1993.0</v>
      </c>
      <c r="U8" s="686" t="s">
        <v>73</v>
      </c>
      <c r="V8" s="712">
        <v>31667.0</v>
      </c>
      <c r="W8" s="686" t="s">
        <v>2887</v>
      </c>
      <c r="X8" s="686" t="s">
        <v>242</v>
      </c>
      <c r="Y8" s="735">
        <v>43444.0</v>
      </c>
      <c r="Z8" s="736">
        <v>7000000.0</v>
      </c>
      <c r="AA8" s="736">
        <v>7000000.0</v>
      </c>
      <c r="AB8" s="712">
        <v>7.0</v>
      </c>
      <c r="AC8" s="712">
        <v>1.0</v>
      </c>
      <c r="AD8" s="686" t="s">
        <v>111</v>
      </c>
      <c r="AE8" s="686" t="s">
        <v>3687</v>
      </c>
      <c r="AF8" s="712">
        <v>1.0</v>
      </c>
      <c r="AG8" s="710" t="s">
        <v>243</v>
      </c>
      <c r="AH8" s="737">
        <v>2329.0</v>
      </c>
      <c r="AI8" s="710" t="s">
        <v>244</v>
      </c>
      <c r="AJ8" s="686" t="s">
        <v>245</v>
      </c>
      <c r="AK8" s="686" t="s">
        <v>3688</v>
      </c>
      <c r="AL8" s="686"/>
      <c r="AM8" s="686"/>
      <c r="AN8" s="686" t="s">
        <v>247</v>
      </c>
      <c r="AO8" s="686"/>
      <c r="AP8" s="686" t="s">
        <v>3689</v>
      </c>
      <c r="AQ8" s="686" t="s">
        <v>3688</v>
      </c>
      <c r="AR8" s="686" t="s">
        <v>3690</v>
      </c>
      <c r="AS8" s="686" t="s">
        <v>3691</v>
      </c>
      <c r="AT8" s="686" t="s">
        <v>250</v>
      </c>
      <c r="AV8" s="684" t="s">
        <v>4811</v>
      </c>
      <c r="AW8" s="684" t="s">
        <v>4811</v>
      </c>
      <c r="AX8" s="684" t="b">
        <v>0</v>
      </c>
      <c r="AY8" s="686" t="s">
        <v>95</v>
      </c>
      <c r="AZ8" s="686"/>
      <c r="BA8" s="686" t="s">
        <v>4080</v>
      </c>
      <c r="BB8" s="686"/>
      <c r="BC8" s="686"/>
      <c r="BD8" s="686"/>
      <c r="BE8" s="686"/>
      <c r="BF8" s="686"/>
      <c r="BG8" s="686"/>
      <c r="BH8" s="686"/>
      <c r="BI8" s="686"/>
      <c r="BJ8" s="686"/>
      <c r="BK8" s="686"/>
      <c r="BL8" s="686"/>
      <c r="BM8" s="686"/>
      <c r="BN8" s="686"/>
      <c r="BO8" s="686"/>
      <c r="BP8" s="686"/>
      <c r="BQ8" s="686"/>
      <c r="BR8" s="686"/>
      <c r="BS8" s="686"/>
      <c r="BT8" s="686"/>
      <c r="BU8" s="686"/>
    </row>
    <row r="9" ht="15.0" customHeight="1">
      <c r="A9" s="686" t="s">
        <v>298</v>
      </c>
      <c r="B9" s="686"/>
      <c r="C9" s="686" t="s">
        <v>4080</v>
      </c>
      <c r="D9" s="684"/>
      <c r="E9" s="684" t="b">
        <v>1</v>
      </c>
      <c r="F9" s="684"/>
      <c r="G9" s="710" t="s">
        <v>300</v>
      </c>
      <c r="H9" s="710" t="s">
        <v>299</v>
      </c>
      <c r="J9" s="686" t="s">
        <v>4810</v>
      </c>
      <c r="P9" s="686" t="s">
        <v>301</v>
      </c>
      <c r="Q9" s="686" t="s">
        <v>302</v>
      </c>
      <c r="R9" s="686" t="s">
        <v>303</v>
      </c>
      <c r="S9" s="686" t="s">
        <v>3561</v>
      </c>
      <c r="T9" s="712">
        <v>2018.0</v>
      </c>
      <c r="U9" s="686" t="s">
        <v>91</v>
      </c>
      <c r="V9" s="686"/>
      <c r="W9" s="686" t="s">
        <v>306</v>
      </c>
      <c r="Y9" s="686"/>
      <c r="Z9" s="686"/>
      <c r="AA9" s="686"/>
      <c r="AB9" s="686"/>
      <c r="AC9" s="686"/>
      <c r="AD9" s="686"/>
      <c r="AE9" s="686"/>
      <c r="AF9" s="686"/>
      <c r="AG9" s="686"/>
      <c r="AH9" s="686"/>
      <c r="AI9" s="686"/>
      <c r="AJ9" s="686"/>
      <c r="AK9" s="686" t="s">
        <v>4252</v>
      </c>
      <c r="AL9" s="686"/>
      <c r="AM9" s="686"/>
      <c r="AN9" s="686"/>
      <c r="AO9" s="686"/>
      <c r="AP9" s="686"/>
      <c r="AQ9" s="686" t="s">
        <v>4252</v>
      </c>
      <c r="AR9" s="686"/>
      <c r="AS9" s="686" t="s">
        <v>4253</v>
      </c>
      <c r="AT9" s="686" t="s">
        <v>310</v>
      </c>
      <c r="AV9" s="684" t="s">
        <v>4811</v>
      </c>
      <c r="AW9" s="684" t="s">
        <v>4811</v>
      </c>
      <c r="AX9" s="684" t="b">
        <v>0</v>
      </c>
      <c r="AY9" s="686" t="s">
        <v>214</v>
      </c>
      <c r="AZ9" s="686"/>
      <c r="BA9" s="686" t="s">
        <v>4080</v>
      </c>
      <c r="BB9" s="686"/>
      <c r="BC9" s="686"/>
      <c r="BD9" s="686"/>
      <c r="BE9" s="686"/>
      <c r="BF9" s="686"/>
      <c r="BG9" s="686"/>
      <c r="BH9" s="686"/>
      <c r="BI9" s="686"/>
      <c r="BJ9" s="686"/>
      <c r="BK9" s="686"/>
      <c r="BL9" s="686"/>
      <c r="BM9" s="686"/>
      <c r="BN9" s="686"/>
      <c r="BO9" s="686"/>
      <c r="BP9" s="686"/>
      <c r="BQ9" s="686"/>
      <c r="BR9" s="686"/>
      <c r="BS9" s="686"/>
      <c r="BT9" s="686"/>
      <c r="BU9" s="686"/>
    </row>
    <row r="10" ht="15.0" customHeight="1">
      <c r="A10" s="686" t="s">
        <v>318</v>
      </c>
      <c r="B10" s="686"/>
      <c r="C10" s="686" t="s">
        <v>4080</v>
      </c>
      <c r="D10" s="684"/>
      <c r="E10" s="684" t="b">
        <v>1</v>
      </c>
      <c r="F10" s="684"/>
      <c r="G10" s="710" t="s">
        <v>320</v>
      </c>
      <c r="H10" s="710" t="s">
        <v>319</v>
      </c>
      <c r="J10" s="686" t="s">
        <v>2708</v>
      </c>
      <c r="L10" s="686"/>
      <c r="M10" s="686"/>
      <c r="N10" s="686"/>
      <c r="O10" s="686"/>
      <c r="P10" s="686" t="s">
        <v>4203</v>
      </c>
      <c r="Q10" s="754" t="s">
        <v>323</v>
      </c>
      <c r="R10" s="686" t="s">
        <v>325</v>
      </c>
      <c r="S10" s="686" t="s">
        <v>129</v>
      </c>
      <c r="T10" s="712">
        <v>2014.0</v>
      </c>
      <c r="U10" s="686" t="s">
        <v>109</v>
      </c>
      <c r="V10" s="686"/>
      <c r="W10" s="686" t="s">
        <v>163</v>
      </c>
      <c r="X10" s="686"/>
      <c r="Y10" s="742">
        <v>44214.0</v>
      </c>
      <c r="Z10" s="686" t="s">
        <v>4204</v>
      </c>
      <c r="AA10" s="686" t="s">
        <v>4205</v>
      </c>
      <c r="AB10" s="712">
        <v>30.0</v>
      </c>
      <c r="AC10" s="712">
        <v>1.0</v>
      </c>
      <c r="AD10" s="686"/>
      <c r="AE10" s="712">
        <v>1.0</v>
      </c>
      <c r="AF10" s="686"/>
      <c r="AG10" s="710" t="s">
        <v>326</v>
      </c>
      <c r="AH10" s="712">
        <v>684.0</v>
      </c>
      <c r="AI10" s="686"/>
      <c r="AJ10" s="686"/>
      <c r="AK10" s="686" t="s">
        <v>4206</v>
      </c>
      <c r="AL10" s="686" t="s">
        <v>4207</v>
      </c>
      <c r="AM10" s="686"/>
      <c r="AN10" s="686" t="s">
        <v>4206</v>
      </c>
      <c r="AO10" s="686" t="s">
        <v>4208</v>
      </c>
      <c r="AP10" s="686"/>
      <c r="AQ10" s="686"/>
      <c r="AR10" s="686"/>
      <c r="AS10" s="686" t="s">
        <v>4209</v>
      </c>
      <c r="AT10" s="686" t="s">
        <v>332</v>
      </c>
      <c r="AU10" s="686" t="s">
        <v>333</v>
      </c>
      <c r="AV10" s="684" t="s">
        <v>4811</v>
      </c>
      <c r="AW10" s="684" t="s">
        <v>4811</v>
      </c>
      <c r="AX10" s="684" t="b">
        <v>0</v>
      </c>
      <c r="AY10" s="686" t="s">
        <v>182</v>
      </c>
      <c r="BA10" s="686" t="s">
        <v>4080</v>
      </c>
      <c r="BB10" s="686"/>
      <c r="BC10" s="686"/>
      <c r="BD10" s="686"/>
      <c r="BE10" s="686"/>
      <c r="BF10" s="686"/>
      <c r="BG10" s="686"/>
      <c r="BH10" s="686"/>
      <c r="BI10" s="686"/>
      <c r="BJ10" s="686"/>
      <c r="BK10" s="686"/>
      <c r="BL10" s="686"/>
      <c r="BM10" s="686"/>
      <c r="BN10" s="686"/>
      <c r="BO10" s="686"/>
      <c r="BP10" s="686"/>
      <c r="BQ10" s="686"/>
      <c r="BR10" s="686"/>
      <c r="BS10" s="686"/>
      <c r="BT10" s="686"/>
      <c r="BU10" s="686"/>
    </row>
    <row r="11" ht="15.0" customHeight="1">
      <c r="A11" s="686" t="s">
        <v>4342</v>
      </c>
      <c r="B11" s="686"/>
      <c r="C11" s="686"/>
      <c r="D11" s="684"/>
      <c r="E11" s="684" t="b">
        <v>1</v>
      </c>
      <c r="F11" s="684"/>
      <c r="G11" s="686"/>
      <c r="H11" s="710" t="s">
        <v>365</v>
      </c>
      <c r="I11" s="686" t="s">
        <v>4723</v>
      </c>
      <c r="J11" s="686" t="s">
        <v>187</v>
      </c>
      <c r="K11" s="686" t="s">
        <v>102</v>
      </c>
      <c r="L11" s="686" t="s">
        <v>4741</v>
      </c>
      <c r="M11" s="686"/>
      <c r="N11" s="686"/>
      <c r="O11" s="686"/>
      <c r="P11" s="686" t="s">
        <v>367</v>
      </c>
      <c r="Q11" s="686" t="s">
        <v>368</v>
      </c>
      <c r="R11" s="686" t="s">
        <v>370</v>
      </c>
      <c r="S11" s="686" t="s">
        <v>4814</v>
      </c>
      <c r="T11" s="712">
        <v>2003.0</v>
      </c>
      <c r="U11" s="686" t="s">
        <v>109</v>
      </c>
      <c r="V11" s="712">
        <v>47234.0</v>
      </c>
      <c r="W11" s="686" t="s">
        <v>74</v>
      </c>
      <c r="X11" s="686"/>
      <c r="Y11" s="735">
        <v>43537.0</v>
      </c>
      <c r="AA11" s="686"/>
      <c r="AB11" s="686"/>
      <c r="AC11" s="712">
        <v>2.0</v>
      </c>
      <c r="AD11" s="686" t="s">
        <v>111</v>
      </c>
      <c r="AE11" s="712">
        <v>3.0</v>
      </c>
      <c r="AF11" s="686"/>
      <c r="AG11" s="710" t="s">
        <v>373</v>
      </c>
      <c r="AI11" s="686" t="s">
        <v>374</v>
      </c>
      <c r="AK11" s="686" t="s">
        <v>375</v>
      </c>
      <c r="AM11" s="686" t="s">
        <v>376</v>
      </c>
      <c r="AN11" s="686" t="s">
        <v>377</v>
      </c>
      <c r="AP11" s="686"/>
      <c r="AQ11" s="686"/>
      <c r="AR11" s="686"/>
      <c r="AS11" s="686"/>
      <c r="AT11" s="686"/>
      <c r="AU11" s="686"/>
      <c r="AV11" s="686"/>
      <c r="AW11" s="686"/>
      <c r="AX11" s="686"/>
      <c r="AY11" s="686"/>
      <c r="AZ11" s="686"/>
      <c r="BA11" s="686" t="s">
        <v>4812</v>
      </c>
      <c r="BB11" s="686"/>
      <c r="BC11" s="686"/>
      <c r="BD11" s="686"/>
      <c r="BE11" s="686"/>
      <c r="BF11" s="686"/>
      <c r="BG11" s="686"/>
      <c r="BH11" s="686"/>
      <c r="BI11" s="686"/>
      <c r="BJ11" s="686"/>
      <c r="BK11" s="686"/>
      <c r="BL11" s="686"/>
      <c r="BM11" s="686"/>
      <c r="BN11" s="686"/>
      <c r="BO11" s="686"/>
      <c r="BP11" s="686"/>
      <c r="BQ11" s="686"/>
      <c r="BR11" s="686"/>
      <c r="BS11" s="686"/>
      <c r="BT11" s="686"/>
      <c r="BU11" s="686"/>
    </row>
    <row r="12" ht="15.0" customHeight="1">
      <c r="A12" s="686" t="s">
        <v>4210</v>
      </c>
      <c r="B12" s="686"/>
      <c r="C12" s="686" t="s">
        <v>4080</v>
      </c>
      <c r="D12" s="684"/>
      <c r="E12" s="684" t="b">
        <v>1</v>
      </c>
      <c r="F12" s="684"/>
      <c r="G12" s="710" t="s">
        <v>4211</v>
      </c>
      <c r="H12" s="710" t="s">
        <v>4212</v>
      </c>
      <c r="J12" s="686" t="s">
        <v>4810</v>
      </c>
      <c r="P12" s="686" t="s">
        <v>4213</v>
      </c>
      <c r="Q12" s="686" t="s">
        <v>4214</v>
      </c>
      <c r="R12" s="686" t="s">
        <v>4215</v>
      </c>
      <c r="S12" s="686" t="s">
        <v>71</v>
      </c>
      <c r="T12" s="712">
        <v>2015.0</v>
      </c>
      <c r="U12" s="686" t="s">
        <v>91</v>
      </c>
      <c r="V12" s="686"/>
      <c r="W12" s="686" t="s">
        <v>306</v>
      </c>
      <c r="Y12" s="686"/>
      <c r="Z12" s="686"/>
      <c r="AA12" s="686"/>
      <c r="AB12" s="686"/>
      <c r="AC12" s="686"/>
      <c r="AD12" s="686"/>
      <c r="AE12" s="686"/>
      <c r="AF12" s="686"/>
      <c r="AG12" s="686"/>
      <c r="AH12" s="686"/>
      <c r="AI12" s="686"/>
      <c r="AJ12" s="686"/>
      <c r="AK12" s="686" t="s">
        <v>4216</v>
      </c>
      <c r="AL12" s="686"/>
      <c r="AM12" s="686"/>
      <c r="AN12" s="686"/>
      <c r="AO12" s="686"/>
      <c r="AP12" s="686"/>
      <c r="AQ12" s="686" t="s">
        <v>4216</v>
      </c>
      <c r="AR12" s="686"/>
      <c r="AS12" s="686" t="s">
        <v>4217</v>
      </c>
      <c r="AT12" s="686" t="s">
        <v>4218</v>
      </c>
      <c r="AV12" s="684" t="s">
        <v>4811</v>
      </c>
      <c r="AW12" s="684" t="s">
        <v>4811</v>
      </c>
      <c r="AX12" s="684" t="b">
        <v>0</v>
      </c>
      <c r="AY12" s="686" t="s">
        <v>214</v>
      </c>
      <c r="AZ12" s="686"/>
      <c r="BA12" s="686" t="s">
        <v>4080</v>
      </c>
      <c r="BB12" s="686"/>
      <c r="BC12" s="686"/>
      <c r="BD12" s="686"/>
      <c r="BE12" s="686"/>
      <c r="BF12" s="686"/>
      <c r="BG12" s="686"/>
      <c r="BH12" s="686"/>
      <c r="BI12" s="686"/>
      <c r="BJ12" s="686"/>
      <c r="BK12" s="686"/>
      <c r="BL12" s="686"/>
      <c r="BM12" s="686"/>
      <c r="BN12" s="686"/>
      <c r="BO12" s="686"/>
      <c r="BP12" s="686"/>
      <c r="BQ12" s="686"/>
      <c r="BR12" s="686"/>
      <c r="BS12" s="686"/>
      <c r="BT12" s="686"/>
      <c r="BU12" s="686"/>
    </row>
    <row r="13" ht="15.0" customHeight="1">
      <c r="A13" s="686" t="s">
        <v>4254</v>
      </c>
      <c r="B13" s="686"/>
      <c r="C13" s="686" t="s">
        <v>4080</v>
      </c>
      <c r="D13" s="684"/>
      <c r="E13" s="684" t="b">
        <v>1</v>
      </c>
      <c r="F13" s="684"/>
      <c r="G13" s="710" t="s">
        <v>4255</v>
      </c>
      <c r="H13" s="710" t="s">
        <v>4256</v>
      </c>
      <c r="J13" s="686" t="s">
        <v>4810</v>
      </c>
      <c r="P13" s="686" t="s">
        <v>4257</v>
      </c>
      <c r="Q13" s="686" t="s">
        <v>4258</v>
      </c>
      <c r="R13" s="686" t="s">
        <v>4259</v>
      </c>
      <c r="S13" s="686" t="s">
        <v>207</v>
      </c>
      <c r="T13" s="712">
        <v>2006.0</v>
      </c>
      <c r="U13" s="686" t="s">
        <v>109</v>
      </c>
      <c r="V13" s="686"/>
      <c r="W13" s="686" t="s">
        <v>193</v>
      </c>
      <c r="Y13" s="686"/>
      <c r="Z13" s="686"/>
      <c r="AA13" s="686"/>
      <c r="AB13" s="686"/>
      <c r="AC13" s="686"/>
      <c r="AD13" s="686"/>
      <c r="AE13" s="686"/>
      <c r="AF13" s="686"/>
      <c r="AG13" s="710" t="s">
        <v>4260</v>
      </c>
      <c r="AH13" s="686"/>
      <c r="AI13" s="686"/>
      <c r="AJ13" s="686"/>
      <c r="AK13" s="686" t="s">
        <v>4262</v>
      </c>
      <c r="AL13" s="686"/>
      <c r="AM13" s="686"/>
      <c r="AN13" s="686" t="s">
        <v>4262</v>
      </c>
      <c r="AO13" s="686"/>
      <c r="AP13" s="686"/>
      <c r="AQ13" s="686"/>
      <c r="AR13" s="686"/>
      <c r="AS13" s="686" t="s">
        <v>4263</v>
      </c>
      <c r="AT13" s="686" t="s">
        <v>4264</v>
      </c>
      <c r="AV13" s="684" t="s">
        <v>4811</v>
      </c>
      <c r="AW13" s="684" t="s">
        <v>4811</v>
      </c>
      <c r="AX13" s="684" t="b">
        <v>0</v>
      </c>
      <c r="AY13" s="686" t="s">
        <v>95</v>
      </c>
      <c r="AZ13" s="686"/>
      <c r="BA13" s="686" t="s">
        <v>4080</v>
      </c>
      <c r="BB13" s="686"/>
      <c r="BC13" s="686"/>
      <c r="BD13" s="686"/>
      <c r="BE13" s="686"/>
      <c r="BF13" s="686"/>
      <c r="BG13" s="686"/>
      <c r="BH13" s="686"/>
      <c r="BI13" s="686"/>
      <c r="BJ13" s="686"/>
      <c r="BK13" s="686"/>
      <c r="BL13" s="686"/>
      <c r="BM13" s="686"/>
      <c r="BN13" s="686"/>
      <c r="BO13" s="686"/>
      <c r="BP13" s="686"/>
      <c r="BQ13" s="686"/>
      <c r="BR13" s="686"/>
      <c r="BS13" s="686"/>
      <c r="BT13" s="686"/>
      <c r="BU13" s="686"/>
    </row>
    <row r="14" ht="15.0" customHeight="1">
      <c r="A14" s="686" t="s">
        <v>4344</v>
      </c>
      <c r="B14" s="686"/>
      <c r="C14" s="686"/>
      <c r="D14" s="684"/>
      <c r="E14" s="684" t="b">
        <v>1</v>
      </c>
      <c r="F14" s="684"/>
      <c r="G14" s="686"/>
      <c r="H14" s="710" t="s">
        <v>4345</v>
      </c>
      <c r="I14" s="686" t="s">
        <v>4725</v>
      </c>
      <c r="J14" s="686" t="s">
        <v>1498</v>
      </c>
      <c r="K14" s="686" t="s">
        <v>124</v>
      </c>
      <c r="L14" s="686" t="s">
        <v>4696</v>
      </c>
      <c r="M14" s="686"/>
      <c r="N14" s="686"/>
      <c r="O14" s="686"/>
      <c r="P14" s="686" t="s">
        <v>475</v>
      </c>
      <c r="Q14" s="686"/>
      <c r="R14" s="686"/>
      <c r="S14" s="686" t="s">
        <v>3602</v>
      </c>
      <c r="T14" s="712">
        <v>2019.0</v>
      </c>
      <c r="U14" s="686" t="s">
        <v>91</v>
      </c>
      <c r="V14" s="686"/>
      <c r="W14" s="686"/>
      <c r="X14" s="686"/>
      <c r="Y14" s="686"/>
      <c r="Z14" s="686"/>
      <c r="AA14" s="686"/>
      <c r="AB14" s="686"/>
      <c r="AC14" s="686"/>
      <c r="AD14" s="686"/>
      <c r="AE14" s="686"/>
      <c r="AF14" s="686"/>
      <c r="AG14" s="710" t="s">
        <v>478</v>
      </c>
      <c r="AH14" s="712">
        <v>21.0</v>
      </c>
      <c r="AI14" s="686" t="s">
        <v>479</v>
      </c>
      <c r="AK14" s="686" t="s">
        <v>480</v>
      </c>
      <c r="AM14" s="686" t="s">
        <v>481</v>
      </c>
      <c r="AN14" s="686" t="s">
        <v>482</v>
      </c>
      <c r="AP14" s="686"/>
      <c r="AQ14" s="686"/>
      <c r="AR14" s="686"/>
      <c r="AS14" s="686"/>
      <c r="AT14" s="686"/>
      <c r="AU14" s="686"/>
      <c r="AV14" s="686"/>
      <c r="AW14" s="686"/>
      <c r="AX14" s="686"/>
      <c r="AY14" s="686"/>
      <c r="AZ14" s="686"/>
      <c r="BA14" s="686" t="s">
        <v>4812</v>
      </c>
      <c r="BB14" s="686"/>
      <c r="BC14" s="686"/>
      <c r="BD14" s="686"/>
      <c r="BE14" s="686"/>
      <c r="BF14" s="686"/>
      <c r="BG14" s="686"/>
      <c r="BH14" s="686"/>
      <c r="BI14" s="686"/>
      <c r="BJ14" s="686"/>
      <c r="BK14" s="686"/>
      <c r="BL14" s="686"/>
      <c r="BM14" s="686"/>
      <c r="BN14" s="686"/>
      <c r="BO14" s="686"/>
      <c r="BP14" s="686"/>
      <c r="BQ14" s="686"/>
      <c r="BR14" s="686"/>
      <c r="BS14" s="686"/>
      <c r="BT14" s="686"/>
      <c r="BU14" s="686"/>
    </row>
    <row r="15" ht="15.0" customHeight="1">
      <c r="A15" s="686" t="s">
        <v>690</v>
      </c>
      <c r="B15" s="686"/>
      <c r="C15" s="686" t="s">
        <v>4080</v>
      </c>
      <c r="D15" s="684"/>
      <c r="E15" s="684" t="b">
        <v>1</v>
      </c>
      <c r="F15" s="684"/>
      <c r="G15" s="710" t="s">
        <v>677</v>
      </c>
      <c r="H15" s="710" t="s">
        <v>676</v>
      </c>
      <c r="J15" s="686" t="s">
        <v>4810</v>
      </c>
      <c r="P15" s="686" t="s">
        <v>679</v>
      </c>
      <c r="Q15" s="686" t="s">
        <v>680</v>
      </c>
      <c r="R15" s="686" t="s">
        <v>681</v>
      </c>
      <c r="S15" s="686" t="s">
        <v>4815</v>
      </c>
      <c r="T15" s="712">
        <v>2014.0</v>
      </c>
      <c r="U15" s="686" t="s">
        <v>91</v>
      </c>
      <c r="V15" s="686"/>
      <c r="W15" s="686" t="s">
        <v>277</v>
      </c>
      <c r="X15" s="686"/>
      <c r="Y15" s="742">
        <v>44210.0</v>
      </c>
      <c r="Z15" s="686" t="s">
        <v>3707</v>
      </c>
      <c r="AA15" s="686" t="s">
        <v>3708</v>
      </c>
      <c r="AB15" s="712">
        <v>0.02</v>
      </c>
      <c r="AC15" s="712">
        <v>1.0</v>
      </c>
      <c r="AD15" s="686"/>
      <c r="AE15" s="712">
        <v>1.0</v>
      </c>
      <c r="AF15" s="686"/>
      <c r="AG15" s="710" t="s">
        <v>3709</v>
      </c>
      <c r="AH15" s="712">
        <v>136.0</v>
      </c>
      <c r="AI15" s="686"/>
      <c r="AJ15" s="686"/>
      <c r="AK15" s="686" t="s">
        <v>3710</v>
      </c>
      <c r="AL15" s="686"/>
      <c r="AM15" s="686" t="s">
        <v>3710</v>
      </c>
      <c r="AN15" s="686" t="s">
        <v>3711</v>
      </c>
      <c r="AO15" s="686"/>
      <c r="AP15" s="686"/>
      <c r="AQ15" s="686" t="s">
        <v>3710</v>
      </c>
      <c r="AR15" s="686"/>
      <c r="AS15" s="686" t="s">
        <v>3712</v>
      </c>
      <c r="AT15" s="686" t="s">
        <v>689</v>
      </c>
      <c r="AV15" s="684" t="s">
        <v>4811</v>
      </c>
      <c r="AW15" s="684" t="s">
        <v>4811</v>
      </c>
      <c r="AX15" s="684" t="b">
        <v>0</v>
      </c>
      <c r="AY15" s="686" t="s">
        <v>182</v>
      </c>
      <c r="BA15" s="686" t="s">
        <v>4080</v>
      </c>
      <c r="BB15" s="686"/>
      <c r="BC15" s="686"/>
      <c r="BD15" s="686"/>
      <c r="BE15" s="686"/>
      <c r="BF15" s="686"/>
      <c r="BG15" s="686"/>
      <c r="BH15" s="686"/>
      <c r="BI15" s="686"/>
      <c r="BJ15" s="686"/>
      <c r="BK15" s="686"/>
      <c r="BL15" s="686"/>
      <c r="BM15" s="686"/>
      <c r="BN15" s="686"/>
      <c r="BO15" s="686"/>
      <c r="BP15" s="686"/>
      <c r="BQ15" s="686"/>
      <c r="BR15" s="686"/>
      <c r="BS15" s="686"/>
      <c r="BT15" s="686"/>
      <c r="BU15" s="686"/>
    </row>
    <row r="16" ht="15.0" customHeight="1">
      <c r="A16" s="686" t="s">
        <v>531</v>
      </c>
      <c r="B16" s="686"/>
      <c r="C16" s="686" t="s">
        <v>4080</v>
      </c>
      <c r="D16" s="684"/>
      <c r="E16" s="684" t="b">
        <v>1</v>
      </c>
      <c r="F16" s="684"/>
      <c r="G16" s="710" t="s">
        <v>534</v>
      </c>
      <c r="H16" s="710" t="s">
        <v>533</v>
      </c>
      <c r="J16" s="686" t="s">
        <v>4810</v>
      </c>
      <c r="P16" s="686" t="s">
        <v>535</v>
      </c>
      <c r="Q16" s="686" t="s">
        <v>536</v>
      </c>
      <c r="R16" s="686" t="s">
        <v>537</v>
      </c>
      <c r="S16" s="686" t="s">
        <v>538</v>
      </c>
      <c r="T16" s="712">
        <v>2010.0</v>
      </c>
      <c r="U16" s="686" t="s">
        <v>91</v>
      </c>
      <c r="V16" s="686"/>
      <c r="W16" s="686" t="s">
        <v>193</v>
      </c>
      <c r="Y16" s="742">
        <v>44208.0</v>
      </c>
      <c r="Z16" s="686" t="s">
        <v>4276</v>
      </c>
      <c r="AA16" s="686" t="s">
        <v>4277</v>
      </c>
      <c r="AB16" s="712">
        <v>0.13</v>
      </c>
      <c r="AC16" s="712">
        <v>1.0</v>
      </c>
      <c r="AD16" s="686"/>
      <c r="AE16" s="712">
        <v>0.0</v>
      </c>
      <c r="AF16" s="686"/>
      <c r="AG16" s="710" t="s">
        <v>539</v>
      </c>
      <c r="AH16" s="686"/>
      <c r="AI16" s="686"/>
      <c r="AJ16" s="686"/>
      <c r="AK16" s="686"/>
      <c r="AL16" s="686"/>
      <c r="AM16" s="686"/>
      <c r="AN16" s="686" t="s">
        <v>4278</v>
      </c>
      <c r="AO16" s="686"/>
      <c r="AP16" s="686"/>
      <c r="AQ16" s="686"/>
      <c r="AR16" s="686"/>
      <c r="AS16" s="686" t="s">
        <v>4278</v>
      </c>
      <c r="AT16" s="686" t="s">
        <v>541</v>
      </c>
      <c r="AV16" s="684" t="s">
        <v>4811</v>
      </c>
      <c r="AW16" s="684" t="s">
        <v>4811</v>
      </c>
      <c r="AX16" s="684" t="b">
        <v>0</v>
      </c>
      <c r="AY16" s="686" t="s">
        <v>95</v>
      </c>
      <c r="AZ16" s="686"/>
      <c r="BA16" s="686" t="s">
        <v>4080</v>
      </c>
      <c r="BB16" s="686"/>
      <c r="BC16" s="686"/>
      <c r="BD16" s="686"/>
      <c r="BE16" s="686"/>
      <c r="BF16" s="686"/>
      <c r="BG16" s="686"/>
      <c r="BH16" s="686"/>
      <c r="BI16" s="686"/>
      <c r="BJ16" s="686"/>
      <c r="BK16" s="686"/>
      <c r="BL16" s="686"/>
      <c r="BM16" s="686"/>
      <c r="BN16" s="686"/>
      <c r="BO16" s="686"/>
      <c r="BP16" s="686"/>
      <c r="BQ16" s="686"/>
      <c r="BR16" s="686"/>
      <c r="BS16" s="686"/>
      <c r="BT16" s="686"/>
      <c r="BU16" s="686"/>
    </row>
    <row r="17" ht="15.0" customHeight="1">
      <c r="A17" s="686" t="s">
        <v>560</v>
      </c>
      <c r="B17" s="686"/>
      <c r="C17" s="686"/>
      <c r="D17" s="684"/>
      <c r="E17" s="684" t="b">
        <v>1</v>
      </c>
      <c r="F17" s="684"/>
      <c r="G17" s="686"/>
      <c r="H17" s="710" t="s">
        <v>562</v>
      </c>
      <c r="I17" s="686" t="s">
        <v>4724</v>
      </c>
      <c r="J17" s="686" t="s">
        <v>1498</v>
      </c>
      <c r="K17" s="686" t="s">
        <v>63</v>
      </c>
      <c r="L17" s="686" t="s">
        <v>187</v>
      </c>
      <c r="M17" s="686"/>
      <c r="N17" s="686"/>
      <c r="O17" s="686"/>
      <c r="P17" s="686" t="s">
        <v>4346</v>
      </c>
      <c r="Q17" s="686" t="s">
        <v>564</v>
      </c>
      <c r="R17" s="686" t="s">
        <v>566</v>
      </c>
      <c r="S17" s="686" t="s">
        <v>4347</v>
      </c>
      <c r="T17" s="712">
        <v>2004.0</v>
      </c>
      <c r="U17" s="686" t="s">
        <v>568</v>
      </c>
      <c r="V17" s="737">
        <v>108734.0</v>
      </c>
      <c r="W17" s="686"/>
      <c r="X17" s="686"/>
      <c r="Y17" s="686"/>
      <c r="Z17" s="686"/>
      <c r="AA17" s="686"/>
      <c r="AB17" s="686"/>
      <c r="AC17" s="686"/>
      <c r="AD17" s="686"/>
      <c r="AE17" s="686"/>
      <c r="AF17" s="686"/>
      <c r="AG17" s="710" t="s">
        <v>569</v>
      </c>
      <c r="AH17" s="686" t="s">
        <v>570</v>
      </c>
      <c r="AI17" s="686"/>
      <c r="AJ17" s="759">
        <v>6.61E9</v>
      </c>
      <c r="AK17" s="686" t="s">
        <v>571</v>
      </c>
      <c r="AM17" s="686"/>
      <c r="AN17" s="686"/>
      <c r="AO17" s="686"/>
      <c r="AP17" s="686"/>
      <c r="AQ17" s="686"/>
      <c r="AR17" s="686"/>
      <c r="AS17" s="686"/>
      <c r="AT17" s="686"/>
      <c r="AU17" s="686"/>
      <c r="AV17" s="686"/>
      <c r="AW17" s="686"/>
      <c r="AX17" s="686"/>
      <c r="AY17" s="686"/>
      <c r="AZ17" s="686"/>
      <c r="BA17" s="686" t="s">
        <v>4812</v>
      </c>
      <c r="BB17" s="686"/>
      <c r="BC17" s="686"/>
      <c r="BD17" s="686"/>
      <c r="BE17" s="686"/>
      <c r="BF17" s="686"/>
      <c r="BG17" s="686"/>
      <c r="BH17" s="686"/>
      <c r="BI17" s="686"/>
      <c r="BJ17" s="686"/>
      <c r="BK17" s="686"/>
      <c r="BL17" s="686"/>
      <c r="BM17" s="686"/>
      <c r="BN17" s="686"/>
      <c r="BO17" s="686"/>
      <c r="BP17" s="686"/>
      <c r="BQ17" s="686"/>
      <c r="BR17" s="686"/>
      <c r="BS17" s="686"/>
      <c r="BT17" s="686"/>
      <c r="BU17" s="686"/>
    </row>
    <row r="18" ht="15.0" customHeight="1">
      <c r="A18" s="686" t="s">
        <v>579</v>
      </c>
      <c r="B18" s="686"/>
      <c r="C18" s="686" t="s">
        <v>4080</v>
      </c>
      <c r="D18" s="684"/>
      <c r="E18" s="684" t="b">
        <v>1</v>
      </c>
      <c r="F18" s="684"/>
      <c r="G18" s="710" t="s">
        <v>581</v>
      </c>
      <c r="H18" s="710" t="s">
        <v>580</v>
      </c>
      <c r="I18" s="686" t="s">
        <v>4723</v>
      </c>
      <c r="J18" s="686" t="s">
        <v>4810</v>
      </c>
      <c r="K18" s="686" t="s">
        <v>63</v>
      </c>
      <c r="L18" s="686" t="s">
        <v>187</v>
      </c>
      <c r="M18" s="686"/>
      <c r="N18" s="686"/>
      <c r="O18" s="686"/>
      <c r="P18" s="686" t="s">
        <v>3713</v>
      </c>
      <c r="Q18" s="686" t="s">
        <v>585</v>
      </c>
      <c r="R18" s="686" t="s">
        <v>586</v>
      </c>
      <c r="S18" s="686" t="s">
        <v>587</v>
      </c>
      <c r="T18" s="712">
        <v>2010.0</v>
      </c>
      <c r="U18" s="686" t="s">
        <v>91</v>
      </c>
      <c r="V18" s="737">
        <v>143376.0</v>
      </c>
      <c r="W18" s="686" t="s">
        <v>74</v>
      </c>
      <c r="X18" s="686"/>
      <c r="Y18" s="742">
        <v>44511.0</v>
      </c>
      <c r="Z18" s="686" t="s">
        <v>3714</v>
      </c>
      <c r="AA18" s="686" t="s">
        <v>3715</v>
      </c>
      <c r="AB18" s="712">
        <v>2.7</v>
      </c>
      <c r="AC18" s="712">
        <v>2.0</v>
      </c>
      <c r="AD18" s="686"/>
      <c r="AE18" s="712">
        <v>4.0</v>
      </c>
      <c r="AF18" s="686"/>
      <c r="AG18" s="710" t="s">
        <v>588</v>
      </c>
      <c r="AH18" s="712">
        <v>441.0</v>
      </c>
      <c r="AI18" s="686" t="s">
        <v>589</v>
      </c>
      <c r="AK18" s="686" t="s">
        <v>3716</v>
      </c>
      <c r="AL18" s="686"/>
      <c r="AM18" s="686"/>
      <c r="AN18" s="686" t="s">
        <v>3716</v>
      </c>
      <c r="AO18" s="686"/>
      <c r="AP18" s="686"/>
      <c r="AQ18" s="686" t="s">
        <v>3716</v>
      </c>
      <c r="AR18" s="686"/>
      <c r="AS18" s="686" t="s">
        <v>3717</v>
      </c>
      <c r="AT18" s="686" t="s">
        <v>592</v>
      </c>
      <c r="AV18" s="684" t="s">
        <v>4811</v>
      </c>
      <c r="AW18" s="684" t="s">
        <v>4811</v>
      </c>
      <c r="AX18" s="684" t="b">
        <v>0</v>
      </c>
      <c r="AY18" s="686" t="s">
        <v>95</v>
      </c>
      <c r="AZ18" s="686"/>
      <c r="BA18" s="686" t="s">
        <v>4080</v>
      </c>
      <c r="BB18" s="686"/>
      <c r="BC18" s="686"/>
      <c r="BD18" s="686"/>
      <c r="BE18" s="686"/>
      <c r="BF18" s="686"/>
      <c r="BG18" s="686"/>
      <c r="BH18" s="686"/>
      <c r="BI18" s="686"/>
      <c r="BJ18" s="686"/>
      <c r="BK18" s="686"/>
      <c r="BL18" s="686"/>
      <c r="BM18" s="686"/>
      <c r="BN18" s="686"/>
      <c r="BO18" s="686"/>
      <c r="BP18" s="686"/>
      <c r="BQ18" s="686"/>
      <c r="BR18" s="686"/>
      <c r="BS18" s="686"/>
      <c r="BT18" s="686"/>
      <c r="BU18" s="686"/>
    </row>
    <row r="19" ht="15.0" customHeight="1">
      <c r="A19" s="686" t="s">
        <v>593</v>
      </c>
      <c r="B19" s="686"/>
      <c r="C19" s="686" t="s">
        <v>4080</v>
      </c>
      <c r="D19" s="684"/>
      <c r="E19" s="684" t="b">
        <v>1</v>
      </c>
      <c r="F19" s="684"/>
      <c r="G19" s="710" t="s">
        <v>596</v>
      </c>
      <c r="H19" s="710" t="s">
        <v>595</v>
      </c>
      <c r="I19" s="686" t="s">
        <v>4707</v>
      </c>
      <c r="J19" s="686" t="s">
        <v>4810</v>
      </c>
      <c r="K19" s="686" t="s">
        <v>63</v>
      </c>
      <c r="L19" s="686" t="s">
        <v>187</v>
      </c>
      <c r="M19" s="686"/>
      <c r="N19" s="686"/>
      <c r="O19" s="686"/>
      <c r="P19" s="686" t="s">
        <v>3718</v>
      </c>
      <c r="Q19" s="686" t="s">
        <v>599</v>
      </c>
      <c r="R19" s="686" t="s">
        <v>600</v>
      </c>
      <c r="S19" s="686" t="s">
        <v>207</v>
      </c>
      <c r="T19" s="712">
        <v>2010.0</v>
      </c>
      <c r="U19" s="686" t="s">
        <v>109</v>
      </c>
      <c r="V19" s="737">
        <v>155337.0</v>
      </c>
      <c r="W19" s="686" t="s">
        <v>193</v>
      </c>
      <c r="Y19" s="686"/>
      <c r="Z19" s="686"/>
      <c r="AA19" s="686"/>
      <c r="AB19" s="686"/>
      <c r="AC19" s="686"/>
      <c r="AD19" s="686"/>
      <c r="AE19" s="686"/>
      <c r="AF19" s="686"/>
      <c r="AG19" s="710" t="s">
        <v>601</v>
      </c>
      <c r="AH19" s="712">
        <v>960.0</v>
      </c>
      <c r="AI19" s="686" t="s">
        <v>602</v>
      </c>
      <c r="AJ19" s="686" t="s">
        <v>603</v>
      </c>
      <c r="AK19" s="686" t="s">
        <v>3719</v>
      </c>
      <c r="AL19" s="686"/>
      <c r="AM19" s="686" t="s">
        <v>3719</v>
      </c>
      <c r="AN19" s="686" t="s">
        <v>605</v>
      </c>
      <c r="AO19" s="686" t="s">
        <v>606</v>
      </c>
      <c r="AP19" s="686"/>
      <c r="AQ19" s="686" t="s">
        <v>3719</v>
      </c>
      <c r="AR19" s="686" t="s">
        <v>3720</v>
      </c>
      <c r="AS19" s="686" t="s">
        <v>3721</v>
      </c>
      <c r="AT19" s="686" t="s">
        <v>609</v>
      </c>
      <c r="AV19" s="684" t="s">
        <v>4811</v>
      </c>
      <c r="AW19" s="684" t="s">
        <v>4811</v>
      </c>
      <c r="AX19" s="684" t="b">
        <v>0</v>
      </c>
      <c r="AY19" s="686" t="s">
        <v>182</v>
      </c>
      <c r="BA19" s="686" t="s">
        <v>4080</v>
      </c>
      <c r="BB19" s="686"/>
      <c r="BC19" s="686"/>
      <c r="BD19" s="686"/>
      <c r="BE19" s="686"/>
      <c r="BF19" s="686"/>
      <c r="BG19" s="686"/>
      <c r="BH19" s="686"/>
      <c r="BI19" s="686"/>
      <c r="BJ19" s="686"/>
      <c r="BK19" s="686"/>
      <c r="BL19" s="686"/>
      <c r="BM19" s="686"/>
      <c r="BN19" s="686"/>
      <c r="BO19" s="686"/>
      <c r="BP19" s="686"/>
      <c r="BQ19" s="686"/>
      <c r="BR19" s="686"/>
      <c r="BS19" s="686"/>
      <c r="BT19" s="686"/>
      <c r="BU19" s="686"/>
    </row>
    <row r="20" ht="15.0" customHeight="1">
      <c r="A20" s="686" t="s">
        <v>633</v>
      </c>
      <c r="B20" s="686"/>
      <c r="C20" s="686"/>
      <c r="D20" s="684"/>
      <c r="E20" s="684" t="b">
        <v>1</v>
      </c>
      <c r="F20" s="684"/>
      <c r="G20" s="686"/>
      <c r="H20" s="710" t="s">
        <v>635</v>
      </c>
      <c r="I20" s="686" t="s">
        <v>4723</v>
      </c>
      <c r="J20" s="686" t="s">
        <v>4810</v>
      </c>
      <c r="K20" s="686" t="s">
        <v>314</v>
      </c>
      <c r="L20" s="686" t="s">
        <v>4741</v>
      </c>
      <c r="M20" s="686"/>
      <c r="N20" s="686"/>
      <c r="O20" s="686"/>
      <c r="P20" s="686"/>
      <c r="Q20" s="686"/>
      <c r="R20" s="686"/>
      <c r="S20" s="686" t="s">
        <v>4348</v>
      </c>
      <c r="T20" s="686"/>
      <c r="U20" s="686"/>
      <c r="V20" s="686"/>
      <c r="W20" s="686"/>
      <c r="X20" s="686"/>
      <c r="Y20" s="686"/>
      <c r="Z20" s="686"/>
      <c r="AA20" s="686"/>
      <c r="AB20" s="686"/>
      <c r="AC20" s="686"/>
      <c r="AD20" s="686"/>
      <c r="AE20" s="686"/>
      <c r="AF20" s="686"/>
      <c r="AG20" s="686"/>
      <c r="AH20" s="686"/>
      <c r="AI20" s="686"/>
      <c r="AJ20" s="686"/>
      <c r="AK20" s="686"/>
      <c r="AL20" s="686"/>
      <c r="AM20" s="686"/>
      <c r="AN20" s="686"/>
      <c r="AO20" s="686"/>
      <c r="AP20" s="686"/>
      <c r="AQ20" s="686"/>
      <c r="AR20" s="686"/>
      <c r="AS20" s="686"/>
      <c r="AT20" s="686"/>
      <c r="AU20" s="686"/>
      <c r="AV20" s="686"/>
      <c r="AW20" s="686"/>
      <c r="AX20" s="686"/>
      <c r="AY20" s="686"/>
      <c r="AZ20" s="686"/>
      <c r="BA20" s="686" t="s">
        <v>4812</v>
      </c>
      <c r="BB20" s="686"/>
      <c r="BC20" s="686"/>
      <c r="BD20" s="686"/>
      <c r="BE20" s="686"/>
      <c r="BF20" s="686"/>
      <c r="BG20" s="686"/>
      <c r="BH20" s="686"/>
      <c r="BI20" s="686"/>
      <c r="BJ20" s="686"/>
      <c r="BK20" s="686"/>
      <c r="BL20" s="686"/>
      <c r="BM20" s="686"/>
      <c r="BN20" s="686"/>
      <c r="BO20" s="686"/>
      <c r="BP20" s="686"/>
      <c r="BQ20" s="686"/>
      <c r="BR20" s="686"/>
      <c r="BS20" s="686"/>
      <c r="BT20" s="686"/>
      <c r="BU20" s="686"/>
    </row>
    <row r="21" ht="15.0" customHeight="1">
      <c r="A21" s="686" t="s">
        <v>4350</v>
      </c>
      <c r="B21" s="686"/>
      <c r="C21" s="686"/>
      <c r="D21" s="684"/>
      <c r="E21" s="684" t="b">
        <v>1</v>
      </c>
      <c r="F21" s="684"/>
      <c r="G21" s="686"/>
      <c r="H21" s="710" t="s">
        <v>4351</v>
      </c>
      <c r="I21" s="686" t="s">
        <v>4707</v>
      </c>
      <c r="J21" s="686" t="s">
        <v>1498</v>
      </c>
      <c r="K21" s="686" t="s">
        <v>124</v>
      </c>
      <c r="L21" s="686" t="s">
        <v>187</v>
      </c>
      <c r="M21" s="686"/>
      <c r="N21" s="686"/>
      <c r="O21" s="686"/>
      <c r="P21" s="686" t="s">
        <v>4352</v>
      </c>
      <c r="Q21" s="686" t="s">
        <v>4353</v>
      </c>
      <c r="R21" s="686" t="s">
        <v>698</v>
      </c>
      <c r="S21" s="686" t="s">
        <v>415</v>
      </c>
      <c r="T21" s="712">
        <v>2015.0</v>
      </c>
      <c r="U21" s="686" t="s">
        <v>91</v>
      </c>
      <c r="V21" s="712">
        <v>508319.0</v>
      </c>
      <c r="W21" s="686"/>
      <c r="X21" s="686"/>
      <c r="Y21" s="686"/>
      <c r="Z21" s="686"/>
      <c r="AA21" s="686"/>
      <c r="AB21" s="686"/>
      <c r="AC21" s="686"/>
      <c r="AD21" s="686"/>
      <c r="AE21" s="686"/>
      <c r="AF21" s="686"/>
      <c r="AG21" s="710" t="s">
        <v>699</v>
      </c>
      <c r="AI21" s="686" t="s">
        <v>700</v>
      </c>
      <c r="AK21" s="686" t="s">
        <v>701</v>
      </c>
      <c r="AQ21" s="686"/>
      <c r="AR21" s="686"/>
      <c r="AS21" s="686"/>
      <c r="AT21" s="686"/>
      <c r="AU21" s="686"/>
      <c r="AV21" s="686"/>
      <c r="AW21" s="686"/>
      <c r="AX21" s="686"/>
      <c r="AY21" s="686"/>
      <c r="AZ21" s="686"/>
      <c r="BA21" s="686" t="s">
        <v>4812</v>
      </c>
      <c r="BB21" s="686"/>
      <c r="BC21" s="686"/>
      <c r="BD21" s="686"/>
      <c r="BE21" s="686"/>
      <c r="BF21" s="686"/>
      <c r="BG21" s="686"/>
      <c r="BH21" s="686"/>
      <c r="BI21" s="686"/>
      <c r="BJ21" s="686"/>
      <c r="BK21" s="686"/>
      <c r="BL21" s="686"/>
      <c r="BM21" s="686"/>
      <c r="BN21" s="686"/>
      <c r="BO21" s="686"/>
      <c r="BP21" s="686"/>
      <c r="BQ21" s="686"/>
      <c r="BR21" s="686"/>
      <c r="BS21" s="686"/>
      <c r="BT21" s="686"/>
      <c r="BU21" s="686"/>
    </row>
    <row r="22" ht="15.0" customHeight="1">
      <c r="A22" s="686" t="s">
        <v>4354</v>
      </c>
      <c r="B22" s="686"/>
      <c r="C22" s="686"/>
      <c r="D22" s="684"/>
      <c r="E22" s="684" t="b">
        <v>1</v>
      </c>
      <c r="F22" s="684"/>
      <c r="G22" s="686"/>
      <c r="H22" s="710" t="s">
        <v>4355</v>
      </c>
      <c r="I22" s="686" t="s">
        <v>4725</v>
      </c>
      <c r="J22" s="686" t="s">
        <v>4810</v>
      </c>
      <c r="K22" s="686" t="s">
        <v>124</v>
      </c>
      <c r="L22" s="686" t="s">
        <v>4741</v>
      </c>
      <c r="M22" s="686"/>
      <c r="N22" s="686"/>
      <c r="O22" s="686"/>
      <c r="P22" s="686"/>
      <c r="Q22" s="686"/>
      <c r="R22" s="686"/>
      <c r="S22" s="686"/>
      <c r="T22" s="686"/>
      <c r="U22" s="686"/>
      <c r="V22" s="686"/>
      <c r="W22" s="686"/>
      <c r="X22" s="686"/>
      <c r="Y22" s="686"/>
      <c r="Z22" s="686"/>
      <c r="AA22" s="686"/>
      <c r="AB22" s="686"/>
      <c r="AC22" s="686"/>
      <c r="AD22" s="686"/>
      <c r="AE22" s="686"/>
      <c r="AF22" s="686"/>
      <c r="AG22" s="686"/>
      <c r="AH22" s="686"/>
      <c r="AI22" s="686"/>
      <c r="AJ22" s="686"/>
      <c r="AK22" s="686"/>
      <c r="AL22" s="686"/>
      <c r="AM22" s="686"/>
      <c r="AN22" s="686"/>
      <c r="AO22" s="686"/>
      <c r="AP22" s="686"/>
      <c r="AQ22" s="686"/>
      <c r="AR22" s="686"/>
      <c r="AS22" s="686"/>
      <c r="AT22" s="686"/>
      <c r="AU22" s="686"/>
      <c r="AV22" s="686"/>
      <c r="AW22" s="686"/>
      <c r="AX22" s="686"/>
      <c r="AY22" s="686"/>
      <c r="AZ22" s="686"/>
      <c r="BA22" s="686" t="s">
        <v>4812</v>
      </c>
      <c r="BB22" s="686"/>
      <c r="BC22" s="686"/>
      <c r="BD22" s="686"/>
      <c r="BE22" s="686"/>
      <c r="BF22" s="686"/>
      <c r="BG22" s="686"/>
      <c r="BH22" s="686"/>
      <c r="BI22" s="686"/>
      <c r="BJ22" s="686"/>
      <c r="BK22" s="686"/>
      <c r="BL22" s="686"/>
      <c r="BM22" s="686"/>
      <c r="BN22" s="686"/>
      <c r="BO22" s="686"/>
      <c r="BP22" s="686"/>
      <c r="BQ22" s="686"/>
      <c r="BR22" s="686"/>
      <c r="BS22" s="686"/>
      <c r="BT22" s="686"/>
      <c r="BU22" s="686"/>
    </row>
    <row r="23" ht="15.0" customHeight="1">
      <c r="A23" s="686" t="s">
        <v>706</v>
      </c>
      <c r="B23" s="686"/>
      <c r="C23" s="686" t="s">
        <v>4080</v>
      </c>
      <c r="D23" s="684"/>
      <c r="E23" s="684" t="b">
        <v>1</v>
      </c>
      <c r="F23" s="684"/>
      <c r="G23" s="710" t="s">
        <v>708</v>
      </c>
      <c r="H23" s="710" t="s">
        <v>707</v>
      </c>
      <c r="I23" s="686" t="s">
        <v>4700</v>
      </c>
      <c r="J23" s="686" t="s">
        <v>4810</v>
      </c>
      <c r="K23" s="686" t="s">
        <v>4816</v>
      </c>
      <c r="L23" s="686" t="s">
        <v>4696</v>
      </c>
      <c r="M23" s="686"/>
      <c r="N23" s="686"/>
      <c r="O23" s="686"/>
      <c r="P23" s="686" t="s">
        <v>709</v>
      </c>
      <c r="Q23" s="686" t="s">
        <v>710</v>
      </c>
      <c r="R23" s="686" t="s">
        <v>711</v>
      </c>
      <c r="S23" s="686" t="s">
        <v>577</v>
      </c>
      <c r="T23" s="712">
        <v>2013.0</v>
      </c>
      <c r="U23" s="686" t="s">
        <v>109</v>
      </c>
      <c r="V23" s="737">
        <v>45450.0</v>
      </c>
      <c r="W23" s="686" t="s">
        <v>74</v>
      </c>
      <c r="X23" s="686" t="s">
        <v>259</v>
      </c>
      <c r="Y23" s="735">
        <v>43466.0</v>
      </c>
      <c r="Z23" s="745">
        <v>71429.0</v>
      </c>
      <c r="AA23" s="745">
        <v>71429.0</v>
      </c>
      <c r="AB23" s="712">
        <v>86.58</v>
      </c>
      <c r="AC23" s="712">
        <v>2.0</v>
      </c>
      <c r="AD23" s="686" t="s">
        <v>164</v>
      </c>
      <c r="AE23" s="712">
        <v>2.0</v>
      </c>
      <c r="AF23" s="686"/>
      <c r="AG23" s="710" t="s">
        <v>714</v>
      </c>
      <c r="AH23" s="712">
        <v>173.0</v>
      </c>
      <c r="AI23" s="686"/>
      <c r="AJ23" s="686" t="s">
        <v>715</v>
      </c>
      <c r="AK23" s="686" t="s">
        <v>3724</v>
      </c>
      <c r="AL23" s="686"/>
      <c r="AM23" s="686"/>
      <c r="AN23" s="686" t="s">
        <v>3725</v>
      </c>
      <c r="AO23" s="686"/>
      <c r="AP23" s="686"/>
      <c r="AQ23" s="686" t="s">
        <v>3724</v>
      </c>
      <c r="AR23" s="686"/>
      <c r="AS23" s="686" t="s">
        <v>3726</v>
      </c>
      <c r="AT23" s="686" t="s">
        <v>719</v>
      </c>
      <c r="AV23" s="684" t="s">
        <v>4811</v>
      </c>
      <c r="AW23" s="684" t="s">
        <v>4811</v>
      </c>
      <c r="AX23" s="684" t="b">
        <v>0</v>
      </c>
      <c r="AY23" s="686" t="s">
        <v>182</v>
      </c>
      <c r="AZ23" s="686" t="s">
        <v>720</v>
      </c>
      <c r="BA23" s="686" t="s">
        <v>4080</v>
      </c>
      <c r="BB23" s="686"/>
      <c r="BC23" s="686"/>
      <c r="BD23" s="686"/>
      <c r="BE23" s="686"/>
      <c r="BF23" s="686"/>
      <c r="BG23" s="686"/>
      <c r="BH23" s="686"/>
      <c r="BI23" s="686"/>
      <c r="BJ23" s="686"/>
      <c r="BK23" s="686"/>
      <c r="BL23" s="686"/>
      <c r="BM23" s="686"/>
      <c r="BN23" s="686"/>
      <c r="BO23" s="686"/>
      <c r="BP23" s="686"/>
      <c r="BQ23" s="686"/>
      <c r="BR23" s="686"/>
      <c r="BS23" s="686"/>
      <c r="BT23" s="686"/>
      <c r="BU23" s="686"/>
    </row>
    <row r="24" ht="15.0" customHeight="1">
      <c r="A24" s="686" t="s">
        <v>721</v>
      </c>
      <c r="B24" s="686"/>
      <c r="C24" s="686" t="s">
        <v>4080</v>
      </c>
      <c r="D24" s="684"/>
      <c r="E24" s="684" t="b">
        <v>1</v>
      </c>
      <c r="F24" s="684"/>
      <c r="G24" s="710" t="s">
        <v>723</v>
      </c>
      <c r="H24" s="710" t="s">
        <v>4817</v>
      </c>
      <c r="J24" s="686" t="s">
        <v>2708</v>
      </c>
      <c r="L24" s="686"/>
      <c r="M24" s="686"/>
      <c r="N24" s="686"/>
      <c r="O24" s="686"/>
      <c r="P24" s="686" t="s">
        <v>724</v>
      </c>
      <c r="Q24" s="686" t="s">
        <v>725</v>
      </c>
      <c r="R24" s="686" t="s">
        <v>726</v>
      </c>
      <c r="S24" s="686" t="s">
        <v>3727</v>
      </c>
      <c r="T24" s="712">
        <v>2017.0</v>
      </c>
      <c r="U24" s="686" t="s">
        <v>91</v>
      </c>
      <c r="V24" s="686"/>
      <c r="W24" s="686" t="s">
        <v>306</v>
      </c>
      <c r="Y24" s="686"/>
      <c r="Z24" s="686"/>
      <c r="AA24" s="686"/>
      <c r="AB24" s="686"/>
      <c r="AC24" s="686"/>
      <c r="AD24" s="686"/>
      <c r="AE24" s="686"/>
      <c r="AF24" s="686"/>
      <c r="AG24" s="686"/>
      <c r="AH24" s="686"/>
      <c r="AI24" s="686"/>
      <c r="AJ24" s="686"/>
      <c r="AK24" s="686" t="s">
        <v>3728</v>
      </c>
      <c r="AL24" s="686"/>
      <c r="AM24" s="686"/>
      <c r="AN24" s="686" t="s">
        <v>3728</v>
      </c>
      <c r="AO24" s="686"/>
      <c r="AP24" s="686"/>
      <c r="AQ24" s="686" t="s">
        <v>3728</v>
      </c>
      <c r="AR24" s="686"/>
      <c r="AS24" s="686" t="s">
        <v>3729</v>
      </c>
      <c r="AT24" s="686" t="s">
        <v>730</v>
      </c>
      <c r="AV24" s="684" t="s">
        <v>4811</v>
      </c>
      <c r="AW24" s="684" t="s">
        <v>4811</v>
      </c>
      <c r="AX24" s="684" t="b">
        <v>0</v>
      </c>
      <c r="AY24" s="686" t="s">
        <v>214</v>
      </c>
      <c r="AZ24" s="686"/>
      <c r="BA24" s="686" t="s">
        <v>4080</v>
      </c>
      <c r="BB24" s="686"/>
      <c r="BC24" s="686"/>
      <c r="BD24" s="686"/>
      <c r="BE24" s="686"/>
      <c r="BF24" s="686"/>
      <c r="BG24" s="686"/>
      <c r="BH24" s="686"/>
      <c r="BI24" s="686"/>
      <c r="BJ24" s="686"/>
      <c r="BK24" s="686"/>
      <c r="BL24" s="686"/>
      <c r="BM24" s="686"/>
      <c r="BN24" s="686"/>
      <c r="BO24" s="686"/>
      <c r="BP24" s="686"/>
      <c r="BQ24" s="686"/>
      <c r="BR24" s="686"/>
      <c r="BS24" s="686"/>
      <c r="BT24" s="686"/>
      <c r="BU24" s="686"/>
    </row>
    <row r="25" ht="15.0" customHeight="1">
      <c r="A25" s="686" t="s">
        <v>731</v>
      </c>
      <c r="B25" s="686"/>
      <c r="C25" s="686" t="s">
        <v>4080</v>
      </c>
      <c r="D25" s="684"/>
      <c r="E25" s="684" t="b">
        <v>1</v>
      </c>
      <c r="F25" s="684"/>
      <c r="G25" s="710" t="s">
        <v>733</v>
      </c>
      <c r="H25" s="710" t="s">
        <v>732</v>
      </c>
      <c r="I25" s="686" t="s">
        <v>4707</v>
      </c>
      <c r="J25" s="686" t="s">
        <v>4810</v>
      </c>
      <c r="K25" s="686" t="s">
        <v>63</v>
      </c>
      <c r="L25" s="686" t="s">
        <v>187</v>
      </c>
      <c r="M25" s="686"/>
      <c r="N25" s="686"/>
      <c r="O25" s="686"/>
      <c r="P25" s="686" t="s">
        <v>736</v>
      </c>
      <c r="Q25" s="686" t="s">
        <v>3730</v>
      </c>
      <c r="R25" s="686" t="s">
        <v>3731</v>
      </c>
      <c r="S25" s="686" t="s">
        <v>415</v>
      </c>
      <c r="T25" s="712">
        <v>2011.0</v>
      </c>
      <c r="U25" s="686" t="s">
        <v>109</v>
      </c>
      <c r="V25" s="712">
        <v>19624.0</v>
      </c>
      <c r="W25" s="686" t="s">
        <v>110</v>
      </c>
      <c r="X25" s="686" t="s">
        <v>259</v>
      </c>
      <c r="Y25" s="742">
        <v>44549.0</v>
      </c>
      <c r="Z25" s="745">
        <v>71429.0</v>
      </c>
      <c r="AA25" s="736">
        <v>8883304.0</v>
      </c>
      <c r="AB25" s="712">
        <v>8.883</v>
      </c>
      <c r="AC25" s="712">
        <v>3.0</v>
      </c>
      <c r="AD25" s="686" t="s">
        <v>111</v>
      </c>
      <c r="AE25" s="712">
        <v>7.0</v>
      </c>
      <c r="AF25" s="686"/>
      <c r="AG25" s="710" t="s">
        <v>739</v>
      </c>
      <c r="AH25" s="737">
        <v>1193.0</v>
      </c>
      <c r="AI25" s="686" t="s">
        <v>740</v>
      </c>
      <c r="AK25" s="686" t="s">
        <v>3732</v>
      </c>
      <c r="AL25" s="686" t="s">
        <v>3733</v>
      </c>
      <c r="AM25" s="686" t="s">
        <v>3732</v>
      </c>
      <c r="AN25" s="686" t="s">
        <v>743</v>
      </c>
      <c r="AO25" s="686"/>
      <c r="AP25" s="686"/>
      <c r="AQ25" s="686" t="s">
        <v>3732</v>
      </c>
      <c r="AR25" s="686"/>
      <c r="AS25" s="686" t="s">
        <v>3734</v>
      </c>
      <c r="AT25" s="686" t="s">
        <v>745</v>
      </c>
      <c r="AV25" s="684" t="s">
        <v>4811</v>
      </c>
      <c r="AW25" s="684" t="s">
        <v>4811</v>
      </c>
      <c r="AX25" s="684" t="b">
        <v>0</v>
      </c>
      <c r="AY25" s="686" t="s">
        <v>182</v>
      </c>
      <c r="BA25" s="686" t="s">
        <v>4080</v>
      </c>
      <c r="BB25" s="686"/>
      <c r="BC25" s="686"/>
      <c r="BD25" s="686"/>
      <c r="BE25" s="686"/>
      <c r="BF25" s="686"/>
      <c r="BG25" s="686"/>
      <c r="BH25" s="686"/>
      <c r="BI25" s="686"/>
      <c r="BJ25" s="686"/>
      <c r="BK25" s="686"/>
      <c r="BL25" s="686"/>
      <c r="BM25" s="686"/>
      <c r="BN25" s="686"/>
      <c r="BO25" s="686"/>
      <c r="BP25" s="686"/>
      <c r="BQ25" s="686"/>
      <c r="BR25" s="686"/>
      <c r="BS25" s="686"/>
      <c r="BT25" s="686"/>
      <c r="BU25" s="686"/>
    </row>
    <row r="26" ht="15.0" customHeight="1">
      <c r="A26" s="686" t="s">
        <v>4219</v>
      </c>
      <c r="B26" s="686"/>
      <c r="C26" s="686" t="s">
        <v>4080</v>
      </c>
      <c r="D26" s="684"/>
      <c r="E26" s="684" t="b">
        <v>1</v>
      </c>
      <c r="F26" s="684"/>
      <c r="G26" s="710" t="s">
        <v>4220</v>
      </c>
      <c r="H26" s="710" t="s">
        <v>4221</v>
      </c>
      <c r="J26" s="686" t="s">
        <v>4810</v>
      </c>
      <c r="P26" s="686" t="s">
        <v>750</v>
      </c>
      <c r="Q26" s="686" t="s">
        <v>751</v>
      </c>
      <c r="R26" s="686" t="s">
        <v>752</v>
      </c>
      <c r="S26" s="686" t="s">
        <v>129</v>
      </c>
      <c r="T26" s="712">
        <v>2017.0</v>
      </c>
      <c r="U26" s="686" t="s">
        <v>91</v>
      </c>
      <c r="V26" s="686"/>
      <c r="W26" s="686" t="s">
        <v>306</v>
      </c>
      <c r="Y26" s="686"/>
      <c r="Z26" s="686"/>
      <c r="AA26" s="686"/>
      <c r="AB26" s="686"/>
      <c r="AC26" s="686"/>
      <c r="AD26" s="686"/>
      <c r="AE26" s="686"/>
      <c r="AF26" s="686"/>
      <c r="AG26" s="686"/>
      <c r="AH26" s="686"/>
      <c r="AI26" s="686"/>
      <c r="AJ26" s="686"/>
      <c r="AK26" s="686" t="s">
        <v>4222</v>
      </c>
      <c r="AL26" s="686" t="s">
        <v>4223</v>
      </c>
      <c r="AM26" s="686"/>
      <c r="AN26" s="686" t="s">
        <v>4222</v>
      </c>
      <c r="AO26" s="686"/>
      <c r="AP26" s="686"/>
      <c r="AQ26" s="686"/>
      <c r="AR26" s="686"/>
      <c r="AS26" s="686" t="s">
        <v>4224</v>
      </c>
      <c r="AT26" s="686" t="s">
        <v>757</v>
      </c>
      <c r="AV26" s="684" t="s">
        <v>4811</v>
      </c>
      <c r="AW26" s="684" t="s">
        <v>4811</v>
      </c>
      <c r="AX26" s="684" t="b">
        <v>0</v>
      </c>
      <c r="AY26" s="686" t="s">
        <v>95</v>
      </c>
      <c r="AZ26" s="686"/>
      <c r="BA26" s="686" t="s">
        <v>4080</v>
      </c>
      <c r="BB26" s="686"/>
      <c r="BC26" s="686"/>
      <c r="BD26" s="686"/>
      <c r="BE26" s="686"/>
      <c r="BF26" s="686"/>
      <c r="BG26" s="686"/>
      <c r="BH26" s="686"/>
      <c r="BI26" s="686"/>
      <c r="BJ26" s="686"/>
      <c r="BK26" s="686"/>
      <c r="BL26" s="686"/>
      <c r="BM26" s="686"/>
      <c r="BN26" s="686"/>
      <c r="BO26" s="686"/>
      <c r="BP26" s="686"/>
      <c r="BQ26" s="686"/>
      <c r="BR26" s="686"/>
      <c r="BS26" s="686"/>
      <c r="BT26" s="686"/>
      <c r="BU26" s="686"/>
    </row>
    <row r="27" ht="15.0" customHeight="1">
      <c r="A27" s="686" t="s">
        <v>746</v>
      </c>
      <c r="B27" s="686"/>
      <c r="C27" s="686" t="s">
        <v>4080</v>
      </c>
      <c r="D27" s="684"/>
      <c r="E27" s="684" t="b">
        <v>1</v>
      </c>
      <c r="F27" s="684"/>
      <c r="G27" s="710" t="s">
        <v>748</v>
      </c>
      <c r="H27" s="710" t="s">
        <v>747</v>
      </c>
      <c r="I27" s="686" t="s">
        <v>4707</v>
      </c>
      <c r="J27" s="686" t="s">
        <v>4810</v>
      </c>
      <c r="K27" s="686" t="s">
        <v>63</v>
      </c>
      <c r="L27" s="686" t="s">
        <v>187</v>
      </c>
      <c r="M27" s="686"/>
      <c r="N27" s="686"/>
      <c r="O27" s="686"/>
      <c r="P27" s="686" t="s">
        <v>3736</v>
      </c>
      <c r="Q27" s="686" t="s">
        <v>3737</v>
      </c>
      <c r="R27" s="686" t="s">
        <v>3738</v>
      </c>
      <c r="S27" s="686" t="s">
        <v>823</v>
      </c>
      <c r="T27" s="712">
        <v>2000.0</v>
      </c>
      <c r="U27" s="686" t="s">
        <v>109</v>
      </c>
      <c r="V27" s="737">
        <v>17743.0</v>
      </c>
      <c r="W27" s="686" t="s">
        <v>74</v>
      </c>
      <c r="X27" s="686" t="s">
        <v>242</v>
      </c>
      <c r="Y27" s="742">
        <v>44550.0</v>
      </c>
      <c r="Z27" s="686" t="s">
        <v>3739</v>
      </c>
      <c r="AA27" s="686" t="s">
        <v>3740</v>
      </c>
      <c r="AB27" s="712">
        <v>98.5</v>
      </c>
      <c r="AC27" s="712">
        <v>6.0</v>
      </c>
      <c r="AD27" s="686"/>
      <c r="AE27" s="712">
        <v>12.0</v>
      </c>
      <c r="AF27" s="686"/>
      <c r="AG27" s="710" t="s">
        <v>3741</v>
      </c>
      <c r="AH27" s="737">
        <v>1926.0</v>
      </c>
      <c r="AI27" s="686"/>
      <c r="AJ27" s="759">
        <v>9.72E10</v>
      </c>
      <c r="AK27" s="686"/>
      <c r="AL27" s="686"/>
      <c r="AM27" s="686"/>
      <c r="AN27" s="686" t="s">
        <v>3743</v>
      </c>
      <c r="AO27" s="686"/>
      <c r="AP27" s="686" t="s">
        <v>3744</v>
      </c>
      <c r="AQ27" s="686"/>
      <c r="AR27" s="686"/>
      <c r="AS27" s="686" t="s">
        <v>3745</v>
      </c>
      <c r="AT27" s="686" t="s">
        <v>3746</v>
      </c>
      <c r="AV27" s="684" t="s">
        <v>4811</v>
      </c>
      <c r="AW27" s="684" t="s">
        <v>4811</v>
      </c>
      <c r="AX27" s="684" t="b">
        <v>0</v>
      </c>
      <c r="AY27" s="686" t="s">
        <v>182</v>
      </c>
      <c r="BA27" s="686" t="s">
        <v>4080</v>
      </c>
      <c r="BB27" s="686"/>
      <c r="BC27" s="686"/>
      <c r="BD27" s="686"/>
      <c r="BE27" s="686"/>
      <c r="BF27" s="686"/>
      <c r="BG27" s="686"/>
      <c r="BH27" s="686"/>
      <c r="BI27" s="686"/>
      <c r="BJ27" s="686"/>
      <c r="BK27" s="686"/>
      <c r="BL27" s="686"/>
      <c r="BM27" s="686"/>
      <c r="BN27" s="686"/>
      <c r="BO27" s="686"/>
      <c r="BP27" s="686"/>
      <c r="BQ27" s="686"/>
      <c r="BR27" s="686"/>
      <c r="BS27" s="686"/>
      <c r="BT27" s="686"/>
      <c r="BU27" s="686"/>
    </row>
    <row r="28" ht="15.0" customHeight="1">
      <c r="A28" s="686" t="s">
        <v>4818</v>
      </c>
      <c r="B28" s="686"/>
      <c r="C28" s="686" t="s">
        <v>4080</v>
      </c>
      <c r="D28" s="684"/>
      <c r="E28" s="684" t="b">
        <v>1</v>
      </c>
      <c r="F28" s="684"/>
      <c r="G28" s="710" t="s">
        <v>761</v>
      </c>
      <c r="H28" s="710" t="s">
        <v>4819</v>
      </c>
      <c r="J28" s="686" t="s">
        <v>4810</v>
      </c>
      <c r="P28" s="686" t="s">
        <v>4820</v>
      </c>
      <c r="Q28" s="686" t="s">
        <v>4821</v>
      </c>
      <c r="R28" s="686" t="s">
        <v>4822</v>
      </c>
      <c r="S28" s="686" t="s">
        <v>587</v>
      </c>
      <c r="T28" s="712">
        <v>2000.0</v>
      </c>
      <c r="U28" s="686" t="s">
        <v>109</v>
      </c>
      <c r="V28" s="686"/>
      <c r="W28" s="754" t="s">
        <v>178</v>
      </c>
      <c r="X28" s="686"/>
      <c r="Y28" s="742">
        <v>44367.0</v>
      </c>
      <c r="Z28" s="686" t="s">
        <v>4056</v>
      </c>
      <c r="AA28" s="686" t="s">
        <v>4357</v>
      </c>
      <c r="AB28" s="712">
        <v>55.23</v>
      </c>
      <c r="AC28" s="712">
        <v>13.0</v>
      </c>
      <c r="AD28" s="686"/>
      <c r="AE28" s="712">
        <v>3.0</v>
      </c>
      <c r="AF28" s="686"/>
      <c r="AG28" s="710" t="s">
        <v>4823</v>
      </c>
      <c r="AH28" s="737">
        <v>2463.0</v>
      </c>
      <c r="AI28" s="686"/>
      <c r="AJ28" s="686"/>
      <c r="AK28" s="686"/>
      <c r="AL28" s="686"/>
      <c r="AM28" s="686"/>
      <c r="AN28" s="686" t="s">
        <v>4358</v>
      </c>
      <c r="AO28" s="686"/>
      <c r="AP28" s="686"/>
      <c r="AQ28" s="686"/>
      <c r="AR28" s="686" t="s">
        <v>4358</v>
      </c>
      <c r="AS28" s="686" t="s">
        <v>4359</v>
      </c>
      <c r="AT28" s="686" t="s">
        <v>772</v>
      </c>
      <c r="AV28" s="684" t="s">
        <v>4811</v>
      </c>
      <c r="AW28" s="684" t="s">
        <v>4811</v>
      </c>
      <c r="AX28" s="684" t="b">
        <v>0</v>
      </c>
      <c r="AY28" s="686" t="s">
        <v>182</v>
      </c>
      <c r="BA28" s="686" t="s">
        <v>4080</v>
      </c>
      <c r="BB28" s="686"/>
      <c r="BC28" s="686"/>
      <c r="BD28" s="686"/>
      <c r="BE28" s="686"/>
      <c r="BF28" s="686"/>
      <c r="BG28" s="686"/>
      <c r="BH28" s="686"/>
      <c r="BI28" s="686"/>
      <c r="BJ28" s="686"/>
      <c r="BK28" s="686"/>
      <c r="BL28" s="686"/>
      <c r="BM28" s="686"/>
      <c r="BN28" s="686"/>
      <c r="BO28" s="686"/>
      <c r="BP28" s="686"/>
      <c r="BQ28" s="686"/>
      <c r="BR28" s="686"/>
      <c r="BS28" s="686"/>
      <c r="BT28" s="686"/>
      <c r="BU28" s="686"/>
    </row>
    <row r="29" ht="15.0" customHeight="1">
      <c r="A29" s="686" t="s">
        <v>773</v>
      </c>
      <c r="B29" s="686"/>
      <c r="C29" s="686" t="s">
        <v>4080</v>
      </c>
      <c r="D29" s="684"/>
      <c r="E29" s="684" t="b">
        <v>1</v>
      </c>
      <c r="F29" s="684"/>
      <c r="G29" s="710" t="s">
        <v>775</v>
      </c>
      <c r="H29" s="710" t="s">
        <v>774</v>
      </c>
      <c r="I29" s="686" t="s">
        <v>4707</v>
      </c>
      <c r="J29" s="686" t="s">
        <v>4810</v>
      </c>
      <c r="K29" s="686" t="s">
        <v>124</v>
      </c>
      <c r="L29" s="686" t="s">
        <v>187</v>
      </c>
      <c r="M29" s="686"/>
      <c r="N29" s="686"/>
      <c r="O29" s="686"/>
      <c r="P29" s="686" t="s">
        <v>777</v>
      </c>
      <c r="Q29" s="686" t="s">
        <v>778</v>
      </c>
      <c r="R29" s="686" t="s">
        <v>780</v>
      </c>
      <c r="S29" s="686" t="s">
        <v>415</v>
      </c>
      <c r="T29" s="712">
        <v>2003.0</v>
      </c>
      <c r="U29" s="686" t="s">
        <v>73</v>
      </c>
      <c r="V29" s="737">
        <v>16143.0</v>
      </c>
      <c r="W29" s="754" t="s">
        <v>178</v>
      </c>
      <c r="X29" s="686" t="s">
        <v>178</v>
      </c>
      <c r="Y29" s="735">
        <v>43080.0</v>
      </c>
      <c r="Z29" s="686" t="s">
        <v>4360</v>
      </c>
      <c r="AA29" s="686" t="s">
        <v>4361</v>
      </c>
      <c r="AB29" s="712">
        <v>24.6</v>
      </c>
      <c r="AC29" s="712">
        <v>3.0</v>
      </c>
      <c r="AD29" s="686" t="s">
        <v>111</v>
      </c>
      <c r="AE29" s="712">
        <v>5.0</v>
      </c>
      <c r="AF29" s="686"/>
      <c r="AG29" s="710" t="s">
        <v>782</v>
      </c>
      <c r="AH29" s="737">
        <v>8193.0</v>
      </c>
      <c r="AI29" s="686" t="s">
        <v>783</v>
      </c>
      <c r="AK29" s="686" t="s">
        <v>784</v>
      </c>
      <c r="AL29" s="686"/>
      <c r="AM29" s="686"/>
      <c r="AN29" s="686" t="s">
        <v>4362</v>
      </c>
      <c r="AO29" s="686"/>
      <c r="AP29" s="686" t="s">
        <v>4363</v>
      </c>
      <c r="AQ29" s="686" t="s">
        <v>4364</v>
      </c>
      <c r="AR29" s="686" t="s">
        <v>4362</v>
      </c>
      <c r="AS29" s="686" t="s">
        <v>4365</v>
      </c>
      <c r="AT29" s="686" t="s">
        <v>789</v>
      </c>
      <c r="AV29" s="684" t="s">
        <v>4811</v>
      </c>
      <c r="AW29" s="684" t="s">
        <v>4811</v>
      </c>
      <c r="AX29" s="684" t="b">
        <v>0</v>
      </c>
      <c r="AY29" s="686" t="s">
        <v>95</v>
      </c>
      <c r="AZ29" s="686"/>
      <c r="BA29" s="686" t="s">
        <v>4080</v>
      </c>
      <c r="BB29" s="686"/>
      <c r="BC29" s="686"/>
      <c r="BD29" s="686"/>
      <c r="BE29" s="686"/>
      <c r="BF29" s="686"/>
      <c r="BG29" s="686"/>
      <c r="BH29" s="686"/>
      <c r="BI29" s="686"/>
      <c r="BJ29" s="686"/>
      <c r="BK29" s="686"/>
      <c r="BL29" s="686"/>
      <c r="BM29" s="686"/>
      <c r="BN29" s="686"/>
      <c r="BO29" s="686"/>
      <c r="BP29" s="686"/>
      <c r="BQ29" s="686"/>
      <c r="BR29" s="686"/>
      <c r="BS29" s="686"/>
      <c r="BT29" s="686"/>
      <c r="BU29" s="686"/>
    </row>
    <row r="30" ht="15.0" customHeight="1">
      <c r="A30" s="686" t="s">
        <v>805</v>
      </c>
      <c r="B30" s="686"/>
      <c r="C30" s="686"/>
      <c r="D30" s="684"/>
      <c r="E30" s="684" t="b">
        <v>1</v>
      </c>
      <c r="F30" s="684"/>
      <c r="G30" s="686"/>
      <c r="H30" s="710" t="s">
        <v>806</v>
      </c>
      <c r="I30" s="686" t="s">
        <v>4824</v>
      </c>
      <c r="J30" s="686" t="s">
        <v>187</v>
      </c>
      <c r="K30" s="686" t="s">
        <v>81</v>
      </c>
      <c r="L30" s="686" t="s">
        <v>4741</v>
      </c>
      <c r="M30" s="686"/>
      <c r="N30" s="686"/>
      <c r="O30" s="686"/>
      <c r="P30" s="686" t="s">
        <v>809</v>
      </c>
      <c r="Q30" s="686" t="s">
        <v>810</v>
      </c>
      <c r="R30" s="686" t="s">
        <v>811</v>
      </c>
      <c r="S30" s="686" t="s">
        <v>3602</v>
      </c>
      <c r="T30" s="712">
        <v>2016.0</v>
      </c>
      <c r="U30" s="686" t="s">
        <v>91</v>
      </c>
      <c r="V30" s="737">
        <v>89846.0</v>
      </c>
      <c r="W30" s="686" t="s">
        <v>74</v>
      </c>
      <c r="X30" s="686" t="s">
        <v>74</v>
      </c>
      <c r="Y30" s="712">
        <v>2019.0</v>
      </c>
      <c r="Z30" s="686"/>
      <c r="AA30" s="686"/>
      <c r="AB30" s="686"/>
      <c r="AC30" s="712">
        <v>1.0</v>
      </c>
      <c r="AD30" s="686"/>
      <c r="AE30" s="686"/>
      <c r="AF30" s="686"/>
      <c r="AG30" s="710" t="s">
        <v>812</v>
      </c>
      <c r="AH30" s="712">
        <v>205.0</v>
      </c>
      <c r="AI30" s="686" t="s">
        <v>813</v>
      </c>
      <c r="AJ30" s="686"/>
      <c r="AK30" s="686" t="s">
        <v>814</v>
      </c>
      <c r="AN30" s="686" t="s">
        <v>815</v>
      </c>
      <c r="AP30" s="686"/>
      <c r="AQ30" s="686"/>
      <c r="AR30" s="686"/>
      <c r="AS30" s="686"/>
      <c r="AT30" s="686"/>
      <c r="AU30" s="686"/>
      <c r="AV30" s="686"/>
      <c r="AW30" s="686"/>
      <c r="AX30" s="686"/>
      <c r="AY30" s="686"/>
      <c r="AZ30" s="686"/>
      <c r="BA30" s="686" t="s">
        <v>4812</v>
      </c>
      <c r="BB30" s="686"/>
      <c r="BC30" s="686"/>
      <c r="BD30" s="686"/>
      <c r="BE30" s="686"/>
      <c r="BF30" s="686"/>
      <c r="BG30" s="686"/>
      <c r="BH30" s="686"/>
      <c r="BI30" s="686"/>
      <c r="BJ30" s="686"/>
      <c r="BK30" s="686"/>
      <c r="BL30" s="686"/>
      <c r="BM30" s="686"/>
      <c r="BN30" s="686"/>
      <c r="BO30" s="686"/>
      <c r="BP30" s="686"/>
      <c r="BQ30" s="686"/>
      <c r="BR30" s="686"/>
      <c r="BS30" s="686"/>
      <c r="BT30" s="686"/>
      <c r="BU30" s="686"/>
    </row>
    <row r="31" ht="15.0" customHeight="1">
      <c r="A31" s="686" t="s">
        <v>877</v>
      </c>
      <c r="B31" s="686"/>
      <c r="C31" s="686" t="s">
        <v>4080</v>
      </c>
      <c r="D31" s="684"/>
      <c r="E31" s="684" t="b">
        <v>1</v>
      </c>
      <c r="F31" s="684"/>
      <c r="G31" s="710" t="s">
        <v>880</v>
      </c>
      <c r="H31" s="710" t="s">
        <v>3756</v>
      </c>
      <c r="J31" s="686" t="s">
        <v>4810</v>
      </c>
      <c r="P31" s="686" t="s">
        <v>882</v>
      </c>
      <c r="Q31" s="686" t="s">
        <v>3757</v>
      </c>
      <c r="R31" s="686" t="s">
        <v>884</v>
      </c>
      <c r="S31" s="686" t="s">
        <v>415</v>
      </c>
      <c r="T31" s="712">
        <v>2005.0</v>
      </c>
      <c r="U31" s="686" t="s">
        <v>109</v>
      </c>
      <c r="V31" s="686"/>
      <c r="W31" s="686" t="s">
        <v>193</v>
      </c>
      <c r="Y31" s="747">
        <v>44335.0</v>
      </c>
      <c r="Z31" s="686" t="s">
        <v>3758</v>
      </c>
      <c r="AA31" s="686" t="s">
        <v>3759</v>
      </c>
      <c r="AB31" s="712">
        <v>21.79</v>
      </c>
      <c r="AC31" s="712">
        <v>9.0</v>
      </c>
      <c r="AD31" s="686"/>
      <c r="AE31" s="712">
        <v>4.0</v>
      </c>
      <c r="AF31" s="686"/>
      <c r="AG31" s="710" t="s">
        <v>886</v>
      </c>
      <c r="AH31" s="686"/>
      <c r="AI31" s="686"/>
      <c r="AJ31" s="686"/>
      <c r="AK31" s="686"/>
      <c r="AL31" s="686" t="s">
        <v>3760</v>
      </c>
      <c r="AM31" s="686"/>
      <c r="AN31" s="686" t="s">
        <v>3761</v>
      </c>
      <c r="AO31" s="686"/>
      <c r="AP31" s="686" t="s">
        <v>3762</v>
      </c>
      <c r="AQ31" s="686"/>
      <c r="AR31" s="686"/>
      <c r="AS31" s="686" t="s">
        <v>3763</v>
      </c>
      <c r="AT31" s="686" t="s">
        <v>893</v>
      </c>
      <c r="AV31" s="684" t="s">
        <v>4811</v>
      </c>
      <c r="AW31" s="684" t="s">
        <v>4811</v>
      </c>
      <c r="AX31" s="684" t="b">
        <v>0</v>
      </c>
      <c r="AY31" s="686" t="s">
        <v>182</v>
      </c>
      <c r="BA31" s="686" t="s">
        <v>4080</v>
      </c>
      <c r="BB31" s="686"/>
      <c r="BC31" s="686"/>
      <c r="BD31" s="686"/>
      <c r="BE31" s="686"/>
      <c r="BF31" s="686"/>
      <c r="BG31" s="686"/>
      <c r="BH31" s="686"/>
      <c r="BI31" s="686"/>
      <c r="BJ31" s="686"/>
      <c r="BK31" s="686"/>
      <c r="BL31" s="686"/>
      <c r="BM31" s="686"/>
      <c r="BN31" s="686"/>
      <c r="BO31" s="686"/>
      <c r="BP31" s="686"/>
      <c r="BQ31" s="686"/>
      <c r="BR31" s="686"/>
      <c r="BS31" s="686"/>
      <c r="BT31" s="686"/>
      <c r="BU31" s="686"/>
    </row>
    <row r="32" ht="15.0" customHeight="1">
      <c r="A32" s="686" t="s">
        <v>934</v>
      </c>
      <c r="B32" s="686"/>
      <c r="C32" s="686" t="s">
        <v>4080</v>
      </c>
      <c r="D32" s="684"/>
      <c r="E32" s="684" t="b">
        <v>1</v>
      </c>
      <c r="F32" s="684"/>
      <c r="G32" s="710" t="s">
        <v>936</v>
      </c>
      <c r="H32" s="710" t="s">
        <v>935</v>
      </c>
      <c r="I32" s="686" t="s">
        <v>4724</v>
      </c>
      <c r="J32" s="686" t="s">
        <v>4810</v>
      </c>
      <c r="K32" s="686" t="s">
        <v>187</v>
      </c>
      <c r="L32" s="686" t="s">
        <v>187</v>
      </c>
      <c r="M32" s="686"/>
      <c r="N32" s="686"/>
      <c r="O32" s="686"/>
      <c r="P32" s="686" t="s">
        <v>938</v>
      </c>
      <c r="Q32" s="686" t="s">
        <v>939</v>
      </c>
      <c r="R32" s="686" t="s">
        <v>940</v>
      </c>
      <c r="S32" s="686" t="s">
        <v>415</v>
      </c>
      <c r="T32" s="712">
        <v>2015.0</v>
      </c>
      <c r="U32" s="686" t="s">
        <v>91</v>
      </c>
      <c r="V32" s="737">
        <v>200532.0</v>
      </c>
      <c r="W32" s="686" t="s">
        <v>306</v>
      </c>
      <c r="Y32" s="686"/>
      <c r="Z32" s="686"/>
      <c r="AA32" s="686"/>
      <c r="AB32" s="686"/>
      <c r="AC32" s="686"/>
      <c r="AD32" s="686"/>
      <c r="AE32" s="686"/>
      <c r="AF32" s="686"/>
      <c r="AG32" s="710" t="s">
        <v>941</v>
      </c>
      <c r="AH32" s="712">
        <v>3.0</v>
      </c>
      <c r="AI32" s="686" t="s">
        <v>942</v>
      </c>
      <c r="AK32" s="686" t="s">
        <v>943</v>
      </c>
      <c r="AL32" s="686"/>
      <c r="AM32" s="686"/>
      <c r="AN32" s="686"/>
      <c r="AO32" s="686"/>
      <c r="AP32" s="686"/>
      <c r="AQ32" s="686" t="s">
        <v>4368</v>
      </c>
      <c r="AR32" s="686"/>
      <c r="AS32" s="686" t="s">
        <v>4369</v>
      </c>
      <c r="AT32" s="686" t="s">
        <v>946</v>
      </c>
      <c r="AV32" s="684" t="s">
        <v>4811</v>
      </c>
      <c r="AW32" s="684" t="s">
        <v>4811</v>
      </c>
      <c r="AX32" s="684" t="b">
        <v>0</v>
      </c>
      <c r="AY32" s="686" t="s">
        <v>214</v>
      </c>
      <c r="AZ32" s="686"/>
      <c r="BA32" s="686" t="s">
        <v>4080</v>
      </c>
      <c r="BB32" s="686"/>
      <c r="BC32" s="686"/>
      <c r="BD32" s="686"/>
      <c r="BE32" s="686"/>
      <c r="BF32" s="686"/>
      <c r="BG32" s="686"/>
      <c r="BH32" s="686"/>
      <c r="BI32" s="686"/>
      <c r="BJ32" s="686"/>
      <c r="BK32" s="686"/>
      <c r="BL32" s="686"/>
      <c r="BM32" s="686"/>
      <c r="BN32" s="686"/>
      <c r="BO32" s="686"/>
      <c r="BP32" s="686"/>
      <c r="BQ32" s="686"/>
      <c r="BR32" s="686"/>
      <c r="BS32" s="686"/>
      <c r="BT32" s="686"/>
      <c r="BU32" s="686"/>
    </row>
    <row r="33" ht="15.0" customHeight="1">
      <c r="A33" s="686" t="s">
        <v>966</v>
      </c>
      <c r="B33" s="686"/>
      <c r="C33" s="686" t="s">
        <v>4080</v>
      </c>
      <c r="D33" s="684"/>
      <c r="E33" s="684" t="b">
        <v>1</v>
      </c>
      <c r="F33" s="684"/>
      <c r="G33" s="710" t="s">
        <v>969</v>
      </c>
      <c r="H33" s="710" t="s">
        <v>968</v>
      </c>
      <c r="J33" s="686" t="s">
        <v>4810</v>
      </c>
      <c r="P33" s="686" t="s">
        <v>971</v>
      </c>
      <c r="Q33" s="686" t="s">
        <v>972</v>
      </c>
      <c r="R33" s="686" t="s">
        <v>973</v>
      </c>
      <c r="S33" s="686" t="s">
        <v>974</v>
      </c>
      <c r="T33" s="712">
        <v>1999.0</v>
      </c>
      <c r="U33" s="686" t="s">
        <v>73</v>
      </c>
      <c r="V33" s="686"/>
      <c r="W33" s="686" t="s">
        <v>110</v>
      </c>
      <c r="X33" s="686"/>
      <c r="Y33" s="774">
        <v>44385.0</v>
      </c>
      <c r="Z33" s="686" t="s">
        <v>4370</v>
      </c>
      <c r="AA33" s="686" t="s">
        <v>4371</v>
      </c>
      <c r="AB33" s="712">
        <v>5.0</v>
      </c>
      <c r="AC33" s="712">
        <v>1.0</v>
      </c>
      <c r="AD33" s="686"/>
      <c r="AE33" s="712">
        <v>1.0</v>
      </c>
      <c r="AF33" s="686"/>
      <c r="AG33" s="710" t="s">
        <v>975</v>
      </c>
      <c r="AH33" s="737">
        <v>3654.0</v>
      </c>
      <c r="AI33" s="686"/>
      <c r="AJ33" s="686"/>
      <c r="AK33" s="686"/>
      <c r="AL33" s="686"/>
      <c r="AM33" s="686" t="s">
        <v>4372</v>
      </c>
      <c r="AN33" s="686" t="s">
        <v>4373</v>
      </c>
      <c r="AO33" s="686"/>
      <c r="AP33" s="686"/>
      <c r="AQ33" s="686"/>
      <c r="AR33" s="686" t="s">
        <v>4374</v>
      </c>
      <c r="AS33" s="686" t="s">
        <v>4375</v>
      </c>
      <c r="AT33" s="686" t="s">
        <v>980</v>
      </c>
      <c r="AV33" s="684" t="s">
        <v>4811</v>
      </c>
      <c r="AW33" s="684" t="s">
        <v>4811</v>
      </c>
      <c r="AX33" s="684" t="b">
        <v>0</v>
      </c>
      <c r="AY33" s="686" t="s">
        <v>95</v>
      </c>
      <c r="AZ33" s="686"/>
      <c r="BA33" s="686" t="s">
        <v>4080</v>
      </c>
      <c r="BB33" s="686"/>
      <c r="BC33" s="686"/>
      <c r="BD33" s="686"/>
      <c r="BE33" s="686"/>
      <c r="BF33" s="686"/>
      <c r="BG33" s="686"/>
      <c r="BH33" s="686"/>
      <c r="BI33" s="686"/>
      <c r="BJ33" s="686"/>
      <c r="BK33" s="686"/>
      <c r="BL33" s="686"/>
      <c r="BM33" s="686"/>
      <c r="BN33" s="686"/>
      <c r="BO33" s="686"/>
      <c r="BP33" s="686"/>
      <c r="BQ33" s="686"/>
      <c r="BR33" s="686"/>
      <c r="BS33" s="686"/>
      <c r="BT33" s="686"/>
      <c r="BU33" s="686"/>
    </row>
    <row r="34" ht="15.0" customHeight="1">
      <c r="A34" s="686" t="s">
        <v>1008</v>
      </c>
      <c r="B34" s="686"/>
      <c r="C34" s="686" t="s">
        <v>4080</v>
      </c>
      <c r="D34" s="684"/>
      <c r="E34" s="684" t="b">
        <v>1</v>
      </c>
      <c r="F34" s="684"/>
      <c r="G34" s="710" t="s">
        <v>1010</v>
      </c>
      <c r="H34" s="710" t="s">
        <v>1009</v>
      </c>
      <c r="J34" s="686" t="s">
        <v>4810</v>
      </c>
      <c r="P34" s="686" t="s">
        <v>1012</v>
      </c>
      <c r="Q34" s="686" t="s">
        <v>1013</v>
      </c>
      <c r="R34" s="686" t="s">
        <v>1014</v>
      </c>
      <c r="S34" s="686" t="s">
        <v>415</v>
      </c>
      <c r="T34" s="712">
        <v>2016.0</v>
      </c>
      <c r="U34" s="686" t="s">
        <v>91</v>
      </c>
      <c r="V34" s="686"/>
      <c r="W34" s="686" t="s">
        <v>277</v>
      </c>
      <c r="X34" s="686"/>
      <c r="Y34" s="742">
        <v>44273.0</v>
      </c>
      <c r="Z34" s="686" t="s">
        <v>3766</v>
      </c>
      <c r="AA34" s="686" t="s">
        <v>3767</v>
      </c>
      <c r="AB34" s="712">
        <v>0.011</v>
      </c>
      <c r="AC34" s="712">
        <v>1.0</v>
      </c>
      <c r="AD34" s="686"/>
      <c r="AE34" s="712">
        <v>1.0</v>
      </c>
      <c r="AF34" s="686"/>
      <c r="AG34" s="686"/>
      <c r="AH34" s="686"/>
      <c r="AI34" s="686"/>
      <c r="AJ34" s="686"/>
      <c r="AK34" s="686" t="s">
        <v>3768</v>
      </c>
      <c r="AL34" s="686"/>
      <c r="AM34" s="686"/>
      <c r="AN34" s="686" t="s">
        <v>3768</v>
      </c>
      <c r="AO34" s="686"/>
      <c r="AP34" s="686"/>
      <c r="AQ34" s="686"/>
      <c r="AR34" s="686"/>
      <c r="AS34" s="686" t="s">
        <v>3769</v>
      </c>
      <c r="AT34" s="686" t="s">
        <v>1020</v>
      </c>
      <c r="AV34" s="684" t="s">
        <v>4811</v>
      </c>
      <c r="AW34" s="684" t="s">
        <v>4811</v>
      </c>
      <c r="AX34" s="684" t="b">
        <v>0</v>
      </c>
      <c r="AY34" s="686" t="s">
        <v>214</v>
      </c>
      <c r="AZ34" s="686"/>
      <c r="BA34" s="686" t="s">
        <v>4080</v>
      </c>
      <c r="BB34" s="686"/>
      <c r="BC34" s="686"/>
      <c r="BD34" s="686"/>
      <c r="BE34" s="686"/>
      <c r="BF34" s="686"/>
      <c r="BG34" s="686"/>
      <c r="BH34" s="686"/>
      <c r="BI34" s="686"/>
      <c r="BJ34" s="686"/>
      <c r="BK34" s="686"/>
      <c r="BL34" s="686"/>
      <c r="BM34" s="686"/>
      <c r="BN34" s="686"/>
      <c r="BO34" s="686"/>
      <c r="BP34" s="686"/>
      <c r="BQ34" s="686"/>
      <c r="BR34" s="686"/>
      <c r="BS34" s="686"/>
      <c r="BT34" s="686"/>
      <c r="BU34" s="686"/>
    </row>
    <row r="35" ht="15.0" customHeight="1">
      <c r="A35" s="686" t="s">
        <v>4514</v>
      </c>
      <c r="B35" s="686"/>
      <c r="C35" s="686"/>
      <c r="D35" s="684"/>
      <c r="E35" s="684" t="b">
        <v>1</v>
      </c>
      <c r="F35" s="684"/>
      <c r="G35" s="686"/>
      <c r="H35" s="710" t="s">
        <v>4515</v>
      </c>
      <c r="I35" s="686" t="s">
        <v>4813</v>
      </c>
      <c r="J35" s="686" t="s">
        <v>187</v>
      </c>
      <c r="K35" s="686"/>
      <c r="L35" s="686" t="s">
        <v>4741</v>
      </c>
      <c r="M35" s="686"/>
      <c r="N35" s="686"/>
      <c r="O35" s="686" t="s">
        <v>3542</v>
      </c>
      <c r="P35" s="686" t="s">
        <v>4516</v>
      </c>
      <c r="T35" s="686"/>
      <c r="U35" s="686"/>
      <c r="V35" s="686"/>
      <c r="W35" s="686"/>
      <c r="X35" s="686"/>
      <c r="Y35" s="686"/>
      <c r="Z35" s="686"/>
      <c r="AA35" s="686"/>
      <c r="AB35" s="686"/>
      <c r="AC35" s="686"/>
      <c r="AD35" s="686"/>
      <c r="AE35" s="686"/>
      <c r="AF35" s="686"/>
      <c r="AG35" s="686"/>
      <c r="AH35" s="686"/>
      <c r="AI35" s="686"/>
      <c r="AJ35" s="686"/>
      <c r="AK35" s="686"/>
      <c r="AL35" s="686"/>
      <c r="AM35" s="686"/>
      <c r="AN35" s="686"/>
      <c r="AO35" s="686"/>
      <c r="AP35" s="686"/>
      <c r="AQ35" s="686"/>
      <c r="AR35" s="686"/>
      <c r="AS35" s="686"/>
      <c r="AT35" s="686"/>
      <c r="AU35" s="686"/>
      <c r="AV35" s="686"/>
      <c r="AW35" s="686"/>
      <c r="AX35" s="686"/>
      <c r="AY35" s="686"/>
      <c r="AZ35" s="686"/>
      <c r="BA35" s="686" t="s">
        <v>4812</v>
      </c>
      <c r="BB35" s="686"/>
      <c r="BC35" s="686"/>
      <c r="BD35" s="686"/>
      <c r="BE35" s="686"/>
      <c r="BF35" s="686"/>
      <c r="BG35" s="686"/>
      <c r="BH35" s="686"/>
      <c r="BI35" s="686"/>
      <c r="BJ35" s="686"/>
      <c r="BK35" s="686"/>
      <c r="BL35" s="686"/>
      <c r="BM35" s="686"/>
      <c r="BN35" s="686"/>
      <c r="BO35" s="686"/>
      <c r="BP35" s="686"/>
      <c r="BQ35" s="686"/>
      <c r="BR35" s="686"/>
      <c r="BS35" s="686"/>
      <c r="BT35" s="686"/>
      <c r="BU35" s="686"/>
    </row>
    <row r="36" ht="15.0" customHeight="1">
      <c r="A36" s="686" t="s">
        <v>1021</v>
      </c>
      <c r="B36" s="686"/>
      <c r="C36" s="686" t="s">
        <v>4080</v>
      </c>
      <c r="D36" s="684"/>
      <c r="E36" s="684" t="b">
        <v>1</v>
      </c>
      <c r="F36" s="684"/>
      <c r="G36" s="710" t="s">
        <v>1023</v>
      </c>
      <c r="H36" s="710" t="s">
        <v>3770</v>
      </c>
      <c r="J36" s="686" t="s">
        <v>2708</v>
      </c>
      <c r="L36" s="686"/>
      <c r="M36" s="686"/>
      <c r="N36" s="686"/>
      <c r="O36" s="686"/>
      <c r="P36" s="686" t="s">
        <v>1024</v>
      </c>
      <c r="Q36" s="686" t="s">
        <v>1025</v>
      </c>
      <c r="R36" s="686" t="s">
        <v>1026</v>
      </c>
      <c r="S36" s="686" t="s">
        <v>870</v>
      </c>
      <c r="T36" s="712">
        <v>2014.0</v>
      </c>
      <c r="U36" s="686" t="s">
        <v>91</v>
      </c>
      <c r="V36" s="686"/>
      <c r="W36" s="686" t="s">
        <v>193</v>
      </c>
      <c r="Y36" s="742">
        <v>44213.0</v>
      </c>
      <c r="Z36" s="686"/>
      <c r="AA36" s="712">
        <v>0.0</v>
      </c>
      <c r="AB36" s="686"/>
      <c r="AC36" s="712">
        <v>1.0</v>
      </c>
      <c r="AD36" s="686"/>
      <c r="AE36" s="712">
        <v>1.0</v>
      </c>
      <c r="AF36" s="686"/>
      <c r="AG36" s="710" t="s">
        <v>1027</v>
      </c>
      <c r="AH36" s="712">
        <v>101.0</v>
      </c>
      <c r="AI36" s="686"/>
      <c r="AJ36" s="686"/>
      <c r="AK36" s="686"/>
      <c r="AL36" s="686" t="s">
        <v>3771</v>
      </c>
      <c r="AM36" s="686"/>
      <c r="AN36" s="686" t="s">
        <v>3772</v>
      </c>
      <c r="AO36" s="686"/>
      <c r="AP36" s="686"/>
      <c r="AQ36" s="686"/>
      <c r="AR36" s="686" t="s">
        <v>3772</v>
      </c>
      <c r="AS36" s="686" t="s">
        <v>3773</v>
      </c>
      <c r="AT36" s="686" t="s">
        <v>1031</v>
      </c>
      <c r="AV36" s="684" t="s">
        <v>4811</v>
      </c>
      <c r="AW36" s="684" t="s">
        <v>4811</v>
      </c>
      <c r="AX36" s="684" t="b">
        <v>0</v>
      </c>
      <c r="AY36" s="686" t="s">
        <v>182</v>
      </c>
      <c r="BA36" s="686" t="s">
        <v>4080</v>
      </c>
      <c r="BB36" s="686"/>
      <c r="BC36" s="686"/>
      <c r="BD36" s="686"/>
      <c r="BE36" s="686"/>
      <c r="BF36" s="686"/>
      <c r="BG36" s="686"/>
      <c r="BH36" s="686"/>
      <c r="BI36" s="686"/>
      <c r="BJ36" s="686"/>
      <c r="BK36" s="686"/>
      <c r="BL36" s="686"/>
      <c r="BM36" s="686"/>
      <c r="BN36" s="686"/>
      <c r="BO36" s="686"/>
      <c r="BP36" s="686"/>
      <c r="BQ36" s="686"/>
      <c r="BR36" s="686"/>
      <c r="BS36" s="686"/>
      <c r="BT36" s="686"/>
      <c r="BU36" s="686"/>
    </row>
    <row r="37" ht="15.0" customHeight="1">
      <c r="A37" s="686" t="s">
        <v>3774</v>
      </c>
      <c r="B37" s="686"/>
      <c r="C37" s="686"/>
      <c r="D37" s="684"/>
      <c r="E37" s="684" t="b">
        <v>1</v>
      </c>
      <c r="F37" s="684"/>
      <c r="G37" s="686"/>
      <c r="H37" s="710" t="s">
        <v>3775</v>
      </c>
      <c r="I37" s="686" t="s">
        <v>4813</v>
      </c>
      <c r="J37" s="686" t="s">
        <v>187</v>
      </c>
      <c r="K37" s="686" t="s">
        <v>81</v>
      </c>
      <c r="L37" s="686" t="s">
        <v>187</v>
      </c>
      <c r="M37" s="686"/>
      <c r="N37" s="686"/>
      <c r="O37" s="686"/>
      <c r="P37" s="686" t="s">
        <v>3777</v>
      </c>
      <c r="Q37" s="686" t="s">
        <v>3778</v>
      </c>
      <c r="R37" s="686" t="s">
        <v>3779</v>
      </c>
      <c r="S37" s="686" t="s">
        <v>3602</v>
      </c>
      <c r="T37" s="712">
        <v>2007.0</v>
      </c>
      <c r="U37" s="686" t="s">
        <v>73</v>
      </c>
      <c r="V37" s="737">
        <v>3916.0</v>
      </c>
      <c r="W37" s="686" t="s">
        <v>3780</v>
      </c>
      <c r="X37" s="686" t="s">
        <v>1993</v>
      </c>
      <c r="Y37" s="735">
        <v>42705.0</v>
      </c>
      <c r="Z37" s="736">
        <v>3.0E7</v>
      </c>
      <c r="AA37" s="736">
        <v>6.94E7</v>
      </c>
      <c r="AB37" s="712">
        <v>69.4</v>
      </c>
      <c r="AC37" s="712">
        <v>6.0</v>
      </c>
      <c r="AD37" s="686" t="s">
        <v>1287</v>
      </c>
      <c r="AE37" s="712">
        <v>5.0</v>
      </c>
      <c r="AF37" s="686"/>
      <c r="AG37" s="710" t="s">
        <v>3781</v>
      </c>
      <c r="AH37" s="686" t="s">
        <v>570</v>
      </c>
      <c r="AI37" s="686" t="s">
        <v>3782</v>
      </c>
      <c r="AJ37" s="686"/>
      <c r="AK37" s="686" t="s">
        <v>3783</v>
      </c>
      <c r="AO37" s="686"/>
      <c r="AP37" s="686"/>
      <c r="AQ37" s="686"/>
      <c r="AR37" s="686"/>
      <c r="AS37" s="686"/>
      <c r="AT37" s="686"/>
      <c r="AU37" s="686"/>
      <c r="AV37" s="686"/>
      <c r="AW37" s="686"/>
      <c r="AX37" s="686"/>
      <c r="AY37" s="686"/>
      <c r="AZ37" s="686"/>
      <c r="BA37" s="686" t="s">
        <v>4812</v>
      </c>
      <c r="BB37" s="686"/>
      <c r="BC37" s="686"/>
      <c r="BD37" s="686"/>
      <c r="BE37" s="686"/>
      <c r="BF37" s="686"/>
      <c r="BG37" s="686"/>
      <c r="BH37" s="686"/>
      <c r="BI37" s="686"/>
      <c r="BJ37" s="686"/>
      <c r="BK37" s="686"/>
      <c r="BL37" s="686"/>
      <c r="BM37" s="686"/>
      <c r="BN37" s="686"/>
      <c r="BO37" s="686"/>
      <c r="BP37" s="686"/>
      <c r="BQ37" s="686"/>
      <c r="BR37" s="686"/>
      <c r="BS37" s="686"/>
      <c r="BT37" s="686"/>
      <c r="BU37" s="686"/>
    </row>
    <row r="38" ht="15.0" customHeight="1">
      <c r="A38" s="686" t="s">
        <v>1046</v>
      </c>
      <c r="B38" s="686"/>
      <c r="C38" s="686"/>
      <c r="D38" s="684"/>
      <c r="E38" s="684" t="b">
        <v>1</v>
      </c>
      <c r="F38" s="684"/>
      <c r="G38" s="686"/>
      <c r="H38" s="710" t="s">
        <v>1048</v>
      </c>
      <c r="I38" s="686" t="s">
        <v>4700</v>
      </c>
      <c r="J38" s="686" t="s">
        <v>187</v>
      </c>
      <c r="K38" s="686" t="s">
        <v>63</v>
      </c>
      <c r="L38" s="686" t="s">
        <v>4825</v>
      </c>
      <c r="M38" s="686"/>
      <c r="N38" s="686"/>
      <c r="O38" s="686"/>
      <c r="P38" s="686" t="s">
        <v>1050</v>
      </c>
      <c r="Q38" s="686" t="s">
        <v>1051</v>
      </c>
      <c r="R38" s="686" t="s">
        <v>1052</v>
      </c>
      <c r="S38" s="686" t="s">
        <v>4376</v>
      </c>
      <c r="T38" s="712">
        <v>2018.0</v>
      </c>
      <c r="U38" s="686"/>
      <c r="V38" s="737">
        <v>296951.0</v>
      </c>
      <c r="W38" s="686"/>
      <c r="X38" s="686"/>
      <c r="Y38" s="686"/>
      <c r="Z38" s="686"/>
      <c r="AA38" s="686"/>
      <c r="AB38" s="686"/>
      <c r="AC38" s="686"/>
      <c r="AD38" s="686"/>
      <c r="AE38" s="686"/>
      <c r="AF38" s="686"/>
      <c r="AG38" s="686" t="s">
        <v>570</v>
      </c>
      <c r="AH38" s="686" t="s">
        <v>570</v>
      </c>
      <c r="AI38" s="686" t="s">
        <v>1054</v>
      </c>
      <c r="AJ38" s="686"/>
      <c r="AK38" s="686" t="s">
        <v>1055</v>
      </c>
      <c r="AN38" s="686"/>
      <c r="AO38" s="686"/>
      <c r="AP38" s="686"/>
      <c r="AQ38" s="686"/>
      <c r="AR38" s="686"/>
      <c r="AS38" s="686"/>
      <c r="AT38" s="686"/>
      <c r="AU38" s="686"/>
      <c r="AV38" s="686"/>
      <c r="AW38" s="686"/>
      <c r="AX38" s="686"/>
      <c r="AY38" s="686"/>
      <c r="AZ38" s="686"/>
      <c r="BA38" s="686" t="s">
        <v>4812</v>
      </c>
      <c r="BB38" s="686"/>
      <c r="BC38" s="686"/>
      <c r="BD38" s="686"/>
      <c r="BE38" s="686"/>
      <c r="BF38" s="686"/>
      <c r="BG38" s="686"/>
      <c r="BH38" s="686"/>
      <c r="BI38" s="686"/>
      <c r="BJ38" s="686"/>
      <c r="BK38" s="686"/>
      <c r="BL38" s="686"/>
      <c r="BM38" s="686"/>
      <c r="BN38" s="686"/>
      <c r="BO38" s="686"/>
      <c r="BP38" s="686"/>
      <c r="BQ38" s="686"/>
      <c r="BR38" s="686"/>
      <c r="BS38" s="686"/>
      <c r="BT38" s="686"/>
      <c r="BU38" s="686"/>
    </row>
    <row r="39" ht="15.0" hidden="1" customHeight="1">
      <c r="A39" s="686" t="s">
        <v>841</v>
      </c>
      <c r="B39" s="686"/>
      <c r="C39" s="686" t="s">
        <v>4080</v>
      </c>
      <c r="D39" s="684"/>
      <c r="E39" s="684" t="b">
        <v>1</v>
      </c>
      <c r="F39" s="684"/>
      <c r="G39" s="710" t="s">
        <v>843</v>
      </c>
      <c r="H39" s="710" t="s">
        <v>3749</v>
      </c>
      <c r="I39" s="686" t="s">
        <v>4728</v>
      </c>
      <c r="J39" s="686" t="s">
        <v>2708</v>
      </c>
      <c r="L39" s="686" t="s">
        <v>4717</v>
      </c>
      <c r="P39" s="686" t="s">
        <v>3750</v>
      </c>
      <c r="Q39" s="686" t="s">
        <v>3751</v>
      </c>
      <c r="R39" s="686" t="s">
        <v>846</v>
      </c>
      <c r="S39" s="686" t="s">
        <v>3934</v>
      </c>
      <c r="T39" s="712">
        <v>2018.0</v>
      </c>
      <c r="U39" s="686" t="s">
        <v>91</v>
      </c>
      <c r="V39" s="686"/>
      <c r="W39" s="686" t="s">
        <v>74</v>
      </c>
      <c r="X39" s="686"/>
      <c r="Y39" s="742">
        <v>44487.0</v>
      </c>
      <c r="Z39" s="686" t="s">
        <v>3752</v>
      </c>
      <c r="AA39" s="686" t="s">
        <v>3715</v>
      </c>
      <c r="AB39" s="712">
        <v>2.7</v>
      </c>
      <c r="AC39" s="712">
        <v>2.0</v>
      </c>
      <c r="AD39" s="686"/>
      <c r="AE39" s="712">
        <v>5.0</v>
      </c>
      <c r="AF39" s="686"/>
      <c r="AG39" s="686"/>
      <c r="AH39" s="686"/>
      <c r="AI39" s="686"/>
      <c r="AJ39" s="686"/>
      <c r="AK39" s="686" t="s">
        <v>3753</v>
      </c>
      <c r="AL39" s="686" t="s">
        <v>3754</v>
      </c>
      <c r="AM39" s="686"/>
      <c r="AN39" s="686"/>
      <c r="AO39" s="686"/>
      <c r="AP39" s="686"/>
      <c r="AQ39" s="686"/>
      <c r="AR39" s="686"/>
      <c r="AS39" s="686" t="s">
        <v>3755</v>
      </c>
      <c r="AT39" s="686" t="s">
        <v>851</v>
      </c>
      <c r="AV39" s="684" t="s">
        <v>4811</v>
      </c>
      <c r="AW39" s="684" t="s">
        <v>4811</v>
      </c>
      <c r="AX39" s="684" t="b">
        <v>0</v>
      </c>
      <c r="AY39" s="686" t="s">
        <v>214</v>
      </c>
      <c r="AZ39" s="686" t="s">
        <v>852</v>
      </c>
      <c r="BA39" s="686" t="s">
        <v>4080</v>
      </c>
      <c r="BB39" s="686"/>
      <c r="BC39" s="686"/>
      <c r="BD39" s="686"/>
      <c r="BE39" s="686"/>
      <c r="BF39" s="686"/>
      <c r="BG39" s="686"/>
      <c r="BH39" s="686"/>
      <c r="BI39" s="686"/>
      <c r="BJ39" s="686"/>
      <c r="BK39" s="686"/>
      <c r="BL39" s="686"/>
      <c r="BM39" s="686"/>
      <c r="BN39" s="686"/>
      <c r="BO39" s="686"/>
      <c r="BP39" s="686"/>
      <c r="BQ39" s="686"/>
      <c r="BR39" s="686"/>
      <c r="BS39" s="686"/>
      <c r="BT39" s="686"/>
      <c r="BU39" s="686"/>
    </row>
    <row r="40" ht="15.0" customHeight="1">
      <c r="A40" s="686" t="s">
        <v>1078</v>
      </c>
      <c r="B40" s="686"/>
      <c r="C40" s="686" t="s">
        <v>4080</v>
      </c>
      <c r="D40" s="684"/>
      <c r="E40" s="684" t="b">
        <v>1</v>
      </c>
      <c r="F40" s="684"/>
      <c r="G40" s="710" t="s">
        <v>1081</v>
      </c>
      <c r="H40" s="710" t="s">
        <v>1080</v>
      </c>
      <c r="J40" s="686" t="s">
        <v>4810</v>
      </c>
      <c r="P40" s="686" t="s">
        <v>1082</v>
      </c>
      <c r="Q40" s="686" t="s">
        <v>1083</v>
      </c>
      <c r="R40" s="686" t="s">
        <v>1084</v>
      </c>
      <c r="S40" s="686" t="s">
        <v>4024</v>
      </c>
      <c r="T40" s="712">
        <v>2017.0</v>
      </c>
      <c r="U40" s="686" t="s">
        <v>91</v>
      </c>
      <c r="V40" s="686"/>
      <c r="W40" s="686" t="s">
        <v>306</v>
      </c>
      <c r="Y40" s="686"/>
      <c r="Z40" s="686"/>
      <c r="AA40" s="686"/>
      <c r="AB40" s="686"/>
      <c r="AC40" s="686"/>
      <c r="AD40" s="686"/>
      <c r="AE40" s="686"/>
      <c r="AF40" s="686"/>
      <c r="AG40" s="686"/>
      <c r="AH40" s="686"/>
      <c r="AI40" s="686"/>
      <c r="AJ40" s="686"/>
      <c r="AK40" s="686"/>
      <c r="AL40" s="686"/>
      <c r="AM40" s="686"/>
      <c r="AN40" s="686" t="s">
        <v>4025</v>
      </c>
      <c r="AO40" s="686"/>
      <c r="AP40" s="686"/>
      <c r="AQ40" s="686"/>
      <c r="AR40" s="686"/>
      <c r="AS40" s="754" t="s">
        <v>4026</v>
      </c>
      <c r="AT40" s="686" t="s">
        <v>1088</v>
      </c>
      <c r="AV40" s="684" t="s">
        <v>4811</v>
      </c>
      <c r="AW40" s="684" t="s">
        <v>4811</v>
      </c>
      <c r="AX40" s="684" t="b">
        <v>0</v>
      </c>
      <c r="AY40" s="686" t="s">
        <v>214</v>
      </c>
      <c r="AZ40" s="686"/>
      <c r="BA40" s="686" t="s">
        <v>4080</v>
      </c>
      <c r="BB40" s="686"/>
      <c r="BC40" s="686"/>
      <c r="BD40" s="686"/>
      <c r="BE40" s="686"/>
      <c r="BF40" s="686"/>
      <c r="BG40" s="686"/>
      <c r="BH40" s="686"/>
      <c r="BI40" s="686"/>
      <c r="BJ40" s="686"/>
      <c r="BK40" s="686"/>
      <c r="BL40" s="686"/>
      <c r="BM40" s="686"/>
      <c r="BN40" s="686"/>
      <c r="BO40" s="686"/>
      <c r="BP40" s="686"/>
      <c r="BQ40" s="686"/>
      <c r="BR40" s="686"/>
      <c r="BS40" s="686"/>
      <c r="BT40" s="686"/>
      <c r="BU40" s="686"/>
    </row>
    <row r="41" ht="15.0" hidden="1" customHeight="1">
      <c r="A41" s="686" t="s">
        <v>895</v>
      </c>
      <c r="B41" s="686"/>
      <c r="C41" s="686"/>
      <c r="D41" s="684"/>
      <c r="E41" s="684" t="b">
        <v>1</v>
      </c>
      <c r="F41" s="684"/>
      <c r="G41" s="686"/>
      <c r="H41" s="710" t="s">
        <v>896</v>
      </c>
      <c r="I41" s="686" t="s">
        <v>4720</v>
      </c>
      <c r="J41" s="686" t="s">
        <v>1498</v>
      </c>
      <c r="K41" s="686" t="s">
        <v>63</v>
      </c>
      <c r="L41" s="686" t="s">
        <v>187</v>
      </c>
      <c r="M41" s="686"/>
      <c r="N41" s="686"/>
      <c r="O41" s="686"/>
      <c r="P41" s="686" t="s">
        <v>899</v>
      </c>
      <c r="Q41" s="686" t="s">
        <v>4366</v>
      </c>
      <c r="R41" s="686" t="s">
        <v>901</v>
      </c>
      <c r="S41" s="686" t="s">
        <v>4367</v>
      </c>
      <c r="T41" s="742">
        <v>44546.0</v>
      </c>
      <c r="U41" s="686" t="s">
        <v>91</v>
      </c>
      <c r="V41" s="737">
        <v>161102.0</v>
      </c>
      <c r="W41" s="686"/>
      <c r="X41" s="686"/>
      <c r="Y41" s="686"/>
      <c r="Z41" s="686"/>
      <c r="AA41" s="686"/>
      <c r="AB41" s="686"/>
      <c r="AC41" s="686"/>
      <c r="AD41" s="686"/>
      <c r="AE41" s="686"/>
      <c r="AF41" s="686"/>
      <c r="AG41" s="710" t="s">
        <v>903</v>
      </c>
      <c r="AH41" s="686" t="s">
        <v>570</v>
      </c>
      <c r="AI41" s="686" t="s">
        <v>904</v>
      </c>
      <c r="AJ41" s="712">
        <v>-6383.0</v>
      </c>
      <c r="AK41" s="686" t="s">
        <v>905</v>
      </c>
      <c r="AN41" s="686"/>
      <c r="AO41" s="686"/>
      <c r="AP41" s="686"/>
      <c r="AQ41" s="686"/>
      <c r="AR41" s="686"/>
      <c r="AS41" s="686"/>
      <c r="AT41" s="686"/>
      <c r="AU41" s="686"/>
      <c r="AV41" s="686"/>
      <c r="AW41" s="686"/>
      <c r="AX41" s="686"/>
      <c r="AY41" s="686"/>
      <c r="AZ41" s="686"/>
      <c r="BA41" s="686" t="s">
        <v>4812</v>
      </c>
      <c r="BB41" s="686"/>
      <c r="BC41" s="686"/>
      <c r="BD41" s="686"/>
      <c r="BE41" s="686"/>
      <c r="BF41" s="686"/>
      <c r="BG41" s="686"/>
      <c r="BH41" s="686"/>
      <c r="BI41" s="686"/>
      <c r="BJ41" s="686"/>
      <c r="BK41" s="686"/>
      <c r="BL41" s="686"/>
      <c r="BM41" s="686"/>
      <c r="BN41" s="686"/>
      <c r="BO41" s="686"/>
      <c r="BP41" s="686"/>
      <c r="BQ41" s="686"/>
      <c r="BR41" s="686"/>
      <c r="BS41" s="686"/>
      <c r="BT41" s="686"/>
      <c r="BU41" s="686"/>
    </row>
    <row r="42" ht="15.0" customHeight="1">
      <c r="A42" s="686" t="s">
        <v>4027</v>
      </c>
      <c r="B42" s="686"/>
      <c r="C42" s="686" t="s">
        <v>4080</v>
      </c>
      <c r="D42" s="684"/>
      <c r="E42" s="684" t="b">
        <v>1</v>
      </c>
      <c r="F42" s="684"/>
      <c r="G42" s="710" t="s">
        <v>4029</v>
      </c>
      <c r="H42" s="710" t="s">
        <v>4030</v>
      </c>
      <c r="J42" s="686" t="s">
        <v>4810</v>
      </c>
      <c r="P42" s="686" t="s">
        <v>4031</v>
      </c>
      <c r="Q42" s="686" t="s">
        <v>4032</v>
      </c>
      <c r="R42" s="686" t="s">
        <v>4033</v>
      </c>
      <c r="S42" s="686" t="s">
        <v>577</v>
      </c>
      <c r="T42" s="712">
        <v>2008.0</v>
      </c>
      <c r="U42" s="686" t="s">
        <v>91</v>
      </c>
      <c r="V42" s="686"/>
      <c r="W42" s="686" t="s">
        <v>74</v>
      </c>
      <c r="X42" s="686"/>
      <c r="Y42" s="686"/>
      <c r="Z42" s="686"/>
      <c r="AA42" s="686" t="s">
        <v>4034</v>
      </c>
      <c r="AB42" s="712">
        <v>2.0</v>
      </c>
      <c r="AC42" s="712">
        <v>1.0</v>
      </c>
      <c r="AD42" s="686"/>
      <c r="AE42" s="712">
        <v>0.0</v>
      </c>
      <c r="AF42" s="686"/>
      <c r="AG42" s="686"/>
      <c r="AH42" s="686"/>
      <c r="AI42" s="686"/>
      <c r="AJ42" s="686"/>
      <c r="AK42" s="686"/>
      <c r="AL42" s="686"/>
      <c r="AM42" s="686"/>
      <c r="AN42" s="686" t="s">
        <v>4035</v>
      </c>
      <c r="AO42" s="686"/>
      <c r="AP42" s="686"/>
      <c r="AQ42" s="686"/>
      <c r="AR42" s="686"/>
      <c r="AS42" s="686" t="s">
        <v>4035</v>
      </c>
      <c r="AT42" s="686" t="s">
        <v>4036</v>
      </c>
      <c r="AV42" s="684" t="s">
        <v>4811</v>
      </c>
      <c r="AW42" s="684" t="s">
        <v>4811</v>
      </c>
      <c r="AX42" s="684" t="b">
        <v>0</v>
      </c>
      <c r="AY42" s="686" t="s">
        <v>423</v>
      </c>
      <c r="AZ42" s="686"/>
      <c r="BA42" s="686" t="s">
        <v>4080</v>
      </c>
      <c r="BB42" s="686"/>
      <c r="BC42" s="686"/>
      <c r="BD42" s="686"/>
      <c r="BE42" s="686"/>
      <c r="BF42" s="686"/>
      <c r="BG42" s="686"/>
      <c r="BH42" s="686"/>
      <c r="BI42" s="686"/>
      <c r="BJ42" s="686"/>
      <c r="BK42" s="686"/>
      <c r="BL42" s="686"/>
      <c r="BM42" s="686"/>
      <c r="BN42" s="686"/>
      <c r="BO42" s="686"/>
      <c r="BP42" s="686"/>
      <c r="BQ42" s="686"/>
      <c r="BR42" s="686"/>
      <c r="BS42" s="686"/>
      <c r="BT42" s="686"/>
      <c r="BU42" s="686"/>
    </row>
    <row r="43" ht="15.0" customHeight="1">
      <c r="A43" s="686" t="s">
        <v>1112</v>
      </c>
      <c r="B43" s="686"/>
      <c r="C43" s="686" t="s">
        <v>4080</v>
      </c>
      <c r="D43" s="684"/>
      <c r="E43" s="684" t="b">
        <v>1</v>
      </c>
      <c r="F43" s="684"/>
      <c r="G43" s="710" t="s">
        <v>1113</v>
      </c>
      <c r="H43" s="710" t="s">
        <v>4826</v>
      </c>
      <c r="J43" s="686" t="s">
        <v>4810</v>
      </c>
      <c r="P43" s="686" t="s">
        <v>1114</v>
      </c>
      <c r="Q43" s="686" t="s">
        <v>1115</v>
      </c>
      <c r="R43" s="686" t="s">
        <v>1116</v>
      </c>
      <c r="S43" s="686" t="s">
        <v>3727</v>
      </c>
      <c r="T43" s="712">
        <v>2015.0</v>
      </c>
      <c r="U43" s="686" t="s">
        <v>91</v>
      </c>
      <c r="V43" s="686"/>
      <c r="W43" s="686" t="s">
        <v>306</v>
      </c>
      <c r="Y43" s="686"/>
      <c r="Z43" s="686"/>
      <c r="AA43" s="686"/>
      <c r="AB43" s="686"/>
      <c r="AC43" s="686"/>
      <c r="AD43" s="686"/>
      <c r="AE43" s="686"/>
      <c r="AF43" s="686"/>
      <c r="AG43" s="686"/>
      <c r="AH43" s="686"/>
      <c r="AI43" s="686"/>
      <c r="AJ43" s="686"/>
      <c r="AK43" s="686" t="s">
        <v>3786</v>
      </c>
      <c r="AL43" s="686"/>
      <c r="AM43" s="686"/>
      <c r="AN43" s="686" t="s">
        <v>3786</v>
      </c>
      <c r="AO43" s="686"/>
      <c r="AP43" s="686"/>
      <c r="AQ43" s="686" t="s">
        <v>3786</v>
      </c>
      <c r="AR43" s="686"/>
      <c r="AS43" s="686" t="s">
        <v>3787</v>
      </c>
      <c r="AT43" s="686" t="s">
        <v>1121</v>
      </c>
      <c r="AV43" s="684" t="s">
        <v>4811</v>
      </c>
      <c r="AW43" s="684" t="s">
        <v>4811</v>
      </c>
      <c r="AX43" s="684" t="b">
        <v>0</v>
      </c>
      <c r="AY43" s="686" t="s">
        <v>95</v>
      </c>
      <c r="AZ43" s="686"/>
      <c r="BA43" s="686" t="s">
        <v>4080</v>
      </c>
      <c r="BB43" s="686"/>
      <c r="BC43" s="686"/>
      <c r="BD43" s="686"/>
      <c r="BE43" s="686"/>
      <c r="BF43" s="686"/>
      <c r="BG43" s="686"/>
      <c r="BH43" s="686"/>
      <c r="BI43" s="686"/>
      <c r="BJ43" s="686"/>
      <c r="BK43" s="686"/>
      <c r="BL43" s="686"/>
      <c r="BM43" s="686"/>
      <c r="BN43" s="686"/>
      <c r="BO43" s="686"/>
      <c r="BP43" s="686"/>
      <c r="BQ43" s="686"/>
      <c r="BR43" s="686"/>
      <c r="BS43" s="686"/>
      <c r="BT43" s="686"/>
      <c r="BU43" s="686"/>
    </row>
    <row r="44" ht="15.0" customHeight="1">
      <c r="A44" s="686" t="s">
        <v>3037</v>
      </c>
      <c r="B44" s="686"/>
      <c r="C44" s="686"/>
      <c r="D44" s="684"/>
      <c r="E44" s="684" t="b">
        <v>1</v>
      </c>
      <c r="F44" s="684"/>
      <c r="G44" s="686"/>
      <c r="H44" s="710" t="s">
        <v>4377</v>
      </c>
      <c r="I44" s="686" t="s">
        <v>4726</v>
      </c>
      <c r="J44" s="686" t="s">
        <v>187</v>
      </c>
      <c r="K44" s="686" t="s">
        <v>81</v>
      </c>
      <c r="L44" s="686" t="s">
        <v>4827</v>
      </c>
      <c r="M44" s="686"/>
      <c r="N44" s="686"/>
      <c r="O44" s="686"/>
      <c r="P44" s="686" t="s">
        <v>4378</v>
      </c>
      <c r="Q44" s="686" t="s">
        <v>3032</v>
      </c>
      <c r="R44" s="686" t="s">
        <v>3033</v>
      </c>
      <c r="S44" s="686" t="s">
        <v>3602</v>
      </c>
      <c r="T44" s="686"/>
      <c r="U44" s="686" t="s">
        <v>91</v>
      </c>
      <c r="V44" s="686"/>
      <c r="W44" s="686"/>
      <c r="X44" s="686"/>
      <c r="Y44" s="686"/>
      <c r="Z44" s="686"/>
      <c r="AA44" s="686"/>
      <c r="AB44" s="686"/>
      <c r="AC44" s="686"/>
      <c r="AD44" s="686"/>
      <c r="AE44" s="686"/>
      <c r="AF44" s="686"/>
      <c r="AG44" s="710" t="s">
        <v>3034</v>
      </c>
      <c r="AH44" s="712">
        <v>46.0</v>
      </c>
      <c r="AI44" s="686"/>
      <c r="AJ44" s="686"/>
      <c r="AK44" s="686" t="s">
        <v>3035</v>
      </c>
      <c r="AN44" s="686" t="s">
        <v>3035</v>
      </c>
      <c r="AQ44" s="686"/>
      <c r="AR44" s="686"/>
      <c r="AS44" s="686"/>
      <c r="AT44" s="686"/>
      <c r="AU44" s="686"/>
      <c r="AV44" s="686"/>
      <c r="AW44" s="686"/>
      <c r="AX44" s="686"/>
      <c r="AY44" s="686"/>
      <c r="AZ44" s="686"/>
      <c r="BA44" s="686" t="s">
        <v>4812</v>
      </c>
      <c r="BB44" s="686"/>
      <c r="BC44" s="686"/>
      <c r="BD44" s="686"/>
      <c r="BE44" s="686"/>
      <c r="BF44" s="686"/>
      <c r="BG44" s="686"/>
      <c r="BH44" s="686"/>
      <c r="BI44" s="686"/>
      <c r="BJ44" s="686"/>
      <c r="BK44" s="686"/>
      <c r="BL44" s="686"/>
      <c r="BM44" s="686"/>
      <c r="BN44" s="686"/>
      <c r="BO44" s="686"/>
      <c r="BP44" s="686"/>
      <c r="BQ44" s="686"/>
      <c r="BR44" s="686"/>
      <c r="BS44" s="686"/>
      <c r="BT44" s="686"/>
      <c r="BU44" s="686"/>
    </row>
    <row r="45" ht="15.0" customHeight="1">
      <c r="A45" s="686" t="s">
        <v>1122</v>
      </c>
      <c r="B45" s="686"/>
      <c r="C45" s="686" t="s">
        <v>4080</v>
      </c>
      <c r="D45" s="684"/>
      <c r="E45" s="684" t="b">
        <v>1</v>
      </c>
      <c r="F45" s="684"/>
      <c r="G45" s="710" t="s">
        <v>1124</v>
      </c>
      <c r="H45" s="710" t="s">
        <v>4828</v>
      </c>
      <c r="J45" s="686" t="s">
        <v>4810</v>
      </c>
      <c r="P45" s="686" t="s">
        <v>1125</v>
      </c>
      <c r="Q45" s="686" t="s">
        <v>1126</v>
      </c>
      <c r="R45" s="686" t="s">
        <v>1127</v>
      </c>
      <c r="S45" s="686" t="s">
        <v>207</v>
      </c>
      <c r="T45" s="712">
        <v>2014.0</v>
      </c>
      <c r="U45" s="686" t="s">
        <v>91</v>
      </c>
      <c r="V45" s="686"/>
      <c r="W45" s="686" t="s">
        <v>110</v>
      </c>
      <c r="X45" s="686"/>
      <c r="Y45" s="754" t="s">
        <v>3891</v>
      </c>
      <c r="Z45" s="686"/>
      <c r="AA45" s="712">
        <v>0.0</v>
      </c>
      <c r="AB45" s="686"/>
      <c r="AC45" s="712">
        <v>1.0</v>
      </c>
      <c r="AD45" s="686"/>
      <c r="AE45" s="712">
        <v>1.0</v>
      </c>
      <c r="AF45" s="686"/>
      <c r="AG45" s="710" t="s">
        <v>1128</v>
      </c>
      <c r="AH45" s="712">
        <v>107.0</v>
      </c>
      <c r="AI45" s="686"/>
      <c r="AJ45" s="686"/>
      <c r="AK45" s="686"/>
      <c r="AL45" s="686"/>
      <c r="AM45" s="686"/>
      <c r="AN45" s="686" t="s">
        <v>3788</v>
      </c>
      <c r="AO45" s="686"/>
      <c r="AP45" s="686"/>
      <c r="AQ45" s="686"/>
      <c r="AR45" s="686"/>
      <c r="AS45" s="686" t="s">
        <v>3789</v>
      </c>
      <c r="AT45" s="686" t="s">
        <v>1133</v>
      </c>
      <c r="AV45" s="684" t="s">
        <v>4811</v>
      </c>
      <c r="AW45" s="684" t="s">
        <v>4811</v>
      </c>
      <c r="AX45" s="684" t="b">
        <v>0</v>
      </c>
      <c r="AY45" s="686" t="s">
        <v>95</v>
      </c>
      <c r="AZ45" s="686"/>
      <c r="BA45" s="686" t="s">
        <v>4080</v>
      </c>
      <c r="BB45" s="686"/>
      <c r="BC45" s="686"/>
      <c r="BD45" s="686"/>
      <c r="BE45" s="686"/>
      <c r="BF45" s="686"/>
      <c r="BG45" s="686"/>
      <c r="BH45" s="686"/>
      <c r="BI45" s="686"/>
      <c r="BJ45" s="686"/>
      <c r="BK45" s="686"/>
      <c r="BL45" s="686"/>
      <c r="BM45" s="686"/>
      <c r="BN45" s="686"/>
      <c r="BO45" s="686"/>
      <c r="BP45" s="686"/>
      <c r="BQ45" s="686"/>
      <c r="BR45" s="686"/>
      <c r="BS45" s="686"/>
      <c r="BT45" s="686"/>
      <c r="BU45" s="686"/>
    </row>
    <row r="46" ht="15.0" customHeight="1">
      <c r="A46" s="686" t="s">
        <v>653</v>
      </c>
      <c r="B46" s="686"/>
      <c r="C46" s="686" t="s">
        <v>4080</v>
      </c>
      <c r="D46" s="684"/>
      <c r="E46" s="684" t="b">
        <v>1</v>
      </c>
      <c r="F46" s="684"/>
      <c r="G46" s="710" t="s">
        <v>640</v>
      </c>
      <c r="H46" s="686" t="s">
        <v>3790</v>
      </c>
      <c r="I46" s="686" t="s">
        <v>4813</v>
      </c>
      <c r="J46" s="686" t="s">
        <v>4810</v>
      </c>
      <c r="L46" s="686" t="s">
        <v>4696</v>
      </c>
      <c r="M46" s="686"/>
      <c r="N46" s="686"/>
      <c r="O46" s="686"/>
      <c r="P46" s="686" t="s">
        <v>643</v>
      </c>
      <c r="Q46" s="686" t="s">
        <v>3791</v>
      </c>
      <c r="R46" s="686" t="s">
        <v>645</v>
      </c>
      <c r="S46" s="686" t="s">
        <v>587</v>
      </c>
      <c r="T46" s="712">
        <v>2018.0</v>
      </c>
      <c r="U46" s="686" t="s">
        <v>91</v>
      </c>
      <c r="V46" s="686"/>
      <c r="W46" s="686" t="s">
        <v>74</v>
      </c>
      <c r="X46" s="686"/>
      <c r="Y46" s="686"/>
      <c r="Z46" s="686"/>
      <c r="AA46" s="686"/>
      <c r="AB46" s="686"/>
      <c r="AC46" s="686"/>
      <c r="AD46" s="686"/>
      <c r="AE46" s="686"/>
      <c r="AF46" s="686"/>
      <c r="AG46" s="710" t="s">
        <v>646</v>
      </c>
      <c r="AH46" s="712">
        <v>21.0</v>
      </c>
      <c r="AI46" s="686"/>
      <c r="AJ46" s="686"/>
      <c r="AK46" s="686" t="s">
        <v>3792</v>
      </c>
      <c r="AL46" s="686"/>
      <c r="AM46" s="686" t="s">
        <v>3793</v>
      </c>
      <c r="AN46" s="686" t="s">
        <v>3794</v>
      </c>
      <c r="AO46" s="686"/>
      <c r="AP46" s="686"/>
      <c r="AQ46" s="686" t="s">
        <v>3792</v>
      </c>
      <c r="AR46" s="686"/>
      <c r="AS46" s="686" t="s">
        <v>3795</v>
      </c>
      <c r="AT46" s="686" t="s">
        <v>3796</v>
      </c>
      <c r="AV46" s="684" t="s">
        <v>4811</v>
      </c>
      <c r="AW46" s="684" t="s">
        <v>4811</v>
      </c>
      <c r="AX46" s="684" t="b">
        <v>0</v>
      </c>
      <c r="AY46" s="686" t="s">
        <v>214</v>
      </c>
      <c r="AZ46" s="686"/>
      <c r="BA46" s="686" t="s">
        <v>4080</v>
      </c>
      <c r="BB46" s="686"/>
      <c r="BC46" s="686"/>
      <c r="BD46" s="686"/>
      <c r="BE46" s="686"/>
      <c r="BF46" s="686"/>
      <c r="BG46" s="686"/>
      <c r="BH46" s="686"/>
      <c r="BI46" s="686"/>
      <c r="BJ46" s="686"/>
      <c r="BK46" s="686"/>
      <c r="BL46" s="686"/>
      <c r="BM46" s="686"/>
      <c r="BN46" s="686"/>
      <c r="BO46" s="686"/>
      <c r="BP46" s="686"/>
      <c r="BQ46" s="686"/>
      <c r="BR46" s="686"/>
      <c r="BS46" s="686"/>
      <c r="BT46" s="686"/>
      <c r="BU46" s="686"/>
    </row>
    <row r="47" ht="15.0" customHeight="1">
      <c r="A47" s="686" t="s">
        <v>4829</v>
      </c>
      <c r="B47" s="686"/>
      <c r="C47" s="686" t="s">
        <v>4080</v>
      </c>
      <c r="D47" s="684"/>
      <c r="E47" s="684" t="b">
        <v>1</v>
      </c>
      <c r="F47" s="684"/>
      <c r="G47" s="710" t="s">
        <v>1319</v>
      </c>
      <c r="H47" s="710" t="s">
        <v>3799</v>
      </c>
      <c r="J47" s="686" t="s">
        <v>4810</v>
      </c>
      <c r="P47" s="686" t="s">
        <v>3800</v>
      </c>
      <c r="Q47" s="686" t="s">
        <v>3801</v>
      </c>
      <c r="R47" s="686" t="s">
        <v>1323</v>
      </c>
      <c r="S47" s="686" t="s">
        <v>207</v>
      </c>
      <c r="T47" s="712">
        <v>2006.0</v>
      </c>
      <c r="U47" s="686" t="s">
        <v>73</v>
      </c>
      <c r="V47" s="686"/>
      <c r="W47" s="686" t="s">
        <v>4139</v>
      </c>
      <c r="X47" s="686"/>
      <c r="Y47" s="742">
        <v>44515.0</v>
      </c>
      <c r="Z47" s="686" t="s">
        <v>4830</v>
      </c>
      <c r="AA47" s="686" t="s">
        <v>4831</v>
      </c>
      <c r="AB47" s="712">
        <v>45.4</v>
      </c>
      <c r="AC47" s="712">
        <v>3.0</v>
      </c>
      <c r="AD47" s="686"/>
      <c r="AE47" s="712">
        <v>7.0</v>
      </c>
      <c r="AF47" s="686"/>
      <c r="AG47" s="710" t="s">
        <v>1326</v>
      </c>
      <c r="AH47" s="737">
        <v>2277.0</v>
      </c>
      <c r="AI47" s="686"/>
      <c r="AJ47" s="686"/>
      <c r="AK47" s="686" t="s">
        <v>4832</v>
      </c>
      <c r="AL47" s="686"/>
      <c r="AM47" s="686" t="s">
        <v>4832</v>
      </c>
      <c r="AN47" s="686" t="s">
        <v>4833</v>
      </c>
      <c r="AO47" s="686"/>
      <c r="AP47" s="686" t="s">
        <v>3802</v>
      </c>
      <c r="AQ47" s="686"/>
      <c r="AR47" s="686"/>
      <c r="AS47" s="686" t="s">
        <v>3803</v>
      </c>
      <c r="AT47" s="686" t="s">
        <v>1331</v>
      </c>
      <c r="AV47" s="684" t="s">
        <v>4811</v>
      </c>
      <c r="AW47" s="684" t="s">
        <v>4811</v>
      </c>
      <c r="AX47" s="684" t="b">
        <v>0</v>
      </c>
      <c r="AY47" s="686" t="s">
        <v>95</v>
      </c>
      <c r="AZ47" s="686"/>
      <c r="BA47" s="686" t="s">
        <v>4080</v>
      </c>
      <c r="BB47" s="686"/>
      <c r="BC47" s="686"/>
      <c r="BD47" s="686"/>
      <c r="BE47" s="686"/>
      <c r="BF47" s="686"/>
      <c r="BG47" s="686"/>
      <c r="BH47" s="686"/>
      <c r="BI47" s="686"/>
      <c r="BJ47" s="686"/>
      <c r="BK47" s="686"/>
      <c r="BL47" s="686"/>
      <c r="BM47" s="686"/>
      <c r="BN47" s="686"/>
      <c r="BO47" s="686"/>
      <c r="BP47" s="686"/>
      <c r="BQ47" s="686"/>
      <c r="BR47" s="686"/>
      <c r="BS47" s="686"/>
      <c r="BT47" s="686"/>
      <c r="BU47" s="686"/>
    </row>
    <row r="48" ht="15.0" customHeight="1">
      <c r="A48" s="686" t="s">
        <v>1204</v>
      </c>
      <c r="B48" s="686"/>
      <c r="C48" s="686"/>
      <c r="D48" s="684"/>
      <c r="E48" s="684" t="b">
        <v>1</v>
      </c>
      <c r="F48" s="684"/>
      <c r="G48" s="686"/>
      <c r="H48" s="710" t="s">
        <v>1205</v>
      </c>
      <c r="I48" s="686" t="s">
        <v>4723</v>
      </c>
      <c r="J48" s="686" t="s">
        <v>4810</v>
      </c>
      <c r="K48" s="686" t="s">
        <v>124</v>
      </c>
      <c r="L48" s="686"/>
      <c r="M48" s="686"/>
      <c r="N48" s="686"/>
      <c r="O48" s="686" t="s">
        <v>3544</v>
      </c>
      <c r="P48" s="686" t="s">
        <v>1207</v>
      </c>
      <c r="Q48" s="686" t="s">
        <v>1208</v>
      </c>
      <c r="R48" s="686" t="s">
        <v>570</v>
      </c>
      <c r="S48" s="686" t="s">
        <v>483</v>
      </c>
      <c r="U48" s="686"/>
      <c r="V48" s="686"/>
      <c r="W48" s="686"/>
      <c r="X48" s="686"/>
      <c r="Y48" s="686"/>
      <c r="Z48" s="686"/>
      <c r="AA48" s="686"/>
      <c r="AB48" s="686"/>
      <c r="AC48" s="686"/>
      <c r="AD48" s="686"/>
      <c r="AE48" s="686"/>
      <c r="AF48" s="686"/>
      <c r="AG48" s="686" t="s">
        <v>1210</v>
      </c>
      <c r="AH48" s="686" t="s">
        <v>1210</v>
      </c>
      <c r="AI48" s="686" t="s">
        <v>1211</v>
      </c>
      <c r="AJ48" s="686" t="s">
        <v>1212</v>
      </c>
      <c r="AL48" s="686"/>
      <c r="AM48" s="686" t="s">
        <v>1213</v>
      </c>
      <c r="AN48" s="686" t="s">
        <v>1214</v>
      </c>
      <c r="AO48" s="686" t="s">
        <v>1215</v>
      </c>
      <c r="AQ48" s="686"/>
      <c r="AR48" s="686"/>
      <c r="AS48" s="686"/>
      <c r="AT48" s="686"/>
      <c r="AU48" s="686"/>
      <c r="AV48" s="686"/>
      <c r="AW48" s="686"/>
      <c r="AX48" s="686"/>
      <c r="AY48" s="686"/>
      <c r="AZ48" s="686" t="s">
        <v>1217</v>
      </c>
      <c r="BA48" s="686" t="s">
        <v>4812</v>
      </c>
      <c r="BB48" s="686"/>
      <c r="BC48" s="686"/>
      <c r="BD48" s="686"/>
      <c r="BE48" s="686"/>
      <c r="BF48" s="686"/>
      <c r="BG48" s="686"/>
      <c r="BH48" s="686"/>
      <c r="BI48" s="686"/>
      <c r="BJ48" s="686"/>
      <c r="BK48" s="686"/>
      <c r="BL48" s="686"/>
      <c r="BM48" s="686"/>
      <c r="BN48" s="686"/>
      <c r="BO48" s="686"/>
      <c r="BP48" s="686"/>
      <c r="BQ48" s="686"/>
      <c r="BR48" s="686"/>
      <c r="BS48" s="686"/>
      <c r="BT48" s="686"/>
      <c r="BU48" s="686"/>
    </row>
    <row r="49" ht="15.0" customHeight="1">
      <c r="A49" s="686" t="s">
        <v>1230</v>
      </c>
      <c r="B49" s="686"/>
      <c r="C49" s="686" t="s">
        <v>4080</v>
      </c>
      <c r="D49" s="684"/>
      <c r="E49" s="684" t="b">
        <v>1</v>
      </c>
      <c r="F49" s="684"/>
      <c r="G49" s="710" t="s">
        <v>1232</v>
      </c>
      <c r="H49" s="710" t="s">
        <v>4225</v>
      </c>
      <c r="J49" s="686" t="s">
        <v>2708</v>
      </c>
      <c r="L49" s="686"/>
      <c r="M49" s="686"/>
      <c r="N49" s="686"/>
      <c r="O49" s="686"/>
      <c r="P49" s="686" t="s">
        <v>1234</v>
      </c>
      <c r="Q49" s="686" t="s">
        <v>1235</v>
      </c>
      <c r="R49" s="686" t="s">
        <v>1236</v>
      </c>
      <c r="S49" s="686" t="s">
        <v>3934</v>
      </c>
      <c r="T49" s="712">
        <v>2019.0</v>
      </c>
      <c r="U49" s="686" t="s">
        <v>91</v>
      </c>
      <c r="V49" s="686"/>
      <c r="W49" s="686" t="s">
        <v>74</v>
      </c>
      <c r="X49" s="686"/>
      <c r="Y49" s="742">
        <v>44246.0</v>
      </c>
      <c r="Z49" s="686"/>
      <c r="AA49" s="712">
        <v>0.0</v>
      </c>
      <c r="AB49" s="686"/>
      <c r="AC49" s="712">
        <v>1.0</v>
      </c>
      <c r="AD49" s="686"/>
      <c r="AE49" s="712">
        <v>1.0</v>
      </c>
      <c r="AF49" s="686"/>
      <c r="AG49" s="686"/>
      <c r="AH49" s="686"/>
      <c r="AI49" s="686"/>
      <c r="AJ49" s="686"/>
      <c r="AK49" s="686"/>
      <c r="AL49" s="686" t="s">
        <v>4226</v>
      </c>
      <c r="AM49" s="686"/>
      <c r="AN49" s="686"/>
      <c r="AO49" s="686"/>
      <c r="AP49" s="686"/>
      <c r="AQ49" s="686"/>
      <c r="AR49" s="686"/>
      <c r="AS49" s="686" t="s">
        <v>4227</v>
      </c>
      <c r="AT49" s="686" t="s">
        <v>1239</v>
      </c>
      <c r="AV49" s="684" t="s">
        <v>4811</v>
      </c>
      <c r="AW49" s="684" t="s">
        <v>4811</v>
      </c>
      <c r="AX49" s="684" t="b">
        <v>0</v>
      </c>
      <c r="AY49" s="686" t="s">
        <v>214</v>
      </c>
      <c r="AZ49" s="686"/>
      <c r="BA49" s="686" t="s">
        <v>4080</v>
      </c>
      <c r="BB49" s="686"/>
      <c r="BC49" s="686"/>
      <c r="BD49" s="686"/>
      <c r="BE49" s="686"/>
      <c r="BF49" s="686"/>
      <c r="BG49" s="686"/>
      <c r="BH49" s="686"/>
      <c r="BI49" s="686"/>
      <c r="BJ49" s="686"/>
      <c r="BK49" s="686"/>
      <c r="BL49" s="686"/>
      <c r="BM49" s="686"/>
      <c r="BN49" s="686"/>
      <c r="BO49" s="686"/>
      <c r="BP49" s="686"/>
      <c r="BQ49" s="686"/>
      <c r="BR49" s="686"/>
      <c r="BS49" s="686"/>
      <c r="BT49" s="686"/>
      <c r="BU49" s="686"/>
    </row>
    <row r="50" ht="15.0" customHeight="1">
      <c r="A50" s="686" t="s">
        <v>1252</v>
      </c>
      <c r="B50" s="686"/>
      <c r="C50" s="686"/>
      <c r="D50" s="684"/>
      <c r="E50" s="684" t="b">
        <v>1</v>
      </c>
      <c r="F50" s="684"/>
      <c r="G50" s="686"/>
      <c r="H50" s="710" t="s">
        <v>1253</v>
      </c>
      <c r="I50" s="686" t="s">
        <v>4725</v>
      </c>
      <c r="J50" s="686" t="s">
        <v>4810</v>
      </c>
      <c r="K50" s="686" t="s">
        <v>314</v>
      </c>
      <c r="L50" s="686" t="s">
        <v>4710</v>
      </c>
      <c r="M50" s="686"/>
      <c r="N50" s="686"/>
      <c r="O50" s="686" t="s">
        <v>4834</v>
      </c>
      <c r="P50" s="686" t="s">
        <v>1256</v>
      </c>
      <c r="Q50" s="686" t="s">
        <v>1257</v>
      </c>
      <c r="R50" s="686" t="s">
        <v>1258</v>
      </c>
      <c r="S50" s="686" t="s">
        <v>483</v>
      </c>
      <c r="T50" s="712">
        <v>2015.0</v>
      </c>
      <c r="U50" s="686" t="s">
        <v>91</v>
      </c>
      <c r="V50" s="737">
        <v>165890.0</v>
      </c>
      <c r="W50" s="686"/>
      <c r="X50" s="686"/>
      <c r="Y50" s="686"/>
      <c r="Z50" s="686"/>
      <c r="AA50" s="686"/>
      <c r="AB50" s="686"/>
      <c r="AC50" s="686"/>
      <c r="AD50" s="686"/>
      <c r="AE50" s="686"/>
      <c r="AF50" s="686"/>
      <c r="AG50" s="710" t="s">
        <v>1259</v>
      </c>
      <c r="AH50" s="712">
        <v>59.0</v>
      </c>
      <c r="AI50" s="686" t="s">
        <v>1260</v>
      </c>
      <c r="AJ50" s="686" t="s">
        <v>1261</v>
      </c>
      <c r="AK50" s="686" t="s">
        <v>1262</v>
      </c>
      <c r="AM50" s="686" t="s">
        <v>1262</v>
      </c>
      <c r="AO50" s="686"/>
      <c r="AP50" s="686"/>
      <c r="AQ50" s="686"/>
      <c r="AR50" s="686"/>
      <c r="AS50" s="686"/>
      <c r="AT50" s="686"/>
      <c r="AU50" s="686"/>
      <c r="AV50" s="686"/>
      <c r="AW50" s="686"/>
      <c r="AX50" s="686"/>
      <c r="AY50" s="686"/>
      <c r="AZ50" s="686" t="s">
        <v>1263</v>
      </c>
      <c r="BA50" s="686" t="s">
        <v>4812</v>
      </c>
      <c r="BB50" s="686"/>
      <c r="BC50" s="686"/>
      <c r="BD50" s="686"/>
      <c r="BE50" s="686"/>
      <c r="BF50" s="686"/>
      <c r="BG50" s="686"/>
      <c r="BH50" s="686"/>
      <c r="BI50" s="686"/>
      <c r="BJ50" s="686"/>
      <c r="BK50" s="686"/>
      <c r="BL50" s="686"/>
      <c r="BM50" s="686"/>
      <c r="BN50" s="686"/>
      <c r="BO50" s="686"/>
      <c r="BP50" s="686"/>
      <c r="BQ50" s="686"/>
      <c r="BR50" s="686"/>
      <c r="BS50" s="686"/>
      <c r="BT50" s="686"/>
      <c r="BU50" s="686"/>
    </row>
    <row r="51" ht="15.0" customHeight="1">
      <c r="A51" s="686" t="s">
        <v>1279</v>
      </c>
      <c r="B51" s="686"/>
      <c r="C51" s="686" t="s">
        <v>4080</v>
      </c>
      <c r="D51" s="684"/>
      <c r="E51" s="684" t="b">
        <v>1</v>
      </c>
      <c r="F51" s="684"/>
      <c r="G51" s="710" t="s">
        <v>1281</v>
      </c>
      <c r="H51" s="710" t="s">
        <v>1280</v>
      </c>
      <c r="I51" s="686" t="s">
        <v>4693</v>
      </c>
      <c r="J51" s="686" t="s">
        <v>4810</v>
      </c>
      <c r="K51" s="686" t="s">
        <v>124</v>
      </c>
      <c r="L51" s="686"/>
      <c r="M51" s="686"/>
      <c r="N51" s="686"/>
      <c r="O51" s="686" t="s">
        <v>3542</v>
      </c>
      <c r="P51" s="686" t="s">
        <v>1284</v>
      </c>
      <c r="Q51" s="686" t="s">
        <v>1285</v>
      </c>
      <c r="R51" s="686" t="s">
        <v>1286</v>
      </c>
      <c r="S51" s="686" t="s">
        <v>2427</v>
      </c>
      <c r="T51" s="712">
        <v>2016.0</v>
      </c>
      <c r="U51" s="686" t="s">
        <v>109</v>
      </c>
      <c r="V51" s="712">
        <v>19348.0</v>
      </c>
      <c r="W51" s="686" t="s">
        <v>3679</v>
      </c>
      <c r="X51" s="686" t="s">
        <v>492</v>
      </c>
      <c r="Y51" s="735">
        <v>44054.0</v>
      </c>
      <c r="Z51" s="736">
        <v>7500000.0</v>
      </c>
      <c r="AA51" s="736">
        <v>1.4238907E7</v>
      </c>
      <c r="AB51" s="712">
        <v>14.29</v>
      </c>
      <c r="AC51" s="712">
        <v>6.0</v>
      </c>
      <c r="AD51" s="686" t="s">
        <v>1287</v>
      </c>
      <c r="AE51" s="712">
        <v>14.0</v>
      </c>
      <c r="AF51" s="686"/>
      <c r="AG51" s="710" t="s">
        <v>1288</v>
      </c>
      <c r="AH51" s="737">
        <v>1382.0</v>
      </c>
      <c r="AI51" s="686" t="s">
        <v>1289</v>
      </c>
      <c r="AK51" s="686" t="s">
        <v>1290</v>
      </c>
      <c r="AL51" s="686" t="s">
        <v>1291</v>
      </c>
      <c r="AM51" s="686" t="s">
        <v>3807</v>
      </c>
      <c r="AN51" s="686" t="s">
        <v>3808</v>
      </c>
      <c r="AO51" s="686"/>
      <c r="AP51" s="686"/>
      <c r="AQ51" s="686" t="s">
        <v>3808</v>
      </c>
      <c r="AR51" s="686"/>
      <c r="AS51" s="686" t="s">
        <v>3809</v>
      </c>
      <c r="AT51" s="686" t="s">
        <v>1295</v>
      </c>
      <c r="AU51" s="686" t="s">
        <v>1296</v>
      </c>
      <c r="AV51" s="684" t="s">
        <v>4811</v>
      </c>
      <c r="AW51" s="684" t="s">
        <v>4811</v>
      </c>
      <c r="AX51" s="684" t="b">
        <v>0</v>
      </c>
      <c r="AY51" s="686" t="s">
        <v>95</v>
      </c>
      <c r="AZ51" s="686"/>
      <c r="BA51" s="686" t="s">
        <v>4080</v>
      </c>
      <c r="BB51" s="686"/>
      <c r="BC51" s="686"/>
      <c r="BD51" s="686"/>
      <c r="BE51" s="686"/>
      <c r="BF51" s="686"/>
      <c r="BG51" s="686"/>
      <c r="BH51" s="686"/>
      <c r="BI51" s="686"/>
      <c r="BJ51" s="686"/>
      <c r="BK51" s="686"/>
      <c r="BL51" s="686"/>
      <c r="BM51" s="686"/>
      <c r="BN51" s="686"/>
      <c r="BO51" s="686"/>
      <c r="BP51" s="686"/>
      <c r="BQ51" s="686"/>
      <c r="BR51" s="686"/>
      <c r="BS51" s="686"/>
      <c r="BT51" s="686"/>
      <c r="BU51" s="686"/>
    </row>
    <row r="52" ht="15.0" customHeight="1">
      <c r="A52" s="686" t="s">
        <v>4835</v>
      </c>
      <c r="B52" s="686"/>
      <c r="C52" s="686"/>
      <c r="D52" s="684"/>
      <c r="E52" s="684" t="b">
        <v>1</v>
      </c>
      <c r="F52" s="684"/>
      <c r="G52" s="686"/>
      <c r="H52" s="710" t="s">
        <v>4836</v>
      </c>
      <c r="I52" s="686" t="s">
        <v>4723</v>
      </c>
      <c r="J52" s="686" t="s">
        <v>4810</v>
      </c>
      <c r="K52" s="686" t="s">
        <v>314</v>
      </c>
      <c r="L52" s="686"/>
      <c r="M52" s="686"/>
      <c r="N52" s="686"/>
      <c r="O52" s="686" t="s">
        <v>3544</v>
      </c>
      <c r="P52" s="686" t="s">
        <v>4837</v>
      </c>
      <c r="Q52" s="686" t="s">
        <v>4838</v>
      </c>
      <c r="R52" s="686" t="s">
        <v>4839</v>
      </c>
      <c r="S52" s="686" t="s">
        <v>371</v>
      </c>
      <c r="T52" s="712">
        <v>2007.0</v>
      </c>
      <c r="U52" s="686" t="s">
        <v>109</v>
      </c>
      <c r="V52" s="737">
        <v>43701.0</v>
      </c>
      <c r="W52" s="686" t="s">
        <v>4356</v>
      </c>
      <c r="X52" s="686" t="s">
        <v>178</v>
      </c>
      <c r="Y52" s="735">
        <v>41823.0</v>
      </c>
      <c r="Z52" s="736">
        <v>1.5E7</v>
      </c>
      <c r="AA52" s="736">
        <v>2.31E7</v>
      </c>
      <c r="AB52" s="712">
        <v>23.1</v>
      </c>
      <c r="AC52" s="712">
        <v>3.0</v>
      </c>
      <c r="AD52" s="686"/>
      <c r="AE52" s="712">
        <v>1.0</v>
      </c>
      <c r="AF52" s="686"/>
      <c r="AG52" s="686"/>
      <c r="AH52" s="686"/>
      <c r="AI52" s="686" t="s">
        <v>4840</v>
      </c>
      <c r="AJ52" s="686"/>
      <c r="AK52" s="686" t="s">
        <v>4841</v>
      </c>
      <c r="AL52" s="686" t="s">
        <v>471</v>
      </c>
      <c r="AM52" s="686" t="s">
        <v>471</v>
      </c>
      <c r="AN52" s="686" t="s">
        <v>471</v>
      </c>
      <c r="AO52" s="686" t="s">
        <v>471</v>
      </c>
      <c r="AP52" s="686"/>
      <c r="AQ52" s="686"/>
      <c r="AR52" s="686"/>
      <c r="AS52" s="686"/>
      <c r="AT52" s="686"/>
      <c r="AU52" s="686"/>
      <c r="AV52" s="686"/>
      <c r="AW52" s="686"/>
      <c r="AX52" s="686"/>
      <c r="AY52" s="686"/>
      <c r="AZ52" s="686"/>
      <c r="BA52" s="686" t="s">
        <v>4812</v>
      </c>
      <c r="BB52" s="686"/>
      <c r="BC52" s="686"/>
      <c r="BD52" s="686"/>
      <c r="BE52" s="686"/>
      <c r="BF52" s="686"/>
      <c r="BG52" s="686"/>
      <c r="BH52" s="686"/>
      <c r="BI52" s="686"/>
      <c r="BJ52" s="686"/>
      <c r="BK52" s="686"/>
      <c r="BL52" s="686"/>
      <c r="BM52" s="686"/>
      <c r="BN52" s="686"/>
      <c r="BO52" s="686"/>
      <c r="BP52" s="686"/>
      <c r="BQ52" s="686"/>
      <c r="BR52" s="686"/>
      <c r="BS52" s="686"/>
      <c r="BT52" s="686"/>
      <c r="BU52" s="686"/>
    </row>
    <row r="53" ht="15.0" customHeight="1">
      <c r="A53" s="686" t="s">
        <v>1450</v>
      </c>
      <c r="B53" s="686"/>
      <c r="C53" s="686" t="s">
        <v>4080</v>
      </c>
      <c r="D53" s="684"/>
      <c r="E53" s="684" t="b">
        <v>1</v>
      </c>
      <c r="F53" s="684"/>
      <c r="G53" s="710" t="s">
        <v>1452</v>
      </c>
      <c r="H53" s="710" t="s">
        <v>4842</v>
      </c>
      <c r="I53" s="686" t="s">
        <v>4725</v>
      </c>
      <c r="J53" s="686" t="s">
        <v>4810</v>
      </c>
      <c r="K53" s="686" t="s">
        <v>124</v>
      </c>
      <c r="L53" s="686"/>
      <c r="M53" s="686"/>
      <c r="N53" s="686"/>
      <c r="O53" s="686" t="s">
        <v>3546</v>
      </c>
      <c r="P53" s="686" t="s">
        <v>1454</v>
      </c>
      <c r="Q53" s="686" t="s">
        <v>1455</v>
      </c>
      <c r="R53" s="686" t="s">
        <v>1456</v>
      </c>
      <c r="S53" s="686" t="s">
        <v>954</v>
      </c>
      <c r="T53" s="712">
        <v>2018.0</v>
      </c>
      <c r="U53" s="686" t="s">
        <v>91</v>
      </c>
      <c r="V53" s="686"/>
      <c r="W53" s="686" t="s">
        <v>110</v>
      </c>
      <c r="X53" s="686"/>
      <c r="Y53" s="686"/>
      <c r="Z53" s="686"/>
      <c r="AA53" s="712">
        <v>0.0</v>
      </c>
      <c r="AB53" s="686"/>
      <c r="AC53" s="712">
        <v>1.0</v>
      </c>
      <c r="AD53" s="686"/>
      <c r="AE53" s="712">
        <v>2.0</v>
      </c>
      <c r="AF53" s="686"/>
      <c r="AG53" s="710" t="s">
        <v>1457</v>
      </c>
      <c r="AH53" s="712">
        <v>121.0</v>
      </c>
      <c r="AI53" s="686" t="s">
        <v>1458</v>
      </c>
      <c r="AK53" s="686" t="s">
        <v>1459</v>
      </c>
      <c r="AL53" s="686" t="s">
        <v>1460</v>
      </c>
      <c r="AM53" s="686" t="s">
        <v>1461</v>
      </c>
      <c r="AN53" s="686" t="s">
        <v>3811</v>
      </c>
      <c r="AO53" s="686" t="s">
        <v>1463</v>
      </c>
      <c r="AP53" s="686"/>
      <c r="AQ53" s="686" t="s">
        <v>3812</v>
      </c>
      <c r="AR53" s="686"/>
      <c r="AS53" s="686" t="s">
        <v>3813</v>
      </c>
      <c r="AT53" s="686" t="s">
        <v>1466</v>
      </c>
      <c r="AV53" s="684" t="s">
        <v>4811</v>
      </c>
      <c r="AW53" s="684" t="s">
        <v>4811</v>
      </c>
      <c r="AX53" s="684" t="b">
        <v>0</v>
      </c>
      <c r="AY53" s="686" t="s">
        <v>214</v>
      </c>
      <c r="AZ53" s="686"/>
      <c r="BA53" s="686" t="s">
        <v>4080</v>
      </c>
      <c r="BB53" s="686"/>
      <c r="BC53" s="686"/>
      <c r="BD53" s="686"/>
      <c r="BE53" s="686"/>
      <c r="BF53" s="686"/>
      <c r="BG53" s="686"/>
      <c r="BH53" s="686"/>
      <c r="BI53" s="686"/>
      <c r="BJ53" s="686"/>
      <c r="BK53" s="686"/>
      <c r="BL53" s="686"/>
      <c r="BM53" s="686"/>
      <c r="BN53" s="686"/>
      <c r="BO53" s="686"/>
      <c r="BP53" s="686"/>
      <c r="BQ53" s="686"/>
      <c r="BR53" s="686"/>
      <c r="BS53" s="686"/>
      <c r="BT53" s="686"/>
      <c r="BU53" s="686"/>
    </row>
    <row r="54" ht="15.0" customHeight="1">
      <c r="A54" s="686" t="s">
        <v>1548</v>
      </c>
      <c r="B54" s="686"/>
      <c r="C54" s="686"/>
      <c r="D54" s="684"/>
      <c r="E54" s="684" t="b">
        <v>1</v>
      </c>
      <c r="F54" s="684"/>
      <c r="G54" s="686"/>
      <c r="H54" s="710" t="s">
        <v>1549</v>
      </c>
      <c r="I54" s="686" t="s">
        <v>4725</v>
      </c>
      <c r="J54" s="686" t="s">
        <v>187</v>
      </c>
      <c r="K54" s="686" t="s">
        <v>102</v>
      </c>
      <c r="L54" s="686" t="s">
        <v>4741</v>
      </c>
      <c r="M54" s="686"/>
      <c r="N54" s="686"/>
      <c r="O54" s="686" t="s">
        <v>3554</v>
      </c>
      <c r="P54" s="686" t="s">
        <v>1552</v>
      </c>
      <c r="Q54" s="686" t="s">
        <v>1553</v>
      </c>
      <c r="R54" s="686" t="s">
        <v>1554</v>
      </c>
      <c r="S54" s="686" t="s">
        <v>4380</v>
      </c>
      <c r="T54" s="712">
        <v>2017.0</v>
      </c>
      <c r="U54" s="686" t="s">
        <v>91</v>
      </c>
      <c r="V54" s="737">
        <v>47875.0</v>
      </c>
      <c r="W54" s="686" t="s">
        <v>74</v>
      </c>
      <c r="X54" s="686" t="s">
        <v>74</v>
      </c>
      <c r="Y54" s="735">
        <v>43406.0</v>
      </c>
      <c r="Z54" s="736">
        <v>150000.0</v>
      </c>
      <c r="AA54" s="736">
        <v>150000.0</v>
      </c>
      <c r="AB54" s="712">
        <v>0.015</v>
      </c>
      <c r="AC54" s="712">
        <v>1.0</v>
      </c>
      <c r="AD54" s="686"/>
      <c r="AE54" s="712">
        <v>1.0</v>
      </c>
      <c r="AF54" s="686"/>
      <c r="AG54" s="710" t="s">
        <v>1555</v>
      </c>
      <c r="AH54" s="712">
        <v>24.0</v>
      </c>
      <c r="AI54" s="686" t="s">
        <v>1556</v>
      </c>
      <c r="AJ54" s="686" t="s">
        <v>1557</v>
      </c>
      <c r="AK54" s="686" t="s">
        <v>1558</v>
      </c>
      <c r="AM54" s="686"/>
      <c r="AN54" s="686"/>
      <c r="AO54" s="686"/>
      <c r="AP54" s="686"/>
      <c r="AQ54" s="686"/>
      <c r="AR54" s="686"/>
      <c r="AS54" s="686"/>
      <c r="AT54" s="686"/>
      <c r="AU54" s="686"/>
      <c r="AV54" s="686"/>
      <c r="AW54" s="686"/>
      <c r="AX54" s="686"/>
      <c r="AY54" s="686"/>
      <c r="AZ54" s="686"/>
      <c r="BA54" s="686" t="s">
        <v>4812</v>
      </c>
      <c r="BB54" s="686"/>
      <c r="BC54" s="686"/>
      <c r="BD54" s="686"/>
      <c r="BE54" s="686"/>
      <c r="BF54" s="686"/>
      <c r="BG54" s="686"/>
      <c r="BH54" s="686"/>
      <c r="BI54" s="686"/>
      <c r="BJ54" s="686"/>
      <c r="BK54" s="686"/>
      <c r="BL54" s="686"/>
      <c r="BM54" s="686"/>
      <c r="BN54" s="686"/>
      <c r="BO54" s="686"/>
      <c r="BP54" s="686"/>
      <c r="BQ54" s="686"/>
      <c r="BR54" s="686"/>
      <c r="BS54" s="686"/>
      <c r="BT54" s="686"/>
      <c r="BU54" s="686"/>
    </row>
    <row r="55" ht="15.0" customHeight="1">
      <c r="A55" s="686" t="s">
        <v>1614</v>
      </c>
      <c r="B55" s="686"/>
      <c r="C55" s="686"/>
      <c r="D55" s="684"/>
      <c r="E55" s="684" t="b">
        <v>1</v>
      </c>
      <c r="F55" s="684"/>
      <c r="G55" s="686"/>
      <c r="H55" s="710" t="s">
        <v>1615</v>
      </c>
      <c r="I55" s="686" t="s">
        <v>4723</v>
      </c>
      <c r="J55" s="686" t="s">
        <v>4810</v>
      </c>
      <c r="K55" s="686" t="s">
        <v>124</v>
      </c>
      <c r="L55" s="686" t="s">
        <v>4710</v>
      </c>
      <c r="M55" s="686"/>
      <c r="N55" s="686"/>
      <c r="O55" s="686" t="s">
        <v>3542</v>
      </c>
      <c r="P55" s="686" t="s">
        <v>1618</v>
      </c>
      <c r="Q55" s="686" t="s">
        <v>1619</v>
      </c>
      <c r="R55" s="686" t="s">
        <v>1620</v>
      </c>
      <c r="S55" s="686" t="s">
        <v>207</v>
      </c>
      <c r="T55" s="712">
        <v>2014.0</v>
      </c>
      <c r="U55" s="686" t="s">
        <v>109</v>
      </c>
      <c r="V55" s="737">
        <v>120835.0</v>
      </c>
      <c r="W55" s="686"/>
      <c r="X55" s="686"/>
      <c r="Y55" s="686"/>
      <c r="Z55" s="686"/>
      <c r="AA55" s="686"/>
      <c r="AB55" s="686"/>
      <c r="AC55" s="686"/>
      <c r="AD55" s="686"/>
      <c r="AE55" s="686"/>
      <c r="AF55" s="686"/>
      <c r="AG55" s="686"/>
      <c r="AH55" s="686"/>
      <c r="AI55" s="686" t="s">
        <v>1621</v>
      </c>
      <c r="AJ55" s="686"/>
      <c r="AK55" s="686"/>
      <c r="AL55" s="686"/>
      <c r="AM55" s="686"/>
      <c r="AN55" s="686"/>
      <c r="AO55" s="686"/>
      <c r="AP55" s="686"/>
      <c r="AQ55" s="686"/>
      <c r="AR55" s="686"/>
      <c r="AS55" s="686"/>
      <c r="AT55" s="686"/>
      <c r="AU55" s="686"/>
      <c r="AV55" s="686"/>
      <c r="AW55" s="686"/>
      <c r="AX55" s="686"/>
      <c r="AY55" s="686"/>
      <c r="AZ55" s="686"/>
      <c r="BA55" s="686" t="s">
        <v>4812</v>
      </c>
      <c r="BB55" s="686"/>
      <c r="BC55" s="686"/>
      <c r="BD55" s="686"/>
      <c r="BE55" s="686"/>
      <c r="BF55" s="686"/>
      <c r="BG55" s="686"/>
      <c r="BH55" s="686"/>
      <c r="BI55" s="686"/>
      <c r="BJ55" s="686"/>
      <c r="BK55" s="686"/>
      <c r="BL55" s="686"/>
      <c r="BM55" s="686"/>
      <c r="BN55" s="686"/>
      <c r="BO55" s="686"/>
      <c r="BP55" s="686"/>
      <c r="BQ55" s="686"/>
      <c r="BR55" s="686"/>
      <c r="BS55" s="686"/>
      <c r="BT55" s="686"/>
      <c r="BU55" s="686"/>
    </row>
    <row r="56" ht="15.0" customHeight="1">
      <c r="A56" s="686" t="s">
        <v>1622</v>
      </c>
      <c r="B56" s="686"/>
      <c r="C56" s="686" t="s">
        <v>4080</v>
      </c>
      <c r="D56" s="684"/>
      <c r="E56" s="684" t="b">
        <v>1</v>
      </c>
      <c r="F56" s="684"/>
      <c r="G56" s="710" t="s">
        <v>1624</v>
      </c>
      <c r="H56" s="710" t="s">
        <v>1623</v>
      </c>
      <c r="I56" s="686" t="s">
        <v>4725</v>
      </c>
      <c r="J56" s="686" t="s">
        <v>4810</v>
      </c>
      <c r="K56" s="686" t="s">
        <v>63</v>
      </c>
      <c r="L56" s="686" t="s">
        <v>4741</v>
      </c>
      <c r="M56" s="686"/>
      <c r="N56" s="686"/>
      <c r="O56" s="686" t="s">
        <v>3554</v>
      </c>
      <c r="P56" s="686" t="s">
        <v>1626</v>
      </c>
      <c r="Q56" s="686" t="s">
        <v>1627</v>
      </c>
      <c r="R56" s="686" t="s">
        <v>1628</v>
      </c>
      <c r="S56" s="686" t="s">
        <v>954</v>
      </c>
      <c r="T56" s="712">
        <v>2016.0</v>
      </c>
      <c r="U56" s="686" t="s">
        <v>91</v>
      </c>
      <c r="V56" s="712">
        <v>242898.0</v>
      </c>
      <c r="W56" s="686" t="s">
        <v>306</v>
      </c>
      <c r="Y56" s="686"/>
      <c r="Z56" s="686"/>
      <c r="AA56" s="686"/>
      <c r="AB56" s="686"/>
      <c r="AC56" s="686"/>
      <c r="AD56" s="686"/>
      <c r="AE56" s="686"/>
      <c r="AF56" s="686"/>
      <c r="AG56" s="710" t="s">
        <v>1629</v>
      </c>
      <c r="AH56" s="712">
        <v>195.0</v>
      </c>
      <c r="AI56" s="686"/>
      <c r="AJ56" s="686"/>
      <c r="AK56" s="686" t="s">
        <v>1630</v>
      </c>
      <c r="AL56" s="686" t="s">
        <v>1631</v>
      </c>
      <c r="AM56" s="686" t="s">
        <v>3821</v>
      </c>
      <c r="AN56" s="686" t="s">
        <v>1633</v>
      </c>
      <c r="AO56" s="686" t="s">
        <v>1634</v>
      </c>
      <c r="AP56" s="686" t="s">
        <v>3822</v>
      </c>
      <c r="AQ56" s="686" t="s">
        <v>3823</v>
      </c>
      <c r="AR56" s="686"/>
      <c r="AS56" s="686" t="s">
        <v>1637</v>
      </c>
      <c r="AT56" s="686" t="s">
        <v>1638</v>
      </c>
      <c r="AV56" s="684" t="s">
        <v>4811</v>
      </c>
      <c r="AW56" s="684" t="s">
        <v>4811</v>
      </c>
      <c r="AX56" s="684" t="b">
        <v>0</v>
      </c>
      <c r="AY56" s="686" t="s">
        <v>182</v>
      </c>
      <c r="AZ56" s="686" t="s">
        <v>1639</v>
      </c>
      <c r="BA56" s="686" t="s">
        <v>4080</v>
      </c>
      <c r="BB56" s="686"/>
      <c r="BC56" s="686"/>
      <c r="BD56" s="686"/>
      <c r="BE56" s="686"/>
      <c r="BF56" s="686"/>
      <c r="BG56" s="686"/>
      <c r="BH56" s="686"/>
      <c r="BI56" s="686"/>
      <c r="BJ56" s="686"/>
      <c r="BK56" s="686"/>
      <c r="BL56" s="686"/>
      <c r="BM56" s="686"/>
      <c r="BN56" s="686"/>
      <c r="BO56" s="686"/>
      <c r="BP56" s="686"/>
      <c r="BQ56" s="686"/>
      <c r="BR56" s="686"/>
      <c r="BS56" s="686"/>
      <c r="BT56" s="686"/>
      <c r="BU56" s="686"/>
    </row>
    <row r="57" ht="15.0" customHeight="1">
      <c r="A57" s="686" t="s">
        <v>4750</v>
      </c>
      <c r="B57" s="686"/>
      <c r="C57" s="686"/>
      <c r="D57" s="684"/>
      <c r="E57" s="684" t="b">
        <v>1</v>
      </c>
      <c r="F57" s="684"/>
      <c r="G57" s="686"/>
      <c r="H57" s="710" t="s">
        <v>3825</v>
      </c>
      <c r="K57" s="686"/>
      <c r="L57" s="686"/>
      <c r="M57" s="686"/>
      <c r="N57" s="686"/>
      <c r="O57" s="686"/>
      <c r="P57" s="686" t="s">
        <v>4752</v>
      </c>
      <c r="Q57" s="686" t="s">
        <v>1645</v>
      </c>
      <c r="R57" s="686" t="s">
        <v>1646</v>
      </c>
      <c r="S57" s="686" t="s">
        <v>4648</v>
      </c>
      <c r="T57" s="712">
        <v>2007.0</v>
      </c>
      <c r="U57" s="686" t="s">
        <v>109</v>
      </c>
      <c r="V57" s="737">
        <v>205259.0</v>
      </c>
      <c r="W57" s="686"/>
      <c r="X57" s="686"/>
      <c r="Y57" s="686"/>
      <c r="Z57" s="686"/>
      <c r="AA57" s="686"/>
      <c r="AB57" s="686"/>
      <c r="AC57" s="686"/>
      <c r="AD57" s="686" t="s">
        <v>111</v>
      </c>
      <c r="AE57" s="686"/>
      <c r="AF57" s="686"/>
      <c r="AG57" s="686"/>
      <c r="AH57" s="686"/>
      <c r="AI57" s="686" t="s">
        <v>1648</v>
      </c>
      <c r="AJ57" s="686"/>
      <c r="AK57" s="686"/>
      <c r="AL57" s="686"/>
      <c r="AM57" s="686"/>
      <c r="AN57" s="686"/>
      <c r="AO57" s="686"/>
      <c r="AP57" s="686"/>
      <c r="AQ57" s="686"/>
      <c r="AR57" s="686"/>
      <c r="AS57" s="686"/>
      <c r="AT57" s="686"/>
      <c r="AU57" s="686"/>
      <c r="AV57" s="686"/>
      <c r="AW57" s="686"/>
      <c r="AX57" s="686"/>
      <c r="AY57" s="686"/>
      <c r="AZ57" s="686"/>
      <c r="BA57" s="686" t="s">
        <v>4812</v>
      </c>
      <c r="BB57" s="686"/>
      <c r="BC57" s="686"/>
      <c r="BD57" s="686"/>
      <c r="BE57" s="686"/>
      <c r="BF57" s="686"/>
      <c r="BG57" s="686"/>
      <c r="BH57" s="686"/>
      <c r="BI57" s="686"/>
      <c r="BJ57" s="686"/>
      <c r="BK57" s="686"/>
      <c r="BL57" s="686"/>
      <c r="BM57" s="686"/>
      <c r="BN57" s="686"/>
      <c r="BO57" s="686"/>
      <c r="BP57" s="686"/>
      <c r="BQ57" s="686"/>
      <c r="BR57" s="686"/>
      <c r="BS57" s="686"/>
      <c r="BT57" s="686"/>
      <c r="BU57" s="686"/>
    </row>
    <row r="58" ht="15.0" customHeight="1">
      <c r="A58" s="686" t="s">
        <v>1687</v>
      </c>
      <c r="B58" s="686"/>
      <c r="C58" s="686" t="s">
        <v>4080</v>
      </c>
      <c r="D58" s="684"/>
      <c r="E58" s="684" t="b">
        <v>1</v>
      </c>
      <c r="F58" s="684"/>
      <c r="G58" s="710" t="s">
        <v>1690</v>
      </c>
      <c r="H58" s="710" t="s">
        <v>4843</v>
      </c>
      <c r="I58" s="686" t="s">
        <v>4723</v>
      </c>
      <c r="J58" s="686" t="s">
        <v>4810</v>
      </c>
      <c r="K58" s="686"/>
      <c r="L58" s="686"/>
      <c r="M58" s="686"/>
      <c r="N58" s="686"/>
      <c r="O58" s="686"/>
      <c r="P58" s="686" t="s">
        <v>1691</v>
      </c>
      <c r="Q58" s="686" t="s">
        <v>1692</v>
      </c>
      <c r="R58" s="686" t="s">
        <v>1693</v>
      </c>
      <c r="S58" s="686" t="s">
        <v>129</v>
      </c>
      <c r="T58" s="712">
        <v>2012.0</v>
      </c>
      <c r="U58" s="686" t="s">
        <v>109</v>
      </c>
      <c r="V58" s="737">
        <v>20021.0</v>
      </c>
      <c r="W58" s="686" t="s">
        <v>193</v>
      </c>
      <c r="X58" s="686" t="s">
        <v>1694</v>
      </c>
      <c r="Y58" s="735">
        <v>43663.0</v>
      </c>
      <c r="Z58" s="686" t="s">
        <v>3831</v>
      </c>
      <c r="AA58" s="736">
        <v>3350000.0</v>
      </c>
      <c r="AB58" s="712">
        <v>3.35</v>
      </c>
      <c r="AC58" s="712">
        <v>5.0</v>
      </c>
      <c r="AD58" s="686" t="s">
        <v>111</v>
      </c>
      <c r="AE58" s="712">
        <v>6.0</v>
      </c>
      <c r="AF58" s="686"/>
      <c r="AG58" s="710" t="s">
        <v>1695</v>
      </c>
      <c r="AH58" s="712">
        <v>317.0</v>
      </c>
      <c r="AI58" s="686" t="s">
        <v>1696</v>
      </c>
      <c r="AK58" s="686" t="s">
        <v>3832</v>
      </c>
      <c r="AL58" s="686"/>
      <c r="AM58" s="686" t="s">
        <v>3833</v>
      </c>
      <c r="AN58" s="686" t="s">
        <v>3834</v>
      </c>
      <c r="AO58" s="686"/>
      <c r="AP58" s="686"/>
      <c r="AQ58" s="686" t="s">
        <v>3832</v>
      </c>
      <c r="AR58" s="686"/>
      <c r="AS58" s="686" t="s">
        <v>3835</v>
      </c>
      <c r="AT58" s="686" t="s">
        <v>1701</v>
      </c>
      <c r="AU58" s="686" t="s">
        <v>1702</v>
      </c>
      <c r="AV58" s="684" t="s">
        <v>4811</v>
      </c>
      <c r="AW58" s="684" t="s">
        <v>4811</v>
      </c>
      <c r="AX58" s="684" t="b">
        <v>0</v>
      </c>
      <c r="AY58" s="686" t="s">
        <v>95</v>
      </c>
      <c r="AZ58" s="686" t="s">
        <v>1703</v>
      </c>
      <c r="BA58" s="686" t="s">
        <v>4080</v>
      </c>
      <c r="BB58" s="686"/>
      <c r="BC58" s="686"/>
      <c r="BD58" s="686"/>
      <c r="BE58" s="686"/>
      <c r="BF58" s="686"/>
      <c r="BG58" s="686"/>
      <c r="BH58" s="686"/>
      <c r="BI58" s="686"/>
      <c r="BJ58" s="686"/>
      <c r="BK58" s="686"/>
      <c r="BL58" s="686"/>
      <c r="BM58" s="686"/>
      <c r="BN58" s="686"/>
      <c r="BO58" s="686"/>
      <c r="BP58" s="686"/>
      <c r="BQ58" s="686"/>
      <c r="BR58" s="686"/>
      <c r="BS58" s="686"/>
      <c r="BT58" s="686"/>
      <c r="BU58" s="686"/>
    </row>
    <row r="59" ht="15.0" customHeight="1">
      <c r="A59" s="686" t="s">
        <v>1704</v>
      </c>
      <c r="B59" s="686"/>
      <c r="C59" s="686"/>
      <c r="D59" s="684"/>
      <c r="E59" s="684" t="b">
        <v>1</v>
      </c>
      <c r="F59" s="684"/>
      <c r="G59" s="686"/>
      <c r="H59" s="710" t="s">
        <v>1705</v>
      </c>
      <c r="I59" s="686" t="s">
        <v>4813</v>
      </c>
      <c r="J59" s="686" t="s">
        <v>4810</v>
      </c>
      <c r="K59" s="686" t="s">
        <v>314</v>
      </c>
      <c r="L59" s="686"/>
      <c r="M59" s="686"/>
      <c r="N59" s="686"/>
      <c r="O59" s="686" t="s">
        <v>3542</v>
      </c>
      <c r="P59" s="686" t="s">
        <v>1708</v>
      </c>
      <c r="Q59" s="686"/>
      <c r="R59" s="686"/>
      <c r="S59" s="686" t="s">
        <v>4039</v>
      </c>
      <c r="T59" s="712">
        <v>2016.0</v>
      </c>
      <c r="U59" s="686" t="s">
        <v>73</v>
      </c>
      <c r="V59" s="712">
        <v>6005.0</v>
      </c>
      <c r="W59" s="686"/>
      <c r="X59" s="686" t="s">
        <v>1694</v>
      </c>
      <c r="Y59" s="735">
        <v>43874.0</v>
      </c>
      <c r="Z59" s="712">
        <v>3.6E7</v>
      </c>
      <c r="AA59" s="712">
        <v>5.8E7</v>
      </c>
      <c r="AB59" s="712">
        <v>58.0</v>
      </c>
      <c r="AC59" s="712">
        <v>2.0</v>
      </c>
      <c r="AD59" s="686"/>
      <c r="AE59" s="712">
        <v>14.0</v>
      </c>
      <c r="AF59" s="686"/>
      <c r="AG59" s="710" t="s">
        <v>1710</v>
      </c>
      <c r="AH59" s="712">
        <v>3987.0</v>
      </c>
      <c r="AI59" s="686"/>
      <c r="AJ59" s="686"/>
      <c r="AK59" s="686" t="s">
        <v>1711</v>
      </c>
      <c r="AO59" s="686"/>
      <c r="AP59" s="686"/>
      <c r="AQ59" s="686"/>
      <c r="AR59" s="686"/>
      <c r="AS59" s="686"/>
      <c r="AT59" s="686"/>
      <c r="AU59" s="686"/>
      <c r="AV59" s="686"/>
      <c r="AW59" s="686"/>
      <c r="AX59" s="686"/>
      <c r="AY59" s="686"/>
      <c r="AZ59" s="686"/>
      <c r="BA59" s="686" t="s">
        <v>4812</v>
      </c>
      <c r="BB59" s="686"/>
      <c r="BC59" s="686"/>
      <c r="BD59" s="686"/>
      <c r="BE59" s="686"/>
      <c r="BF59" s="686"/>
      <c r="BG59" s="686"/>
      <c r="BH59" s="686"/>
      <c r="BI59" s="686"/>
      <c r="BJ59" s="686"/>
      <c r="BK59" s="686"/>
      <c r="BL59" s="686"/>
      <c r="BM59" s="686"/>
      <c r="BN59" s="686"/>
      <c r="BO59" s="686"/>
      <c r="BP59" s="686"/>
      <c r="BQ59" s="686"/>
      <c r="BR59" s="686"/>
      <c r="BS59" s="686"/>
      <c r="BT59" s="686"/>
      <c r="BU59" s="686"/>
    </row>
    <row r="60" ht="15.0" customHeight="1">
      <c r="A60" s="686" t="s">
        <v>1755</v>
      </c>
      <c r="B60" s="686"/>
      <c r="C60" s="686" t="s">
        <v>4080</v>
      </c>
      <c r="D60" s="684"/>
      <c r="E60" s="684" t="b">
        <v>1</v>
      </c>
      <c r="F60" s="684"/>
      <c r="G60" s="710" t="s">
        <v>1758</v>
      </c>
      <c r="H60" s="710" t="s">
        <v>1757</v>
      </c>
      <c r="J60" s="686" t="s">
        <v>2708</v>
      </c>
      <c r="L60" s="686"/>
      <c r="M60" s="686"/>
      <c r="N60" s="686"/>
      <c r="O60" s="686"/>
      <c r="P60" s="686" t="s">
        <v>1760</v>
      </c>
      <c r="Q60" s="686" t="s">
        <v>1761</v>
      </c>
      <c r="R60" s="686" t="s">
        <v>1762</v>
      </c>
      <c r="S60" s="686" t="s">
        <v>870</v>
      </c>
      <c r="T60" s="712">
        <v>2008.0</v>
      </c>
      <c r="U60" s="686" t="s">
        <v>109</v>
      </c>
      <c r="V60" s="686"/>
      <c r="W60" s="754" t="s">
        <v>178</v>
      </c>
      <c r="X60" s="686"/>
      <c r="Y60" s="742">
        <v>44518.0</v>
      </c>
      <c r="Z60" s="686" t="s">
        <v>3845</v>
      </c>
      <c r="AA60" s="686" t="s">
        <v>3846</v>
      </c>
      <c r="AB60" s="712">
        <v>5.9</v>
      </c>
      <c r="AC60" s="712">
        <v>2.0</v>
      </c>
      <c r="AD60" s="686"/>
      <c r="AE60" s="712">
        <v>7.0</v>
      </c>
      <c r="AF60" s="686"/>
      <c r="AG60" s="710" t="s">
        <v>1763</v>
      </c>
      <c r="AH60" s="712">
        <v>755.0</v>
      </c>
      <c r="AI60" s="686"/>
      <c r="AJ60" s="686"/>
      <c r="AK60" s="686" t="s">
        <v>3847</v>
      </c>
      <c r="AL60" s="686"/>
      <c r="AM60" s="686"/>
      <c r="AN60" s="686" t="s">
        <v>3847</v>
      </c>
      <c r="AO60" s="686"/>
      <c r="AP60" s="686"/>
      <c r="AQ60" s="686"/>
      <c r="AR60" s="686"/>
      <c r="AS60" s="686" t="s">
        <v>3848</v>
      </c>
      <c r="AT60" s="686" t="s">
        <v>1766</v>
      </c>
      <c r="AV60" s="684" t="s">
        <v>4811</v>
      </c>
      <c r="AW60" s="684" t="s">
        <v>4811</v>
      </c>
      <c r="AX60" s="684" t="b">
        <v>0</v>
      </c>
      <c r="AY60" s="686" t="s">
        <v>182</v>
      </c>
      <c r="BA60" s="686" t="s">
        <v>4080</v>
      </c>
      <c r="BB60" s="686"/>
      <c r="BC60" s="686"/>
      <c r="BD60" s="686"/>
      <c r="BE60" s="686"/>
      <c r="BF60" s="686"/>
      <c r="BG60" s="686"/>
      <c r="BH60" s="686"/>
      <c r="BI60" s="686"/>
      <c r="BJ60" s="686"/>
      <c r="BK60" s="686"/>
      <c r="BL60" s="686"/>
      <c r="BM60" s="686"/>
      <c r="BN60" s="686"/>
      <c r="BO60" s="686"/>
      <c r="BP60" s="686"/>
      <c r="BQ60" s="686"/>
      <c r="BR60" s="686"/>
      <c r="BS60" s="686"/>
      <c r="BT60" s="686"/>
      <c r="BU60" s="686"/>
    </row>
    <row r="61" ht="15.0" customHeight="1">
      <c r="A61" s="686" t="s">
        <v>4049</v>
      </c>
      <c r="B61" s="686"/>
      <c r="C61" s="686" t="s">
        <v>4080</v>
      </c>
      <c r="D61" s="684"/>
      <c r="E61" s="684" t="b">
        <v>1</v>
      </c>
      <c r="F61" s="684"/>
      <c r="G61" s="710" t="s">
        <v>4051</v>
      </c>
      <c r="H61" s="710" t="s">
        <v>4052</v>
      </c>
      <c r="J61" s="686" t="s">
        <v>2708</v>
      </c>
      <c r="L61" s="686"/>
      <c r="M61" s="686"/>
      <c r="N61" s="686"/>
      <c r="O61" s="686"/>
      <c r="P61" s="686" t="s">
        <v>4053</v>
      </c>
      <c r="Q61" s="686" t="s">
        <v>4054</v>
      </c>
      <c r="R61" s="686" t="s">
        <v>4055</v>
      </c>
      <c r="S61" s="686" t="s">
        <v>129</v>
      </c>
      <c r="T61" s="712">
        <v>2016.0</v>
      </c>
      <c r="U61" s="686" t="s">
        <v>109</v>
      </c>
      <c r="V61" s="686"/>
      <c r="W61" s="686" t="s">
        <v>74</v>
      </c>
      <c r="X61" s="686"/>
      <c r="Y61" s="742">
        <v>44272.0</v>
      </c>
      <c r="Z61" s="686" t="s">
        <v>4056</v>
      </c>
      <c r="AA61" s="686" t="s">
        <v>4057</v>
      </c>
      <c r="AB61" s="712">
        <v>0.05</v>
      </c>
      <c r="AC61" s="712">
        <v>1.0</v>
      </c>
      <c r="AD61" s="686"/>
      <c r="AE61" s="712">
        <v>1.0</v>
      </c>
      <c r="AF61" s="686"/>
      <c r="AG61" s="710" t="s">
        <v>4058</v>
      </c>
      <c r="AH61" s="737">
        <v>1154.0</v>
      </c>
      <c r="AI61" s="686"/>
      <c r="AJ61" s="686"/>
      <c r="AK61" s="686" t="s">
        <v>4059</v>
      </c>
      <c r="AL61" s="686"/>
      <c r="AM61" s="686"/>
      <c r="AN61" s="686" t="s">
        <v>4060</v>
      </c>
      <c r="AO61" s="686" t="s">
        <v>4059</v>
      </c>
      <c r="AP61" s="686" t="s">
        <v>4061</v>
      </c>
      <c r="AQ61" s="686"/>
      <c r="AR61" s="686"/>
      <c r="AS61" s="686" t="s">
        <v>4062</v>
      </c>
      <c r="AT61" s="686" t="s">
        <v>4063</v>
      </c>
      <c r="AV61" s="684" t="s">
        <v>4811</v>
      </c>
      <c r="AW61" s="684" t="s">
        <v>4811</v>
      </c>
      <c r="AX61" s="684" t="b">
        <v>0</v>
      </c>
      <c r="AY61" s="686" t="s">
        <v>95</v>
      </c>
      <c r="AZ61" s="686"/>
      <c r="BA61" s="686" t="s">
        <v>4080</v>
      </c>
      <c r="BB61" s="686"/>
      <c r="BC61" s="686"/>
      <c r="BD61" s="686"/>
      <c r="BE61" s="686"/>
      <c r="BF61" s="686"/>
      <c r="BG61" s="686"/>
      <c r="BH61" s="686"/>
      <c r="BI61" s="686"/>
      <c r="BJ61" s="686"/>
      <c r="BK61" s="686"/>
      <c r="BL61" s="686"/>
      <c r="BM61" s="686"/>
      <c r="BN61" s="686"/>
      <c r="BO61" s="686"/>
      <c r="BP61" s="686"/>
      <c r="BQ61" s="686"/>
      <c r="BR61" s="686"/>
      <c r="BS61" s="686"/>
      <c r="BT61" s="686"/>
      <c r="BU61" s="686"/>
    </row>
    <row r="62" ht="15.0" customHeight="1">
      <c r="A62" s="686" t="s">
        <v>1786</v>
      </c>
      <c r="B62" s="686"/>
      <c r="C62" s="686"/>
      <c r="D62" s="684"/>
      <c r="E62" s="684" t="b">
        <v>1</v>
      </c>
      <c r="F62" s="684"/>
      <c r="G62" s="686"/>
      <c r="H62" s="710" t="s">
        <v>1789</v>
      </c>
      <c r="J62" s="686"/>
      <c r="K62" s="686"/>
      <c r="L62" s="686"/>
      <c r="M62" s="686"/>
      <c r="N62" s="686"/>
      <c r="O62" s="686"/>
      <c r="P62" s="686" t="s">
        <v>4764</v>
      </c>
      <c r="Q62" s="686" t="s">
        <v>1792</v>
      </c>
      <c r="R62" s="686" t="s">
        <v>1793</v>
      </c>
      <c r="S62" s="686" t="s">
        <v>4394</v>
      </c>
      <c r="T62" s="712">
        <v>2004.0</v>
      </c>
      <c r="U62" s="686" t="s">
        <v>109</v>
      </c>
      <c r="V62" s="737">
        <v>26759.0</v>
      </c>
      <c r="W62" s="686" t="s">
        <v>3706</v>
      </c>
      <c r="X62" s="686" t="s">
        <v>1694</v>
      </c>
      <c r="Y62" s="738">
        <v>41774.0</v>
      </c>
      <c r="Z62" s="736">
        <v>1.4E7</v>
      </c>
      <c r="AA62" s="736">
        <v>1.4E7</v>
      </c>
      <c r="AB62" s="712">
        <v>14.0</v>
      </c>
      <c r="AC62" s="712">
        <v>1.0</v>
      </c>
      <c r="AD62" s="686" t="s">
        <v>111</v>
      </c>
      <c r="AE62" s="712">
        <v>2.0</v>
      </c>
      <c r="AF62" s="686"/>
      <c r="AG62" s="686"/>
      <c r="AH62" s="686"/>
      <c r="AI62" s="686"/>
      <c r="AJ62" s="686" t="s">
        <v>1794</v>
      </c>
      <c r="AK62" s="686" t="s">
        <v>1795</v>
      </c>
      <c r="AN62" s="686"/>
      <c r="AO62" s="686"/>
      <c r="AP62" s="686"/>
      <c r="AQ62" s="686"/>
      <c r="AR62" s="686"/>
      <c r="AS62" s="686"/>
      <c r="AT62" s="686"/>
      <c r="AU62" s="686"/>
      <c r="AV62" s="686"/>
      <c r="AW62" s="686"/>
      <c r="AX62" s="686"/>
      <c r="AY62" s="686"/>
      <c r="AZ62" s="686"/>
      <c r="BA62" s="686" t="s">
        <v>4812</v>
      </c>
      <c r="BB62" s="686"/>
      <c r="BC62" s="686"/>
      <c r="BD62" s="686"/>
      <c r="BE62" s="686"/>
      <c r="BF62" s="686"/>
      <c r="BG62" s="686"/>
      <c r="BH62" s="686"/>
      <c r="BI62" s="686"/>
      <c r="BJ62" s="686"/>
      <c r="BK62" s="686"/>
      <c r="BL62" s="686"/>
      <c r="BM62" s="686"/>
      <c r="BN62" s="686"/>
      <c r="BO62" s="686"/>
      <c r="BP62" s="686"/>
      <c r="BQ62" s="686"/>
      <c r="BR62" s="686"/>
      <c r="BS62" s="686"/>
      <c r="BT62" s="686"/>
      <c r="BU62" s="686"/>
    </row>
    <row r="63" ht="15.0" customHeight="1">
      <c r="A63" s="686" t="s">
        <v>1785</v>
      </c>
      <c r="B63" s="686"/>
      <c r="C63" s="686"/>
      <c r="D63" s="684"/>
      <c r="E63" s="684" t="b">
        <v>1</v>
      </c>
      <c r="F63" s="684"/>
      <c r="G63" s="686"/>
      <c r="H63" s="710" t="s">
        <v>4383</v>
      </c>
      <c r="I63" s="686" t="s">
        <v>4724</v>
      </c>
      <c r="J63" s="686" t="s">
        <v>1498</v>
      </c>
      <c r="K63" s="686" t="s">
        <v>63</v>
      </c>
      <c r="L63" s="686" t="s">
        <v>103</v>
      </c>
      <c r="M63" s="686"/>
      <c r="N63" s="686"/>
      <c r="O63" s="686"/>
      <c r="P63" s="686" t="s">
        <v>1780</v>
      </c>
      <c r="Q63" s="686" t="s">
        <v>1781</v>
      </c>
      <c r="R63" s="686" t="s">
        <v>1782</v>
      </c>
      <c r="S63" s="686" t="s">
        <v>3276</v>
      </c>
      <c r="T63" s="686"/>
      <c r="U63" s="686"/>
      <c r="V63" s="737">
        <v>179784.0</v>
      </c>
      <c r="W63" s="686"/>
      <c r="X63" s="686" t="s">
        <v>259</v>
      </c>
      <c r="Y63" s="735">
        <v>43040.0</v>
      </c>
      <c r="Z63" s="686"/>
      <c r="AA63" s="686"/>
      <c r="AB63" s="686"/>
      <c r="AC63" s="712">
        <v>1.0</v>
      </c>
      <c r="AD63" s="686"/>
      <c r="AE63" s="712">
        <v>1.0</v>
      </c>
      <c r="AF63" s="686"/>
      <c r="AG63" s="686"/>
      <c r="AH63" s="686"/>
      <c r="AI63" s="686" t="s">
        <v>1783</v>
      </c>
      <c r="AJ63" s="686"/>
      <c r="AK63" s="686" t="s">
        <v>1784</v>
      </c>
      <c r="AN63" s="686"/>
      <c r="AO63" s="686"/>
      <c r="AP63" s="686"/>
      <c r="AQ63" s="686"/>
      <c r="AR63" s="686"/>
      <c r="AS63" s="686"/>
      <c r="AT63" s="686"/>
      <c r="AU63" s="686"/>
      <c r="AV63" s="686"/>
      <c r="AW63" s="686"/>
      <c r="AX63" s="686"/>
      <c r="AY63" s="686"/>
      <c r="AZ63" s="686"/>
      <c r="BA63" s="686" t="s">
        <v>4812</v>
      </c>
      <c r="BB63" s="686"/>
      <c r="BC63" s="686"/>
      <c r="BD63" s="686"/>
      <c r="BE63" s="686"/>
      <c r="BF63" s="686"/>
      <c r="BG63" s="686"/>
      <c r="BH63" s="686"/>
      <c r="BI63" s="686"/>
      <c r="BJ63" s="686"/>
      <c r="BK63" s="686"/>
      <c r="BL63" s="686"/>
      <c r="BM63" s="686"/>
      <c r="BN63" s="686"/>
      <c r="BO63" s="686"/>
      <c r="BP63" s="686"/>
      <c r="BQ63" s="686"/>
      <c r="BR63" s="686"/>
      <c r="BS63" s="686"/>
      <c r="BT63" s="686"/>
      <c r="BU63" s="686"/>
    </row>
    <row r="64" ht="15.0" customHeight="1">
      <c r="A64" s="686" t="s">
        <v>1812</v>
      </c>
      <c r="B64" s="686"/>
      <c r="C64" s="686" t="s">
        <v>4080</v>
      </c>
      <c r="D64" s="684"/>
      <c r="E64" s="684" t="b">
        <v>1</v>
      </c>
      <c r="F64" s="684"/>
      <c r="G64" s="710" t="s">
        <v>1814</v>
      </c>
      <c r="H64" s="710" t="s">
        <v>1813</v>
      </c>
      <c r="J64" s="686" t="s">
        <v>4810</v>
      </c>
      <c r="P64" s="686" t="s">
        <v>1816</v>
      </c>
      <c r="Q64" s="686" t="s">
        <v>1817</v>
      </c>
      <c r="R64" s="686" t="s">
        <v>1818</v>
      </c>
      <c r="S64" s="686" t="s">
        <v>1819</v>
      </c>
      <c r="T64" s="712">
        <v>2012.0</v>
      </c>
      <c r="U64" s="686" t="s">
        <v>91</v>
      </c>
      <c r="V64" s="686"/>
      <c r="W64" s="686" t="s">
        <v>193</v>
      </c>
      <c r="Y64" s="686"/>
      <c r="Z64" s="686"/>
      <c r="AA64" s="686"/>
      <c r="AB64" s="686"/>
      <c r="AC64" s="686"/>
      <c r="AD64" s="686"/>
      <c r="AE64" s="686"/>
      <c r="AF64" s="686"/>
      <c r="AG64" s="686"/>
      <c r="AH64" s="686"/>
      <c r="AI64" s="686"/>
      <c r="AJ64" s="686"/>
      <c r="AK64" s="686" t="s">
        <v>4228</v>
      </c>
      <c r="AL64" s="686"/>
      <c r="AM64" s="686"/>
      <c r="AN64" s="686" t="s">
        <v>4228</v>
      </c>
      <c r="AO64" s="686"/>
      <c r="AP64" s="686"/>
      <c r="AQ64" s="686"/>
      <c r="AR64" s="686"/>
      <c r="AS64" s="686" t="s">
        <v>4228</v>
      </c>
      <c r="AT64" s="686" t="s">
        <v>1821</v>
      </c>
      <c r="AV64" s="684" t="s">
        <v>4811</v>
      </c>
      <c r="AW64" s="684" t="s">
        <v>4811</v>
      </c>
      <c r="AX64" s="684" t="b">
        <v>0</v>
      </c>
      <c r="AY64" s="686" t="s">
        <v>95</v>
      </c>
      <c r="AZ64" s="686"/>
      <c r="BA64" s="686" t="s">
        <v>4080</v>
      </c>
      <c r="BB64" s="686"/>
      <c r="BC64" s="686"/>
      <c r="BD64" s="686"/>
      <c r="BE64" s="686"/>
      <c r="BF64" s="686"/>
      <c r="BG64" s="686"/>
      <c r="BH64" s="686"/>
      <c r="BI64" s="686"/>
      <c r="BJ64" s="686"/>
      <c r="BK64" s="686"/>
      <c r="BL64" s="686"/>
      <c r="BM64" s="686"/>
      <c r="BN64" s="686"/>
      <c r="BO64" s="686"/>
      <c r="BP64" s="686"/>
      <c r="BQ64" s="686"/>
      <c r="BR64" s="686"/>
      <c r="BS64" s="686"/>
      <c r="BT64" s="686"/>
      <c r="BU64" s="686"/>
    </row>
    <row r="65" ht="15.0" customHeight="1">
      <c r="A65" s="686" t="s">
        <v>4229</v>
      </c>
      <c r="B65" s="686"/>
      <c r="C65" s="686" t="s">
        <v>4080</v>
      </c>
      <c r="D65" s="684"/>
      <c r="E65" s="684" t="b">
        <v>1</v>
      </c>
      <c r="F65" s="684"/>
      <c r="G65" s="710" t="s">
        <v>4230</v>
      </c>
      <c r="H65" s="710" t="s">
        <v>4231</v>
      </c>
      <c r="J65" s="686" t="s">
        <v>4810</v>
      </c>
      <c r="P65" s="686" t="s">
        <v>4232</v>
      </c>
      <c r="Q65" s="686" t="s">
        <v>4233</v>
      </c>
      <c r="R65" s="686" t="s">
        <v>4234</v>
      </c>
      <c r="S65" s="686" t="s">
        <v>3727</v>
      </c>
      <c r="T65" s="712">
        <v>2015.0</v>
      </c>
      <c r="U65" s="686" t="s">
        <v>109</v>
      </c>
      <c r="V65" s="686"/>
      <c r="W65" s="686" t="s">
        <v>74</v>
      </c>
      <c r="X65" s="686"/>
      <c r="Y65" s="742">
        <v>44366.0</v>
      </c>
      <c r="Z65" s="686"/>
      <c r="AA65" s="712">
        <v>0.0</v>
      </c>
      <c r="AB65" s="686"/>
      <c r="AC65" s="712">
        <v>2.0</v>
      </c>
      <c r="AD65" s="686"/>
      <c r="AE65" s="712">
        <v>2.0</v>
      </c>
      <c r="AF65" s="686"/>
      <c r="AG65" s="710" t="s">
        <v>4235</v>
      </c>
      <c r="AH65" s="712">
        <v>874.0</v>
      </c>
      <c r="AI65" s="686"/>
      <c r="AJ65" s="686"/>
      <c r="AK65" s="686" t="s">
        <v>4236</v>
      </c>
      <c r="AL65" s="686"/>
      <c r="AM65" s="686" t="s">
        <v>4236</v>
      </c>
      <c r="AN65" s="686" t="s">
        <v>4237</v>
      </c>
      <c r="AO65" s="686"/>
      <c r="AP65" s="686" t="s">
        <v>4238</v>
      </c>
      <c r="AQ65" s="686" t="s">
        <v>4236</v>
      </c>
      <c r="AR65" s="686"/>
      <c r="AS65" s="686" t="s">
        <v>4239</v>
      </c>
      <c r="AT65" s="686" t="s">
        <v>4240</v>
      </c>
      <c r="AV65" s="684" t="s">
        <v>4811</v>
      </c>
      <c r="AW65" s="684" t="s">
        <v>4811</v>
      </c>
      <c r="AX65" s="684" t="b">
        <v>0</v>
      </c>
      <c r="AY65" s="686" t="s">
        <v>95</v>
      </c>
      <c r="AZ65" s="686"/>
      <c r="BA65" s="686" t="s">
        <v>4080</v>
      </c>
      <c r="BB65" s="686"/>
      <c r="BC65" s="686"/>
      <c r="BD65" s="686"/>
      <c r="BE65" s="686"/>
      <c r="BF65" s="686"/>
      <c r="BG65" s="686"/>
      <c r="BH65" s="686"/>
      <c r="BI65" s="686"/>
      <c r="BJ65" s="686"/>
      <c r="BK65" s="686"/>
      <c r="BL65" s="686"/>
      <c r="BM65" s="686"/>
      <c r="BN65" s="686"/>
      <c r="BO65" s="686"/>
      <c r="BP65" s="686"/>
      <c r="BQ65" s="686"/>
      <c r="BR65" s="686"/>
      <c r="BS65" s="686"/>
      <c r="BT65" s="686"/>
      <c r="BU65" s="686"/>
    </row>
    <row r="66" ht="15.0" customHeight="1">
      <c r="A66" s="686" t="s">
        <v>1907</v>
      </c>
      <c r="B66" s="686"/>
      <c r="C66" s="686" t="s">
        <v>4080</v>
      </c>
      <c r="D66" s="684"/>
      <c r="E66" s="684" t="b">
        <v>1</v>
      </c>
      <c r="F66" s="684"/>
      <c r="G66" s="710" t="s">
        <v>1909</v>
      </c>
      <c r="H66" s="710" t="s">
        <v>1908</v>
      </c>
      <c r="I66" s="686" t="s">
        <v>4813</v>
      </c>
      <c r="J66" s="686" t="s">
        <v>4810</v>
      </c>
      <c r="K66" s="686" t="s">
        <v>124</v>
      </c>
      <c r="L66" s="686" t="s">
        <v>187</v>
      </c>
      <c r="M66" s="686"/>
      <c r="N66" s="686"/>
      <c r="O66" s="686" t="s">
        <v>3554</v>
      </c>
      <c r="P66" s="686" t="s">
        <v>1911</v>
      </c>
      <c r="Q66" s="686" t="s">
        <v>1912</v>
      </c>
      <c r="R66" s="686" t="s">
        <v>1913</v>
      </c>
      <c r="S66" s="686" t="s">
        <v>1914</v>
      </c>
      <c r="T66" s="712">
        <v>1990.0</v>
      </c>
      <c r="U66" s="686" t="s">
        <v>109</v>
      </c>
      <c r="V66" s="737">
        <v>167669.0</v>
      </c>
      <c r="W66" s="686" t="s">
        <v>2887</v>
      </c>
      <c r="Y66" s="686"/>
      <c r="Z66" s="686"/>
      <c r="AA66" s="686"/>
      <c r="AB66" s="686"/>
      <c r="AC66" s="686"/>
      <c r="AD66" s="686" t="s">
        <v>111</v>
      </c>
      <c r="AE66" s="686"/>
      <c r="AF66" s="686"/>
      <c r="AG66" s="710" t="s">
        <v>1916</v>
      </c>
      <c r="AH66" s="712">
        <v>575.0</v>
      </c>
      <c r="AI66" s="686"/>
      <c r="AJ66" s="759">
        <v>9.72E10</v>
      </c>
      <c r="AK66" s="686" t="s">
        <v>1918</v>
      </c>
      <c r="AL66" s="686"/>
      <c r="AM66" s="686"/>
      <c r="AN66" s="686" t="s">
        <v>3853</v>
      </c>
      <c r="AO66" s="686"/>
      <c r="AP66" s="686"/>
      <c r="AQ66" s="686"/>
      <c r="AR66" s="686"/>
      <c r="AS66" s="686" t="s">
        <v>3854</v>
      </c>
      <c r="AT66" s="686" t="s">
        <v>1921</v>
      </c>
      <c r="AV66" s="684" t="s">
        <v>4811</v>
      </c>
      <c r="AW66" s="684" t="s">
        <v>4811</v>
      </c>
      <c r="AX66" s="684" t="b">
        <v>0</v>
      </c>
      <c r="AY66" s="686" t="s">
        <v>95</v>
      </c>
      <c r="AZ66" s="686"/>
      <c r="BA66" s="686" t="s">
        <v>4080</v>
      </c>
      <c r="BB66" s="686"/>
      <c r="BC66" s="686"/>
      <c r="BD66" s="686"/>
      <c r="BE66" s="686"/>
      <c r="BF66" s="686"/>
      <c r="BG66" s="686"/>
      <c r="BH66" s="686"/>
      <c r="BI66" s="686"/>
      <c r="BJ66" s="686"/>
      <c r="BK66" s="686"/>
      <c r="BL66" s="686"/>
      <c r="BM66" s="686"/>
      <c r="BN66" s="686"/>
      <c r="BO66" s="686"/>
      <c r="BP66" s="686"/>
      <c r="BQ66" s="686"/>
      <c r="BR66" s="686"/>
      <c r="BS66" s="686"/>
      <c r="BT66" s="686"/>
      <c r="BU66" s="686"/>
    </row>
    <row r="67" ht="15.0" customHeight="1">
      <c r="A67" s="686" t="s">
        <v>3855</v>
      </c>
      <c r="B67" s="686"/>
      <c r="C67" s="686"/>
      <c r="D67" s="684"/>
      <c r="E67" s="684" t="b">
        <v>1</v>
      </c>
      <c r="F67" s="684"/>
      <c r="G67" s="686"/>
      <c r="H67" s="686" t="s">
        <v>3856</v>
      </c>
      <c r="I67" s="686"/>
      <c r="J67" s="686"/>
      <c r="K67" s="686"/>
      <c r="M67" s="686"/>
      <c r="N67" s="686"/>
      <c r="O67" s="686"/>
      <c r="P67" s="686"/>
      <c r="Q67" s="686"/>
      <c r="R67" s="686"/>
      <c r="S67" s="686" t="s">
        <v>4844</v>
      </c>
      <c r="T67" s="686"/>
      <c r="U67" s="686"/>
      <c r="V67" s="686"/>
      <c r="W67" s="686"/>
      <c r="X67" s="686"/>
      <c r="Y67" s="686"/>
      <c r="Z67" s="686"/>
      <c r="AA67" s="686"/>
      <c r="AB67" s="686"/>
      <c r="AC67" s="686"/>
      <c r="AD67" s="686"/>
      <c r="AE67" s="686"/>
      <c r="AF67" s="686"/>
      <c r="AG67" s="686"/>
      <c r="AH67" s="686"/>
      <c r="AI67" s="686"/>
      <c r="AJ67" s="686"/>
      <c r="AK67" s="686" t="s">
        <v>1930</v>
      </c>
      <c r="AP67" s="686"/>
      <c r="AQ67" s="686"/>
      <c r="AR67" s="686"/>
      <c r="AS67" s="686"/>
      <c r="AT67" s="686" t="s">
        <v>1931</v>
      </c>
      <c r="AW67" s="686"/>
      <c r="AX67" s="686"/>
      <c r="AY67" s="686"/>
      <c r="AZ67" s="686"/>
      <c r="BA67" s="686" t="s">
        <v>4812</v>
      </c>
      <c r="BB67" s="686"/>
      <c r="BC67" s="686"/>
      <c r="BD67" s="686"/>
      <c r="BE67" s="686"/>
      <c r="BF67" s="686"/>
      <c r="BG67" s="686"/>
      <c r="BH67" s="686"/>
      <c r="BI67" s="686"/>
      <c r="BJ67" s="686"/>
      <c r="BK67" s="686"/>
      <c r="BL67" s="686"/>
      <c r="BM67" s="686"/>
      <c r="BN67" s="686"/>
      <c r="BO67" s="686"/>
      <c r="BP67" s="686"/>
      <c r="BQ67" s="686"/>
      <c r="BR67" s="686"/>
      <c r="BS67" s="686"/>
      <c r="BT67" s="686"/>
      <c r="BU67" s="686"/>
    </row>
    <row r="68" ht="15.0" customHeight="1">
      <c r="A68" s="686" t="s">
        <v>1969</v>
      </c>
      <c r="B68" s="686"/>
      <c r="C68" s="686"/>
      <c r="D68" s="684"/>
      <c r="E68" s="684" t="b">
        <v>1</v>
      </c>
      <c r="F68" s="684"/>
      <c r="G68" s="686"/>
      <c r="H68" s="710" t="s">
        <v>1970</v>
      </c>
      <c r="J68" s="686" t="s">
        <v>4810</v>
      </c>
      <c r="K68" s="686"/>
      <c r="L68" s="686"/>
      <c r="M68" s="686"/>
      <c r="N68" s="686"/>
      <c r="O68" s="686"/>
      <c r="P68" s="686" t="s">
        <v>1973</v>
      </c>
      <c r="Q68" s="686" t="s">
        <v>1974</v>
      </c>
      <c r="R68" s="686" t="s">
        <v>1975</v>
      </c>
      <c r="S68" s="686" t="s">
        <v>577</v>
      </c>
      <c r="T68" s="712">
        <v>2010.0</v>
      </c>
      <c r="U68" s="686" t="s">
        <v>109</v>
      </c>
      <c r="V68" s="686"/>
      <c r="W68" s="754" t="s">
        <v>178</v>
      </c>
      <c r="X68" s="686"/>
      <c r="Y68" s="686"/>
      <c r="Z68" s="686"/>
      <c r="AA68" s="686"/>
      <c r="AB68" s="686"/>
      <c r="AC68" s="686"/>
      <c r="AD68" s="686"/>
      <c r="AE68" s="686"/>
      <c r="AF68" s="686"/>
      <c r="AG68" s="686"/>
      <c r="AH68" s="686"/>
      <c r="AI68" s="686"/>
      <c r="AJ68" s="686"/>
      <c r="AK68" s="686"/>
      <c r="AL68" s="686"/>
      <c r="AM68" s="686"/>
      <c r="AN68" s="686"/>
      <c r="AO68" s="686"/>
      <c r="AP68" s="686"/>
      <c r="AQ68" s="686"/>
      <c r="AR68" s="686"/>
      <c r="AS68" s="686"/>
      <c r="AT68" s="686" t="s">
        <v>1976</v>
      </c>
      <c r="AV68" s="684" t="s">
        <v>4811</v>
      </c>
      <c r="AW68" s="684" t="s">
        <v>4811</v>
      </c>
      <c r="AX68" s="684" t="b">
        <v>0</v>
      </c>
      <c r="AY68" s="686" t="s">
        <v>214</v>
      </c>
      <c r="AZ68" s="686"/>
      <c r="BA68" s="686" t="s">
        <v>4080</v>
      </c>
      <c r="BB68" s="686"/>
      <c r="BC68" s="686"/>
      <c r="BD68" s="686"/>
      <c r="BE68" s="686"/>
      <c r="BF68" s="686"/>
      <c r="BG68" s="686"/>
      <c r="BH68" s="686"/>
      <c r="BI68" s="686"/>
      <c r="BJ68" s="686"/>
      <c r="BK68" s="686"/>
      <c r="BL68" s="686"/>
      <c r="BM68" s="686"/>
      <c r="BN68" s="686"/>
      <c r="BO68" s="686"/>
      <c r="BP68" s="686"/>
      <c r="BQ68" s="686"/>
      <c r="BR68" s="686"/>
      <c r="BS68" s="686"/>
      <c r="BT68" s="686"/>
      <c r="BU68" s="686"/>
    </row>
    <row r="69" ht="15.0" hidden="1" customHeight="1">
      <c r="A69" s="686" t="s">
        <v>1584</v>
      </c>
      <c r="B69" s="686"/>
      <c r="C69" s="686"/>
      <c r="D69" s="684"/>
      <c r="E69" s="684" t="b">
        <v>1</v>
      </c>
      <c r="F69" s="684"/>
      <c r="G69" s="686"/>
      <c r="H69" s="710" t="s">
        <v>1585</v>
      </c>
      <c r="I69" s="686" t="s">
        <v>4728</v>
      </c>
      <c r="J69" s="686" t="s">
        <v>2708</v>
      </c>
      <c r="L69" s="686"/>
      <c r="M69" s="686"/>
      <c r="N69" s="686"/>
      <c r="O69" s="686"/>
      <c r="P69" s="686"/>
      <c r="Q69" s="686"/>
      <c r="R69" s="686"/>
      <c r="S69" s="686" t="s">
        <v>3816</v>
      </c>
      <c r="U69" s="686"/>
      <c r="V69" s="686"/>
      <c r="W69" s="686"/>
      <c r="X69" s="686"/>
      <c r="Y69" s="686"/>
      <c r="Z69" s="686"/>
      <c r="AA69" s="686"/>
      <c r="AB69" s="686"/>
      <c r="AC69" s="686"/>
      <c r="AD69" s="686"/>
      <c r="AE69" s="686"/>
      <c r="AF69" s="686"/>
      <c r="AG69" s="686"/>
      <c r="AH69" s="686"/>
      <c r="AI69" s="686"/>
      <c r="AJ69" s="686"/>
      <c r="AK69" s="686"/>
      <c r="AL69" s="686"/>
      <c r="AM69" s="686"/>
      <c r="AN69" s="686"/>
      <c r="AO69" s="686"/>
      <c r="AP69" s="686"/>
      <c r="AQ69" s="686"/>
      <c r="AR69" s="686"/>
      <c r="AS69" s="686"/>
      <c r="AT69" s="686"/>
      <c r="AU69" s="686"/>
      <c r="AV69" s="686"/>
      <c r="AW69" s="686"/>
      <c r="AX69" s="686"/>
      <c r="AY69" s="686"/>
      <c r="AZ69" s="686"/>
      <c r="BA69" s="686" t="s">
        <v>4812</v>
      </c>
      <c r="BB69" s="686"/>
      <c r="BC69" s="686"/>
      <c r="BD69" s="686"/>
      <c r="BE69" s="686"/>
      <c r="BF69" s="686"/>
      <c r="BG69" s="686"/>
      <c r="BH69" s="686"/>
      <c r="BI69" s="686"/>
      <c r="BJ69" s="686"/>
      <c r="BK69" s="686"/>
      <c r="BL69" s="686"/>
      <c r="BM69" s="686"/>
      <c r="BN69" s="686"/>
      <c r="BO69" s="686"/>
      <c r="BP69" s="686"/>
      <c r="BQ69" s="686"/>
      <c r="BR69" s="686"/>
      <c r="BS69" s="686"/>
      <c r="BT69" s="686"/>
      <c r="BU69" s="686"/>
    </row>
    <row r="70" ht="15.0" hidden="1" customHeight="1">
      <c r="A70" s="686" t="s">
        <v>1592</v>
      </c>
      <c r="B70" s="686"/>
      <c r="C70" s="686" t="s">
        <v>4080</v>
      </c>
      <c r="D70" s="684"/>
      <c r="E70" s="684" t="b">
        <v>1</v>
      </c>
      <c r="F70" s="684"/>
      <c r="G70" s="710" t="s">
        <v>1594</v>
      </c>
      <c r="H70" s="710" t="s">
        <v>3817</v>
      </c>
      <c r="I70" s="686" t="s">
        <v>4728</v>
      </c>
      <c r="J70" s="686" t="s">
        <v>2708</v>
      </c>
      <c r="L70" s="686"/>
      <c r="M70" s="686"/>
      <c r="N70" s="686"/>
      <c r="O70" s="686"/>
      <c r="P70" s="686" t="s">
        <v>1596</v>
      </c>
      <c r="Q70" s="686" t="s">
        <v>1597</v>
      </c>
      <c r="R70" s="686" t="s">
        <v>1598</v>
      </c>
      <c r="S70" s="686" t="s">
        <v>71</v>
      </c>
      <c r="T70" s="712">
        <v>2015.0</v>
      </c>
      <c r="U70" s="686" t="s">
        <v>91</v>
      </c>
      <c r="V70" s="737">
        <v>177431.0</v>
      </c>
      <c r="W70" s="686" t="s">
        <v>74</v>
      </c>
      <c r="X70" s="686"/>
      <c r="Y70" s="742">
        <v>44486.0</v>
      </c>
      <c r="Z70" s="686"/>
      <c r="AA70" s="712">
        <v>0.0</v>
      </c>
      <c r="AB70" s="686"/>
      <c r="AC70" s="712">
        <v>1.0</v>
      </c>
      <c r="AD70" s="686"/>
      <c r="AE70" s="712">
        <v>1.0</v>
      </c>
      <c r="AF70" s="686"/>
      <c r="AG70" s="710" t="s">
        <v>1599</v>
      </c>
      <c r="AH70" s="712">
        <v>223.0</v>
      </c>
      <c r="AI70" s="686" t="s">
        <v>1600</v>
      </c>
      <c r="AK70" s="686" t="s">
        <v>3818</v>
      </c>
      <c r="AL70" s="686"/>
      <c r="AM70" s="686"/>
      <c r="AN70" s="686"/>
      <c r="AO70" s="686"/>
      <c r="AP70" s="686"/>
      <c r="AQ70" s="686"/>
      <c r="AR70" s="686"/>
      <c r="AS70" s="686" t="s">
        <v>3819</v>
      </c>
      <c r="AT70" s="686" t="s">
        <v>1603</v>
      </c>
      <c r="AV70" s="684" t="s">
        <v>4811</v>
      </c>
      <c r="AW70" s="684" t="s">
        <v>4811</v>
      </c>
      <c r="AX70" s="684" t="b">
        <v>0</v>
      </c>
      <c r="AY70" s="686" t="s">
        <v>214</v>
      </c>
      <c r="AZ70" s="686"/>
      <c r="BA70" s="686" t="s">
        <v>4080</v>
      </c>
      <c r="BB70" s="686"/>
      <c r="BC70" s="686"/>
      <c r="BD70" s="686"/>
      <c r="BE70" s="686"/>
      <c r="BF70" s="686"/>
      <c r="BG70" s="686"/>
      <c r="BH70" s="686"/>
      <c r="BI70" s="686"/>
      <c r="BJ70" s="686"/>
      <c r="BK70" s="686"/>
      <c r="BL70" s="686"/>
      <c r="BM70" s="686"/>
      <c r="BN70" s="686"/>
      <c r="BO70" s="686"/>
      <c r="BP70" s="686"/>
      <c r="BQ70" s="686"/>
      <c r="BR70" s="686"/>
      <c r="BS70" s="686"/>
      <c r="BT70" s="686"/>
      <c r="BU70" s="686"/>
    </row>
    <row r="71" ht="15.0" customHeight="1">
      <c r="A71" s="686" t="s">
        <v>3859</v>
      </c>
      <c r="B71" s="686"/>
      <c r="C71" s="686"/>
      <c r="D71" s="684"/>
      <c r="E71" s="684" t="b">
        <v>1</v>
      </c>
      <c r="F71" s="684"/>
      <c r="G71" s="686"/>
      <c r="H71" s="710" t="s">
        <v>2047</v>
      </c>
      <c r="I71" s="686" t="s">
        <v>4723</v>
      </c>
      <c r="J71" s="686" t="s">
        <v>4810</v>
      </c>
      <c r="K71" s="686" t="s">
        <v>124</v>
      </c>
      <c r="L71" s="686" t="s">
        <v>4741</v>
      </c>
      <c r="M71" s="686"/>
      <c r="N71" s="686"/>
      <c r="O71" s="686" t="s">
        <v>3554</v>
      </c>
      <c r="P71" s="686" t="s">
        <v>2050</v>
      </c>
      <c r="Q71" s="686" t="s">
        <v>3860</v>
      </c>
      <c r="R71" s="686" t="s">
        <v>2051</v>
      </c>
      <c r="S71" s="686" t="s">
        <v>4394</v>
      </c>
      <c r="T71" s="712">
        <v>2014.0</v>
      </c>
      <c r="U71" s="686"/>
      <c r="V71" s="737">
        <v>697527.0</v>
      </c>
      <c r="W71" s="686"/>
      <c r="X71" s="686"/>
      <c r="Y71" s="686"/>
      <c r="Z71" s="686"/>
      <c r="AA71" s="686"/>
      <c r="AB71" s="686"/>
      <c r="AC71" s="686"/>
      <c r="AD71" s="686"/>
      <c r="AE71" s="686"/>
      <c r="AF71" s="686"/>
      <c r="AG71" s="710" t="s">
        <v>4845</v>
      </c>
      <c r="AH71" s="712">
        <v>323.0</v>
      </c>
      <c r="AI71" s="686"/>
      <c r="AJ71" s="686"/>
      <c r="AK71" s="686"/>
      <c r="AL71" s="686"/>
      <c r="AM71" s="686"/>
      <c r="AN71" s="686"/>
      <c r="AO71" s="686"/>
      <c r="AP71" s="686"/>
      <c r="AQ71" s="686"/>
      <c r="AR71" s="686"/>
      <c r="AS71" s="686"/>
      <c r="AT71" s="686"/>
      <c r="AU71" s="686"/>
      <c r="AV71" s="686"/>
      <c r="AW71" s="686"/>
      <c r="AX71" s="686"/>
      <c r="AY71" s="686"/>
      <c r="AZ71" s="686"/>
      <c r="BA71" s="686" t="s">
        <v>4812</v>
      </c>
      <c r="BB71" s="686"/>
      <c r="BC71" s="686"/>
      <c r="BD71" s="686"/>
      <c r="BE71" s="686"/>
      <c r="BF71" s="686"/>
      <c r="BG71" s="686"/>
      <c r="BH71" s="686"/>
      <c r="BI71" s="686"/>
      <c r="BJ71" s="686"/>
      <c r="BK71" s="686"/>
      <c r="BL71" s="686"/>
      <c r="BM71" s="686"/>
      <c r="BN71" s="686"/>
      <c r="BO71" s="686"/>
      <c r="BP71" s="686"/>
      <c r="BQ71" s="686"/>
      <c r="BR71" s="686"/>
      <c r="BS71" s="686"/>
      <c r="BT71" s="686"/>
      <c r="BU71" s="686"/>
    </row>
    <row r="72" ht="15.0" customHeight="1">
      <c r="A72" s="686" t="s">
        <v>4846</v>
      </c>
      <c r="B72" s="686"/>
      <c r="C72" s="686"/>
      <c r="D72" s="684"/>
      <c r="E72" s="684" t="b">
        <v>1</v>
      </c>
      <c r="F72" s="684"/>
      <c r="G72" s="686"/>
      <c r="H72" s="710" t="s">
        <v>4847</v>
      </c>
      <c r="J72" s="686" t="s">
        <v>4810</v>
      </c>
      <c r="K72" s="686"/>
      <c r="L72" s="686"/>
      <c r="M72" s="686"/>
      <c r="N72" s="686"/>
      <c r="O72" s="686"/>
      <c r="P72" s="686" t="s">
        <v>4848</v>
      </c>
      <c r="Q72" s="686" t="s">
        <v>4849</v>
      </c>
      <c r="R72" s="686" t="s">
        <v>4850</v>
      </c>
      <c r="S72" s="686" t="s">
        <v>4851</v>
      </c>
      <c r="T72" s="712">
        <v>2014.0</v>
      </c>
      <c r="U72" s="686" t="s">
        <v>91</v>
      </c>
      <c r="V72" s="686"/>
      <c r="W72" s="686" t="s">
        <v>74</v>
      </c>
      <c r="X72" s="686"/>
      <c r="Y72" s="686"/>
      <c r="Z72" s="686"/>
      <c r="AA72" s="686"/>
      <c r="AB72" s="686"/>
      <c r="AC72" s="686"/>
      <c r="AD72" s="686"/>
      <c r="AE72" s="686"/>
      <c r="AF72" s="686"/>
      <c r="AG72" s="686"/>
      <c r="AH72" s="686"/>
      <c r="AI72" s="686"/>
      <c r="AJ72" s="686"/>
      <c r="AK72" s="686"/>
      <c r="AL72" s="686"/>
      <c r="AM72" s="686"/>
      <c r="AN72" s="686"/>
      <c r="AO72" s="686"/>
      <c r="AP72" s="686"/>
      <c r="AQ72" s="686"/>
      <c r="AR72" s="686"/>
      <c r="AS72" s="686"/>
      <c r="AT72" s="686" t="s">
        <v>2053</v>
      </c>
      <c r="AV72" s="684" t="s">
        <v>4811</v>
      </c>
      <c r="AW72" s="684" t="s">
        <v>4811</v>
      </c>
      <c r="AX72" s="684" t="b">
        <v>0</v>
      </c>
      <c r="AY72" s="686" t="s">
        <v>95</v>
      </c>
      <c r="AZ72" s="686"/>
      <c r="BA72" s="686" t="s">
        <v>4080</v>
      </c>
      <c r="BB72" s="686"/>
      <c r="BC72" s="686"/>
      <c r="BD72" s="686"/>
      <c r="BE72" s="686"/>
      <c r="BF72" s="686"/>
      <c r="BG72" s="686"/>
      <c r="BH72" s="686"/>
      <c r="BI72" s="686"/>
      <c r="BJ72" s="686"/>
      <c r="BK72" s="686"/>
      <c r="BL72" s="686"/>
      <c r="BM72" s="686"/>
      <c r="BN72" s="686"/>
      <c r="BO72" s="686"/>
      <c r="BP72" s="686"/>
      <c r="BQ72" s="686"/>
      <c r="BR72" s="686"/>
      <c r="BS72" s="686"/>
      <c r="BT72" s="686"/>
      <c r="BU72" s="686"/>
    </row>
    <row r="73" ht="15.0" customHeight="1">
      <c r="A73" s="686" t="s">
        <v>4064</v>
      </c>
      <c r="B73" s="686"/>
      <c r="C73" s="686" t="s">
        <v>4080</v>
      </c>
      <c r="D73" s="684"/>
      <c r="E73" s="684" t="b">
        <v>1</v>
      </c>
      <c r="F73" s="684"/>
      <c r="G73" s="710" t="s">
        <v>4066</v>
      </c>
      <c r="H73" s="710" t="s">
        <v>4067</v>
      </c>
      <c r="J73" s="686" t="s">
        <v>4810</v>
      </c>
      <c r="P73" s="686" t="s">
        <v>4068</v>
      </c>
      <c r="Q73" s="686" t="s">
        <v>4069</v>
      </c>
      <c r="R73" s="686" t="s">
        <v>4070</v>
      </c>
      <c r="S73" s="686" t="s">
        <v>3563</v>
      </c>
      <c r="T73" s="712">
        <v>2012.0</v>
      </c>
      <c r="U73" s="686" t="s">
        <v>91</v>
      </c>
      <c r="V73" s="686"/>
      <c r="W73" s="686" t="s">
        <v>193</v>
      </c>
      <c r="Y73" s="742">
        <v>44367.0</v>
      </c>
      <c r="Z73" s="686" t="s">
        <v>4072</v>
      </c>
      <c r="AA73" s="686" t="s">
        <v>4073</v>
      </c>
      <c r="AB73" s="712">
        <v>0.0357</v>
      </c>
      <c r="AC73" s="712">
        <v>5.0</v>
      </c>
      <c r="AD73" s="686"/>
      <c r="AE73" s="712">
        <v>1.0</v>
      </c>
      <c r="AF73" s="686"/>
      <c r="AG73" s="710" t="s">
        <v>4074</v>
      </c>
      <c r="AH73" s="712">
        <v>64.0</v>
      </c>
      <c r="AI73" s="686"/>
      <c r="AJ73" s="686"/>
      <c r="AK73" s="686" t="s">
        <v>4075</v>
      </c>
      <c r="AL73" s="686"/>
      <c r="AM73" s="686"/>
      <c r="AN73" s="686" t="s">
        <v>4076</v>
      </c>
      <c r="AO73" s="686"/>
      <c r="AP73" s="686"/>
      <c r="AQ73" s="686"/>
      <c r="AR73" s="686"/>
      <c r="AS73" s="686" t="s">
        <v>4077</v>
      </c>
      <c r="AT73" s="686" t="s">
        <v>4078</v>
      </c>
      <c r="AV73" s="684" t="s">
        <v>4811</v>
      </c>
      <c r="AW73" s="684" t="s">
        <v>4811</v>
      </c>
      <c r="AX73" s="684" t="b">
        <v>0</v>
      </c>
      <c r="AY73" s="686" t="s">
        <v>95</v>
      </c>
      <c r="AZ73" s="686"/>
      <c r="BA73" s="686" t="s">
        <v>4080</v>
      </c>
      <c r="BB73" s="686"/>
      <c r="BC73" s="686"/>
      <c r="BD73" s="686"/>
      <c r="BE73" s="686"/>
      <c r="BF73" s="686"/>
      <c r="BG73" s="686"/>
      <c r="BH73" s="686"/>
      <c r="BI73" s="686"/>
      <c r="BJ73" s="686"/>
      <c r="BK73" s="686"/>
      <c r="BL73" s="686"/>
      <c r="BM73" s="686"/>
      <c r="BN73" s="686"/>
      <c r="BO73" s="686"/>
      <c r="BP73" s="686"/>
      <c r="BQ73" s="686"/>
      <c r="BR73" s="686"/>
      <c r="BS73" s="686"/>
      <c r="BT73" s="686"/>
      <c r="BU73" s="686"/>
    </row>
    <row r="74" ht="15.0" hidden="1" customHeight="1">
      <c r="A74" s="686" t="s">
        <v>1667</v>
      </c>
      <c r="B74" s="686"/>
      <c r="C74" s="686" t="s">
        <v>4080</v>
      </c>
      <c r="D74" s="684"/>
      <c r="E74" s="684" t="b">
        <v>1</v>
      </c>
      <c r="F74" s="684"/>
      <c r="G74" s="710" t="s">
        <v>1669</v>
      </c>
      <c r="H74" s="710" t="s">
        <v>1668</v>
      </c>
      <c r="I74" s="686" t="s">
        <v>4720</v>
      </c>
      <c r="J74" s="686" t="s">
        <v>4810</v>
      </c>
      <c r="K74" s="686"/>
      <c r="L74" s="686"/>
      <c r="M74" s="686"/>
      <c r="N74" s="686"/>
      <c r="O74" s="686"/>
      <c r="P74" s="686" t="s">
        <v>1671</v>
      </c>
      <c r="Q74" s="686" t="s">
        <v>1672</v>
      </c>
      <c r="R74" s="686" t="s">
        <v>1673</v>
      </c>
      <c r="S74" s="686" t="s">
        <v>1674</v>
      </c>
      <c r="T74" s="712">
        <v>1999.0</v>
      </c>
      <c r="U74" s="686" t="s">
        <v>568</v>
      </c>
      <c r="V74" s="737">
        <v>3329.0</v>
      </c>
      <c r="W74" s="686" t="s">
        <v>3780</v>
      </c>
      <c r="X74" s="686" t="s">
        <v>1675</v>
      </c>
      <c r="Y74" s="735">
        <v>43896.0</v>
      </c>
      <c r="Z74" s="736">
        <v>1.5E8</v>
      </c>
      <c r="AA74" s="736">
        <v>4.969E8</v>
      </c>
      <c r="AB74" s="712">
        <v>496.0</v>
      </c>
      <c r="AC74" s="712">
        <v>8.0</v>
      </c>
      <c r="AD74" s="686" t="s">
        <v>1287</v>
      </c>
      <c r="AE74" s="712">
        <v>8.0</v>
      </c>
      <c r="AF74" s="686"/>
      <c r="AG74" s="710" t="s">
        <v>1676</v>
      </c>
      <c r="AH74" s="737">
        <v>9884.0</v>
      </c>
      <c r="AI74" s="686" t="s">
        <v>1677</v>
      </c>
      <c r="AJ74" s="686" t="s">
        <v>1678</v>
      </c>
      <c r="AK74" s="686" t="s">
        <v>3826</v>
      </c>
      <c r="AL74" s="686" t="s">
        <v>3827</v>
      </c>
      <c r="AM74" s="686"/>
      <c r="AN74" s="686" t="s">
        <v>3828</v>
      </c>
      <c r="AO74" s="686" t="s">
        <v>3829</v>
      </c>
      <c r="AP74" s="686"/>
      <c r="AQ74" s="686"/>
      <c r="AR74" s="686"/>
      <c r="AS74" s="686" t="s">
        <v>3830</v>
      </c>
      <c r="AT74" s="686" t="s">
        <v>1684</v>
      </c>
      <c r="AV74" s="684" t="s">
        <v>4811</v>
      </c>
      <c r="AW74" s="684" t="s">
        <v>4811</v>
      </c>
      <c r="AX74" s="684" t="b">
        <v>0</v>
      </c>
      <c r="AY74" s="686" t="s">
        <v>95</v>
      </c>
      <c r="AZ74" s="686"/>
      <c r="BA74" s="686" t="s">
        <v>4080</v>
      </c>
      <c r="BB74" s="686"/>
      <c r="BC74" s="686"/>
      <c r="BD74" s="686"/>
      <c r="BE74" s="686"/>
      <c r="BF74" s="686"/>
      <c r="BG74" s="686"/>
      <c r="BH74" s="686"/>
      <c r="BI74" s="686"/>
      <c r="BJ74" s="686"/>
      <c r="BK74" s="686"/>
      <c r="BL74" s="686"/>
      <c r="BM74" s="686"/>
      <c r="BN74" s="686"/>
      <c r="BO74" s="686"/>
      <c r="BP74" s="686"/>
      <c r="BQ74" s="686"/>
      <c r="BR74" s="686"/>
      <c r="BS74" s="686"/>
      <c r="BT74" s="686"/>
      <c r="BU74" s="686"/>
    </row>
    <row r="75" ht="15.0" customHeight="1">
      <c r="A75" s="686" t="s">
        <v>4079</v>
      </c>
      <c r="B75" s="686"/>
      <c r="C75" s="686" t="s">
        <v>4080</v>
      </c>
      <c r="D75" s="684"/>
      <c r="E75" s="684" t="b">
        <v>1</v>
      </c>
      <c r="F75" s="684"/>
      <c r="G75" s="710" t="s">
        <v>4082</v>
      </c>
      <c r="H75" s="710" t="s">
        <v>4083</v>
      </c>
      <c r="J75" s="686" t="s">
        <v>4810</v>
      </c>
      <c r="P75" s="686" t="s">
        <v>4084</v>
      </c>
      <c r="Q75" s="686" t="s">
        <v>4085</v>
      </c>
      <c r="R75" s="686" t="s">
        <v>4086</v>
      </c>
      <c r="S75" s="686" t="s">
        <v>823</v>
      </c>
      <c r="T75" s="712">
        <v>2004.0</v>
      </c>
      <c r="U75" s="686" t="s">
        <v>109</v>
      </c>
      <c r="V75" s="686"/>
      <c r="W75" s="686" t="s">
        <v>193</v>
      </c>
      <c r="Y75" s="686"/>
      <c r="Z75" s="686"/>
      <c r="AA75" s="686"/>
      <c r="AB75" s="686"/>
      <c r="AC75" s="686"/>
      <c r="AD75" s="686"/>
      <c r="AE75" s="686"/>
      <c r="AF75" s="686"/>
      <c r="AG75" s="710" t="s">
        <v>4087</v>
      </c>
      <c r="AH75" s="686"/>
      <c r="AI75" s="686"/>
      <c r="AJ75" s="686"/>
      <c r="AK75" s="686"/>
      <c r="AL75" s="686"/>
      <c r="AM75" s="686"/>
      <c r="AN75" s="686" t="s">
        <v>4088</v>
      </c>
      <c r="AO75" s="686"/>
      <c r="AP75" s="686"/>
      <c r="AQ75" s="686"/>
      <c r="AR75" s="686"/>
      <c r="AS75" s="686" t="s">
        <v>4089</v>
      </c>
      <c r="AT75" s="686" t="s">
        <v>4090</v>
      </c>
      <c r="AV75" s="684" t="s">
        <v>4811</v>
      </c>
      <c r="AW75" s="684" t="s">
        <v>4811</v>
      </c>
      <c r="AX75" s="684" t="b">
        <v>0</v>
      </c>
      <c r="AY75" s="686" t="s">
        <v>95</v>
      </c>
      <c r="AZ75" s="686"/>
      <c r="BA75" s="686" t="s">
        <v>4080</v>
      </c>
      <c r="BB75" s="686"/>
      <c r="BC75" s="686"/>
      <c r="BD75" s="686"/>
      <c r="BE75" s="686"/>
      <c r="BF75" s="686"/>
      <c r="BG75" s="686"/>
      <c r="BH75" s="686"/>
      <c r="BI75" s="686"/>
      <c r="BJ75" s="686"/>
      <c r="BK75" s="686"/>
      <c r="BL75" s="686"/>
      <c r="BM75" s="686"/>
      <c r="BN75" s="686"/>
      <c r="BO75" s="686"/>
      <c r="BP75" s="686"/>
      <c r="BQ75" s="686"/>
      <c r="BR75" s="686"/>
      <c r="BS75" s="686"/>
      <c r="BT75" s="686"/>
      <c r="BU75" s="686"/>
    </row>
    <row r="76" ht="15.0" customHeight="1">
      <c r="A76" s="686" t="s">
        <v>2094</v>
      </c>
      <c r="B76" s="686"/>
      <c r="C76" s="686" t="s">
        <v>4080</v>
      </c>
      <c r="D76" s="684"/>
      <c r="E76" s="684" t="b">
        <v>1</v>
      </c>
      <c r="F76" s="684"/>
      <c r="G76" s="710" t="s">
        <v>2096</v>
      </c>
      <c r="H76" s="710" t="s">
        <v>2095</v>
      </c>
      <c r="I76" s="686" t="s">
        <v>4725</v>
      </c>
      <c r="J76" s="686" t="s">
        <v>4810</v>
      </c>
      <c r="K76" s="686" t="s">
        <v>314</v>
      </c>
      <c r="L76" s="686" t="s">
        <v>4696</v>
      </c>
      <c r="M76" s="686"/>
      <c r="N76" s="686"/>
      <c r="O76" s="686" t="s">
        <v>3542</v>
      </c>
      <c r="P76" s="686" t="s">
        <v>2098</v>
      </c>
      <c r="Q76" s="686" t="s">
        <v>2099</v>
      </c>
      <c r="R76" s="686" t="s">
        <v>2100</v>
      </c>
      <c r="S76" s="686" t="s">
        <v>129</v>
      </c>
      <c r="T76" s="712">
        <v>2014.0</v>
      </c>
      <c r="U76" s="686" t="s">
        <v>109</v>
      </c>
      <c r="V76" s="737">
        <v>14993.0</v>
      </c>
      <c r="W76" s="686" t="s">
        <v>74</v>
      </c>
      <c r="X76" s="686" t="s">
        <v>74</v>
      </c>
      <c r="Y76" s="742">
        <v>44550.0</v>
      </c>
      <c r="Z76" s="686" t="s">
        <v>3862</v>
      </c>
      <c r="AA76" s="686" t="s">
        <v>3863</v>
      </c>
      <c r="AB76" s="712">
        <v>2.1</v>
      </c>
      <c r="AC76" s="712">
        <v>3.0</v>
      </c>
      <c r="AD76" s="686" t="s">
        <v>111</v>
      </c>
      <c r="AE76" s="712">
        <v>7.0</v>
      </c>
      <c r="AF76" s="686"/>
      <c r="AG76" s="710" t="s">
        <v>2101</v>
      </c>
      <c r="AH76" s="737">
        <v>1508.0</v>
      </c>
      <c r="AI76" s="686" t="s">
        <v>2102</v>
      </c>
      <c r="AK76" s="686" t="s">
        <v>3864</v>
      </c>
      <c r="AL76" s="686"/>
      <c r="AM76" s="686" t="s">
        <v>3865</v>
      </c>
      <c r="AN76" s="686" t="s">
        <v>3864</v>
      </c>
      <c r="AO76" s="686"/>
      <c r="AP76" s="686"/>
      <c r="AQ76" s="686"/>
      <c r="AR76" s="686"/>
      <c r="AS76" s="686" t="s">
        <v>3866</v>
      </c>
      <c r="AT76" s="686" t="s">
        <v>2106</v>
      </c>
      <c r="AV76" s="684" t="s">
        <v>4811</v>
      </c>
      <c r="AW76" s="684" t="s">
        <v>4811</v>
      </c>
      <c r="AX76" s="684" t="b">
        <v>0</v>
      </c>
      <c r="AY76" s="686" t="s">
        <v>95</v>
      </c>
      <c r="AZ76" s="686"/>
      <c r="BA76" s="686" t="s">
        <v>4080</v>
      </c>
      <c r="BB76" s="686"/>
      <c r="BC76" s="686"/>
      <c r="BD76" s="686"/>
      <c r="BE76" s="686"/>
      <c r="BF76" s="686"/>
      <c r="BG76" s="686"/>
      <c r="BH76" s="686"/>
      <c r="BI76" s="686"/>
      <c r="BJ76" s="686"/>
      <c r="BK76" s="686"/>
      <c r="BL76" s="686"/>
      <c r="BM76" s="686"/>
      <c r="BN76" s="686"/>
      <c r="BO76" s="686"/>
      <c r="BP76" s="686"/>
      <c r="BQ76" s="686"/>
      <c r="BR76" s="686"/>
      <c r="BS76" s="686"/>
      <c r="BT76" s="686"/>
      <c r="BU76" s="686"/>
    </row>
    <row r="77" ht="15.0" hidden="1" customHeight="1">
      <c r="A77" s="686" t="s">
        <v>1731</v>
      </c>
      <c r="B77" s="686"/>
      <c r="C77" s="686" t="s">
        <v>4080</v>
      </c>
      <c r="D77" s="684"/>
      <c r="E77" s="684" t="b">
        <v>1</v>
      </c>
      <c r="F77" s="684"/>
      <c r="G77" s="710" t="s">
        <v>1734</v>
      </c>
      <c r="H77" s="710" t="s">
        <v>4852</v>
      </c>
      <c r="I77" s="686" t="s">
        <v>4728</v>
      </c>
      <c r="J77" s="686" t="s">
        <v>4810</v>
      </c>
      <c r="K77" s="686" t="s">
        <v>63</v>
      </c>
      <c r="L77" s="686"/>
      <c r="M77" s="686"/>
      <c r="N77" s="686"/>
      <c r="O77" s="686" t="s">
        <v>3550</v>
      </c>
      <c r="P77" s="686" t="s">
        <v>1736</v>
      </c>
      <c r="Q77" s="686" t="s">
        <v>1737</v>
      </c>
      <c r="R77" s="686" t="s">
        <v>1738</v>
      </c>
      <c r="S77" s="686" t="s">
        <v>577</v>
      </c>
      <c r="T77" s="712">
        <v>2012.0</v>
      </c>
      <c r="U77" s="686" t="s">
        <v>91</v>
      </c>
      <c r="V77" s="686"/>
      <c r="W77" s="686" t="s">
        <v>193</v>
      </c>
      <c r="Y77" s="686"/>
      <c r="Z77" s="686"/>
      <c r="AA77" s="686"/>
      <c r="AB77" s="686"/>
      <c r="AC77" s="686"/>
      <c r="AD77" s="686"/>
      <c r="AE77" s="686"/>
      <c r="AF77" s="686"/>
      <c r="AG77" s="710" t="s">
        <v>1739</v>
      </c>
      <c r="AH77" s="686"/>
      <c r="AI77" s="686"/>
      <c r="AJ77" s="686"/>
      <c r="AK77" s="686" t="s">
        <v>3838</v>
      </c>
      <c r="AL77" s="686"/>
      <c r="AM77" s="686" t="s">
        <v>3839</v>
      </c>
      <c r="AN77" s="686"/>
      <c r="AO77" s="686"/>
      <c r="AP77" s="686"/>
      <c r="AQ77" s="686" t="s">
        <v>3838</v>
      </c>
      <c r="AR77" s="686"/>
      <c r="AS77" s="686" t="s">
        <v>3840</v>
      </c>
      <c r="AT77" s="686" t="s">
        <v>1743</v>
      </c>
      <c r="AV77" s="684" t="s">
        <v>4811</v>
      </c>
      <c r="AW77" s="684" t="s">
        <v>4811</v>
      </c>
      <c r="AX77" s="684" t="b">
        <v>0</v>
      </c>
      <c r="AY77" s="686" t="s">
        <v>182</v>
      </c>
      <c r="BA77" s="686" t="s">
        <v>4080</v>
      </c>
      <c r="BB77" s="686"/>
      <c r="BC77" s="686"/>
      <c r="BD77" s="686"/>
      <c r="BE77" s="686"/>
      <c r="BF77" s="686"/>
      <c r="BG77" s="686"/>
      <c r="BH77" s="686"/>
      <c r="BI77" s="686"/>
      <c r="BJ77" s="686"/>
      <c r="BK77" s="686"/>
      <c r="BL77" s="686"/>
      <c r="BM77" s="686"/>
      <c r="BN77" s="686"/>
      <c r="BO77" s="686"/>
      <c r="BP77" s="686"/>
      <c r="BQ77" s="686"/>
      <c r="BR77" s="686"/>
      <c r="BS77" s="686"/>
      <c r="BT77" s="686"/>
      <c r="BU77" s="686"/>
    </row>
    <row r="78" ht="15.0" customHeight="1">
      <c r="A78" s="686" t="s">
        <v>2107</v>
      </c>
      <c r="B78" s="686"/>
      <c r="C78" s="686" t="s">
        <v>4080</v>
      </c>
      <c r="D78" s="684"/>
      <c r="E78" s="684" t="b">
        <v>1</v>
      </c>
      <c r="F78" s="684"/>
      <c r="G78" s="710" t="s">
        <v>2109</v>
      </c>
      <c r="H78" s="710" t="s">
        <v>2108</v>
      </c>
      <c r="I78" s="686" t="s">
        <v>4813</v>
      </c>
      <c r="J78" s="686" t="s">
        <v>4810</v>
      </c>
      <c r="K78" s="686" t="s">
        <v>314</v>
      </c>
      <c r="L78" s="686" t="s">
        <v>4741</v>
      </c>
      <c r="M78" s="686"/>
      <c r="N78" s="686"/>
      <c r="O78" s="686"/>
      <c r="P78" s="686" t="s">
        <v>2111</v>
      </c>
      <c r="Q78" s="686" t="s">
        <v>2112</v>
      </c>
      <c r="R78" s="686" t="s">
        <v>2113</v>
      </c>
      <c r="S78" s="686" t="s">
        <v>129</v>
      </c>
      <c r="T78" s="712">
        <v>2016.0</v>
      </c>
      <c r="U78" s="686" t="s">
        <v>109</v>
      </c>
      <c r="V78" s="737">
        <v>9145.0</v>
      </c>
      <c r="W78" s="686" t="s">
        <v>3679</v>
      </c>
      <c r="X78" s="686" t="s">
        <v>492</v>
      </c>
      <c r="Y78" s="735">
        <v>43942.0</v>
      </c>
      <c r="Z78" s="736">
        <v>4000000.0</v>
      </c>
      <c r="AA78" s="686" t="s">
        <v>3867</v>
      </c>
      <c r="AB78" s="712">
        <v>7.0</v>
      </c>
      <c r="AC78" s="712">
        <v>4.0</v>
      </c>
      <c r="AD78" s="686"/>
      <c r="AE78" s="712">
        <v>10.0</v>
      </c>
      <c r="AF78" s="686"/>
      <c r="AG78" s="710" t="s">
        <v>2114</v>
      </c>
      <c r="AH78" s="686"/>
      <c r="AI78" s="686" t="s">
        <v>2115</v>
      </c>
      <c r="AK78" s="686" t="s">
        <v>3868</v>
      </c>
      <c r="AL78" s="686"/>
      <c r="AM78" s="686" t="s">
        <v>3868</v>
      </c>
      <c r="AN78" s="686" t="s">
        <v>3869</v>
      </c>
      <c r="AO78" s="686"/>
      <c r="AP78" s="686"/>
      <c r="AQ78" s="686" t="s">
        <v>3870</v>
      </c>
      <c r="AR78" s="686"/>
      <c r="AS78" s="686" t="s">
        <v>3871</v>
      </c>
      <c r="AT78" s="686" t="s">
        <v>2120</v>
      </c>
      <c r="AV78" s="684" t="s">
        <v>4811</v>
      </c>
      <c r="AW78" s="684" t="s">
        <v>4811</v>
      </c>
      <c r="AX78" s="684" t="b">
        <v>0</v>
      </c>
      <c r="AY78" s="686" t="s">
        <v>95</v>
      </c>
      <c r="AZ78" s="686"/>
      <c r="BA78" s="686" t="s">
        <v>4080</v>
      </c>
      <c r="BB78" s="686"/>
      <c r="BC78" s="686"/>
      <c r="BD78" s="686"/>
      <c r="BE78" s="686"/>
      <c r="BF78" s="686"/>
      <c r="BG78" s="686"/>
      <c r="BH78" s="686"/>
      <c r="BI78" s="686"/>
      <c r="BJ78" s="686"/>
      <c r="BK78" s="686"/>
      <c r="BL78" s="686"/>
      <c r="BM78" s="686"/>
      <c r="BN78" s="686"/>
      <c r="BO78" s="686"/>
      <c r="BP78" s="686"/>
      <c r="BQ78" s="686"/>
      <c r="BR78" s="686"/>
      <c r="BS78" s="686"/>
      <c r="BT78" s="686"/>
      <c r="BU78" s="686"/>
    </row>
    <row r="79" ht="15.0" customHeight="1">
      <c r="A79" s="686" t="s">
        <v>2131</v>
      </c>
      <c r="B79" s="686"/>
      <c r="C79" s="686"/>
      <c r="D79" s="684"/>
      <c r="E79" s="684" t="b">
        <v>1</v>
      </c>
      <c r="F79" s="684"/>
      <c r="G79" s="686"/>
      <c r="H79" s="710" t="s">
        <v>2133</v>
      </c>
      <c r="K79" s="686"/>
      <c r="L79" s="686"/>
      <c r="M79" s="686"/>
      <c r="N79" s="686"/>
      <c r="O79" s="686"/>
      <c r="P79" s="686"/>
      <c r="Q79" s="686"/>
      <c r="R79" s="686"/>
      <c r="S79" s="686" t="s">
        <v>3873</v>
      </c>
      <c r="U79" s="686"/>
      <c r="V79" s="686"/>
      <c r="W79" s="686"/>
      <c r="X79" s="686"/>
      <c r="Y79" s="686"/>
      <c r="Z79" s="686"/>
      <c r="AA79" s="686"/>
      <c r="AB79" s="686"/>
      <c r="AC79" s="686"/>
      <c r="AD79" s="686"/>
      <c r="AE79" s="686"/>
      <c r="AF79" s="686"/>
      <c r="AG79" s="686"/>
      <c r="AH79" s="686"/>
      <c r="AI79" s="686"/>
      <c r="AJ79" s="686"/>
      <c r="AK79" s="686"/>
      <c r="AL79" s="686"/>
      <c r="AM79" s="686"/>
      <c r="AN79" s="686"/>
      <c r="AO79" s="686"/>
      <c r="AP79" s="686"/>
      <c r="AQ79" s="686"/>
      <c r="AR79" s="686"/>
      <c r="AS79" s="686"/>
      <c r="AT79" s="686" t="s">
        <v>2136</v>
      </c>
      <c r="AY79" s="686"/>
      <c r="AZ79" s="686"/>
      <c r="BA79" s="686" t="s">
        <v>4812</v>
      </c>
      <c r="BB79" s="686"/>
      <c r="BC79" s="686"/>
      <c r="BD79" s="686"/>
      <c r="BE79" s="686"/>
      <c r="BF79" s="686"/>
      <c r="BG79" s="686"/>
      <c r="BH79" s="686"/>
      <c r="BI79" s="686"/>
      <c r="BJ79" s="686"/>
      <c r="BK79" s="686"/>
      <c r="BL79" s="686"/>
      <c r="BM79" s="686"/>
      <c r="BN79" s="686"/>
      <c r="BO79" s="686"/>
      <c r="BP79" s="686"/>
      <c r="BQ79" s="686"/>
      <c r="BR79" s="686"/>
      <c r="BS79" s="686"/>
      <c r="BT79" s="686"/>
      <c r="BU79" s="686"/>
    </row>
    <row r="80" ht="15.0" customHeight="1">
      <c r="A80" s="686" t="s">
        <v>2153</v>
      </c>
      <c r="B80" s="686"/>
      <c r="C80" s="686"/>
      <c r="D80" s="684"/>
      <c r="E80" s="684" t="b">
        <v>1</v>
      </c>
      <c r="F80" s="684"/>
      <c r="G80" s="686"/>
      <c r="H80" s="710" t="s">
        <v>2154</v>
      </c>
      <c r="I80" s="686" t="s">
        <v>4700</v>
      </c>
      <c r="J80" s="686" t="s">
        <v>1498</v>
      </c>
      <c r="K80" s="686" t="s">
        <v>124</v>
      </c>
      <c r="L80" s="686"/>
      <c r="M80" s="686"/>
      <c r="N80" s="686"/>
      <c r="O80" s="686" t="s">
        <v>187</v>
      </c>
      <c r="P80" s="686" t="s">
        <v>2156</v>
      </c>
      <c r="S80" s="686" t="s">
        <v>415</v>
      </c>
      <c r="U80" s="686" t="s">
        <v>91</v>
      </c>
      <c r="V80" s="686"/>
      <c r="W80" s="686"/>
      <c r="X80" s="686"/>
      <c r="Y80" s="686"/>
      <c r="Z80" s="686"/>
      <c r="AA80" s="686"/>
      <c r="AB80" s="686"/>
      <c r="AC80" s="686"/>
      <c r="AD80" s="686"/>
      <c r="AE80" s="686"/>
      <c r="AF80" s="686"/>
      <c r="AG80" s="686"/>
      <c r="AH80" s="686"/>
      <c r="AI80" s="686"/>
      <c r="AJ80" s="686"/>
      <c r="AK80" s="686"/>
      <c r="AL80" s="686"/>
      <c r="AM80" s="686"/>
      <c r="AN80" s="686"/>
      <c r="AO80" s="686"/>
      <c r="AP80" s="686"/>
      <c r="AQ80" s="686"/>
      <c r="AR80" s="686"/>
      <c r="AS80" s="686"/>
      <c r="AT80" s="686" t="s">
        <v>4384</v>
      </c>
      <c r="AW80" s="686"/>
      <c r="AX80" s="686"/>
      <c r="AY80" s="686"/>
      <c r="AZ80" s="686"/>
      <c r="BA80" s="686" t="s">
        <v>4812</v>
      </c>
      <c r="BB80" s="686"/>
      <c r="BC80" s="686"/>
      <c r="BD80" s="686"/>
      <c r="BE80" s="686"/>
      <c r="BF80" s="686"/>
      <c r="BG80" s="686"/>
      <c r="BH80" s="686"/>
      <c r="BI80" s="686"/>
      <c r="BJ80" s="686"/>
      <c r="BK80" s="686"/>
      <c r="BL80" s="686"/>
      <c r="BM80" s="686"/>
      <c r="BN80" s="686"/>
      <c r="BO80" s="686"/>
      <c r="BP80" s="686"/>
      <c r="BQ80" s="686"/>
      <c r="BR80" s="686"/>
      <c r="BS80" s="686"/>
      <c r="BT80" s="686"/>
      <c r="BU80" s="686"/>
    </row>
    <row r="81" ht="15.0" customHeight="1">
      <c r="A81" s="686" t="s">
        <v>2184</v>
      </c>
      <c r="B81" s="686"/>
      <c r="C81" s="686" t="s">
        <v>4080</v>
      </c>
      <c r="D81" s="684"/>
      <c r="E81" s="684" t="b">
        <v>1</v>
      </c>
      <c r="F81" s="684"/>
      <c r="G81" s="710" t="s">
        <v>2186</v>
      </c>
      <c r="H81" s="710" t="s">
        <v>4853</v>
      </c>
      <c r="J81" s="686" t="s">
        <v>2708</v>
      </c>
      <c r="L81" s="686"/>
      <c r="M81" s="686"/>
      <c r="N81" s="686"/>
      <c r="O81" s="686"/>
      <c r="P81" s="686" t="s">
        <v>2188</v>
      </c>
      <c r="Q81" s="686" t="s">
        <v>2189</v>
      </c>
      <c r="R81" s="686" t="s">
        <v>2190</v>
      </c>
      <c r="S81" s="686" t="s">
        <v>129</v>
      </c>
      <c r="T81" s="712">
        <v>1991.0</v>
      </c>
      <c r="U81" s="686" t="s">
        <v>109</v>
      </c>
      <c r="V81" s="686"/>
      <c r="W81" s="686" t="s">
        <v>193</v>
      </c>
      <c r="Y81" s="712" t="s">
        <v>2191</v>
      </c>
      <c r="Z81" s="686"/>
      <c r="AA81" s="712">
        <v>0.0</v>
      </c>
      <c r="AB81" s="686"/>
      <c r="AC81" s="712">
        <v>1.0</v>
      </c>
      <c r="AD81" s="686"/>
      <c r="AE81" s="712">
        <v>1.0</v>
      </c>
      <c r="AF81" s="686"/>
      <c r="AG81" s="710" t="s">
        <v>2192</v>
      </c>
      <c r="AH81" s="737">
        <v>2383.0</v>
      </c>
      <c r="AI81" s="686"/>
      <c r="AJ81" s="686"/>
      <c r="AK81" s="686" t="s">
        <v>3875</v>
      </c>
      <c r="AL81" s="686"/>
      <c r="AM81" s="686"/>
      <c r="AN81" s="686"/>
      <c r="AO81" s="686"/>
      <c r="AP81" s="686"/>
      <c r="AQ81" s="686"/>
      <c r="AR81" s="686"/>
      <c r="AS81" s="686" t="s">
        <v>3876</v>
      </c>
      <c r="AT81" s="686" t="s">
        <v>2196</v>
      </c>
      <c r="AV81" s="684" t="s">
        <v>4811</v>
      </c>
      <c r="AW81" s="684" t="s">
        <v>4811</v>
      </c>
      <c r="AX81" s="684" t="b">
        <v>0</v>
      </c>
      <c r="AY81" s="686" t="s">
        <v>95</v>
      </c>
      <c r="AZ81" s="686"/>
      <c r="BA81" s="686" t="s">
        <v>4080</v>
      </c>
      <c r="BB81" s="686"/>
      <c r="BC81" s="686"/>
      <c r="BD81" s="686"/>
      <c r="BE81" s="686"/>
      <c r="BF81" s="686"/>
      <c r="BG81" s="686"/>
      <c r="BH81" s="686"/>
      <c r="BI81" s="686"/>
      <c r="BJ81" s="686"/>
      <c r="BK81" s="686"/>
      <c r="BL81" s="686"/>
      <c r="BM81" s="686"/>
      <c r="BN81" s="686"/>
      <c r="BO81" s="686"/>
      <c r="BP81" s="686"/>
      <c r="BQ81" s="686"/>
      <c r="BR81" s="686"/>
      <c r="BS81" s="686"/>
      <c r="BT81" s="686"/>
      <c r="BU81" s="686"/>
    </row>
    <row r="82" ht="15.0" customHeight="1">
      <c r="A82" s="686" t="s">
        <v>2197</v>
      </c>
      <c r="B82" s="686"/>
      <c r="C82" s="686"/>
      <c r="D82" s="684"/>
      <c r="E82" s="684" t="b">
        <v>1</v>
      </c>
      <c r="F82" s="684"/>
      <c r="G82" s="686"/>
      <c r="H82" s="710" t="s">
        <v>2199</v>
      </c>
      <c r="I82" s="686" t="s">
        <v>4724</v>
      </c>
      <c r="J82" s="686" t="s">
        <v>187</v>
      </c>
      <c r="K82" s="686" t="s">
        <v>63</v>
      </c>
      <c r="L82" s="686"/>
      <c r="M82" s="686"/>
      <c r="N82" s="686"/>
      <c r="O82" s="686" t="s">
        <v>3554</v>
      </c>
      <c r="P82" s="686"/>
      <c r="Q82" s="686" t="s">
        <v>2201</v>
      </c>
      <c r="R82" s="686" t="s">
        <v>2202</v>
      </c>
      <c r="S82" s="686" t="s">
        <v>4386</v>
      </c>
      <c r="V82" s="737">
        <v>316723.0</v>
      </c>
      <c r="W82" s="686"/>
      <c r="X82" s="686"/>
      <c r="Y82" s="686"/>
      <c r="Z82" s="686"/>
      <c r="AA82" s="686"/>
      <c r="AB82" s="686"/>
      <c r="AC82" s="686"/>
      <c r="AD82" s="686"/>
      <c r="AE82" s="686"/>
      <c r="AF82" s="686"/>
      <c r="AG82" s="686"/>
      <c r="AH82" s="686"/>
      <c r="AI82" s="686" t="s">
        <v>2204</v>
      </c>
      <c r="AJ82" s="759">
        <v>9.73E11</v>
      </c>
      <c r="AK82" s="686"/>
      <c r="AL82" s="686"/>
      <c r="AM82" s="686"/>
      <c r="AN82" s="686"/>
      <c r="AO82" s="686"/>
      <c r="AP82" s="686"/>
      <c r="AQ82" s="686"/>
      <c r="AR82" s="686"/>
      <c r="AS82" s="686"/>
      <c r="AT82" s="686"/>
      <c r="AU82" s="686"/>
      <c r="AV82" s="686"/>
      <c r="AW82" s="686"/>
      <c r="AX82" s="686"/>
      <c r="AY82" s="686"/>
      <c r="AZ82" s="686"/>
      <c r="BA82" s="686" t="s">
        <v>4812</v>
      </c>
      <c r="BB82" s="686"/>
      <c r="BC82" s="686"/>
      <c r="BD82" s="686"/>
      <c r="BE82" s="686"/>
      <c r="BF82" s="686"/>
      <c r="BG82" s="686"/>
      <c r="BH82" s="686"/>
      <c r="BI82" s="686"/>
      <c r="BJ82" s="686"/>
      <c r="BK82" s="686"/>
      <c r="BL82" s="686"/>
      <c r="BM82" s="686"/>
      <c r="BN82" s="686"/>
      <c r="BO82" s="686"/>
      <c r="BP82" s="686"/>
      <c r="BQ82" s="686"/>
      <c r="BR82" s="686"/>
      <c r="BS82" s="686"/>
      <c r="BT82" s="686"/>
      <c r="BU82" s="686"/>
    </row>
    <row r="83" ht="15.0" hidden="1" customHeight="1">
      <c r="A83" s="686" t="s">
        <v>1798</v>
      </c>
      <c r="B83" s="686"/>
      <c r="C83" s="686"/>
      <c r="D83" s="684"/>
      <c r="E83" s="684" t="b">
        <v>1</v>
      </c>
      <c r="F83" s="684"/>
      <c r="G83" s="686"/>
      <c r="H83" s="710" t="s">
        <v>1800</v>
      </c>
      <c r="I83" s="686" t="s">
        <v>4714</v>
      </c>
      <c r="J83" s="686" t="s">
        <v>1498</v>
      </c>
      <c r="L83" s="686"/>
      <c r="M83" s="686"/>
      <c r="N83" s="686"/>
      <c r="O83" s="686"/>
      <c r="P83" s="686" t="s">
        <v>1802</v>
      </c>
      <c r="Q83" s="686" t="s">
        <v>1803</v>
      </c>
      <c r="R83" s="686" t="s">
        <v>1804</v>
      </c>
      <c r="S83" s="686" t="s">
        <v>4382</v>
      </c>
      <c r="T83" s="712">
        <v>2012.0</v>
      </c>
      <c r="U83" s="686" t="s">
        <v>91</v>
      </c>
      <c r="V83" s="737">
        <v>191396.0</v>
      </c>
      <c r="W83" s="686"/>
      <c r="X83" s="686"/>
      <c r="Y83" s="686"/>
      <c r="Z83" s="686"/>
      <c r="AA83" s="686"/>
      <c r="AB83" s="686"/>
      <c r="AC83" s="686"/>
      <c r="AD83" s="686"/>
      <c r="AE83" s="686"/>
      <c r="AF83" s="686"/>
      <c r="AG83" s="686"/>
      <c r="AH83" s="686"/>
      <c r="AI83" s="686"/>
      <c r="AJ83" s="686"/>
      <c r="AK83" s="686" t="s">
        <v>1805</v>
      </c>
      <c r="AM83" s="686"/>
      <c r="AN83" s="686"/>
      <c r="AO83" s="686"/>
      <c r="AP83" s="686"/>
      <c r="AQ83" s="686"/>
      <c r="AR83" s="686"/>
      <c r="AS83" s="686"/>
      <c r="AT83" s="686"/>
      <c r="AU83" s="686"/>
      <c r="AV83" s="686"/>
      <c r="AW83" s="686"/>
      <c r="AX83" s="686"/>
      <c r="AY83" s="686"/>
      <c r="AZ83" s="686"/>
      <c r="BA83" s="686" t="s">
        <v>4812</v>
      </c>
      <c r="BB83" s="686"/>
      <c r="BC83" s="686"/>
      <c r="BD83" s="686"/>
      <c r="BE83" s="686"/>
      <c r="BF83" s="686"/>
      <c r="BG83" s="686"/>
      <c r="BH83" s="686"/>
      <c r="BI83" s="686"/>
      <c r="BJ83" s="686"/>
      <c r="BK83" s="686"/>
      <c r="BL83" s="686"/>
      <c r="BM83" s="686"/>
      <c r="BN83" s="686"/>
      <c r="BO83" s="686"/>
      <c r="BP83" s="686"/>
      <c r="BQ83" s="686"/>
      <c r="BR83" s="686"/>
      <c r="BS83" s="686"/>
      <c r="BT83" s="686"/>
      <c r="BU83" s="686"/>
    </row>
    <row r="84" ht="15.0" customHeight="1">
      <c r="A84" s="686" t="s">
        <v>2206</v>
      </c>
      <c r="B84" s="686"/>
      <c r="C84" s="686" t="s">
        <v>4080</v>
      </c>
      <c r="D84" s="684"/>
      <c r="E84" s="684" t="b">
        <v>1</v>
      </c>
      <c r="F84" s="684"/>
      <c r="G84" s="710" t="s">
        <v>2209</v>
      </c>
      <c r="H84" s="710" t="s">
        <v>2208</v>
      </c>
      <c r="J84" s="686" t="s">
        <v>4810</v>
      </c>
      <c r="P84" s="686" t="s">
        <v>2210</v>
      </c>
      <c r="Q84" s="686" t="s">
        <v>2211</v>
      </c>
      <c r="R84" s="686" t="s">
        <v>2212</v>
      </c>
      <c r="S84" s="686" t="s">
        <v>432</v>
      </c>
      <c r="T84" s="712">
        <v>2017.0</v>
      </c>
      <c r="U84" s="686" t="s">
        <v>91</v>
      </c>
      <c r="V84" s="686"/>
      <c r="W84" s="686" t="s">
        <v>306</v>
      </c>
      <c r="Y84" s="686"/>
      <c r="Z84" s="686"/>
      <c r="AA84" s="686"/>
      <c r="AB84" s="686"/>
      <c r="AC84" s="686"/>
      <c r="AD84" s="686"/>
      <c r="AE84" s="686"/>
      <c r="AF84" s="686"/>
      <c r="AG84" s="710" t="s">
        <v>2214</v>
      </c>
      <c r="AH84" s="712">
        <v>2.0</v>
      </c>
      <c r="AI84" s="686"/>
      <c r="AJ84" s="686"/>
      <c r="AK84" s="686" t="s">
        <v>3877</v>
      </c>
      <c r="AL84" s="686"/>
      <c r="AM84" s="686"/>
      <c r="AN84" s="686"/>
      <c r="AO84" s="686"/>
      <c r="AP84" s="686"/>
      <c r="AQ84" s="686"/>
      <c r="AR84" s="686"/>
      <c r="AS84" s="686" t="s">
        <v>3877</v>
      </c>
      <c r="AT84" s="686" t="s">
        <v>2216</v>
      </c>
      <c r="AV84" s="684" t="s">
        <v>4811</v>
      </c>
      <c r="AW84" s="684" t="s">
        <v>4811</v>
      </c>
      <c r="AX84" s="684" t="b">
        <v>0</v>
      </c>
      <c r="AY84" s="686" t="s">
        <v>214</v>
      </c>
      <c r="AZ84" s="686"/>
      <c r="BA84" s="686" t="s">
        <v>4080</v>
      </c>
      <c r="BB84" s="686"/>
      <c r="BC84" s="686"/>
      <c r="BD84" s="686"/>
      <c r="BE84" s="686"/>
      <c r="BF84" s="686"/>
      <c r="BG84" s="686"/>
      <c r="BH84" s="686"/>
      <c r="BI84" s="686"/>
      <c r="BJ84" s="686"/>
      <c r="BK84" s="686"/>
      <c r="BL84" s="686"/>
      <c r="BM84" s="686"/>
      <c r="BN84" s="686"/>
      <c r="BO84" s="686"/>
      <c r="BP84" s="686"/>
      <c r="BQ84" s="686"/>
      <c r="BR84" s="686"/>
      <c r="BS84" s="686"/>
      <c r="BT84" s="686"/>
      <c r="BU84" s="686"/>
    </row>
    <row r="85" ht="15.0" customHeight="1">
      <c r="A85" s="686" t="s">
        <v>2217</v>
      </c>
      <c r="B85" s="686"/>
      <c r="C85" s="686"/>
      <c r="D85" s="684"/>
      <c r="E85" s="684" t="b">
        <v>1</v>
      </c>
      <c r="F85" s="684"/>
      <c r="G85" s="686"/>
      <c r="H85" s="710" t="s">
        <v>2218</v>
      </c>
      <c r="I85" s="686" t="s">
        <v>4707</v>
      </c>
      <c r="J85" s="686" t="s">
        <v>1498</v>
      </c>
      <c r="K85" s="686" t="s">
        <v>124</v>
      </c>
      <c r="L85" s="686" t="s">
        <v>4854</v>
      </c>
      <c r="M85" s="686"/>
      <c r="N85" s="686"/>
      <c r="O85" s="686" t="s">
        <v>3549</v>
      </c>
      <c r="S85" s="686" t="s">
        <v>4387</v>
      </c>
      <c r="T85" s="712">
        <v>2019.0</v>
      </c>
      <c r="U85" s="686" t="s">
        <v>91</v>
      </c>
      <c r="V85" s="686"/>
      <c r="W85" s="686"/>
      <c r="X85" s="686"/>
      <c r="Y85" s="686"/>
      <c r="Z85" s="686"/>
      <c r="AA85" s="686"/>
      <c r="AB85" s="686"/>
      <c r="AC85" s="686"/>
      <c r="AD85" s="686"/>
      <c r="AE85" s="686"/>
      <c r="AF85" s="686"/>
      <c r="AG85" s="686"/>
      <c r="AH85" s="686"/>
      <c r="AI85" s="686"/>
      <c r="AJ85" s="686"/>
      <c r="AK85" s="686" t="s">
        <v>2225</v>
      </c>
      <c r="AM85" s="686"/>
      <c r="AN85" s="686"/>
      <c r="AO85" s="686"/>
      <c r="AP85" s="686"/>
      <c r="AQ85" s="686"/>
      <c r="AR85" s="686"/>
      <c r="AS85" s="686"/>
      <c r="AT85" s="686"/>
      <c r="AU85" s="686"/>
      <c r="AV85" s="686"/>
      <c r="AW85" s="686"/>
      <c r="AX85" s="686"/>
      <c r="AY85" s="686"/>
      <c r="AZ85" s="686"/>
      <c r="BA85" s="686" t="s">
        <v>4812</v>
      </c>
      <c r="BB85" s="686"/>
      <c r="BC85" s="686"/>
      <c r="BD85" s="686"/>
      <c r="BE85" s="686"/>
      <c r="BF85" s="686"/>
      <c r="BG85" s="686"/>
      <c r="BH85" s="686"/>
      <c r="BI85" s="686"/>
      <c r="BJ85" s="686"/>
      <c r="BK85" s="686"/>
      <c r="BL85" s="686"/>
      <c r="BM85" s="686"/>
      <c r="BN85" s="686"/>
      <c r="BO85" s="686"/>
      <c r="BP85" s="686"/>
      <c r="BQ85" s="686"/>
      <c r="BR85" s="686"/>
      <c r="BS85" s="686"/>
      <c r="BT85" s="686"/>
      <c r="BU85" s="686"/>
    </row>
    <row r="86" ht="15.0" customHeight="1">
      <c r="A86" s="686" t="s">
        <v>2236</v>
      </c>
      <c r="B86" s="686"/>
      <c r="C86" s="686" t="s">
        <v>4080</v>
      </c>
      <c r="D86" s="684"/>
      <c r="E86" s="684" t="b">
        <v>1</v>
      </c>
      <c r="F86" s="684"/>
      <c r="G86" s="710" t="s">
        <v>2238</v>
      </c>
      <c r="H86" s="710" t="s">
        <v>4855</v>
      </c>
      <c r="J86" s="686" t="s">
        <v>2708</v>
      </c>
      <c r="L86" s="686"/>
      <c r="M86" s="686"/>
      <c r="N86" s="686"/>
      <c r="O86" s="686"/>
      <c r="P86" s="686" t="s">
        <v>2240</v>
      </c>
      <c r="Q86" s="686" t="s">
        <v>2241</v>
      </c>
      <c r="R86" s="686" t="s">
        <v>2242</v>
      </c>
      <c r="S86" s="686" t="s">
        <v>71</v>
      </c>
      <c r="T86" s="712">
        <v>2003.0</v>
      </c>
      <c r="U86" s="686" t="s">
        <v>73</v>
      </c>
      <c r="V86" s="686"/>
      <c r="W86" s="686" t="s">
        <v>110</v>
      </c>
      <c r="X86" s="686"/>
      <c r="Y86" s="742">
        <v>44422.0</v>
      </c>
      <c r="Z86" s="686" t="s">
        <v>3884</v>
      </c>
      <c r="AA86" s="686" t="s">
        <v>3885</v>
      </c>
      <c r="AB86" s="712">
        <v>18.5</v>
      </c>
      <c r="AC86" s="712">
        <v>2.0</v>
      </c>
      <c r="AD86" s="686"/>
      <c r="AE86" s="712">
        <v>2.0</v>
      </c>
      <c r="AF86" s="686"/>
      <c r="AG86" s="710" t="s">
        <v>2243</v>
      </c>
      <c r="AH86" s="737">
        <v>1503.0</v>
      </c>
      <c r="AI86" s="686"/>
      <c r="AJ86" s="686"/>
      <c r="AK86" s="686"/>
      <c r="AL86" s="686"/>
      <c r="AM86" s="686" t="s">
        <v>3886</v>
      </c>
      <c r="AN86" s="686" t="s">
        <v>3887</v>
      </c>
      <c r="AO86" s="686"/>
      <c r="AP86" s="686"/>
      <c r="AQ86" s="686"/>
      <c r="AR86" s="686"/>
      <c r="AS86" s="686" t="s">
        <v>3888</v>
      </c>
      <c r="AT86" s="686" t="s">
        <v>2248</v>
      </c>
      <c r="AV86" s="684" t="s">
        <v>4811</v>
      </c>
      <c r="AW86" s="684" t="s">
        <v>4811</v>
      </c>
      <c r="AX86" s="684" t="b">
        <v>1</v>
      </c>
      <c r="AY86" s="686" t="s">
        <v>182</v>
      </c>
      <c r="BA86" s="686" t="s">
        <v>4080</v>
      </c>
      <c r="BB86" s="686"/>
      <c r="BC86" s="686"/>
      <c r="BD86" s="686"/>
      <c r="BE86" s="686"/>
      <c r="BF86" s="686"/>
      <c r="BG86" s="686"/>
      <c r="BH86" s="686"/>
      <c r="BI86" s="686"/>
      <c r="BJ86" s="686"/>
      <c r="BK86" s="686"/>
      <c r="BL86" s="686"/>
      <c r="BM86" s="686"/>
      <c r="BN86" s="686"/>
      <c r="BO86" s="686"/>
      <c r="BP86" s="686"/>
      <c r="BQ86" s="686"/>
      <c r="BR86" s="686"/>
      <c r="BS86" s="686"/>
      <c r="BT86" s="686"/>
      <c r="BU86" s="686"/>
    </row>
    <row r="87" ht="15.0" customHeight="1">
      <c r="A87" s="686" t="s">
        <v>2278</v>
      </c>
      <c r="B87" s="686"/>
      <c r="C87" s="686"/>
      <c r="D87" s="684"/>
      <c r="E87" s="684" t="b">
        <v>1</v>
      </c>
      <c r="F87" s="684"/>
      <c r="G87" s="686"/>
      <c r="H87" s="686" t="s">
        <v>4856</v>
      </c>
      <c r="I87" s="686" t="s">
        <v>4700</v>
      </c>
      <c r="J87" s="686" t="s">
        <v>4810</v>
      </c>
      <c r="K87" s="686" t="s">
        <v>63</v>
      </c>
      <c r="L87" s="686" t="s">
        <v>4696</v>
      </c>
      <c r="M87" s="686"/>
      <c r="N87" s="686"/>
      <c r="O87" s="686" t="s">
        <v>3546</v>
      </c>
      <c r="Q87" s="686" t="s">
        <v>570</v>
      </c>
      <c r="R87" s="686" t="s">
        <v>570</v>
      </c>
      <c r="S87" s="686" t="s">
        <v>4376</v>
      </c>
      <c r="V87" s="686" t="s">
        <v>570</v>
      </c>
      <c r="W87" s="686"/>
      <c r="X87" s="686"/>
      <c r="Y87" s="686"/>
      <c r="Z87" s="686"/>
      <c r="AA87" s="686"/>
      <c r="AB87" s="686"/>
      <c r="AC87" s="686"/>
      <c r="AD87" s="686"/>
      <c r="AE87" s="686"/>
      <c r="AF87" s="686"/>
      <c r="AG87" s="686"/>
      <c r="AH87" s="686"/>
      <c r="AI87" s="686"/>
      <c r="AJ87" s="686"/>
      <c r="AK87" s="686" t="s">
        <v>2283</v>
      </c>
      <c r="AL87" s="686" t="s">
        <v>2283</v>
      </c>
      <c r="AN87" s="686"/>
      <c r="AO87" s="686"/>
      <c r="AP87" s="686"/>
      <c r="AQ87" s="686"/>
      <c r="AR87" s="686"/>
      <c r="AS87" s="686"/>
      <c r="AT87" s="686" t="s">
        <v>2286</v>
      </c>
      <c r="AU87" s="686"/>
      <c r="AV87" s="686"/>
      <c r="AW87" s="686"/>
      <c r="AX87" s="686"/>
      <c r="AY87" s="686"/>
      <c r="AZ87" s="686"/>
      <c r="BA87" s="686" t="s">
        <v>4812</v>
      </c>
      <c r="BB87" s="686"/>
      <c r="BC87" s="686"/>
      <c r="BD87" s="686"/>
      <c r="BE87" s="686"/>
      <c r="BF87" s="686"/>
      <c r="BG87" s="686"/>
      <c r="BH87" s="686"/>
      <c r="BI87" s="686"/>
      <c r="BJ87" s="686"/>
      <c r="BK87" s="686"/>
      <c r="BL87" s="686"/>
      <c r="BM87" s="686"/>
      <c r="BN87" s="686"/>
      <c r="BO87" s="686"/>
      <c r="BP87" s="686"/>
      <c r="BQ87" s="686"/>
      <c r="BR87" s="686"/>
      <c r="BS87" s="686"/>
      <c r="BT87" s="686"/>
      <c r="BU87" s="686"/>
    </row>
    <row r="88" ht="15.0" hidden="1" customHeight="1">
      <c r="A88" s="686" t="s">
        <v>1895</v>
      </c>
      <c r="B88" s="686"/>
      <c r="C88" s="686" t="s">
        <v>4080</v>
      </c>
      <c r="D88" s="684"/>
      <c r="E88" s="684" t="b">
        <v>1</v>
      </c>
      <c r="F88" s="684"/>
      <c r="G88" s="710" t="s">
        <v>1897</v>
      </c>
      <c r="H88" s="710" t="s">
        <v>1896</v>
      </c>
      <c r="I88" s="686" t="s">
        <v>4714</v>
      </c>
      <c r="J88" s="686" t="s">
        <v>4810</v>
      </c>
      <c r="K88" s="686" t="s">
        <v>63</v>
      </c>
      <c r="L88" s="686" t="s">
        <v>187</v>
      </c>
      <c r="M88" s="686"/>
      <c r="N88" s="686"/>
      <c r="O88" s="686" t="s">
        <v>3554</v>
      </c>
      <c r="P88" s="686" t="s">
        <v>1899</v>
      </c>
      <c r="Q88" s="686" t="s">
        <v>1900</v>
      </c>
      <c r="R88" s="686" t="s">
        <v>1901</v>
      </c>
      <c r="S88" s="686" t="s">
        <v>293</v>
      </c>
      <c r="T88" s="712">
        <v>2004.0</v>
      </c>
      <c r="U88" s="686" t="s">
        <v>109</v>
      </c>
      <c r="V88" s="686"/>
      <c r="W88" s="686" t="s">
        <v>193</v>
      </c>
      <c r="Y88" s="686"/>
      <c r="Z88" s="686"/>
      <c r="AA88" s="686"/>
      <c r="AB88" s="686"/>
      <c r="AC88" s="686"/>
      <c r="AD88" s="686"/>
      <c r="AE88" s="686"/>
      <c r="AF88" s="686"/>
      <c r="AG88" s="710" t="s">
        <v>1902</v>
      </c>
      <c r="AH88" s="712">
        <v>357.0</v>
      </c>
      <c r="AI88" s="686"/>
      <c r="AJ88" s="686"/>
      <c r="AK88" s="686" t="s">
        <v>3850</v>
      </c>
      <c r="AL88" s="686"/>
      <c r="AM88" s="686" t="s">
        <v>3850</v>
      </c>
      <c r="AN88" s="686" t="s">
        <v>3851</v>
      </c>
      <c r="AO88" s="686"/>
      <c r="AP88" s="686"/>
      <c r="AQ88" s="686" t="s">
        <v>3850</v>
      </c>
      <c r="AR88" s="686"/>
      <c r="AS88" s="686" t="s">
        <v>3852</v>
      </c>
      <c r="AT88" s="686" t="s">
        <v>1906</v>
      </c>
      <c r="AV88" s="684" t="s">
        <v>4811</v>
      </c>
      <c r="AW88" s="684" t="s">
        <v>4811</v>
      </c>
      <c r="AX88" s="684" t="b">
        <v>0</v>
      </c>
      <c r="AY88" s="686" t="s">
        <v>95</v>
      </c>
      <c r="AZ88" s="686"/>
      <c r="BA88" s="686" t="s">
        <v>4080</v>
      </c>
      <c r="BB88" s="686"/>
      <c r="BC88" s="686"/>
      <c r="BD88" s="686"/>
      <c r="BE88" s="686"/>
      <c r="BF88" s="686"/>
      <c r="BG88" s="686"/>
      <c r="BH88" s="686"/>
      <c r="BI88" s="686"/>
      <c r="BJ88" s="686"/>
      <c r="BK88" s="686"/>
      <c r="BL88" s="686"/>
      <c r="BM88" s="686"/>
      <c r="BN88" s="686"/>
      <c r="BO88" s="686"/>
      <c r="BP88" s="686"/>
      <c r="BQ88" s="686"/>
      <c r="BR88" s="686"/>
      <c r="BS88" s="686"/>
      <c r="BT88" s="686"/>
      <c r="BU88" s="686"/>
    </row>
    <row r="89" ht="15.0" customHeight="1">
      <c r="A89" s="686" t="s">
        <v>2817</v>
      </c>
      <c r="B89" s="686"/>
      <c r="C89" s="686" t="s">
        <v>4080</v>
      </c>
      <c r="D89" s="684"/>
      <c r="E89" s="684" t="b">
        <v>1</v>
      </c>
      <c r="F89" s="684"/>
      <c r="G89" s="710" t="s">
        <v>2807</v>
      </c>
      <c r="H89" s="710" t="s">
        <v>4857</v>
      </c>
      <c r="I89" s="686" t="s">
        <v>4707</v>
      </c>
      <c r="J89" s="686" t="s">
        <v>4810</v>
      </c>
      <c r="K89" s="686" t="s">
        <v>124</v>
      </c>
      <c r="L89" s="686" t="s">
        <v>187</v>
      </c>
      <c r="M89" s="686"/>
      <c r="N89" s="686"/>
      <c r="O89" s="686" t="s">
        <v>4858</v>
      </c>
      <c r="P89" s="686" t="s">
        <v>2809</v>
      </c>
      <c r="Q89" s="686" t="s">
        <v>2810</v>
      </c>
      <c r="R89" s="686" t="s">
        <v>2811</v>
      </c>
      <c r="S89" s="686" t="s">
        <v>293</v>
      </c>
      <c r="T89" s="712">
        <v>2013.0</v>
      </c>
      <c r="U89" s="686" t="s">
        <v>109</v>
      </c>
      <c r="V89" s="686"/>
      <c r="W89" s="686" t="s">
        <v>110</v>
      </c>
      <c r="X89" s="686"/>
      <c r="Y89" s="742">
        <v>44364.0</v>
      </c>
      <c r="Z89" s="686" t="s">
        <v>3895</v>
      </c>
      <c r="AA89" s="686" t="s">
        <v>3896</v>
      </c>
      <c r="AB89" s="712">
        <v>5.3</v>
      </c>
      <c r="AC89" s="712">
        <v>2.0</v>
      </c>
      <c r="AD89" s="686"/>
      <c r="AE89" s="712">
        <v>3.0</v>
      </c>
      <c r="AF89" s="686"/>
      <c r="AG89" s="710" t="s">
        <v>2812</v>
      </c>
      <c r="AH89" s="712">
        <v>530.0</v>
      </c>
      <c r="AI89" s="686"/>
      <c r="AJ89" s="686"/>
      <c r="AK89" s="686" t="s">
        <v>3897</v>
      </c>
      <c r="AL89" s="686"/>
      <c r="AM89" s="686" t="s">
        <v>3898</v>
      </c>
      <c r="AN89" s="686"/>
      <c r="AO89" s="686"/>
      <c r="AP89" s="686"/>
      <c r="AQ89" s="686" t="s">
        <v>3898</v>
      </c>
      <c r="AR89" s="686" t="s">
        <v>3897</v>
      </c>
      <c r="AS89" s="686" t="s">
        <v>3899</v>
      </c>
      <c r="AT89" s="686" t="s">
        <v>2816</v>
      </c>
      <c r="AV89" s="684" t="s">
        <v>4811</v>
      </c>
      <c r="AW89" s="684" t="s">
        <v>4811</v>
      </c>
      <c r="AX89" s="684" t="b">
        <v>0</v>
      </c>
      <c r="AY89" s="686" t="s">
        <v>95</v>
      </c>
      <c r="AZ89" s="686"/>
      <c r="BA89" s="686" t="s">
        <v>4080</v>
      </c>
      <c r="BB89" s="686"/>
      <c r="BC89" s="686"/>
      <c r="BD89" s="686"/>
      <c r="BE89" s="686"/>
      <c r="BF89" s="686"/>
      <c r="BG89" s="686"/>
      <c r="BH89" s="686"/>
      <c r="BI89" s="686"/>
      <c r="BJ89" s="686"/>
      <c r="BK89" s="686"/>
      <c r="BL89" s="686"/>
      <c r="BM89" s="686"/>
      <c r="BN89" s="686"/>
      <c r="BO89" s="686"/>
      <c r="BP89" s="686"/>
      <c r="BQ89" s="686"/>
      <c r="BR89" s="686"/>
      <c r="BS89" s="686"/>
      <c r="BT89" s="686"/>
      <c r="BU89" s="686"/>
    </row>
    <row r="90" ht="15.0" customHeight="1">
      <c r="A90" s="686" t="s">
        <v>2330</v>
      </c>
      <c r="B90" s="686"/>
      <c r="C90" s="686" t="s">
        <v>4080</v>
      </c>
      <c r="D90" s="684"/>
      <c r="E90" s="684" t="b">
        <v>1</v>
      </c>
      <c r="F90" s="684"/>
      <c r="G90" s="710" t="s">
        <v>2332</v>
      </c>
      <c r="H90" s="710" t="s">
        <v>2331</v>
      </c>
      <c r="J90" s="686" t="s">
        <v>4810</v>
      </c>
      <c r="P90" s="686" t="s">
        <v>2333</v>
      </c>
      <c r="Q90" s="686" t="s">
        <v>2334</v>
      </c>
      <c r="R90" s="686" t="s">
        <v>2335</v>
      </c>
      <c r="S90" s="686" t="s">
        <v>207</v>
      </c>
      <c r="T90" s="712">
        <v>2019.0</v>
      </c>
      <c r="U90" s="686" t="s">
        <v>91</v>
      </c>
      <c r="V90" s="686"/>
      <c r="W90" s="686" t="s">
        <v>306</v>
      </c>
      <c r="Y90" s="686"/>
      <c r="Z90" s="686"/>
      <c r="AA90" s="686"/>
      <c r="AB90" s="686"/>
      <c r="AC90" s="686"/>
      <c r="AD90" s="686"/>
      <c r="AE90" s="686"/>
      <c r="AF90" s="686"/>
      <c r="AG90" s="710" t="s">
        <v>2336</v>
      </c>
      <c r="AH90" s="686"/>
      <c r="AI90" s="686"/>
      <c r="AJ90" s="686"/>
      <c r="AK90" s="686" t="s">
        <v>3901</v>
      </c>
      <c r="AL90" s="686"/>
      <c r="AM90" s="686" t="s">
        <v>3901</v>
      </c>
      <c r="AN90" s="686" t="s">
        <v>3902</v>
      </c>
      <c r="AO90" s="686"/>
      <c r="AP90" s="686"/>
      <c r="AQ90" s="686" t="s">
        <v>3901</v>
      </c>
      <c r="AR90" s="686"/>
      <c r="AS90" s="686" t="s">
        <v>3903</v>
      </c>
      <c r="AT90" s="686" t="s">
        <v>2340</v>
      </c>
      <c r="AV90" s="684" t="s">
        <v>4811</v>
      </c>
      <c r="AW90" s="684" t="s">
        <v>4811</v>
      </c>
      <c r="AX90" s="684" t="b">
        <v>0</v>
      </c>
      <c r="AY90" s="686" t="s">
        <v>214</v>
      </c>
      <c r="AZ90" s="686"/>
      <c r="BA90" s="686" t="s">
        <v>4080</v>
      </c>
      <c r="BB90" s="686"/>
      <c r="BC90" s="686"/>
      <c r="BD90" s="686"/>
      <c r="BE90" s="686"/>
      <c r="BF90" s="686"/>
      <c r="BG90" s="686"/>
      <c r="BH90" s="686"/>
      <c r="BI90" s="686"/>
      <c r="BJ90" s="686"/>
      <c r="BK90" s="686"/>
      <c r="BL90" s="686"/>
      <c r="BM90" s="686"/>
      <c r="BN90" s="686"/>
      <c r="BO90" s="686"/>
      <c r="BP90" s="686"/>
      <c r="BQ90" s="686"/>
      <c r="BR90" s="686"/>
      <c r="BS90" s="686"/>
      <c r="BT90" s="686"/>
      <c r="BU90" s="686"/>
    </row>
    <row r="91" ht="15.0" customHeight="1">
      <c r="A91" s="686" t="s">
        <v>2342</v>
      </c>
      <c r="B91" s="686"/>
      <c r="C91" s="686" t="s">
        <v>4080</v>
      </c>
      <c r="D91" s="684"/>
      <c r="E91" s="684" t="b">
        <v>1</v>
      </c>
      <c r="F91" s="684"/>
      <c r="G91" s="710" t="s">
        <v>2344</v>
      </c>
      <c r="H91" s="710" t="s">
        <v>4323</v>
      </c>
      <c r="J91" s="686" t="s">
        <v>4810</v>
      </c>
      <c r="P91" s="686" t="s">
        <v>2346</v>
      </c>
      <c r="Q91" s="686" t="s">
        <v>4324</v>
      </c>
      <c r="R91" s="686" t="s">
        <v>4325</v>
      </c>
      <c r="T91" s="712">
        <v>2008.0</v>
      </c>
      <c r="U91" s="686" t="s">
        <v>109</v>
      </c>
      <c r="V91" s="686"/>
      <c r="W91" s="686" t="s">
        <v>110</v>
      </c>
      <c r="X91" s="686"/>
      <c r="Y91" s="747">
        <v>44330.0</v>
      </c>
      <c r="Z91" s="686"/>
      <c r="AA91" s="686" t="s">
        <v>4057</v>
      </c>
      <c r="AB91" s="712">
        <v>0.05</v>
      </c>
      <c r="AC91" s="712">
        <v>2.0</v>
      </c>
      <c r="AD91" s="686"/>
      <c r="AE91" s="712">
        <v>3.0</v>
      </c>
      <c r="AF91" s="686"/>
      <c r="AG91" s="710" t="s">
        <v>4326</v>
      </c>
      <c r="AH91" s="712">
        <v>133.0</v>
      </c>
      <c r="AI91" s="686"/>
      <c r="AJ91" s="686"/>
      <c r="AK91" s="686" t="s">
        <v>4328</v>
      </c>
      <c r="AL91" s="686"/>
      <c r="AM91" s="686"/>
      <c r="AN91" s="686" t="s">
        <v>4327</v>
      </c>
      <c r="AO91" s="686"/>
      <c r="AP91" s="686"/>
      <c r="AQ91" s="686" t="s">
        <v>4328</v>
      </c>
      <c r="AR91" s="686"/>
      <c r="AS91" s="686" t="s">
        <v>4329</v>
      </c>
      <c r="AT91" s="686" t="s">
        <v>2355</v>
      </c>
      <c r="AV91" s="684" t="s">
        <v>4811</v>
      </c>
      <c r="AW91" s="684" t="s">
        <v>4811</v>
      </c>
      <c r="AX91" s="684" t="b">
        <v>0</v>
      </c>
      <c r="AY91" s="686" t="s">
        <v>182</v>
      </c>
      <c r="BA91" s="686" t="s">
        <v>4080</v>
      </c>
      <c r="BB91" s="686"/>
      <c r="BC91" s="686"/>
      <c r="BD91" s="686"/>
      <c r="BE91" s="686"/>
      <c r="BF91" s="686"/>
      <c r="BG91" s="686"/>
      <c r="BH91" s="686"/>
      <c r="BI91" s="686"/>
      <c r="BJ91" s="686"/>
      <c r="BK91" s="686"/>
      <c r="BL91" s="686"/>
      <c r="BM91" s="686"/>
      <c r="BN91" s="686"/>
      <c r="BO91" s="686"/>
      <c r="BP91" s="686"/>
      <c r="BQ91" s="686"/>
      <c r="BR91" s="686"/>
      <c r="BS91" s="686"/>
      <c r="BT91" s="686"/>
      <c r="BU91" s="686"/>
    </row>
    <row r="92" ht="15.0" customHeight="1">
      <c r="A92" s="686" t="s">
        <v>2358</v>
      </c>
      <c r="B92" s="686"/>
      <c r="C92" s="686" t="s">
        <v>4080</v>
      </c>
      <c r="D92" s="684"/>
      <c r="E92" s="684" t="b">
        <v>1</v>
      </c>
      <c r="F92" s="684"/>
      <c r="G92" s="710" t="s">
        <v>2360</v>
      </c>
      <c r="H92" s="710" t="s">
        <v>4859</v>
      </c>
      <c r="I92" s="686" t="s">
        <v>4700</v>
      </c>
      <c r="J92" s="686" t="s">
        <v>4810</v>
      </c>
      <c r="K92" s="686" t="s">
        <v>124</v>
      </c>
      <c r="L92" s="686" t="s">
        <v>4696</v>
      </c>
      <c r="M92" s="686"/>
      <c r="N92" s="686"/>
      <c r="O92" s="686" t="s">
        <v>3550</v>
      </c>
      <c r="P92" s="686" t="s">
        <v>2362</v>
      </c>
      <c r="Q92" s="686" t="s">
        <v>2363</v>
      </c>
      <c r="R92" s="686" t="s">
        <v>2364</v>
      </c>
      <c r="S92" s="686" t="s">
        <v>207</v>
      </c>
      <c r="T92" s="712">
        <v>2015.0</v>
      </c>
      <c r="U92" s="686" t="s">
        <v>109</v>
      </c>
      <c r="V92" s="737">
        <v>19007.0</v>
      </c>
      <c r="W92" s="686" t="s">
        <v>3905</v>
      </c>
      <c r="X92" s="686" t="s">
        <v>74</v>
      </c>
      <c r="Y92" s="735">
        <v>43617.0</v>
      </c>
      <c r="Z92" s="736">
        <v>4500000.0</v>
      </c>
      <c r="AA92" s="736">
        <v>6582941.0</v>
      </c>
      <c r="AB92" s="712">
        <v>6.583</v>
      </c>
      <c r="AC92" s="712">
        <v>3.0</v>
      </c>
      <c r="AD92" s="686" t="s">
        <v>111</v>
      </c>
      <c r="AE92" s="712">
        <v>2.0</v>
      </c>
      <c r="AF92" s="712">
        <v>2.0</v>
      </c>
      <c r="AG92" s="710" t="s">
        <v>2365</v>
      </c>
      <c r="AH92" s="712">
        <v>272.0</v>
      </c>
      <c r="AI92" s="686" t="s">
        <v>2366</v>
      </c>
      <c r="AK92" s="686" t="s">
        <v>3906</v>
      </c>
      <c r="AL92" s="686"/>
      <c r="AM92" s="686"/>
      <c r="AN92" s="686"/>
      <c r="AO92" s="686"/>
      <c r="AP92" s="686"/>
      <c r="AQ92" s="686"/>
      <c r="AR92" s="686"/>
      <c r="AS92" s="686" t="s">
        <v>3906</v>
      </c>
      <c r="AT92" s="686" t="s">
        <v>2367</v>
      </c>
      <c r="AV92" s="684" t="s">
        <v>4811</v>
      </c>
      <c r="AW92" s="684" t="s">
        <v>4811</v>
      </c>
      <c r="AX92" s="684" t="b">
        <v>0</v>
      </c>
      <c r="AY92" s="686" t="s">
        <v>182</v>
      </c>
      <c r="BA92" s="686" t="s">
        <v>4080</v>
      </c>
      <c r="BB92" s="686"/>
      <c r="BC92" s="686"/>
      <c r="BD92" s="686"/>
      <c r="BE92" s="686"/>
      <c r="BF92" s="686"/>
      <c r="BG92" s="686"/>
      <c r="BH92" s="686"/>
      <c r="BI92" s="686"/>
      <c r="BJ92" s="686"/>
      <c r="BK92" s="686"/>
      <c r="BL92" s="686"/>
      <c r="BM92" s="686"/>
      <c r="BN92" s="686"/>
      <c r="BO92" s="686"/>
      <c r="BP92" s="686"/>
      <c r="BQ92" s="686"/>
      <c r="BR92" s="686"/>
      <c r="BS92" s="686"/>
      <c r="BT92" s="686"/>
      <c r="BU92" s="686"/>
    </row>
    <row r="93" ht="15.0" hidden="1" customHeight="1">
      <c r="A93" s="686" t="s">
        <v>1977</v>
      </c>
      <c r="B93" s="686"/>
      <c r="C93" s="686"/>
      <c r="D93" s="684"/>
      <c r="E93" s="684" t="b">
        <v>1</v>
      </c>
      <c r="F93" s="684"/>
      <c r="G93" s="686"/>
      <c r="H93" s="710" t="s">
        <v>1978</v>
      </c>
      <c r="I93" s="686" t="s">
        <v>4728</v>
      </c>
      <c r="J93" s="686" t="s">
        <v>2708</v>
      </c>
      <c r="K93" s="686" t="s">
        <v>63</v>
      </c>
      <c r="L93" s="686" t="s">
        <v>4717</v>
      </c>
      <c r="M93" s="686"/>
      <c r="N93" s="686"/>
      <c r="O93" s="686" t="s">
        <v>3553</v>
      </c>
      <c r="P93" s="686" t="s">
        <v>1981</v>
      </c>
      <c r="Q93" s="686" t="s">
        <v>1982</v>
      </c>
      <c r="R93" s="686" t="s">
        <v>1983</v>
      </c>
      <c r="S93" s="686" t="s">
        <v>129</v>
      </c>
      <c r="T93" s="712">
        <v>2013.0</v>
      </c>
      <c r="U93" s="686" t="s">
        <v>91</v>
      </c>
      <c r="V93" s="686"/>
      <c r="W93" s="686" t="s">
        <v>74</v>
      </c>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t="s">
        <v>1984</v>
      </c>
      <c r="AV93" s="684" t="s">
        <v>4811</v>
      </c>
      <c r="AW93" s="684" t="s">
        <v>4811</v>
      </c>
      <c r="AX93" s="684" t="b">
        <v>0</v>
      </c>
      <c r="AY93" s="686" t="s">
        <v>95</v>
      </c>
      <c r="AZ93" s="686"/>
      <c r="BA93" s="686" t="s">
        <v>4080</v>
      </c>
      <c r="BB93" s="686"/>
      <c r="BC93" s="686"/>
      <c r="BD93" s="686"/>
      <c r="BE93" s="686"/>
      <c r="BF93" s="686"/>
      <c r="BG93" s="686"/>
      <c r="BH93" s="686"/>
      <c r="BI93" s="686"/>
      <c r="BJ93" s="686"/>
      <c r="BK93" s="686"/>
      <c r="BL93" s="686"/>
      <c r="BM93" s="686"/>
      <c r="BN93" s="686"/>
      <c r="BO93" s="686"/>
      <c r="BP93" s="686"/>
      <c r="BQ93" s="686"/>
      <c r="BR93" s="686"/>
      <c r="BS93" s="686"/>
      <c r="BT93" s="686"/>
      <c r="BU93" s="686"/>
    </row>
    <row r="94" ht="15.0" customHeight="1">
      <c r="A94" s="686" t="s">
        <v>2163</v>
      </c>
      <c r="B94" s="686"/>
      <c r="C94" s="686" t="s">
        <v>4080</v>
      </c>
      <c r="D94" s="684"/>
      <c r="E94" s="684" t="b">
        <v>1</v>
      </c>
      <c r="F94" s="684"/>
      <c r="G94" s="710" t="s">
        <v>2161</v>
      </c>
      <c r="H94" s="710" t="s">
        <v>4860</v>
      </c>
      <c r="I94" s="686" t="s">
        <v>4723</v>
      </c>
      <c r="J94" s="686" t="s">
        <v>4810</v>
      </c>
      <c r="K94" s="686" t="s">
        <v>124</v>
      </c>
      <c r="L94" s="686" t="s">
        <v>187</v>
      </c>
      <c r="M94" s="686"/>
      <c r="N94" s="686"/>
      <c r="O94" s="686"/>
      <c r="P94" s="686"/>
      <c r="Q94" s="686"/>
      <c r="R94" s="686"/>
      <c r="S94" s="686" t="s">
        <v>4861</v>
      </c>
      <c r="U94" s="686"/>
      <c r="V94" s="686"/>
      <c r="W94" s="686"/>
      <c r="X94" s="686"/>
      <c r="Y94" s="686"/>
      <c r="Z94" s="686"/>
      <c r="AA94" s="686"/>
      <c r="AB94" s="686"/>
      <c r="AC94" s="686"/>
      <c r="AD94" s="686"/>
      <c r="AE94" s="686"/>
      <c r="AF94" s="686"/>
      <c r="AG94" s="686"/>
      <c r="AH94" s="686"/>
      <c r="AI94" s="686"/>
      <c r="AJ94" s="686"/>
      <c r="AK94" s="686"/>
      <c r="AL94" s="686"/>
      <c r="AM94" s="686"/>
      <c r="AN94" s="686"/>
      <c r="AO94" s="686"/>
      <c r="AP94" s="686"/>
      <c r="AQ94" s="686"/>
      <c r="AR94" s="686"/>
      <c r="AS94" s="686"/>
      <c r="AT94" s="686"/>
      <c r="AU94" s="686"/>
      <c r="AV94" s="686"/>
      <c r="AW94" s="686"/>
      <c r="AX94" s="686"/>
      <c r="AY94" s="686"/>
      <c r="AZ94" s="686"/>
      <c r="BA94" s="686" t="s">
        <v>4080</v>
      </c>
      <c r="BB94" s="686"/>
      <c r="BC94" s="686"/>
      <c r="BD94" s="686"/>
      <c r="BE94" s="686"/>
      <c r="BF94" s="686"/>
      <c r="BG94" s="686"/>
      <c r="BH94" s="686"/>
      <c r="BI94" s="686"/>
      <c r="BJ94" s="686"/>
      <c r="BK94" s="686"/>
      <c r="BL94" s="686"/>
      <c r="BM94" s="686"/>
      <c r="BN94" s="686"/>
      <c r="BO94" s="686"/>
      <c r="BP94" s="686"/>
      <c r="BQ94" s="686"/>
      <c r="BR94" s="686"/>
      <c r="BS94" s="686"/>
      <c r="BT94" s="686"/>
      <c r="BU94" s="686"/>
    </row>
    <row r="95" ht="15.0" customHeight="1">
      <c r="A95" s="686" t="s">
        <v>4104</v>
      </c>
      <c r="B95" s="686"/>
      <c r="C95" s="686" t="s">
        <v>4080</v>
      </c>
      <c r="D95" s="684"/>
      <c r="E95" s="684" t="b">
        <v>1</v>
      </c>
      <c r="F95" s="684"/>
      <c r="G95" s="710" t="s">
        <v>4106</v>
      </c>
      <c r="H95" s="710" t="s">
        <v>4107</v>
      </c>
      <c r="J95" s="686" t="s">
        <v>4810</v>
      </c>
      <c r="P95" s="686" t="s">
        <v>4108</v>
      </c>
      <c r="Q95" s="686" t="s">
        <v>4109</v>
      </c>
      <c r="R95" s="686" t="s">
        <v>4110</v>
      </c>
      <c r="S95" s="686" t="s">
        <v>2203</v>
      </c>
      <c r="T95" s="712">
        <v>2000.0</v>
      </c>
      <c r="U95" s="686" t="s">
        <v>91</v>
      </c>
      <c r="V95" s="686"/>
      <c r="W95" s="686" t="s">
        <v>163</v>
      </c>
      <c r="X95" s="686"/>
      <c r="Y95" s="774">
        <v>44537.0</v>
      </c>
      <c r="Z95" s="686" t="s">
        <v>3920</v>
      </c>
      <c r="AA95" s="686" t="s">
        <v>3921</v>
      </c>
      <c r="AB95" s="712">
        <v>1.5</v>
      </c>
      <c r="AC95" s="712">
        <v>1.0</v>
      </c>
      <c r="AD95" s="686"/>
      <c r="AE95" s="712">
        <v>1.0</v>
      </c>
      <c r="AF95" s="686"/>
      <c r="AG95" s="710" t="s">
        <v>4111</v>
      </c>
      <c r="AH95" s="686"/>
      <c r="AI95" s="686"/>
      <c r="AJ95" s="686"/>
      <c r="AK95" s="686" t="s">
        <v>4112</v>
      </c>
      <c r="AL95" s="686"/>
      <c r="AM95" s="686"/>
      <c r="AN95" s="686"/>
      <c r="AO95" s="686"/>
      <c r="AP95" s="686"/>
      <c r="AQ95" s="686"/>
      <c r="AR95" s="686"/>
      <c r="AS95" s="686" t="s">
        <v>4113</v>
      </c>
      <c r="AT95" s="686" t="s">
        <v>4114</v>
      </c>
      <c r="AV95" s="684" t="s">
        <v>4811</v>
      </c>
      <c r="AW95" s="684" t="s">
        <v>4811</v>
      </c>
      <c r="AX95" s="684" t="b">
        <v>0</v>
      </c>
      <c r="AY95" s="686" t="s">
        <v>95</v>
      </c>
      <c r="AZ95" s="686"/>
      <c r="BA95" s="686" t="s">
        <v>4080</v>
      </c>
      <c r="BB95" s="686"/>
      <c r="BC95" s="686"/>
      <c r="BD95" s="686"/>
      <c r="BE95" s="686"/>
      <c r="BF95" s="686"/>
      <c r="BG95" s="686"/>
      <c r="BH95" s="686"/>
      <c r="BI95" s="686"/>
      <c r="BJ95" s="686"/>
      <c r="BK95" s="686"/>
      <c r="BL95" s="686"/>
      <c r="BM95" s="686"/>
      <c r="BN95" s="686"/>
      <c r="BO95" s="686"/>
      <c r="BP95" s="686"/>
      <c r="BQ95" s="686"/>
      <c r="BR95" s="686"/>
      <c r="BS95" s="686"/>
      <c r="BT95" s="686"/>
      <c r="BU95" s="686"/>
    </row>
    <row r="96" ht="15.0" customHeight="1">
      <c r="A96" s="686" t="s">
        <v>2420</v>
      </c>
      <c r="B96" s="686"/>
      <c r="C96" s="686"/>
      <c r="D96" s="684"/>
      <c r="E96" s="684" t="b">
        <v>1</v>
      </c>
      <c r="F96" s="684"/>
      <c r="G96" s="686"/>
      <c r="H96" s="710" t="s">
        <v>4398</v>
      </c>
      <c r="I96" s="686" t="s">
        <v>4723</v>
      </c>
      <c r="J96" s="686" t="s">
        <v>4810</v>
      </c>
      <c r="K96" s="686" t="s">
        <v>314</v>
      </c>
      <c r="L96" s="686" t="s">
        <v>4741</v>
      </c>
      <c r="M96" s="686"/>
      <c r="N96" s="686"/>
      <c r="O96" s="686" t="s">
        <v>3544</v>
      </c>
      <c r="P96" s="686" t="s">
        <v>2424</v>
      </c>
      <c r="Q96" s="686" t="s">
        <v>2425</v>
      </c>
      <c r="R96" s="686" t="s">
        <v>2426</v>
      </c>
      <c r="S96" s="686" t="s">
        <v>4046</v>
      </c>
      <c r="T96" s="742">
        <v>44269.0</v>
      </c>
      <c r="U96" s="686" t="s">
        <v>91</v>
      </c>
      <c r="V96" s="737">
        <v>96280.0</v>
      </c>
      <c r="W96" s="686"/>
      <c r="X96" s="686" t="s">
        <v>259</v>
      </c>
      <c r="Y96" s="735">
        <v>43040.0</v>
      </c>
      <c r="Z96" s="686"/>
      <c r="AA96" s="686"/>
      <c r="AB96" s="686"/>
      <c r="AC96" s="712">
        <v>1.0</v>
      </c>
      <c r="AD96" s="686" t="s">
        <v>164</v>
      </c>
      <c r="AE96" s="712">
        <v>1.0</v>
      </c>
      <c r="AF96" s="686"/>
      <c r="AG96" s="686"/>
      <c r="AH96" s="686"/>
      <c r="AI96" s="686" t="s">
        <v>2428</v>
      </c>
      <c r="AJ96" s="686" t="s">
        <v>2429</v>
      </c>
      <c r="AK96" s="686" t="s">
        <v>2430</v>
      </c>
      <c r="AN96" s="686"/>
      <c r="AO96" s="686"/>
      <c r="AP96" s="686"/>
      <c r="AQ96" s="686"/>
      <c r="AR96" s="686"/>
      <c r="AS96" s="686"/>
      <c r="AT96" s="686"/>
      <c r="AU96" s="686"/>
      <c r="AV96" s="686"/>
      <c r="AW96" s="686"/>
      <c r="AX96" s="686"/>
      <c r="AY96" s="686"/>
      <c r="AZ96" s="686"/>
      <c r="BA96" s="686" t="s">
        <v>4812</v>
      </c>
      <c r="BB96" s="686"/>
      <c r="BC96" s="686"/>
      <c r="BD96" s="686"/>
      <c r="BE96" s="686"/>
      <c r="BF96" s="686"/>
      <c r="BG96" s="686"/>
      <c r="BH96" s="686"/>
      <c r="BI96" s="686"/>
      <c r="BJ96" s="686"/>
      <c r="BK96" s="686"/>
      <c r="BL96" s="686"/>
      <c r="BM96" s="686"/>
      <c r="BN96" s="686"/>
      <c r="BO96" s="686"/>
      <c r="BP96" s="686"/>
      <c r="BQ96" s="686"/>
      <c r="BR96" s="686"/>
      <c r="BS96" s="686"/>
      <c r="BT96" s="686"/>
      <c r="BU96" s="686"/>
    </row>
    <row r="97" ht="15.0" customHeight="1">
      <c r="A97" s="686" t="s">
        <v>2446</v>
      </c>
      <c r="B97" s="686"/>
      <c r="C97" s="686" t="s">
        <v>4080</v>
      </c>
      <c r="D97" s="684"/>
      <c r="E97" s="684" t="b">
        <v>1</v>
      </c>
      <c r="F97" s="684"/>
      <c r="G97" s="710" t="s">
        <v>2449</v>
      </c>
      <c r="H97" s="710" t="s">
        <v>2448</v>
      </c>
      <c r="J97" s="686" t="s">
        <v>4810</v>
      </c>
      <c r="P97" s="686" t="s">
        <v>2451</v>
      </c>
      <c r="Q97" s="686" t="s">
        <v>2452</v>
      </c>
      <c r="R97" s="686" t="s">
        <v>2453</v>
      </c>
      <c r="S97" s="686" t="s">
        <v>954</v>
      </c>
      <c r="T97" s="712">
        <v>2014.0</v>
      </c>
      <c r="U97" s="686" t="s">
        <v>91</v>
      </c>
      <c r="V97" s="686"/>
      <c r="W97" s="686" t="s">
        <v>163</v>
      </c>
      <c r="X97" s="686"/>
      <c r="Y97" s="742">
        <v>44520.0</v>
      </c>
      <c r="Z97" s="686" t="s">
        <v>3913</v>
      </c>
      <c r="AA97" s="686" t="s">
        <v>3914</v>
      </c>
      <c r="AB97" s="712">
        <v>10.66</v>
      </c>
      <c r="AC97" s="712">
        <v>7.0</v>
      </c>
      <c r="AD97" s="686"/>
      <c r="AE97" s="712">
        <v>9.0</v>
      </c>
      <c r="AF97" s="686"/>
      <c r="AG97" s="710" t="s">
        <v>3915</v>
      </c>
      <c r="AH97" s="712">
        <v>342.0</v>
      </c>
      <c r="AI97" s="686"/>
      <c r="AJ97" s="686"/>
      <c r="AK97" s="686" t="s">
        <v>3916</v>
      </c>
      <c r="AL97" s="686"/>
      <c r="AM97" s="686"/>
      <c r="AN97" s="686" t="s">
        <v>3917</v>
      </c>
      <c r="AO97" s="686" t="s">
        <v>3916</v>
      </c>
      <c r="AP97" s="686"/>
      <c r="AQ97" s="686" t="s">
        <v>3918</v>
      </c>
      <c r="AR97" s="686"/>
      <c r="AS97" s="686" t="s">
        <v>3919</v>
      </c>
      <c r="AT97" s="686" t="s">
        <v>2459</v>
      </c>
      <c r="AV97" s="684" t="s">
        <v>4811</v>
      </c>
      <c r="AW97" s="684" t="s">
        <v>4811</v>
      </c>
      <c r="AX97" s="684" t="b">
        <v>0</v>
      </c>
      <c r="AY97" s="686" t="s">
        <v>182</v>
      </c>
      <c r="BA97" s="686" t="s">
        <v>4080</v>
      </c>
      <c r="BB97" s="686"/>
      <c r="BC97" s="686"/>
      <c r="BD97" s="686"/>
      <c r="BE97" s="686"/>
      <c r="BF97" s="686"/>
      <c r="BG97" s="686"/>
      <c r="BH97" s="686"/>
      <c r="BI97" s="686"/>
      <c r="BJ97" s="686"/>
      <c r="BK97" s="686"/>
      <c r="BL97" s="686"/>
      <c r="BM97" s="686"/>
      <c r="BN97" s="686"/>
      <c r="BO97" s="686"/>
      <c r="BP97" s="686"/>
      <c r="BQ97" s="686"/>
      <c r="BR97" s="686"/>
      <c r="BS97" s="686"/>
      <c r="BT97" s="686"/>
      <c r="BU97" s="686"/>
    </row>
    <row r="98" ht="15.0" customHeight="1">
      <c r="A98" s="686" t="s">
        <v>2486</v>
      </c>
      <c r="B98" s="686"/>
      <c r="C98" s="686" t="s">
        <v>4080</v>
      </c>
      <c r="D98" s="684"/>
      <c r="E98" s="684" t="b">
        <v>1</v>
      </c>
      <c r="F98" s="684"/>
      <c r="G98" s="710" t="s">
        <v>2488</v>
      </c>
      <c r="H98" s="710" t="s">
        <v>4862</v>
      </c>
      <c r="I98" s="686" t="s">
        <v>4707</v>
      </c>
      <c r="J98" s="686" t="s">
        <v>4810</v>
      </c>
      <c r="K98" s="686" t="s">
        <v>314</v>
      </c>
      <c r="L98" s="686" t="s">
        <v>4696</v>
      </c>
      <c r="M98" s="686"/>
      <c r="N98" s="686"/>
      <c r="O98" s="686" t="s">
        <v>3548</v>
      </c>
      <c r="P98" s="686" t="s">
        <v>2490</v>
      </c>
      <c r="Q98" s="686" t="s">
        <v>2491</v>
      </c>
      <c r="R98" s="686" t="s">
        <v>2493</v>
      </c>
      <c r="S98" s="686" t="s">
        <v>954</v>
      </c>
      <c r="T98" s="712">
        <v>2016.0</v>
      </c>
      <c r="U98" s="686" t="s">
        <v>91</v>
      </c>
      <c r="V98" s="737">
        <v>99513.0</v>
      </c>
      <c r="W98" s="686" t="s">
        <v>74</v>
      </c>
      <c r="X98" s="686"/>
      <c r="Y98" s="742">
        <v>44247.0</v>
      </c>
      <c r="Z98" s="686" t="s">
        <v>3920</v>
      </c>
      <c r="AA98" s="686" t="s">
        <v>3921</v>
      </c>
      <c r="AB98" s="712">
        <v>1.5</v>
      </c>
      <c r="AC98" s="712">
        <v>1.0</v>
      </c>
      <c r="AD98" s="686"/>
      <c r="AE98" s="712">
        <v>3.0</v>
      </c>
      <c r="AF98" s="686"/>
      <c r="AG98" s="710" t="s">
        <v>2494</v>
      </c>
      <c r="AH98" s="712">
        <v>277.0</v>
      </c>
      <c r="AI98" s="686" t="s">
        <v>2495</v>
      </c>
      <c r="AK98" s="686" t="s">
        <v>3922</v>
      </c>
      <c r="AL98" s="686"/>
      <c r="AM98" s="686" t="s">
        <v>3922</v>
      </c>
      <c r="AN98" s="686" t="s">
        <v>3923</v>
      </c>
      <c r="AO98" s="686"/>
      <c r="AP98" s="686"/>
      <c r="AQ98" s="686" t="s">
        <v>3922</v>
      </c>
      <c r="AR98" s="686"/>
      <c r="AS98" s="686" t="s">
        <v>3924</v>
      </c>
      <c r="AT98" s="686" t="s">
        <v>2499</v>
      </c>
      <c r="AV98" s="684" t="s">
        <v>4811</v>
      </c>
      <c r="AW98" s="684" t="s">
        <v>4811</v>
      </c>
      <c r="AX98" s="684" t="b">
        <v>0</v>
      </c>
      <c r="AY98" s="686" t="s">
        <v>423</v>
      </c>
      <c r="AZ98" s="686"/>
      <c r="BA98" s="686" t="s">
        <v>4080</v>
      </c>
      <c r="BB98" s="686"/>
      <c r="BC98" s="686"/>
      <c r="BD98" s="686"/>
      <c r="BE98" s="686"/>
      <c r="BF98" s="686"/>
      <c r="BG98" s="686"/>
      <c r="BH98" s="686"/>
      <c r="BI98" s="686"/>
      <c r="BJ98" s="686"/>
      <c r="BK98" s="686"/>
      <c r="BL98" s="686"/>
      <c r="BM98" s="686"/>
      <c r="BN98" s="686"/>
      <c r="BO98" s="686"/>
      <c r="BP98" s="686"/>
      <c r="BQ98" s="686"/>
      <c r="BR98" s="686"/>
      <c r="BS98" s="686"/>
      <c r="BT98" s="686"/>
      <c r="BU98" s="686"/>
    </row>
    <row r="99" ht="15.0" customHeight="1">
      <c r="A99" s="686" t="s">
        <v>2508</v>
      </c>
      <c r="B99" s="686"/>
      <c r="C99" s="686"/>
      <c r="D99" s="684"/>
      <c r="E99" s="684" t="b">
        <v>1</v>
      </c>
      <c r="F99" s="684"/>
      <c r="G99" s="686"/>
      <c r="H99" s="710" t="s">
        <v>2510</v>
      </c>
      <c r="I99" s="686" t="s">
        <v>4700</v>
      </c>
      <c r="J99" s="686" t="s">
        <v>1498</v>
      </c>
      <c r="K99" s="686" t="s">
        <v>63</v>
      </c>
      <c r="L99" s="686" t="s">
        <v>4703</v>
      </c>
      <c r="M99" s="686"/>
      <c r="N99" s="686"/>
      <c r="O99" s="686" t="s">
        <v>3549</v>
      </c>
      <c r="P99" s="686" t="s">
        <v>2512</v>
      </c>
      <c r="Q99" s="686" t="s">
        <v>2513</v>
      </c>
      <c r="R99" s="686" t="s">
        <v>2514</v>
      </c>
      <c r="S99" s="686" t="s">
        <v>3894</v>
      </c>
      <c r="T99" s="712">
        <v>1996.0</v>
      </c>
      <c r="U99" s="686"/>
      <c r="V99" s="737">
        <v>170846.0</v>
      </c>
      <c r="W99" s="686" t="s">
        <v>3706</v>
      </c>
      <c r="X99" s="686" t="s">
        <v>1694</v>
      </c>
      <c r="Y99" s="735">
        <v>37347.0</v>
      </c>
      <c r="Z99" s="736">
        <v>1.3E7</v>
      </c>
      <c r="AA99" s="736">
        <v>2.4E7</v>
      </c>
      <c r="AB99" s="712">
        <v>24.0</v>
      </c>
      <c r="AC99" s="712">
        <v>3.0</v>
      </c>
      <c r="AD99" s="686"/>
      <c r="AE99" s="712">
        <v>7.0</v>
      </c>
      <c r="AF99" s="686"/>
      <c r="AG99" s="686"/>
      <c r="AH99" s="686"/>
      <c r="AI99" s="686"/>
      <c r="AJ99" s="686"/>
      <c r="AK99" s="686" t="s">
        <v>2517</v>
      </c>
      <c r="AM99" s="686"/>
      <c r="AN99" s="686"/>
      <c r="AO99" s="686"/>
      <c r="AP99" s="686"/>
      <c r="AQ99" s="686"/>
      <c r="AR99" s="686"/>
      <c r="AS99" s="686"/>
      <c r="AT99" s="686"/>
      <c r="AU99" s="686"/>
      <c r="AV99" s="686"/>
      <c r="AW99" s="686"/>
      <c r="AX99" s="686"/>
      <c r="AY99" s="686"/>
      <c r="AZ99" s="686"/>
      <c r="BA99" s="686" t="s">
        <v>4812</v>
      </c>
      <c r="BB99" s="686"/>
      <c r="BC99" s="686"/>
      <c r="BD99" s="686"/>
      <c r="BE99" s="686"/>
      <c r="BF99" s="686"/>
      <c r="BG99" s="686"/>
      <c r="BH99" s="686"/>
      <c r="BI99" s="686"/>
      <c r="BJ99" s="686"/>
      <c r="BK99" s="686"/>
      <c r="BL99" s="686"/>
      <c r="BM99" s="686"/>
      <c r="BN99" s="686"/>
      <c r="BO99" s="686"/>
      <c r="BP99" s="686"/>
      <c r="BQ99" s="686"/>
      <c r="BR99" s="686"/>
      <c r="BS99" s="686"/>
      <c r="BT99" s="686"/>
      <c r="BU99" s="686"/>
    </row>
    <row r="100" ht="15.0" customHeight="1">
      <c r="A100" s="686" t="s">
        <v>4115</v>
      </c>
      <c r="B100" s="686"/>
      <c r="C100" s="686" t="s">
        <v>4080</v>
      </c>
      <c r="D100" s="684"/>
      <c r="E100" s="684" t="b">
        <v>1</v>
      </c>
      <c r="F100" s="684"/>
      <c r="G100" s="710" t="s">
        <v>4117</v>
      </c>
      <c r="H100" s="710" t="s">
        <v>4118</v>
      </c>
      <c r="J100" s="686" t="s">
        <v>4810</v>
      </c>
      <c r="P100" s="686" t="s">
        <v>4119</v>
      </c>
      <c r="Q100" s="686" t="s">
        <v>4120</v>
      </c>
      <c r="R100" s="686" t="s">
        <v>4121</v>
      </c>
      <c r="S100" s="686" t="s">
        <v>3564</v>
      </c>
      <c r="T100" s="712">
        <v>2011.0</v>
      </c>
      <c r="U100" s="686" t="s">
        <v>91</v>
      </c>
      <c r="V100" s="686"/>
      <c r="W100" s="686" t="s">
        <v>193</v>
      </c>
      <c r="Y100" s="686"/>
      <c r="Z100" s="686"/>
      <c r="AA100" s="686"/>
      <c r="AB100" s="686"/>
      <c r="AC100" s="686"/>
      <c r="AD100" s="686"/>
      <c r="AE100" s="686"/>
      <c r="AF100" s="686"/>
      <c r="AG100" s="686"/>
      <c r="AH100" s="686"/>
      <c r="AI100" s="686"/>
      <c r="AJ100" s="686"/>
      <c r="AK100" s="686"/>
      <c r="AL100" s="686"/>
      <c r="AM100" s="686" t="s">
        <v>4122</v>
      </c>
      <c r="AN100" s="686" t="s">
        <v>4123</v>
      </c>
      <c r="AO100" s="686"/>
      <c r="AP100" s="686" t="s">
        <v>4124</v>
      </c>
      <c r="AQ100" s="686"/>
      <c r="AR100" s="686"/>
      <c r="AS100" s="686" t="s">
        <v>4125</v>
      </c>
      <c r="AT100" s="686" t="s">
        <v>4126</v>
      </c>
      <c r="AV100" s="684" t="s">
        <v>4811</v>
      </c>
      <c r="AW100" s="684" t="s">
        <v>4811</v>
      </c>
      <c r="AX100" s="684" t="b">
        <v>0</v>
      </c>
      <c r="AY100" s="686" t="s">
        <v>95</v>
      </c>
      <c r="AZ100" s="686"/>
      <c r="BA100" s="686" t="s">
        <v>4080</v>
      </c>
      <c r="BB100" s="686"/>
      <c r="BC100" s="686"/>
      <c r="BD100" s="686"/>
      <c r="BE100" s="686"/>
      <c r="BF100" s="686"/>
      <c r="BG100" s="686"/>
      <c r="BH100" s="686"/>
      <c r="BI100" s="686"/>
      <c r="BJ100" s="686"/>
      <c r="BK100" s="686"/>
      <c r="BL100" s="686"/>
      <c r="BM100" s="686"/>
      <c r="BN100" s="686"/>
      <c r="BO100" s="686"/>
      <c r="BP100" s="686"/>
      <c r="BQ100" s="686"/>
      <c r="BR100" s="686"/>
      <c r="BS100" s="686"/>
      <c r="BT100" s="686"/>
      <c r="BU100" s="686"/>
    </row>
    <row r="101" ht="15.0" customHeight="1">
      <c r="A101" s="686" t="s">
        <v>4127</v>
      </c>
      <c r="B101" s="686"/>
      <c r="C101" s="686" t="s">
        <v>4080</v>
      </c>
      <c r="D101" s="684"/>
      <c r="E101" s="684" t="b">
        <v>1</v>
      </c>
      <c r="F101" s="684"/>
      <c r="G101" s="710" t="s">
        <v>4128</v>
      </c>
      <c r="H101" s="710" t="s">
        <v>4129</v>
      </c>
      <c r="J101" s="686" t="s">
        <v>4810</v>
      </c>
      <c r="P101" s="686" t="s">
        <v>4130</v>
      </c>
      <c r="Q101" s="686" t="s">
        <v>4131</v>
      </c>
      <c r="R101" s="686" t="s">
        <v>4132</v>
      </c>
      <c r="T101" s="712">
        <v>2011.0</v>
      </c>
      <c r="U101" s="686" t="s">
        <v>91</v>
      </c>
      <c r="V101" s="686"/>
      <c r="W101" s="686" t="s">
        <v>74</v>
      </c>
      <c r="X101" s="686"/>
      <c r="Y101" s="742">
        <v>44246.0</v>
      </c>
      <c r="Z101" s="686" t="s">
        <v>4133</v>
      </c>
      <c r="AA101" s="686" t="s">
        <v>4134</v>
      </c>
      <c r="AB101" s="712">
        <v>4.66</v>
      </c>
      <c r="AC101" s="712">
        <v>4.0</v>
      </c>
      <c r="AD101" s="686"/>
      <c r="AE101" s="712">
        <v>3.0</v>
      </c>
      <c r="AF101" s="686"/>
      <c r="AG101" s="710" t="s">
        <v>4135</v>
      </c>
      <c r="AH101" s="712">
        <v>179.0</v>
      </c>
      <c r="AI101" s="686"/>
      <c r="AJ101" s="686"/>
      <c r="AK101" s="686" t="s">
        <v>4136</v>
      </c>
      <c r="AL101" s="686"/>
      <c r="AM101" s="686"/>
      <c r="AN101" s="686" t="s">
        <v>4136</v>
      </c>
      <c r="AO101" s="686"/>
      <c r="AP101" s="686"/>
      <c r="AQ101" s="686" t="s">
        <v>4136</v>
      </c>
      <c r="AR101" s="686"/>
      <c r="AS101" s="686" t="s">
        <v>4137</v>
      </c>
      <c r="AT101" s="686" t="s">
        <v>4138</v>
      </c>
      <c r="AV101" s="684" t="s">
        <v>4811</v>
      </c>
      <c r="AW101" s="684" t="s">
        <v>4811</v>
      </c>
      <c r="AX101" s="684" t="b">
        <v>0</v>
      </c>
      <c r="AY101" s="686" t="s">
        <v>214</v>
      </c>
      <c r="AZ101" s="686"/>
      <c r="BA101" s="686" t="s">
        <v>4080</v>
      </c>
      <c r="BB101" s="686"/>
      <c r="BC101" s="686"/>
      <c r="BD101" s="686"/>
      <c r="BE101" s="686"/>
      <c r="BF101" s="686"/>
      <c r="BG101" s="686"/>
      <c r="BH101" s="686"/>
      <c r="BI101" s="686"/>
      <c r="BJ101" s="686"/>
      <c r="BK101" s="686"/>
      <c r="BL101" s="686"/>
      <c r="BM101" s="686"/>
      <c r="BN101" s="686"/>
      <c r="BO101" s="686"/>
      <c r="BP101" s="686"/>
      <c r="BQ101" s="686"/>
      <c r="BR101" s="686"/>
      <c r="BS101" s="686"/>
      <c r="BT101" s="686"/>
      <c r="BU101" s="686"/>
    </row>
    <row r="102" ht="15.0" customHeight="1">
      <c r="A102" s="686" t="s">
        <v>2524</v>
      </c>
      <c r="B102" s="686"/>
      <c r="C102" s="686" t="s">
        <v>4080</v>
      </c>
      <c r="D102" s="684"/>
      <c r="E102" s="684" t="b">
        <v>1</v>
      </c>
      <c r="F102" s="684"/>
      <c r="G102" s="710" t="s">
        <v>2526</v>
      </c>
      <c r="H102" s="710" t="s">
        <v>4863</v>
      </c>
      <c r="I102" s="686" t="s">
        <v>4813</v>
      </c>
      <c r="J102" s="686" t="s">
        <v>4810</v>
      </c>
      <c r="K102" s="686" t="s">
        <v>187</v>
      </c>
      <c r="L102" s="686" t="s">
        <v>187</v>
      </c>
      <c r="M102" s="686"/>
      <c r="N102" s="686"/>
      <c r="O102" s="686" t="s">
        <v>3549</v>
      </c>
      <c r="P102" s="686" t="s">
        <v>2527</v>
      </c>
      <c r="Q102" s="686" t="s">
        <v>2528</v>
      </c>
      <c r="R102" s="686" t="s">
        <v>2529</v>
      </c>
      <c r="S102" s="686" t="s">
        <v>71</v>
      </c>
      <c r="T102" s="712">
        <v>1998.0</v>
      </c>
      <c r="U102" s="686" t="s">
        <v>109</v>
      </c>
      <c r="V102" s="737">
        <v>191636.0</v>
      </c>
      <c r="W102" s="686" t="s">
        <v>193</v>
      </c>
      <c r="Y102" s="686"/>
      <c r="Z102" s="686"/>
      <c r="AA102" s="686"/>
      <c r="AB102" s="686"/>
      <c r="AC102" s="686"/>
      <c r="AD102" s="686"/>
      <c r="AE102" s="686"/>
      <c r="AF102" s="686"/>
      <c r="AG102" s="710" t="s">
        <v>2530</v>
      </c>
      <c r="AH102" s="686"/>
      <c r="AI102" s="686" t="s">
        <v>2531</v>
      </c>
      <c r="AJ102" s="686" t="s">
        <v>2532</v>
      </c>
      <c r="AK102" s="686" t="s">
        <v>3926</v>
      </c>
      <c r="AL102" s="686"/>
      <c r="AM102" s="686" t="s">
        <v>3926</v>
      </c>
      <c r="AN102" s="686" t="s">
        <v>3926</v>
      </c>
      <c r="AO102" s="686"/>
      <c r="AP102" s="686"/>
      <c r="AQ102" s="686"/>
      <c r="AR102" s="686"/>
      <c r="AS102" s="686" t="s">
        <v>3926</v>
      </c>
      <c r="AT102" s="686" t="s">
        <v>2534</v>
      </c>
      <c r="AV102" s="684" t="s">
        <v>4811</v>
      </c>
      <c r="AW102" s="684" t="s">
        <v>4811</v>
      </c>
      <c r="AX102" s="684" t="b">
        <v>0</v>
      </c>
      <c r="AY102" s="686" t="s">
        <v>95</v>
      </c>
      <c r="AZ102" s="686"/>
      <c r="BA102" s="686" t="s">
        <v>4080</v>
      </c>
      <c r="BB102" s="686"/>
      <c r="BC102" s="686"/>
      <c r="BD102" s="686"/>
      <c r="BE102" s="686"/>
      <c r="BF102" s="686"/>
      <c r="BG102" s="686"/>
      <c r="BH102" s="686"/>
      <c r="BI102" s="686"/>
      <c r="BJ102" s="686"/>
      <c r="BK102" s="686"/>
      <c r="BL102" s="686"/>
      <c r="BM102" s="686"/>
      <c r="BN102" s="686"/>
      <c r="BO102" s="686"/>
      <c r="BP102" s="686"/>
      <c r="BQ102" s="686"/>
      <c r="BR102" s="686"/>
      <c r="BS102" s="686"/>
      <c r="BT102" s="686"/>
      <c r="BU102" s="686"/>
    </row>
    <row r="103" ht="15.0" customHeight="1">
      <c r="A103" s="686" t="s">
        <v>2535</v>
      </c>
      <c r="B103" s="686"/>
      <c r="C103" s="686" t="s">
        <v>4080</v>
      </c>
      <c r="D103" s="684"/>
      <c r="E103" s="684" t="b">
        <v>1</v>
      </c>
      <c r="F103" s="684"/>
      <c r="G103" s="710" t="s">
        <v>2538</v>
      </c>
      <c r="H103" s="710" t="s">
        <v>2537</v>
      </c>
      <c r="J103" s="686" t="s">
        <v>4810</v>
      </c>
      <c r="P103" s="686" t="s">
        <v>2539</v>
      </c>
      <c r="Q103" s="686" t="s">
        <v>2540</v>
      </c>
      <c r="R103" s="686" t="s">
        <v>2541</v>
      </c>
      <c r="S103" s="686" t="s">
        <v>4024</v>
      </c>
      <c r="T103" s="712">
        <v>2004.0</v>
      </c>
      <c r="U103" s="686" t="s">
        <v>109</v>
      </c>
      <c r="V103" s="686"/>
      <c r="W103" s="686" t="s">
        <v>4139</v>
      </c>
      <c r="X103" s="686"/>
      <c r="Y103" s="742">
        <v>44424.0</v>
      </c>
      <c r="Z103" s="686" t="s">
        <v>3942</v>
      </c>
      <c r="AA103" s="686" t="s">
        <v>4140</v>
      </c>
      <c r="AB103" s="712">
        <v>75.0</v>
      </c>
      <c r="AC103" s="712">
        <v>4.0</v>
      </c>
      <c r="AD103" s="686"/>
      <c r="AE103" s="712">
        <v>5.0</v>
      </c>
      <c r="AF103" s="686"/>
      <c r="AG103" s="710" t="s">
        <v>2542</v>
      </c>
      <c r="AH103" s="737">
        <v>2183.0</v>
      </c>
      <c r="AI103" s="686"/>
      <c r="AJ103" s="686"/>
      <c r="AK103" s="686" t="s">
        <v>4141</v>
      </c>
      <c r="AL103" s="686"/>
      <c r="AM103" s="686"/>
      <c r="AN103" s="686"/>
      <c r="AO103" s="686"/>
      <c r="AP103" s="686"/>
      <c r="AQ103" s="686" t="s">
        <v>4141</v>
      </c>
      <c r="AR103" s="686"/>
      <c r="AS103" s="686" t="s">
        <v>4142</v>
      </c>
      <c r="AT103" s="686" t="s">
        <v>2545</v>
      </c>
      <c r="AV103" s="684" t="s">
        <v>4811</v>
      </c>
      <c r="AW103" s="684" t="s">
        <v>4811</v>
      </c>
      <c r="AX103" s="684" t="b">
        <v>0</v>
      </c>
      <c r="AY103" s="686" t="s">
        <v>95</v>
      </c>
      <c r="AZ103" s="686"/>
      <c r="BA103" s="686" t="s">
        <v>4080</v>
      </c>
      <c r="BB103" s="686"/>
      <c r="BC103" s="686"/>
      <c r="BD103" s="686"/>
      <c r="BE103" s="686"/>
      <c r="BF103" s="686"/>
      <c r="BG103" s="686"/>
      <c r="BH103" s="686"/>
      <c r="BI103" s="686"/>
      <c r="BJ103" s="686"/>
      <c r="BK103" s="686"/>
      <c r="BL103" s="686"/>
      <c r="BM103" s="686"/>
      <c r="BN103" s="686"/>
      <c r="BO103" s="686"/>
      <c r="BP103" s="686"/>
      <c r="BQ103" s="686"/>
      <c r="BR103" s="686"/>
      <c r="BS103" s="686"/>
      <c r="BT103" s="686"/>
      <c r="BU103" s="686"/>
    </row>
    <row r="104" ht="15.0" customHeight="1">
      <c r="A104" s="686" t="s">
        <v>2575</v>
      </c>
      <c r="B104" s="686"/>
      <c r="C104" s="686" t="s">
        <v>4080</v>
      </c>
      <c r="D104" s="684"/>
      <c r="E104" s="684" t="b">
        <v>1</v>
      </c>
      <c r="F104" s="684"/>
      <c r="G104" s="710" t="s">
        <v>2577</v>
      </c>
      <c r="H104" s="686"/>
      <c r="I104" s="686"/>
      <c r="J104" s="686" t="s">
        <v>4810</v>
      </c>
      <c r="P104" s="686" t="s">
        <v>2580</v>
      </c>
      <c r="Q104" s="686" t="s">
        <v>2581</v>
      </c>
      <c r="R104" s="686" t="s">
        <v>2582</v>
      </c>
      <c r="S104" s="686" t="s">
        <v>2583</v>
      </c>
      <c r="T104" s="712">
        <v>2015.0</v>
      </c>
      <c r="U104" s="686" t="s">
        <v>91</v>
      </c>
      <c r="V104" s="686"/>
      <c r="W104" s="686" t="s">
        <v>306</v>
      </c>
      <c r="Y104" s="686"/>
      <c r="Z104" s="686"/>
      <c r="AA104" s="686"/>
      <c r="AB104" s="686"/>
      <c r="AC104" s="686"/>
      <c r="AD104" s="686"/>
      <c r="AE104" s="686"/>
      <c r="AF104" s="686"/>
      <c r="AG104" s="686"/>
      <c r="AH104" s="686"/>
      <c r="AI104" s="686"/>
      <c r="AJ104" s="686"/>
      <c r="AK104" s="686" t="s">
        <v>4145</v>
      </c>
      <c r="AL104" s="686"/>
      <c r="AM104" s="686"/>
      <c r="AN104" s="686"/>
      <c r="AO104" s="686"/>
      <c r="AP104" s="686"/>
      <c r="AQ104" s="686" t="s">
        <v>4145</v>
      </c>
      <c r="AR104" s="686"/>
      <c r="AS104" s="686" t="s">
        <v>4145</v>
      </c>
      <c r="AT104" s="686" t="s">
        <v>2585</v>
      </c>
      <c r="AV104" s="684" t="s">
        <v>4811</v>
      </c>
      <c r="AW104" s="684" t="s">
        <v>4811</v>
      </c>
      <c r="AX104" s="684" t="b">
        <v>0</v>
      </c>
      <c r="AY104" s="686" t="s">
        <v>214</v>
      </c>
      <c r="AZ104" s="686"/>
      <c r="BA104" s="686" t="s">
        <v>4080</v>
      </c>
      <c r="BB104" s="686"/>
      <c r="BC104" s="686"/>
      <c r="BD104" s="686"/>
      <c r="BE104" s="686"/>
      <c r="BF104" s="686"/>
      <c r="BG104" s="686"/>
      <c r="BH104" s="686"/>
      <c r="BI104" s="686"/>
      <c r="BJ104" s="686"/>
      <c r="BK104" s="686"/>
      <c r="BL104" s="686"/>
      <c r="BM104" s="686"/>
      <c r="BN104" s="686"/>
      <c r="BO104" s="686"/>
      <c r="BP104" s="686"/>
      <c r="BQ104" s="686"/>
      <c r="BR104" s="686"/>
      <c r="BS104" s="686"/>
      <c r="BT104" s="686"/>
      <c r="BU104" s="686"/>
    </row>
    <row r="105" ht="15.0" hidden="1" customHeight="1">
      <c r="A105" s="686" t="s">
        <v>2164</v>
      </c>
      <c r="B105" s="686"/>
      <c r="C105" s="686"/>
      <c r="D105" s="684"/>
      <c r="E105" s="684" t="b">
        <v>1</v>
      </c>
      <c r="F105" s="684"/>
      <c r="G105" s="686"/>
      <c r="H105" s="710" t="s">
        <v>3874</v>
      </c>
      <c r="I105" s="686" t="s">
        <v>4720</v>
      </c>
      <c r="J105" s="686" t="s">
        <v>1498</v>
      </c>
      <c r="K105" s="686" t="s">
        <v>63</v>
      </c>
      <c r="L105" s="686"/>
      <c r="M105" s="686"/>
      <c r="N105" s="686"/>
      <c r="O105" s="686" t="s">
        <v>187</v>
      </c>
      <c r="P105" s="686" t="s">
        <v>2169</v>
      </c>
      <c r="S105" s="686" t="s">
        <v>3602</v>
      </c>
      <c r="T105" s="686"/>
      <c r="U105" s="686"/>
      <c r="V105" s="686"/>
      <c r="W105" s="686"/>
      <c r="X105" s="686"/>
      <c r="Y105" s="686"/>
      <c r="Z105" s="686"/>
      <c r="AA105" s="686"/>
      <c r="AB105" s="686"/>
      <c r="AC105" s="686"/>
      <c r="AD105" s="686"/>
      <c r="AE105" s="686"/>
      <c r="AF105" s="686"/>
      <c r="AG105" s="686"/>
      <c r="AH105" s="686"/>
      <c r="AI105" s="686"/>
      <c r="AJ105" s="686"/>
      <c r="AK105" s="686"/>
      <c r="AL105" s="686"/>
      <c r="AM105" s="686"/>
      <c r="AN105" s="686"/>
      <c r="AO105" s="686"/>
      <c r="AP105" s="686"/>
      <c r="AQ105" s="686"/>
      <c r="AR105" s="686"/>
      <c r="AS105" s="686"/>
      <c r="AT105" s="686"/>
      <c r="AU105" s="686"/>
      <c r="AV105" s="686"/>
      <c r="AW105" s="686"/>
      <c r="AX105" s="686"/>
      <c r="AY105" s="686"/>
      <c r="AZ105" s="686"/>
      <c r="BA105" s="686" t="s">
        <v>4812</v>
      </c>
      <c r="BB105" s="686"/>
      <c r="BC105" s="686"/>
      <c r="BD105" s="686"/>
      <c r="BE105" s="686"/>
      <c r="BF105" s="686"/>
      <c r="BG105" s="686"/>
      <c r="BH105" s="686"/>
      <c r="BI105" s="686"/>
      <c r="BJ105" s="686"/>
      <c r="BK105" s="686"/>
      <c r="BL105" s="686"/>
      <c r="BM105" s="686"/>
      <c r="BN105" s="686"/>
      <c r="BO105" s="686"/>
      <c r="BP105" s="686"/>
      <c r="BQ105" s="686"/>
      <c r="BR105" s="686"/>
      <c r="BS105" s="686"/>
      <c r="BT105" s="686"/>
      <c r="BU105" s="686"/>
    </row>
    <row r="106" ht="15.0" customHeight="1">
      <c r="A106" s="686" t="s">
        <v>4405</v>
      </c>
      <c r="B106" s="686"/>
      <c r="C106" s="686"/>
      <c r="D106" s="684"/>
      <c r="E106" s="684" t="b">
        <v>1</v>
      </c>
      <c r="F106" s="684"/>
      <c r="G106" s="686"/>
      <c r="H106" s="710" t="s">
        <v>4406</v>
      </c>
      <c r="I106" s="686" t="s">
        <v>4700</v>
      </c>
      <c r="J106" s="686" t="s">
        <v>1498</v>
      </c>
      <c r="K106" s="686" t="s">
        <v>63</v>
      </c>
      <c r="L106" s="686" t="s">
        <v>4703</v>
      </c>
      <c r="M106" s="686"/>
      <c r="N106" s="686"/>
      <c r="O106" s="686" t="s">
        <v>3549</v>
      </c>
      <c r="P106" s="686" t="s">
        <v>219</v>
      </c>
      <c r="S106" s="686" t="s">
        <v>220</v>
      </c>
      <c r="T106" s="686"/>
      <c r="U106" s="686"/>
      <c r="V106" s="686"/>
      <c r="W106" s="686"/>
      <c r="X106" s="686"/>
      <c r="Y106" s="686"/>
      <c r="Z106" s="686"/>
      <c r="AA106" s="686"/>
      <c r="AB106" s="686"/>
      <c r="AC106" s="686"/>
      <c r="AD106" s="686"/>
      <c r="AE106" s="686"/>
      <c r="AF106" s="686"/>
      <c r="AG106" s="686"/>
      <c r="AH106" s="686"/>
      <c r="AI106" s="686"/>
      <c r="AJ106" s="686"/>
      <c r="AK106" s="686"/>
      <c r="AL106" s="686"/>
      <c r="AM106" s="686"/>
      <c r="AN106" s="686"/>
      <c r="AO106" s="686"/>
      <c r="AP106" s="686"/>
      <c r="AQ106" s="686"/>
      <c r="AR106" s="686"/>
      <c r="AS106" s="686"/>
      <c r="AT106" s="686" t="s">
        <v>224</v>
      </c>
      <c r="AW106" s="686"/>
      <c r="AX106" s="686"/>
      <c r="AY106" s="686"/>
      <c r="AZ106" s="686"/>
      <c r="BA106" s="686" t="s">
        <v>4812</v>
      </c>
      <c r="BB106" s="686"/>
      <c r="BC106" s="686"/>
      <c r="BD106" s="686"/>
      <c r="BE106" s="686"/>
      <c r="BF106" s="686"/>
      <c r="BG106" s="686"/>
      <c r="BH106" s="686"/>
      <c r="BI106" s="686"/>
      <c r="BJ106" s="686"/>
      <c r="BK106" s="686"/>
      <c r="BL106" s="686"/>
      <c r="BM106" s="686"/>
      <c r="BN106" s="686"/>
      <c r="BO106" s="686"/>
      <c r="BP106" s="686"/>
      <c r="BQ106" s="686"/>
      <c r="BR106" s="686"/>
      <c r="BS106" s="686"/>
      <c r="BT106" s="686"/>
      <c r="BU106" s="686"/>
    </row>
    <row r="107" ht="15.0" customHeight="1">
      <c r="A107" s="686" t="s">
        <v>2650</v>
      </c>
      <c r="B107" s="686"/>
      <c r="C107" s="686" t="s">
        <v>4080</v>
      </c>
      <c r="D107" s="684"/>
      <c r="E107" s="684" t="b">
        <v>1</v>
      </c>
      <c r="F107" s="684"/>
      <c r="G107" s="710" t="s">
        <v>3927</v>
      </c>
      <c r="H107" s="710" t="s">
        <v>2651</v>
      </c>
      <c r="J107" s="686" t="s">
        <v>2708</v>
      </c>
      <c r="L107" s="686"/>
      <c r="M107" s="686"/>
      <c r="N107" s="686"/>
      <c r="O107" s="686"/>
      <c r="P107" s="686" t="s">
        <v>2654</v>
      </c>
      <c r="Q107" s="686" t="s">
        <v>2655</v>
      </c>
      <c r="R107" s="686" t="s">
        <v>2656</v>
      </c>
      <c r="S107" s="686" t="s">
        <v>207</v>
      </c>
      <c r="T107" s="712">
        <v>2018.0</v>
      </c>
      <c r="U107" s="686" t="s">
        <v>91</v>
      </c>
      <c r="V107" s="686"/>
      <c r="W107" s="686" t="s">
        <v>110</v>
      </c>
      <c r="X107" s="686"/>
      <c r="Y107" s="742">
        <v>44367.0</v>
      </c>
      <c r="Z107" s="686" t="s">
        <v>3928</v>
      </c>
      <c r="AA107" s="686" t="s">
        <v>3929</v>
      </c>
      <c r="AB107" s="712">
        <v>82.5</v>
      </c>
      <c r="AC107" s="712">
        <v>2.0</v>
      </c>
      <c r="AD107" s="686"/>
      <c r="AE107" s="712">
        <v>5.0</v>
      </c>
      <c r="AF107" s="686"/>
      <c r="AG107" s="710" t="s">
        <v>2657</v>
      </c>
      <c r="AH107" s="712">
        <v>269.0</v>
      </c>
      <c r="AI107" s="686"/>
      <c r="AJ107" s="686"/>
      <c r="AK107" s="686"/>
      <c r="AL107" s="686"/>
      <c r="AM107" s="686"/>
      <c r="AN107" s="686" t="s">
        <v>3930</v>
      </c>
      <c r="AO107" s="686" t="s">
        <v>3931</v>
      </c>
      <c r="AP107" s="686"/>
      <c r="AQ107" s="686"/>
      <c r="AR107" s="686"/>
      <c r="AS107" s="686" t="s">
        <v>3932</v>
      </c>
      <c r="AT107" s="686" t="s">
        <v>2661</v>
      </c>
      <c r="AU107" s="686" t="s">
        <v>2662</v>
      </c>
      <c r="AV107" s="684" t="s">
        <v>4811</v>
      </c>
      <c r="AW107" s="684" t="s">
        <v>4811</v>
      </c>
      <c r="AX107" s="684" t="b">
        <v>0</v>
      </c>
      <c r="AY107" s="686" t="s">
        <v>182</v>
      </c>
      <c r="BA107" s="686" t="s">
        <v>4080</v>
      </c>
      <c r="BB107" s="686"/>
      <c r="BC107" s="686"/>
      <c r="BD107" s="686"/>
      <c r="BE107" s="686"/>
      <c r="BF107" s="686"/>
      <c r="BG107" s="686"/>
      <c r="BH107" s="686"/>
      <c r="BI107" s="686"/>
      <c r="BJ107" s="686"/>
      <c r="BK107" s="686"/>
      <c r="BL107" s="686"/>
      <c r="BM107" s="686"/>
      <c r="BN107" s="686"/>
      <c r="BO107" s="686"/>
      <c r="BP107" s="686"/>
      <c r="BQ107" s="686"/>
      <c r="BR107" s="686"/>
      <c r="BS107" s="686"/>
      <c r="BT107" s="686"/>
      <c r="BU107" s="686"/>
    </row>
    <row r="108" ht="15.0" customHeight="1">
      <c r="A108" s="686" t="s">
        <v>2683</v>
      </c>
      <c r="B108" s="686"/>
      <c r="C108" s="686" t="s">
        <v>4080</v>
      </c>
      <c r="D108" s="684"/>
      <c r="E108" s="684" t="b">
        <v>1</v>
      </c>
      <c r="F108" s="684"/>
      <c r="G108" s="710" t="s">
        <v>2686</v>
      </c>
      <c r="H108" s="710" t="s">
        <v>4864</v>
      </c>
      <c r="J108" s="686" t="s">
        <v>2708</v>
      </c>
      <c r="L108" s="686"/>
      <c r="M108" s="686"/>
      <c r="N108" s="686"/>
      <c r="O108" s="686"/>
      <c r="P108" s="686" t="s">
        <v>2688</v>
      </c>
      <c r="Q108" s="686" t="s">
        <v>2689</v>
      </c>
      <c r="R108" s="686" t="s">
        <v>2690</v>
      </c>
      <c r="S108" s="686" t="s">
        <v>3934</v>
      </c>
      <c r="T108" s="712">
        <v>2014.0</v>
      </c>
      <c r="U108" s="686" t="s">
        <v>91</v>
      </c>
      <c r="V108" s="686"/>
      <c r="W108" s="686" t="s">
        <v>74</v>
      </c>
      <c r="X108" s="686"/>
      <c r="Y108" s="742">
        <v>44519.0</v>
      </c>
      <c r="Z108" s="686" t="s">
        <v>3935</v>
      </c>
      <c r="AA108" s="686" t="s">
        <v>3936</v>
      </c>
      <c r="AB108" s="712">
        <v>5.85</v>
      </c>
      <c r="AC108" s="712">
        <v>2.0</v>
      </c>
      <c r="AD108" s="686"/>
      <c r="AE108" s="712">
        <v>9.0</v>
      </c>
      <c r="AF108" s="686"/>
      <c r="AG108" s="686"/>
      <c r="AH108" s="686"/>
      <c r="AI108" s="686"/>
      <c r="AJ108" s="686"/>
      <c r="AK108" s="686"/>
      <c r="AL108" s="686"/>
      <c r="AM108" s="686"/>
      <c r="AN108" s="686" t="s">
        <v>3937</v>
      </c>
      <c r="AO108" s="686"/>
      <c r="AP108" s="686"/>
      <c r="AQ108" s="686"/>
      <c r="AR108" s="686"/>
      <c r="AS108" s="686" t="s">
        <v>3938</v>
      </c>
      <c r="AT108" s="686" t="s">
        <v>851</v>
      </c>
      <c r="AU108" s="686" t="s">
        <v>2693</v>
      </c>
      <c r="AV108" s="684" t="s">
        <v>4811</v>
      </c>
      <c r="AW108" s="684" t="s">
        <v>4811</v>
      </c>
      <c r="AX108" s="684" t="b">
        <v>0</v>
      </c>
      <c r="AY108" s="686" t="s">
        <v>214</v>
      </c>
      <c r="AZ108" s="686"/>
      <c r="BA108" s="686" t="s">
        <v>4080</v>
      </c>
      <c r="BB108" s="686"/>
      <c r="BC108" s="686"/>
      <c r="BD108" s="686"/>
      <c r="BE108" s="686"/>
      <c r="BF108" s="686"/>
      <c r="BG108" s="686"/>
      <c r="BH108" s="686"/>
      <c r="BI108" s="686"/>
      <c r="BJ108" s="686"/>
      <c r="BK108" s="686"/>
      <c r="BL108" s="686"/>
      <c r="BM108" s="686"/>
      <c r="BN108" s="686"/>
      <c r="BO108" s="686"/>
      <c r="BP108" s="686"/>
      <c r="BQ108" s="686"/>
      <c r="BR108" s="686"/>
      <c r="BS108" s="686"/>
      <c r="BT108" s="686"/>
      <c r="BU108" s="686"/>
    </row>
    <row r="109" ht="15.0" customHeight="1">
      <c r="A109" s="686" t="s">
        <v>2730</v>
      </c>
      <c r="B109" s="686"/>
      <c r="C109" s="686" t="s">
        <v>4080</v>
      </c>
      <c r="D109" s="684"/>
      <c r="E109" s="684" t="b">
        <v>1</v>
      </c>
      <c r="F109" s="684"/>
      <c r="G109" s="710" t="s">
        <v>2732</v>
      </c>
      <c r="H109" s="710" t="s">
        <v>2731</v>
      </c>
      <c r="I109" s="686" t="s">
        <v>4707</v>
      </c>
      <c r="J109" s="686" t="s">
        <v>4810</v>
      </c>
      <c r="K109" s="686" t="s">
        <v>63</v>
      </c>
      <c r="L109" s="686" t="s">
        <v>4696</v>
      </c>
      <c r="M109" s="686"/>
      <c r="N109" s="686"/>
      <c r="O109" s="686" t="s">
        <v>3542</v>
      </c>
      <c r="P109" s="686" t="s">
        <v>2734</v>
      </c>
      <c r="Q109" s="686" t="s">
        <v>2735</v>
      </c>
      <c r="R109" s="686" t="s">
        <v>2736</v>
      </c>
      <c r="S109" s="686" t="s">
        <v>2737</v>
      </c>
      <c r="T109" s="712">
        <v>2014.0</v>
      </c>
      <c r="U109" s="686" t="s">
        <v>91</v>
      </c>
      <c r="V109" s="737">
        <v>169655.0</v>
      </c>
      <c r="W109" s="686" t="s">
        <v>193</v>
      </c>
      <c r="Y109" s="742">
        <v>44211.0</v>
      </c>
      <c r="Z109" s="686"/>
      <c r="AA109" s="712">
        <v>0.0</v>
      </c>
      <c r="AB109" s="686"/>
      <c r="AC109" s="712">
        <v>1.0</v>
      </c>
      <c r="AD109" s="686"/>
      <c r="AE109" s="712">
        <v>0.0</v>
      </c>
      <c r="AF109" s="686"/>
      <c r="AG109" s="686"/>
      <c r="AH109" s="686"/>
      <c r="AI109" s="686"/>
      <c r="AJ109" s="686"/>
      <c r="AK109" s="686" t="s">
        <v>3939</v>
      </c>
      <c r="AL109" s="686"/>
      <c r="AM109" s="686" t="s">
        <v>3939</v>
      </c>
      <c r="AN109" s="686" t="s">
        <v>3940</v>
      </c>
      <c r="AO109" s="686"/>
      <c r="AP109" s="686"/>
      <c r="AQ109" s="686" t="s">
        <v>3939</v>
      </c>
      <c r="AR109" s="686"/>
      <c r="AS109" s="686" t="s">
        <v>3941</v>
      </c>
      <c r="AT109" s="686" t="s">
        <v>2742</v>
      </c>
      <c r="AU109" s="686" t="s">
        <v>2385</v>
      </c>
      <c r="AV109" s="684" t="s">
        <v>4811</v>
      </c>
      <c r="AW109" s="684" t="s">
        <v>4811</v>
      </c>
      <c r="AX109" s="684" t="b">
        <v>0</v>
      </c>
      <c r="AY109" s="686" t="s">
        <v>182</v>
      </c>
      <c r="BA109" s="686" t="s">
        <v>4080</v>
      </c>
      <c r="BB109" s="686"/>
      <c r="BC109" s="686"/>
      <c r="BD109" s="686"/>
      <c r="BE109" s="686"/>
      <c r="BF109" s="686"/>
      <c r="BG109" s="686"/>
      <c r="BH109" s="686"/>
      <c r="BI109" s="686"/>
      <c r="BJ109" s="686"/>
      <c r="BK109" s="686"/>
      <c r="BL109" s="686"/>
      <c r="BM109" s="686"/>
      <c r="BN109" s="686"/>
      <c r="BO109" s="686"/>
      <c r="BP109" s="686"/>
      <c r="BQ109" s="686"/>
      <c r="BR109" s="686"/>
      <c r="BS109" s="686"/>
      <c r="BT109" s="686"/>
      <c r="BU109" s="686"/>
    </row>
    <row r="110" ht="15.0" customHeight="1">
      <c r="A110" s="686" t="s">
        <v>2762</v>
      </c>
      <c r="B110" s="686"/>
      <c r="C110" s="686"/>
      <c r="D110" s="684"/>
      <c r="E110" s="684" t="b">
        <v>1</v>
      </c>
      <c r="F110" s="684"/>
      <c r="G110" s="686"/>
      <c r="H110" s="710" t="s">
        <v>2763</v>
      </c>
      <c r="I110" s="686" t="s">
        <v>4724</v>
      </c>
      <c r="J110" s="686" t="s">
        <v>4810</v>
      </c>
      <c r="K110" s="686" t="s">
        <v>63</v>
      </c>
      <c r="L110" s="686" t="s">
        <v>4741</v>
      </c>
      <c r="M110" s="686"/>
      <c r="N110" s="686"/>
      <c r="O110" s="686" t="s">
        <v>3544</v>
      </c>
      <c r="P110" s="686" t="s">
        <v>4407</v>
      </c>
      <c r="S110" s="686" t="s">
        <v>4408</v>
      </c>
      <c r="W110" s="686"/>
      <c r="X110" s="686"/>
      <c r="Y110" s="686"/>
      <c r="Z110" s="686"/>
      <c r="AA110" s="686"/>
      <c r="AB110" s="686"/>
      <c r="AC110" s="686"/>
      <c r="AD110" s="686"/>
      <c r="AE110" s="686"/>
      <c r="AF110" s="686"/>
      <c r="AG110" s="686"/>
      <c r="AH110" s="686"/>
      <c r="AI110" s="686"/>
      <c r="AJ110" s="686"/>
      <c r="AK110" s="686"/>
      <c r="AL110" s="686"/>
      <c r="AM110" s="686"/>
      <c r="AN110" s="686"/>
      <c r="AO110" s="686"/>
      <c r="AP110" s="686"/>
      <c r="AQ110" s="686"/>
      <c r="AR110" s="686"/>
      <c r="AS110" s="686"/>
      <c r="AT110" s="686"/>
      <c r="AU110" s="686"/>
      <c r="AV110" s="686"/>
      <c r="AW110" s="686"/>
      <c r="AX110" s="686"/>
      <c r="AY110" s="686"/>
      <c r="AZ110" s="686"/>
      <c r="BA110" s="686" t="s">
        <v>4812</v>
      </c>
      <c r="BB110" s="686"/>
      <c r="BC110" s="686"/>
      <c r="BD110" s="686"/>
      <c r="BE110" s="686"/>
      <c r="BF110" s="686"/>
      <c r="BG110" s="686"/>
      <c r="BH110" s="686"/>
      <c r="BI110" s="686"/>
      <c r="BJ110" s="686"/>
      <c r="BK110" s="686"/>
      <c r="BL110" s="686"/>
      <c r="BM110" s="686"/>
      <c r="BN110" s="686"/>
      <c r="BO110" s="686"/>
      <c r="BP110" s="686"/>
      <c r="BQ110" s="686"/>
      <c r="BR110" s="686"/>
      <c r="BS110" s="686"/>
      <c r="BT110" s="686"/>
      <c r="BU110" s="686"/>
    </row>
    <row r="111" ht="15.0" customHeight="1">
      <c r="A111" s="686" t="s">
        <v>2784</v>
      </c>
      <c r="B111" s="686"/>
      <c r="C111" s="686"/>
      <c r="D111" s="684"/>
      <c r="E111" s="684" t="b">
        <v>1</v>
      </c>
      <c r="F111" s="684"/>
      <c r="G111" s="686"/>
      <c r="H111" s="686"/>
      <c r="I111" s="686"/>
      <c r="J111" s="686"/>
      <c r="K111" s="686"/>
      <c r="L111" s="686"/>
      <c r="M111" s="686"/>
      <c r="N111" s="686"/>
      <c r="O111" s="686"/>
      <c r="P111" s="686"/>
      <c r="Q111" s="686"/>
      <c r="R111" s="686"/>
      <c r="S111" s="686" t="s">
        <v>4844</v>
      </c>
      <c r="T111" s="686"/>
      <c r="U111" s="686"/>
      <c r="V111" s="686"/>
      <c r="W111" s="686"/>
      <c r="X111" s="686"/>
      <c r="Y111" s="686"/>
      <c r="Z111" s="686"/>
      <c r="AA111" s="686"/>
      <c r="AB111" s="686"/>
      <c r="AC111" s="686"/>
      <c r="AD111" s="686"/>
      <c r="AE111" s="686"/>
      <c r="AF111" s="686"/>
      <c r="AG111" s="686"/>
      <c r="AH111" s="686"/>
      <c r="AI111" s="686"/>
      <c r="AJ111" s="686"/>
      <c r="AK111" s="686"/>
      <c r="AL111" s="686"/>
      <c r="AM111" s="686"/>
      <c r="AN111" s="686"/>
      <c r="AO111" s="686"/>
      <c r="AP111" s="686"/>
      <c r="AQ111" s="686"/>
      <c r="AR111" s="686"/>
      <c r="AS111" s="686"/>
      <c r="AT111" s="686" t="s">
        <v>2792</v>
      </c>
      <c r="AX111" s="686"/>
      <c r="AY111" s="686"/>
      <c r="AZ111" s="686"/>
      <c r="BA111" s="686" t="s">
        <v>4812</v>
      </c>
      <c r="BB111" s="686"/>
      <c r="BC111" s="686"/>
      <c r="BD111" s="686"/>
      <c r="BE111" s="686"/>
      <c r="BF111" s="686"/>
      <c r="BG111" s="686"/>
      <c r="BH111" s="686"/>
      <c r="BI111" s="686"/>
      <c r="BJ111" s="686"/>
      <c r="BK111" s="686"/>
      <c r="BL111" s="686"/>
      <c r="BM111" s="686"/>
      <c r="BN111" s="686"/>
      <c r="BO111" s="686"/>
      <c r="BP111" s="686"/>
      <c r="BQ111" s="686"/>
      <c r="BR111" s="686"/>
      <c r="BS111" s="686"/>
      <c r="BT111" s="686"/>
      <c r="BU111" s="686"/>
    </row>
    <row r="112" ht="15.0" customHeight="1">
      <c r="A112" s="686" t="s">
        <v>2794</v>
      </c>
      <c r="B112" s="686"/>
      <c r="C112" s="686" t="s">
        <v>4080</v>
      </c>
      <c r="D112" s="684"/>
      <c r="E112" s="684" t="b">
        <v>1</v>
      </c>
      <c r="F112" s="684"/>
      <c r="G112" s="710" t="s">
        <v>2797</v>
      </c>
      <c r="H112" s="710" t="s">
        <v>4865</v>
      </c>
      <c r="J112" s="686" t="s">
        <v>2708</v>
      </c>
      <c r="L112" s="686"/>
      <c r="M112" s="686"/>
      <c r="N112" s="686"/>
      <c r="O112" s="686"/>
      <c r="P112" s="686" t="s">
        <v>2798</v>
      </c>
      <c r="Q112" s="686" t="s">
        <v>2799</v>
      </c>
      <c r="R112" s="686" t="s">
        <v>2800</v>
      </c>
      <c r="S112" s="686" t="s">
        <v>870</v>
      </c>
      <c r="T112" s="712">
        <v>2008.0</v>
      </c>
      <c r="U112" s="686" t="s">
        <v>91</v>
      </c>
      <c r="V112" s="686"/>
      <c r="W112" s="686" t="s">
        <v>163</v>
      </c>
      <c r="X112" s="686"/>
      <c r="Y112" s="742">
        <v>44214.0</v>
      </c>
      <c r="Z112" s="686" t="s">
        <v>3942</v>
      </c>
      <c r="AA112" s="686" t="s">
        <v>3943</v>
      </c>
      <c r="AB112" s="712">
        <v>24.0</v>
      </c>
      <c r="AC112" s="712">
        <v>4.0</v>
      </c>
      <c r="AD112" s="686"/>
      <c r="AE112" s="712">
        <v>1.0</v>
      </c>
      <c r="AF112" s="686"/>
      <c r="AG112" s="710" t="s">
        <v>2801</v>
      </c>
      <c r="AH112" s="712">
        <v>167.0</v>
      </c>
      <c r="AI112" s="686"/>
      <c r="AJ112" s="686"/>
      <c r="AK112" s="686"/>
      <c r="AL112" s="686"/>
      <c r="AM112" s="686"/>
      <c r="AN112" s="686"/>
      <c r="AO112" s="686"/>
      <c r="AP112" s="686"/>
      <c r="AQ112" s="686"/>
      <c r="AR112" s="686"/>
      <c r="AS112" s="686" t="s">
        <v>3944</v>
      </c>
      <c r="AT112" s="686" t="s">
        <v>2803</v>
      </c>
      <c r="AV112" s="684" t="s">
        <v>4811</v>
      </c>
      <c r="AW112" s="684" t="s">
        <v>4811</v>
      </c>
      <c r="AX112" s="684" t="b">
        <v>0</v>
      </c>
      <c r="AY112" s="686" t="s">
        <v>182</v>
      </c>
      <c r="BA112" s="686" t="s">
        <v>4080</v>
      </c>
      <c r="BB112" s="686"/>
      <c r="BC112" s="686"/>
      <c r="BD112" s="686"/>
      <c r="BE112" s="686"/>
      <c r="BF112" s="686"/>
      <c r="BG112" s="686"/>
      <c r="BH112" s="686"/>
      <c r="BI112" s="686"/>
      <c r="BJ112" s="686"/>
      <c r="BK112" s="686"/>
      <c r="BL112" s="686"/>
      <c r="BM112" s="686"/>
      <c r="BN112" s="686"/>
      <c r="BO112" s="686"/>
      <c r="BP112" s="686"/>
      <c r="BQ112" s="686"/>
      <c r="BR112" s="686"/>
      <c r="BS112" s="686"/>
      <c r="BT112" s="686"/>
      <c r="BU112" s="686"/>
    </row>
    <row r="113" ht="15.0" hidden="1" customHeight="1">
      <c r="A113" s="686" t="s">
        <v>2287</v>
      </c>
      <c r="B113" s="686"/>
      <c r="C113" s="686" t="s">
        <v>4080</v>
      </c>
      <c r="D113" s="684"/>
      <c r="E113" s="684" t="b">
        <v>1</v>
      </c>
      <c r="F113" s="684"/>
      <c r="G113" s="710" t="s">
        <v>2289</v>
      </c>
      <c r="H113" s="710" t="s">
        <v>4866</v>
      </c>
      <c r="I113" s="686" t="s">
        <v>4776</v>
      </c>
      <c r="J113" s="686" t="s">
        <v>4810</v>
      </c>
      <c r="K113" s="686" t="s">
        <v>63</v>
      </c>
      <c r="L113" s="686" t="s">
        <v>4696</v>
      </c>
      <c r="M113" s="686"/>
      <c r="N113" s="686"/>
      <c r="O113" s="686" t="s">
        <v>4777</v>
      </c>
      <c r="P113" s="686" t="s">
        <v>2291</v>
      </c>
      <c r="Q113" s="686" t="s">
        <v>2292</v>
      </c>
      <c r="R113" s="686" t="s">
        <v>2294</v>
      </c>
      <c r="S113" s="686" t="s">
        <v>577</v>
      </c>
      <c r="T113" s="712">
        <v>2017.0</v>
      </c>
      <c r="U113" s="686" t="s">
        <v>91</v>
      </c>
      <c r="V113" s="686"/>
      <c r="W113" s="686" t="s">
        <v>277</v>
      </c>
      <c r="X113" s="686"/>
      <c r="Y113" s="754" t="s">
        <v>3891</v>
      </c>
      <c r="Z113" s="686"/>
      <c r="AA113" s="712">
        <v>0.0</v>
      </c>
      <c r="AB113" s="686"/>
      <c r="AC113" s="712">
        <v>1.0</v>
      </c>
      <c r="AD113" s="686"/>
      <c r="AE113" s="712">
        <v>1.0</v>
      </c>
      <c r="AF113" s="686"/>
      <c r="AG113" s="710" t="s">
        <v>2295</v>
      </c>
      <c r="AH113" s="712">
        <v>58.0</v>
      </c>
      <c r="AI113" s="686"/>
      <c r="AJ113" s="686"/>
      <c r="AK113" s="686"/>
      <c r="AL113" s="686"/>
      <c r="AM113" s="686"/>
      <c r="AN113" s="686" t="s">
        <v>3892</v>
      </c>
      <c r="AO113" s="686"/>
      <c r="AP113" s="686"/>
      <c r="AQ113" s="686"/>
      <c r="AR113" s="686"/>
      <c r="AS113" s="686" t="s">
        <v>3892</v>
      </c>
      <c r="AT113" s="686" t="s">
        <v>2129</v>
      </c>
      <c r="AV113" s="684" t="s">
        <v>4811</v>
      </c>
      <c r="AW113" s="684" t="s">
        <v>4811</v>
      </c>
      <c r="AX113" s="684" t="b">
        <v>0</v>
      </c>
      <c r="AY113" s="686" t="s">
        <v>214</v>
      </c>
      <c r="AZ113" s="686"/>
      <c r="BA113" s="686" t="s">
        <v>4080</v>
      </c>
      <c r="BB113" s="686"/>
      <c r="BC113" s="686"/>
      <c r="BD113" s="686"/>
      <c r="BE113" s="686"/>
      <c r="BF113" s="686"/>
      <c r="BG113" s="686"/>
      <c r="BH113" s="686"/>
      <c r="BI113" s="686"/>
      <c r="BJ113" s="686"/>
      <c r="BK113" s="686"/>
      <c r="BL113" s="686"/>
      <c r="BM113" s="686"/>
      <c r="BN113" s="686"/>
      <c r="BO113" s="686"/>
      <c r="BP113" s="686"/>
      <c r="BQ113" s="686"/>
      <c r="BR113" s="686"/>
      <c r="BS113" s="686"/>
      <c r="BT113" s="686"/>
      <c r="BU113" s="686"/>
    </row>
    <row r="114" ht="15.0" customHeight="1">
      <c r="A114" s="686" t="s">
        <v>2832</v>
      </c>
      <c r="B114" s="686"/>
      <c r="C114" s="686"/>
      <c r="D114" s="684"/>
      <c r="E114" s="684" t="b">
        <v>1</v>
      </c>
      <c r="F114" s="684"/>
      <c r="G114" s="686"/>
      <c r="H114" s="710" t="s">
        <v>2834</v>
      </c>
      <c r="I114" s="686" t="s">
        <v>4723</v>
      </c>
      <c r="J114" s="686" t="s">
        <v>1498</v>
      </c>
      <c r="K114" s="686" t="s">
        <v>63</v>
      </c>
      <c r="L114" s="686" t="s">
        <v>187</v>
      </c>
      <c r="M114" s="686"/>
      <c r="N114" s="686"/>
      <c r="O114" s="686"/>
      <c r="P114" s="686" t="s">
        <v>2837</v>
      </c>
      <c r="Q114" s="686"/>
      <c r="R114" s="686" t="s">
        <v>2838</v>
      </c>
      <c r="S114" s="686" t="s">
        <v>3276</v>
      </c>
      <c r="V114" s="737">
        <v>125647.0</v>
      </c>
      <c r="W114" s="686"/>
      <c r="X114" s="686" t="s">
        <v>259</v>
      </c>
      <c r="Y114" s="735">
        <v>43040.0</v>
      </c>
      <c r="Z114" s="686"/>
      <c r="AA114" s="686"/>
      <c r="AB114" s="686"/>
      <c r="AC114" s="712">
        <v>1.0</v>
      </c>
      <c r="AD114" s="686"/>
      <c r="AE114" s="712">
        <v>1.0</v>
      </c>
      <c r="AF114" s="686"/>
      <c r="AG114" s="686"/>
      <c r="AH114" s="686"/>
      <c r="AI114" s="686"/>
      <c r="AJ114" s="686"/>
      <c r="AK114" s="686" t="s">
        <v>2839</v>
      </c>
      <c r="AN114" s="686"/>
      <c r="AO114" s="686"/>
      <c r="AP114" s="686"/>
      <c r="AQ114" s="686"/>
      <c r="AR114" s="686"/>
      <c r="AS114" s="686"/>
      <c r="AT114" s="686"/>
      <c r="AU114" s="686"/>
      <c r="AV114" s="686"/>
      <c r="AW114" s="686"/>
      <c r="AX114" s="686"/>
      <c r="AY114" s="686"/>
      <c r="AZ114" s="686"/>
      <c r="BA114" s="686" t="s">
        <v>4812</v>
      </c>
      <c r="BB114" s="686"/>
      <c r="BC114" s="686"/>
      <c r="BD114" s="686"/>
      <c r="BE114" s="686"/>
      <c r="BF114" s="686"/>
      <c r="BG114" s="686"/>
      <c r="BH114" s="686"/>
      <c r="BI114" s="686"/>
      <c r="BJ114" s="686"/>
      <c r="BK114" s="686"/>
      <c r="BL114" s="686"/>
      <c r="BM114" s="686"/>
      <c r="BN114" s="686"/>
      <c r="BO114" s="686"/>
      <c r="BP114" s="686"/>
      <c r="BQ114" s="686"/>
      <c r="BR114" s="686"/>
      <c r="BS114" s="686"/>
      <c r="BT114" s="686"/>
      <c r="BU114" s="686"/>
    </row>
    <row r="115" ht="15.0" customHeight="1">
      <c r="A115" s="686" t="s">
        <v>2842</v>
      </c>
      <c r="B115" s="686"/>
      <c r="C115" s="686" t="s">
        <v>4080</v>
      </c>
      <c r="D115" s="684"/>
      <c r="E115" s="684" t="b">
        <v>1</v>
      </c>
      <c r="F115" s="684"/>
      <c r="G115" s="710" t="s">
        <v>2845</v>
      </c>
      <c r="H115" s="710" t="s">
        <v>2844</v>
      </c>
      <c r="J115" s="686" t="s">
        <v>4810</v>
      </c>
      <c r="P115" s="686" t="s">
        <v>2846</v>
      </c>
      <c r="Q115" s="686" t="s">
        <v>2847</v>
      </c>
      <c r="R115" s="686" t="s">
        <v>2848</v>
      </c>
      <c r="S115" s="686" t="s">
        <v>483</v>
      </c>
      <c r="T115" s="712">
        <v>2016.0</v>
      </c>
      <c r="U115" s="686" t="s">
        <v>91</v>
      </c>
      <c r="V115" s="686"/>
      <c r="W115" s="686" t="s">
        <v>74</v>
      </c>
      <c r="X115" s="686"/>
      <c r="Y115" s="742">
        <v>44488.0</v>
      </c>
      <c r="Z115" s="686" t="s">
        <v>4056</v>
      </c>
      <c r="AA115" s="686" t="s">
        <v>4057</v>
      </c>
      <c r="AB115" s="712">
        <v>0.05</v>
      </c>
      <c r="AC115" s="712">
        <v>1.0</v>
      </c>
      <c r="AD115" s="686"/>
      <c r="AE115" s="712">
        <v>1.0</v>
      </c>
      <c r="AF115" s="686"/>
      <c r="AG115" s="710" t="s">
        <v>2849</v>
      </c>
      <c r="AH115" s="712">
        <v>340.0</v>
      </c>
      <c r="AI115" s="686"/>
      <c r="AJ115" s="686"/>
      <c r="AK115" s="686" t="s">
        <v>4154</v>
      </c>
      <c r="AL115" s="686"/>
      <c r="AM115" s="686"/>
      <c r="AN115" s="686"/>
      <c r="AO115" s="686"/>
      <c r="AP115" s="686"/>
      <c r="AQ115" s="686"/>
      <c r="AR115" s="686"/>
      <c r="AS115" s="686" t="s">
        <v>4154</v>
      </c>
      <c r="AT115" s="686" t="s">
        <v>2851</v>
      </c>
      <c r="AV115" s="684" t="s">
        <v>4811</v>
      </c>
      <c r="AW115" s="684" t="s">
        <v>4811</v>
      </c>
      <c r="AX115" s="684" t="b">
        <v>0</v>
      </c>
      <c r="AY115" s="686" t="s">
        <v>182</v>
      </c>
      <c r="BA115" s="686" t="s">
        <v>4080</v>
      </c>
      <c r="BB115" s="686"/>
      <c r="BC115" s="686"/>
      <c r="BD115" s="686"/>
      <c r="BE115" s="686"/>
      <c r="BF115" s="686"/>
      <c r="BG115" s="686"/>
      <c r="BH115" s="686"/>
      <c r="BI115" s="686"/>
      <c r="BJ115" s="686"/>
      <c r="BK115" s="686"/>
      <c r="BL115" s="686"/>
      <c r="BM115" s="686"/>
      <c r="BN115" s="686"/>
      <c r="BO115" s="686"/>
      <c r="BP115" s="686"/>
      <c r="BQ115" s="686"/>
      <c r="BR115" s="686"/>
      <c r="BS115" s="686"/>
      <c r="BT115" s="686"/>
      <c r="BU115" s="686"/>
    </row>
    <row r="116" ht="15.0" customHeight="1">
      <c r="A116" s="686" t="s">
        <v>4798</v>
      </c>
      <c r="B116" s="686"/>
      <c r="C116" s="686"/>
      <c r="D116" s="684"/>
      <c r="E116" s="684" t="b">
        <v>1</v>
      </c>
      <c r="F116" s="684"/>
      <c r="G116" s="686"/>
      <c r="H116" s="710" t="s">
        <v>2854</v>
      </c>
      <c r="I116" s="686" t="s">
        <v>4723</v>
      </c>
      <c r="J116" s="686" t="s">
        <v>4810</v>
      </c>
      <c r="K116" s="686" t="s">
        <v>124</v>
      </c>
      <c r="L116" s="686" t="s">
        <v>4741</v>
      </c>
      <c r="M116" s="686"/>
      <c r="N116" s="686"/>
      <c r="O116" s="686"/>
      <c r="P116" s="686"/>
      <c r="Q116" s="686"/>
      <c r="R116" s="686"/>
      <c r="S116" s="686" t="s">
        <v>3946</v>
      </c>
      <c r="T116" s="686"/>
      <c r="U116" s="686"/>
      <c r="V116" s="686"/>
      <c r="W116" s="686"/>
      <c r="X116" s="686"/>
      <c r="Y116" s="686"/>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t="s">
        <v>4812</v>
      </c>
      <c r="BB116" s="686"/>
      <c r="BC116" s="686"/>
      <c r="BD116" s="686"/>
      <c r="BE116" s="686"/>
      <c r="BF116" s="686"/>
      <c r="BG116" s="686"/>
      <c r="BH116" s="686"/>
      <c r="BI116" s="686"/>
      <c r="BJ116" s="686"/>
      <c r="BK116" s="686"/>
      <c r="BL116" s="686"/>
      <c r="BM116" s="686"/>
      <c r="BN116" s="686"/>
      <c r="BO116" s="686"/>
      <c r="BP116" s="686"/>
      <c r="BQ116" s="686"/>
      <c r="BR116" s="686"/>
      <c r="BS116" s="686"/>
      <c r="BT116" s="686"/>
      <c r="BU116" s="686"/>
    </row>
    <row r="117" ht="15.0" customHeight="1">
      <c r="A117" s="686" t="s">
        <v>2878</v>
      </c>
      <c r="B117" s="686"/>
      <c r="C117" s="686" t="s">
        <v>4080</v>
      </c>
      <c r="D117" s="684"/>
      <c r="E117" s="684" t="b">
        <v>1</v>
      </c>
      <c r="F117" s="684"/>
      <c r="G117" s="710" t="s">
        <v>2881</v>
      </c>
      <c r="H117" s="710" t="s">
        <v>4867</v>
      </c>
      <c r="I117" s="686" t="s">
        <v>4700</v>
      </c>
      <c r="J117" s="686" t="s">
        <v>4810</v>
      </c>
      <c r="K117" s="686" t="s">
        <v>63</v>
      </c>
      <c r="L117" s="686" t="s">
        <v>187</v>
      </c>
      <c r="M117" s="686"/>
      <c r="N117" s="686"/>
      <c r="O117" s="686"/>
      <c r="P117" s="686" t="s">
        <v>2883</v>
      </c>
      <c r="Q117" s="686" t="s">
        <v>2884</v>
      </c>
      <c r="R117" s="686" t="s">
        <v>2885</v>
      </c>
      <c r="S117" s="686" t="s">
        <v>220</v>
      </c>
      <c r="T117" s="712">
        <v>1982.0</v>
      </c>
      <c r="U117" s="686" t="s">
        <v>73</v>
      </c>
      <c r="V117" s="737">
        <v>144969.0</v>
      </c>
      <c r="W117" s="686" t="s">
        <v>2887</v>
      </c>
      <c r="Y117" s="686"/>
      <c r="Z117" s="686"/>
      <c r="AA117" s="686"/>
      <c r="AB117" s="686"/>
      <c r="AC117" s="686"/>
      <c r="AD117" s="686" t="s">
        <v>111</v>
      </c>
      <c r="AE117" s="686"/>
      <c r="AF117" s="686"/>
      <c r="AG117" s="710" t="s">
        <v>2888</v>
      </c>
      <c r="AH117" s="712">
        <v>787.0</v>
      </c>
      <c r="AI117" s="686" t="s">
        <v>2889</v>
      </c>
      <c r="AJ117" s="759">
        <v>9.73E10</v>
      </c>
      <c r="AK117" s="686" t="s">
        <v>3947</v>
      </c>
      <c r="AL117" s="686"/>
      <c r="AM117" s="686"/>
      <c r="AN117" s="686"/>
      <c r="AO117" s="686"/>
      <c r="AP117" s="686"/>
      <c r="AQ117" s="686"/>
      <c r="AR117" s="686" t="s">
        <v>3947</v>
      </c>
      <c r="AS117" s="686" t="s">
        <v>3947</v>
      </c>
      <c r="AT117" s="686" t="s">
        <v>2891</v>
      </c>
      <c r="AV117" s="684" t="s">
        <v>4811</v>
      </c>
      <c r="AW117" s="684" t="s">
        <v>4811</v>
      </c>
      <c r="AX117" s="684" t="b">
        <v>0</v>
      </c>
      <c r="AY117" s="686" t="s">
        <v>95</v>
      </c>
      <c r="AZ117" s="686"/>
      <c r="BA117" s="686" t="s">
        <v>4080</v>
      </c>
      <c r="BB117" s="686"/>
      <c r="BC117" s="686"/>
      <c r="BD117" s="686"/>
      <c r="BE117" s="686"/>
      <c r="BF117" s="686"/>
      <c r="BG117" s="686"/>
      <c r="BH117" s="686"/>
      <c r="BI117" s="686"/>
      <c r="BJ117" s="686"/>
      <c r="BK117" s="686"/>
      <c r="BL117" s="686"/>
      <c r="BM117" s="686"/>
      <c r="BN117" s="686"/>
      <c r="BO117" s="686"/>
      <c r="BP117" s="686"/>
      <c r="BQ117" s="686"/>
      <c r="BR117" s="686"/>
      <c r="BS117" s="686"/>
      <c r="BT117" s="686"/>
      <c r="BU117" s="686"/>
    </row>
    <row r="118" ht="15.0" customHeight="1">
      <c r="A118" s="686" t="s">
        <v>2896</v>
      </c>
      <c r="B118" s="686"/>
      <c r="C118" s="686" t="s">
        <v>4080</v>
      </c>
      <c r="D118" s="684"/>
      <c r="E118" s="684" t="b">
        <v>1</v>
      </c>
      <c r="F118" s="684"/>
      <c r="G118" s="710" t="s">
        <v>2898</v>
      </c>
      <c r="H118" s="710" t="s">
        <v>4868</v>
      </c>
      <c r="I118" s="686" t="s">
        <v>4724</v>
      </c>
      <c r="J118" s="686" t="s">
        <v>4810</v>
      </c>
      <c r="K118" s="686" t="s">
        <v>63</v>
      </c>
      <c r="L118" s="686" t="s">
        <v>187</v>
      </c>
      <c r="M118" s="686"/>
      <c r="N118" s="686"/>
      <c r="O118" s="686"/>
      <c r="P118" s="686" t="s">
        <v>2900</v>
      </c>
      <c r="Q118" s="686" t="s">
        <v>2901</v>
      </c>
      <c r="R118" s="686" t="s">
        <v>2902</v>
      </c>
      <c r="S118" s="686" t="s">
        <v>129</v>
      </c>
      <c r="T118" s="712">
        <v>2015.0</v>
      </c>
      <c r="U118" s="686" t="s">
        <v>91</v>
      </c>
      <c r="V118" s="737">
        <v>191017.0</v>
      </c>
      <c r="W118" s="686" t="s">
        <v>306</v>
      </c>
      <c r="Y118" s="686"/>
      <c r="Z118" s="686"/>
      <c r="AA118" s="686"/>
      <c r="AB118" s="686"/>
      <c r="AC118" s="686"/>
      <c r="AD118" s="686"/>
      <c r="AE118" s="686"/>
      <c r="AF118" s="686"/>
      <c r="AG118" s="710" t="s">
        <v>2903</v>
      </c>
      <c r="AH118" s="712">
        <v>31.0</v>
      </c>
      <c r="AI118" s="686" t="s">
        <v>2904</v>
      </c>
      <c r="AK118" s="686" t="s">
        <v>3948</v>
      </c>
      <c r="AL118" s="686"/>
      <c r="AM118" s="686"/>
      <c r="AN118" s="686" t="s">
        <v>3949</v>
      </c>
      <c r="AO118" s="686"/>
      <c r="AP118" s="686"/>
      <c r="AQ118" s="686"/>
      <c r="AR118" s="686"/>
      <c r="AS118" s="686" t="s">
        <v>3950</v>
      </c>
      <c r="AT118" s="686" t="s">
        <v>2908</v>
      </c>
      <c r="AV118" s="684" t="s">
        <v>4811</v>
      </c>
      <c r="AW118" s="684" t="s">
        <v>4811</v>
      </c>
      <c r="AX118" s="684" t="b">
        <v>0</v>
      </c>
      <c r="AY118" s="686" t="s">
        <v>182</v>
      </c>
      <c r="BA118" s="686" t="s">
        <v>4080</v>
      </c>
      <c r="BB118" s="686"/>
      <c r="BC118" s="686"/>
      <c r="BD118" s="686"/>
      <c r="BE118" s="686"/>
      <c r="BF118" s="686"/>
      <c r="BG118" s="686"/>
      <c r="BH118" s="686"/>
      <c r="BI118" s="686"/>
      <c r="BJ118" s="686"/>
      <c r="BK118" s="686"/>
      <c r="BL118" s="686"/>
      <c r="BM118" s="686"/>
      <c r="BN118" s="686"/>
      <c r="BO118" s="686"/>
      <c r="BP118" s="686"/>
      <c r="BQ118" s="686"/>
      <c r="BR118" s="686"/>
      <c r="BS118" s="686"/>
      <c r="BT118" s="686"/>
      <c r="BU118" s="686"/>
    </row>
    <row r="119" ht="15.0" customHeight="1">
      <c r="A119" s="686" t="s">
        <v>2949</v>
      </c>
      <c r="B119" s="686"/>
      <c r="C119" s="686"/>
      <c r="D119" s="684"/>
      <c r="E119" s="684" t="b">
        <v>1</v>
      </c>
      <c r="F119" s="684"/>
      <c r="G119" s="686"/>
      <c r="H119" s="710" t="s">
        <v>2950</v>
      </c>
      <c r="I119" s="686" t="s">
        <v>4723</v>
      </c>
      <c r="J119" s="686" t="s">
        <v>1498</v>
      </c>
      <c r="K119" s="686" t="s">
        <v>314</v>
      </c>
      <c r="L119" s="686" t="s">
        <v>4869</v>
      </c>
      <c r="M119" s="686"/>
      <c r="N119" s="686"/>
      <c r="O119" s="686"/>
      <c r="P119" s="686"/>
      <c r="Q119" s="686"/>
      <c r="R119" s="686"/>
      <c r="S119" s="686" t="s">
        <v>3951</v>
      </c>
      <c r="V119" s="686"/>
      <c r="W119" s="686"/>
      <c r="X119" s="686"/>
      <c r="Y119" s="686"/>
      <c r="Z119" s="686"/>
      <c r="AA119" s="686"/>
      <c r="AB119" s="686"/>
      <c r="AC119" s="686"/>
      <c r="AD119" s="686"/>
      <c r="AE119" s="686"/>
      <c r="AF119" s="686"/>
      <c r="AG119" s="686"/>
      <c r="AH119" s="686"/>
      <c r="AI119" s="686"/>
      <c r="AJ119" s="686"/>
      <c r="AK119" s="686"/>
      <c r="AL119" s="686"/>
      <c r="AM119" s="686"/>
      <c r="AN119" s="686"/>
      <c r="AO119" s="686"/>
      <c r="AP119" s="686"/>
      <c r="AQ119" s="686"/>
      <c r="AR119" s="686"/>
      <c r="AS119" s="686"/>
      <c r="AT119" s="686"/>
      <c r="AU119" s="686"/>
      <c r="AV119" s="686"/>
      <c r="AW119" s="686"/>
      <c r="AX119" s="686"/>
      <c r="AY119" s="686"/>
      <c r="AZ119" s="686"/>
      <c r="BA119" s="686" t="s">
        <v>4812</v>
      </c>
      <c r="BB119" s="686"/>
      <c r="BC119" s="686"/>
      <c r="BD119" s="686"/>
      <c r="BE119" s="686"/>
      <c r="BF119" s="686"/>
      <c r="BG119" s="686"/>
      <c r="BH119" s="686"/>
      <c r="BI119" s="686"/>
      <c r="BJ119" s="686"/>
      <c r="BK119" s="686"/>
      <c r="BL119" s="686"/>
      <c r="BM119" s="686"/>
      <c r="BN119" s="686"/>
      <c r="BO119" s="686"/>
      <c r="BP119" s="686"/>
      <c r="BQ119" s="686"/>
      <c r="BR119" s="686"/>
      <c r="BS119" s="686"/>
      <c r="BT119" s="686"/>
      <c r="BU119" s="686"/>
    </row>
    <row r="120" ht="15.0" customHeight="1">
      <c r="A120" s="686" t="s">
        <v>2977</v>
      </c>
      <c r="B120" s="686"/>
      <c r="C120" s="686"/>
      <c r="D120" s="684"/>
      <c r="E120" s="684" t="b">
        <v>1</v>
      </c>
      <c r="F120" s="684"/>
      <c r="G120" s="686"/>
      <c r="H120" s="710" t="s">
        <v>2978</v>
      </c>
      <c r="I120" s="686" t="s">
        <v>4700</v>
      </c>
      <c r="J120" s="686" t="s">
        <v>187</v>
      </c>
      <c r="K120" s="686" t="s">
        <v>187</v>
      </c>
      <c r="L120" s="686" t="s">
        <v>187</v>
      </c>
      <c r="M120" s="686"/>
      <c r="N120" s="686"/>
      <c r="O120" s="686"/>
      <c r="P120" s="686" t="s">
        <v>4870</v>
      </c>
      <c r="Q120" s="686" t="s">
        <v>2981</v>
      </c>
      <c r="R120" s="686" t="s">
        <v>901</v>
      </c>
      <c r="S120" s="686" t="s">
        <v>3953</v>
      </c>
      <c r="T120" s="712">
        <v>2014.0</v>
      </c>
      <c r="U120" s="686" t="s">
        <v>91</v>
      </c>
      <c r="V120" s="737">
        <v>118972.0</v>
      </c>
      <c r="W120" s="686"/>
      <c r="X120" s="686"/>
      <c r="Y120" s="686"/>
      <c r="Z120" s="686"/>
      <c r="AA120" s="686"/>
      <c r="AB120" s="686"/>
      <c r="AC120" s="686"/>
      <c r="AD120" s="686"/>
      <c r="AE120" s="686"/>
      <c r="AF120" s="686"/>
      <c r="AG120" s="686"/>
      <c r="AH120" s="686"/>
      <c r="AI120" s="686"/>
      <c r="AJ120" s="686"/>
      <c r="AK120" s="686" t="s">
        <v>2986</v>
      </c>
      <c r="AM120" s="686"/>
      <c r="AN120" s="686"/>
      <c r="AO120" s="686"/>
      <c r="AP120" s="686"/>
      <c r="AQ120" s="686"/>
      <c r="AR120" s="686"/>
      <c r="AS120" s="686"/>
      <c r="AT120" s="686"/>
      <c r="AU120" s="686"/>
      <c r="AV120" s="686"/>
      <c r="AW120" s="686"/>
      <c r="AX120" s="686"/>
      <c r="AY120" s="686"/>
      <c r="AZ120" s="686"/>
      <c r="BA120" s="686" t="s">
        <v>4812</v>
      </c>
      <c r="BB120" s="686"/>
      <c r="BC120" s="686"/>
      <c r="BD120" s="686"/>
      <c r="BE120" s="686"/>
      <c r="BF120" s="686"/>
      <c r="BG120" s="686"/>
      <c r="BH120" s="686"/>
      <c r="BI120" s="686"/>
      <c r="BJ120" s="686"/>
      <c r="BK120" s="686"/>
      <c r="BL120" s="686"/>
      <c r="BM120" s="686"/>
      <c r="BN120" s="686"/>
      <c r="BO120" s="686"/>
      <c r="BP120" s="686"/>
      <c r="BQ120" s="686"/>
      <c r="BR120" s="686"/>
      <c r="BS120" s="686"/>
      <c r="BT120" s="686"/>
      <c r="BU120" s="686"/>
    </row>
    <row r="121" ht="15.0" customHeight="1">
      <c r="A121" s="686" t="s">
        <v>2987</v>
      </c>
      <c r="B121" s="686"/>
      <c r="C121" s="686"/>
      <c r="D121" s="684"/>
      <c r="E121" s="684" t="b">
        <v>1</v>
      </c>
      <c r="F121" s="684"/>
      <c r="G121" s="686"/>
      <c r="H121" s="710" t="s">
        <v>2989</v>
      </c>
      <c r="I121" s="686" t="s">
        <v>4723</v>
      </c>
      <c r="J121" s="686" t="s">
        <v>187</v>
      </c>
      <c r="K121" s="686" t="s">
        <v>187</v>
      </c>
      <c r="L121" s="686" t="s">
        <v>4741</v>
      </c>
      <c r="M121" s="686"/>
      <c r="N121" s="686"/>
      <c r="O121" s="686"/>
      <c r="P121" s="686" t="s">
        <v>2991</v>
      </c>
      <c r="Q121" s="686" t="s">
        <v>2992</v>
      </c>
      <c r="R121" s="686" t="s">
        <v>2993</v>
      </c>
      <c r="S121" s="686" t="s">
        <v>3954</v>
      </c>
      <c r="T121" s="712">
        <v>2014.0</v>
      </c>
      <c r="U121" s="686" t="s">
        <v>109</v>
      </c>
      <c r="V121" s="737">
        <v>106942.0</v>
      </c>
      <c r="W121" s="686"/>
      <c r="X121" s="686"/>
      <c r="Y121" s="686"/>
      <c r="Z121" s="686"/>
      <c r="AA121" s="686"/>
      <c r="AB121" s="686"/>
      <c r="AC121" s="686"/>
      <c r="AD121" s="686" t="s">
        <v>111</v>
      </c>
      <c r="AE121" s="686"/>
      <c r="AF121" s="686"/>
      <c r="AG121" s="686"/>
      <c r="AH121" s="686"/>
      <c r="AI121" s="686" t="s">
        <v>2994</v>
      </c>
      <c r="AK121" s="686" t="s">
        <v>2995</v>
      </c>
      <c r="AP121" s="686"/>
      <c r="AQ121" s="686"/>
      <c r="AR121" s="686"/>
      <c r="AS121" s="686"/>
      <c r="AT121" s="686"/>
      <c r="AU121" s="686"/>
      <c r="AV121" s="686"/>
      <c r="AW121" s="686"/>
      <c r="AX121" s="686"/>
      <c r="AY121" s="686"/>
      <c r="AZ121" s="686"/>
      <c r="BA121" s="686" t="s">
        <v>4812</v>
      </c>
      <c r="BB121" s="686"/>
      <c r="BC121" s="686"/>
      <c r="BD121" s="686"/>
      <c r="BE121" s="686"/>
      <c r="BF121" s="686"/>
      <c r="BG121" s="686"/>
      <c r="BH121" s="686"/>
      <c r="BI121" s="686"/>
      <c r="BJ121" s="686"/>
      <c r="BK121" s="686"/>
      <c r="BL121" s="686"/>
      <c r="BM121" s="686"/>
      <c r="BN121" s="686"/>
      <c r="BO121" s="686"/>
      <c r="BP121" s="686"/>
      <c r="BQ121" s="686"/>
      <c r="BR121" s="686"/>
      <c r="BS121" s="686"/>
      <c r="BT121" s="686"/>
      <c r="BU121" s="686"/>
    </row>
    <row r="122" ht="15.0" customHeight="1">
      <c r="A122" s="686" t="s">
        <v>2997</v>
      </c>
      <c r="B122" s="686"/>
      <c r="C122" s="686" t="s">
        <v>4080</v>
      </c>
      <c r="D122" s="684"/>
      <c r="E122" s="684" t="b">
        <v>1</v>
      </c>
      <c r="F122" s="684"/>
      <c r="G122" s="710" t="s">
        <v>3000</v>
      </c>
      <c r="H122" s="710" t="s">
        <v>2999</v>
      </c>
      <c r="J122" s="686" t="s">
        <v>4810</v>
      </c>
      <c r="P122" s="686" t="s">
        <v>3001</v>
      </c>
      <c r="Q122" s="686" t="s">
        <v>3002</v>
      </c>
      <c r="R122" s="686" t="s">
        <v>3003</v>
      </c>
      <c r="S122" s="686" t="s">
        <v>129</v>
      </c>
      <c r="T122" s="712">
        <v>2014.0</v>
      </c>
      <c r="U122" s="686" t="s">
        <v>91</v>
      </c>
      <c r="V122" s="686"/>
      <c r="W122" s="686" t="s">
        <v>193</v>
      </c>
      <c r="Y122" s="742">
        <v>44363.0</v>
      </c>
      <c r="Z122" s="686" t="s">
        <v>3957</v>
      </c>
      <c r="AA122" s="686" t="s">
        <v>3958</v>
      </c>
      <c r="AB122" s="712">
        <v>0.036</v>
      </c>
      <c r="AC122" s="712">
        <v>2.0</v>
      </c>
      <c r="AD122" s="686"/>
      <c r="AE122" s="712">
        <v>0.0</v>
      </c>
      <c r="AF122" s="686"/>
      <c r="AG122" s="710" t="s">
        <v>3004</v>
      </c>
      <c r="AH122" s="686"/>
      <c r="AI122" s="686"/>
      <c r="AJ122" s="686"/>
      <c r="AK122" s="686" t="s">
        <v>3959</v>
      </c>
      <c r="AL122" s="686"/>
      <c r="AM122" s="686"/>
      <c r="AN122" s="686"/>
      <c r="AO122" s="686"/>
      <c r="AP122" s="686"/>
      <c r="AQ122" s="686"/>
      <c r="AR122" s="686"/>
      <c r="AS122" s="686" t="s">
        <v>3960</v>
      </c>
      <c r="AT122" s="686" t="s">
        <v>3007</v>
      </c>
      <c r="AV122" s="684" t="s">
        <v>4811</v>
      </c>
      <c r="AW122" s="684" t="s">
        <v>4811</v>
      </c>
      <c r="AX122" s="684" t="b">
        <v>0</v>
      </c>
      <c r="AY122" s="686" t="s">
        <v>95</v>
      </c>
      <c r="AZ122" s="686"/>
      <c r="BA122" s="686" t="s">
        <v>4080</v>
      </c>
      <c r="BB122" s="686"/>
      <c r="BC122" s="686"/>
      <c r="BD122" s="686"/>
      <c r="BE122" s="686"/>
      <c r="BF122" s="686"/>
      <c r="BG122" s="686"/>
      <c r="BH122" s="686"/>
      <c r="BI122" s="686"/>
      <c r="BJ122" s="686"/>
      <c r="BK122" s="686"/>
      <c r="BL122" s="686"/>
      <c r="BM122" s="686"/>
      <c r="BN122" s="686"/>
      <c r="BO122" s="686"/>
      <c r="BP122" s="686"/>
      <c r="BQ122" s="686"/>
      <c r="BR122" s="686"/>
      <c r="BS122" s="686"/>
      <c r="BT122" s="686"/>
      <c r="BU122" s="686"/>
    </row>
    <row r="123" ht="15.0" customHeight="1">
      <c r="A123" s="686" t="s">
        <v>3058</v>
      </c>
      <c r="B123" s="686"/>
      <c r="C123" s="686" t="s">
        <v>4080</v>
      </c>
      <c r="D123" s="684"/>
      <c r="E123" s="684" t="b">
        <v>1</v>
      </c>
      <c r="F123" s="684"/>
      <c r="G123" s="710" t="s">
        <v>3060</v>
      </c>
      <c r="H123" s="710" t="s">
        <v>3059</v>
      </c>
      <c r="J123" s="686" t="s">
        <v>4810</v>
      </c>
      <c r="P123" s="686" t="s">
        <v>3062</v>
      </c>
      <c r="Q123" s="686" t="s">
        <v>3063</v>
      </c>
      <c r="R123" s="686" t="s">
        <v>3064</v>
      </c>
      <c r="S123" s="686" t="s">
        <v>577</v>
      </c>
      <c r="T123" s="712">
        <v>2011.0</v>
      </c>
      <c r="U123" s="686" t="s">
        <v>91</v>
      </c>
      <c r="V123" s="686"/>
      <c r="W123" s="686" t="s">
        <v>193</v>
      </c>
      <c r="Y123" s="686"/>
      <c r="Z123" s="686"/>
      <c r="AA123" s="686"/>
      <c r="AB123" s="686"/>
      <c r="AC123" s="686"/>
      <c r="AD123" s="686"/>
      <c r="AE123" s="686"/>
      <c r="AF123" s="686"/>
      <c r="AG123" s="710" t="s">
        <v>3065</v>
      </c>
      <c r="AH123" s="712">
        <v>16.0</v>
      </c>
      <c r="AI123" s="686"/>
      <c r="AJ123" s="686"/>
      <c r="AK123" s="686" t="s">
        <v>4333</v>
      </c>
      <c r="AL123" s="686"/>
      <c r="AM123" s="686" t="s">
        <v>4333</v>
      </c>
      <c r="AN123" s="686" t="s">
        <v>4334</v>
      </c>
      <c r="AO123" s="686"/>
      <c r="AP123" s="686"/>
      <c r="AQ123" s="686" t="s">
        <v>4333</v>
      </c>
      <c r="AR123" s="686"/>
      <c r="AS123" s="686" t="s">
        <v>4335</v>
      </c>
      <c r="AT123" s="686" t="s">
        <v>3069</v>
      </c>
      <c r="AV123" s="684" t="s">
        <v>4811</v>
      </c>
      <c r="AW123" s="684" t="s">
        <v>4811</v>
      </c>
      <c r="AX123" s="684" t="b">
        <v>0</v>
      </c>
      <c r="AY123" s="686" t="s">
        <v>95</v>
      </c>
      <c r="AZ123" s="686"/>
      <c r="BA123" s="686" t="s">
        <v>4080</v>
      </c>
      <c r="BB123" s="686"/>
      <c r="BC123" s="686"/>
      <c r="BD123" s="686"/>
      <c r="BE123" s="686"/>
      <c r="BF123" s="686"/>
      <c r="BG123" s="686"/>
      <c r="BH123" s="686"/>
      <c r="BI123" s="686"/>
      <c r="BJ123" s="686"/>
      <c r="BK123" s="686"/>
      <c r="BL123" s="686"/>
      <c r="BM123" s="686"/>
      <c r="BN123" s="686"/>
      <c r="BO123" s="686"/>
      <c r="BP123" s="686"/>
      <c r="BQ123" s="686"/>
      <c r="BR123" s="686"/>
      <c r="BS123" s="686"/>
      <c r="BT123" s="686"/>
      <c r="BU123" s="686"/>
    </row>
    <row r="124" ht="15.0" customHeight="1">
      <c r="A124" s="686" t="s">
        <v>3083</v>
      </c>
      <c r="B124" s="686"/>
      <c r="C124" s="686"/>
      <c r="D124" s="684"/>
      <c r="E124" s="684" t="b">
        <v>1</v>
      </c>
      <c r="F124" s="684"/>
      <c r="G124" s="686"/>
      <c r="H124" s="710" t="s">
        <v>3085</v>
      </c>
      <c r="I124" s="686" t="s">
        <v>4813</v>
      </c>
      <c r="J124" s="686" t="s">
        <v>4810</v>
      </c>
      <c r="K124" s="686" t="s">
        <v>314</v>
      </c>
      <c r="L124" s="686" t="s">
        <v>4741</v>
      </c>
      <c r="M124" s="686"/>
      <c r="N124" s="686"/>
      <c r="O124" s="686"/>
      <c r="P124" s="686"/>
      <c r="Q124" s="686"/>
      <c r="R124" s="686"/>
      <c r="S124" s="686" t="s">
        <v>587</v>
      </c>
      <c r="U124" s="686"/>
      <c r="V124" s="686"/>
      <c r="W124" s="686"/>
      <c r="X124" s="686"/>
      <c r="Y124" s="686"/>
      <c r="Z124" s="686"/>
      <c r="AA124" s="686"/>
      <c r="AB124" s="686"/>
      <c r="AC124" s="686"/>
      <c r="AD124" s="686"/>
      <c r="AE124" s="686"/>
      <c r="AF124" s="686"/>
      <c r="AG124" s="686"/>
      <c r="AH124" s="686"/>
      <c r="AI124" s="686"/>
      <c r="AJ124" s="686"/>
      <c r="AK124" s="686"/>
      <c r="AL124" s="686"/>
      <c r="AM124" s="686"/>
      <c r="AN124" s="686"/>
      <c r="AO124" s="686"/>
      <c r="AP124" s="686"/>
      <c r="AQ124" s="686"/>
      <c r="AR124" s="686"/>
      <c r="AS124" s="686"/>
      <c r="AT124" s="686" t="s">
        <v>3970</v>
      </c>
      <c r="AW124" s="686"/>
      <c r="AX124" s="686"/>
      <c r="AY124" s="686"/>
      <c r="AZ124" s="686"/>
      <c r="BA124" s="686" t="s">
        <v>4812</v>
      </c>
      <c r="BB124" s="686"/>
      <c r="BC124" s="686"/>
      <c r="BD124" s="686"/>
      <c r="BE124" s="686"/>
      <c r="BF124" s="686"/>
      <c r="BG124" s="686"/>
      <c r="BH124" s="686"/>
      <c r="BI124" s="686"/>
      <c r="BJ124" s="686"/>
      <c r="BK124" s="686"/>
      <c r="BL124" s="686"/>
      <c r="BM124" s="686"/>
      <c r="BN124" s="686"/>
      <c r="BO124" s="686"/>
      <c r="BP124" s="686"/>
      <c r="BQ124" s="686"/>
      <c r="BR124" s="686"/>
      <c r="BS124" s="686"/>
      <c r="BT124" s="686"/>
      <c r="BU124" s="686"/>
    </row>
    <row r="125" ht="15.0" customHeight="1">
      <c r="A125" s="686" t="s">
        <v>3099</v>
      </c>
      <c r="B125" s="686"/>
      <c r="C125" s="686" t="s">
        <v>4080</v>
      </c>
      <c r="D125" s="684"/>
      <c r="E125" s="684" t="b">
        <v>1</v>
      </c>
      <c r="F125" s="684"/>
      <c r="G125" s="710" t="s">
        <v>3102</v>
      </c>
      <c r="H125" s="710" t="s">
        <v>3101</v>
      </c>
      <c r="J125" s="686" t="s">
        <v>4810</v>
      </c>
      <c r="P125" s="686" t="s">
        <v>3103</v>
      </c>
      <c r="Q125" s="686" t="s">
        <v>3104</v>
      </c>
      <c r="R125" s="686" t="s">
        <v>3105</v>
      </c>
      <c r="S125" s="686" t="s">
        <v>71</v>
      </c>
      <c r="T125" s="712">
        <v>2020.0</v>
      </c>
      <c r="U125" s="686" t="s">
        <v>91</v>
      </c>
      <c r="V125" s="686"/>
      <c r="W125" s="686" t="s">
        <v>306</v>
      </c>
      <c r="Y125" s="686"/>
      <c r="Z125" s="686"/>
      <c r="AA125" s="686"/>
      <c r="AB125" s="686"/>
      <c r="AC125" s="686"/>
      <c r="AD125" s="686"/>
      <c r="AE125" s="686"/>
      <c r="AF125" s="686"/>
      <c r="AG125" s="686"/>
      <c r="AH125" s="686"/>
      <c r="AI125" s="686"/>
      <c r="AJ125" s="686"/>
      <c r="AK125" s="686" t="s">
        <v>3962</v>
      </c>
      <c r="AL125" s="686"/>
      <c r="AM125" s="686"/>
      <c r="AN125" s="686"/>
      <c r="AO125" s="686"/>
      <c r="AP125" s="686"/>
      <c r="AQ125" s="686"/>
      <c r="AR125" s="686"/>
      <c r="AS125" s="686" t="s">
        <v>3962</v>
      </c>
      <c r="AT125" s="686" t="s">
        <v>3107</v>
      </c>
      <c r="AV125" s="684" t="s">
        <v>4811</v>
      </c>
      <c r="AW125" s="684" t="s">
        <v>4811</v>
      </c>
      <c r="AX125" s="684" t="b">
        <v>0</v>
      </c>
      <c r="AY125" s="686" t="s">
        <v>95</v>
      </c>
      <c r="AZ125" s="686"/>
      <c r="BA125" s="686" t="s">
        <v>4080</v>
      </c>
      <c r="BB125" s="686"/>
      <c r="BC125" s="686"/>
      <c r="BD125" s="686"/>
      <c r="BE125" s="686"/>
      <c r="BF125" s="686"/>
      <c r="BG125" s="686"/>
      <c r="BH125" s="686"/>
      <c r="BI125" s="686"/>
      <c r="BJ125" s="686"/>
      <c r="BK125" s="686"/>
      <c r="BL125" s="686"/>
      <c r="BM125" s="686"/>
      <c r="BN125" s="686"/>
      <c r="BO125" s="686"/>
      <c r="BP125" s="686"/>
      <c r="BQ125" s="686"/>
      <c r="BR125" s="686"/>
      <c r="BS125" s="686"/>
      <c r="BT125" s="686"/>
      <c r="BU125" s="686"/>
    </row>
    <row r="126" ht="15.0" customHeight="1">
      <c r="A126" s="686" t="s">
        <v>3145</v>
      </c>
      <c r="B126" s="686"/>
      <c r="C126" s="686" t="s">
        <v>4080</v>
      </c>
      <c r="D126" s="684"/>
      <c r="E126" s="684" t="b">
        <v>1</v>
      </c>
      <c r="F126" s="684"/>
      <c r="G126" s="710" t="s">
        <v>3148</v>
      </c>
      <c r="H126" s="710" t="s">
        <v>3147</v>
      </c>
      <c r="J126" s="686" t="s">
        <v>2708</v>
      </c>
      <c r="L126" s="686"/>
      <c r="M126" s="686"/>
      <c r="N126" s="686"/>
      <c r="O126" s="686"/>
      <c r="P126" s="686" t="s">
        <v>3150</v>
      </c>
      <c r="Q126" s="686" t="s">
        <v>3151</v>
      </c>
      <c r="R126" s="686" t="s">
        <v>3152</v>
      </c>
      <c r="S126" s="686" t="s">
        <v>3964</v>
      </c>
      <c r="T126" s="712">
        <v>2019.0</v>
      </c>
      <c r="U126" s="686" t="s">
        <v>91</v>
      </c>
      <c r="V126" s="686"/>
      <c r="W126" s="686" t="s">
        <v>306</v>
      </c>
      <c r="Y126" s="686"/>
      <c r="Z126" s="686"/>
      <c r="AA126" s="686"/>
      <c r="AB126" s="686"/>
      <c r="AC126" s="686"/>
      <c r="AD126" s="686"/>
      <c r="AE126" s="686"/>
      <c r="AF126" s="686"/>
      <c r="AG126" s="686"/>
      <c r="AH126" s="686"/>
      <c r="AI126" s="686"/>
      <c r="AJ126" s="686"/>
      <c r="AK126" s="686" t="s">
        <v>3965</v>
      </c>
      <c r="AL126" s="686"/>
      <c r="AM126" s="686"/>
      <c r="AN126" s="686" t="s">
        <v>3966</v>
      </c>
      <c r="AO126" s="686"/>
      <c r="AP126" s="686"/>
      <c r="AQ126" s="686"/>
      <c r="AR126" s="686"/>
      <c r="AS126" s="686" t="s">
        <v>3967</v>
      </c>
      <c r="AT126" s="686" t="s">
        <v>1583</v>
      </c>
      <c r="AV126" s="684" t="s">
        <v>4811</v>
      </c>
      <c r="AW126" s="684" t="s">
        <v>4811</v>
      </c>
      <c r="AX126" s="684" t="b">
        <v>0</v>
      </c>
      <c r="AY126" s="686" t="s">
        <v>182</v>
      </c>
      <c r="BA126" s="686" t="s">
        <v>4080</v>
      </c>
      <c r="BB126" s="686"/>
      <c r="BC126" s="686"/>
      <c r="BD126" s="686"/>
      <c r="BE126" s="686"/>
      <c r="BF126" s="686"/>
      <c r="BG126" s="686"/>
      <c r="BH126" s="686"/>
      <c r="BI126" s="686"/>
      <c r="BJ126" s="686"/>
      <c r="BK126" s="686"/>
      <c r="BL126" s="686"/>
      <c r="BM126" s="686"/>
      <c r="BN126" s="686"/>
      <c r="BO126" s="686"/>
      <c r="BP126" s="686"/>
      <c r="BQ126" s="686"/>
      <c r="BR126" s="686"/>
      <c r="BS126" s="686"/>
      <c r="BT126" s="686"/>
      <c r="BU126" s="686"/>
    </row>
    <row r="127" ht="15.0" customHeight="1">
      <c r="A127" s="686" t="s">
        <v>3156</v>
      </c>
      <c r="B127" s="686"/>
      <c r="C127" s="686" t="s">
        <v>4080</v>
      </c>
      <c r="D127" s="684"/>
      <c r="E127" s="684" t="b">
        <v>1</v>
      </c>
      <c r="F127" s="684"/>
      <c r="G127" s="710" t="s">
        <v>3159</v>
      </c>
      <c r="H127" s="710" t="s">
        <v>4871</v>
      </c>
      <c r="J127" s="686" t="s">
        <v>4810</v>
      </c>
      <c r="P127" s="686" t="s">
        <v>3160</v>
      </c>
      <c r="Q127" s="686" t="s">
        <v>3161</v>
      </c>
      <c r="R127" s="686" t="s">
        <v>3162</v>
      </c>
      <c r="S127" s="686" t="s">
        <v>129</v>
      </c>
      <c r="T127" s="712">
        <v>2010.0</v>
      </c>
      <c r="U127" s="686" t="s">
        <v>91</v>
      </c>
      <c r="V127" s="686"/>
      <c r="W127" s="686" t="s">
        <v>193</v>
      </c>
      <c r="Y127" s="686"/>
      <c r="Z127" s="686"/>
      <c r="AA127" s="686"/>
      <c r="AB127" s="686"/>
      <c r="AC127" s="686"/>
      <c r="AD127" s="686"/>
      <c r="AE127" s="686"/>
      <c r="AF127" s="686"/>
      <c r="AG127" s="710" t="s">
        <v>3163</v>
      </c>
      <c r="AH127" s="712">
        <v>28.0</v>
      </c>
      <c r="AI127" s="686"/>
      <c r="AJ127" s="686"/>
      <c r="AK127" s="686"/>
      <c r="AL127" s="686"/>
      <c r="AM127" s="686"/>
      <c r="AN127" s="686"/>
      <c r="AO127" s="686"/>
      <c r="AP127" s="686"/>
      <c r="AQ127" s="686"/>
      <c r="AR127" s="686"/>
      <c r="AS127" s="686" t="s">
        <v>3969</v>
      </c>
      <c r="AT127" s="686" t="s">
        <v>3165</v>
      </c>
      <c r="AV127" s="684" t="s">
        <v>4811</v>
      </c>
      <c r="AW127" s="684" t="s">
        <v>4811</v>
      </c>
      <c r="AX127" s="684" t="b">
        <v>0</v>
      </c>
      <c r="AY127" s="686" t="s">
        <v>95</v>
      </c>
      <c r="AZ127" s="686"/>
      <c r="BA127" s="686" t="s">
        <v>4080</v>
      </c>
      <c r="BB127" s="686"/>
      <c r="BC127" s="686"/>
      <c r="BD127" s="686"/>
      <c r="BE127" s="686"/>
      <c r="BF127" s="686"/>
      <c r="BG127" s="686"/>
      <c r="BH127" s="686"/>
      <c r="BI127" s="686"/>
      <c r="BJ127" s="686"/>
      <c r="BK127" s="686"/>
      <c r="BL127" s="686"/>
      <c r="BM127" s="686"/>
      <c r="BN127" s="686"/>
      <c r="BO127" s="686"/>
      <c r="BP127" s="686"/>
      <c r="BQ127" s="686"/>
      <c r="BR127" s="686"/>
      <c r="BS127" s="686"/>
      <c r="BT127" s="686"/>
      <c r="BU127" s="686"/>
    </row>
    <row r="128" ht="15.0" customHeight="1">
      <c r="A128" s="686" t="s">
        <v>4785</v>
      </c>
      <c r="B128" s="686"/>
      <c r="C128" s="686"/>
      <c r="D128" s="684"/>
      <c r="E128" s="684" t="b">
        <v>1</v>
      </c>
      <c r="F128" s="684"/>
      <c r="G128" s="686"/>
      <c r="H128" s="710" t="s">
        <v>3158</v>
      </c>
      <c r="I128" s="686" t="s">
        <v>4723</v>
      </c>
      <c r="J128" s="686" t="s">
        <v>1498</v>
      </c>
      <c r="K128" s="686" t="s">
        <v>124</v>
      </c>
      <c r="L128" s="686" t="s">
        <v>187</v>
      </c>
      <c r="M128" s="686"/>
      <c r="N128" s="686"/>
      <c r="O128" s="686"/>
      <c r="P128" s="686"/>
      <c r="Q128" s="686"/>
      <c r="R128" s="686"/>
      <c r="S128" s="686" t="s">
        <v>3602</v>
      </c>
      <c r="T128" s="712">
        <v>2010.0</v>
      </c>
      <c r="U128" s="686" t="s">
        <v>91</v>
      </c>
      <c r="V128" s="686"/>
      <c r="W128" s="686" t="s">
        <v>3683</v>
      </c>
      <c r="X128" s="686"/>
      <c r="Y128" s="686"/>
      <c r="Z128" s="686"/>
      <c r="AA128" s="686"/>
      <c r="AB128" s="686"/>
      <c r="AC128" s="686"/>
      <c r="AD128" s="686"/>
      <c r="AE128" s="686"/>
      <c r="AF128" s="686"/>
      <c r="AG128" s="710" t="s">
        <v>4789</v>
      </c>
      <c r="AN128" s="686"/>
      <c r="AO128" s="686"/>
      <c r="AP128" s="686"/>
      <c r="AQ128" s="686"/>
      <c r="AR128" s="686"/>
      <c r="AS128" s="686"/>
      <c r="AT128" s="686"/>
      <c r="AU128" s="686"/>
      <c r="AV128" s="686"/>
      <c r="AW128" s="686"/>
      <c r="AX128" s="686"/>
      <c r="AY128" s="686"/>
      <c r="AZ128" s="686"/>
      <c r="BA128" s="686" t="s">
        <v>4812</v>
      </c>
      <c r="BB128" s="686"/>
      <c r="BC128" s="686"/>
      <c r="BD128" s="686"/>
      <c r="BE128" s="686"/>
      <c r="BF128" s="686"/>
      <c r="BG128" s="686"/>
      <c r="BH128" s="686"/>
      <c r="BI128" s="686"/>
      <c r="BJ128" s="686"/>
      <c r="BK128" s="686"/>
      <c r="BL128" s="686"/>
      <c r="BM128" s="686"/>
      <c r="BN128" s="686"/>
      <c r="BO128" s="686"/>
      <c r="BP128" s="686"/>
      <c r="BQ128" s="686"/>
      <c r="BR128" s="686"/>
      <c r="BS128" s="686"/>
      <c r="BT128" s="686"/>
      <c r="BU128" s="686"/>
    </row>
    <row r="129" ht="15.0" customHeight="1">
      <c r="A129" s="686" t="s">
        <v>3189</v>
      </c>
      <c r="B129" s="686"/>
      <c r="C129" s="686" t="s">
        <v>4080</v>
      </c>
      <c r="D129" s="684"/>
      <c r="E129" s="684" t="b">
        <v>1</v>
      </c>
      <c r="F129" s="684"/>
      <c r="G129" s="710" t="s">
        <v>3192</v>
      </c>
      <c r="H129" s="710" t="s">
        <v>3191</v>
      </c>
      <c r="J129" s="686" t="s">
        <v>4810</v>
      </c>
      <c r="P129" s="686" t="s">
        <v>3194</v>
      </c>
      <c r="Q129" s="686" t="s">
        <v>3195</v>
      </c>
      <c r="R129" s="686" t="s">
        <v>3196</v>
      </c>
      <c r="S129" s="686" t="s">
        <v>207</v>
      </c>
      <c r="T129" s="712">
        <v>2010.0</v>
      </c>
      <c r="U129" s="686" t="s">
        <v>73</v>
      </c>
      <c r="V129" s="686"/>
      <c r="W129" s="686" t="s">
        <v>110</v>
      </c>
      <c r="X129" s="686"/>
      <c r="Y129" s="742">
        <v>44484.0</v>
      </c>
      <c r="Z129" s="686" t="s">
        <v>3976</v>
      </c>
      <c r="AA129" s="686" t="s">
        <v>3977</v>
      </c>
      <c r="AB129" s="712">
        <v>9.678</v>
      </c>
      <c r="AC129" s="712">
        <v>3.0</v>
      </c>
      <c r="AD129" s="686"/>
      <c r="AE129" s="712">
        <v>4.0</v>
      </c>
      <c r="AF129" s="686"/>
      <c r="AG129" s="710" t="s">
        <v>3197</v>
      </c>
      <c r="AH129" s="737">
        <v>2442.0</v>
      </c>
      <c r="AI129" s="686"/>
      <c r="AJ129" s="686"/>
      <c r="AK129" s="686" t="s">
        <v>3978</v>
      </c>
      <c r="AL129" s="686"/>
      <c r="AM129" s="686" t="s">
        <v>3979</v>
      </c>
      <c r="AN129" s="686" t="s">
        <v>3978</v>
      </c>
      <c r="AO129" s="686" t="s">
        <v>3980</v>
      </c>
      <c r="AP129" s="686"/>
      <c r="AQ129" s="686" t="s">
        <v>3979</v>
      </c>
      <c r="AR129" s="686" t="s">
        <v>3980</v>
      </c>
      <c r="AS129" s="686" t="s">
        <v>3981</v>
      </c>
      <c r="AT129" s="686" t="s">
        <v>3982</v>
      </c>
      <c r="AV129" s="684" t="s">
        <v>4811</v>
      </c>
      <c r="AW129" s="684" t="s">
        <v>4811</v>
      </c>
      <c r="AX129" s="684" t="b">
        <v>0</v>
      </c>
      <c r="AY129" s="686" t="s">
        <v>95</v>
      </c>
      <c r="AZ129" s="686"/>
      <c r="BA129" s="686" t="s">
        <v>4080</v>
      </c>
      <c r="BB129" s="686"/>
      <c r="BC129" s="686"/>
      <c r="BD129" s="686"/>
      <c r="BE129" s="686"/>
      <c r="BF129" s="686"/>
      <c r="BG129" s="686"/>
      <c r="BH129" s="686"/>
      <c r="BI129" s="686"/>
      <c r="BJ129" s="686"/>
      <c r="BK129" s="686"/>
      <c r="BL129" s="686"/>
      <c r="BM129" s="686"/>
      <c r="BN129" s="686"/>
      <c r="BO129" s="686"/>
      <c r="BP129" s="686"/>
      <c r="BQ129" s="686"/>
      <c r="BR129" s="686"/>
      <c r="BS129" s="686"/>
      <c r="BT129" s="686"/>
      <c r="BU129" s="686"/>
    </row>
    <row r="130" ht="15.0" customHeight="1">
      <c r="A130" s="686" t="s">
        <v>3983</v>
      </c>
      <c r="B130" s="686"/>
      <c r="C130" s="686"/>
      <c r="D130" s="684"/>
      <c r="E130" s="684" t="b">
        <v>1</v>
      </c>
      <c r="F130" s="684"/>
      <c r="G130" s="686"/>
      <c r="H130" s="710" t="s">
        <v>3985</v>
      </c>
      <c r="I130" s="686" t="s">
        <v>4723</v>
      </c>
      <c r="J130" s="686" t="s">
        <v>4810</v>
      </c>
      <c r="K130" s="686" t="s">
        <v>124</v>
      </c>
      <c r="L130" s="686" t="s">
        <v>187</v>
      </c>
      <c r="M130" s="686"/>
      <c r="N130" s="686"/>
      <c r="O130" s="686" t="s">
        <v>3542</v>
      </c>
      <c r="P130" s="686" t="s">
        <v>3986</v>
      </c>
      <c r="Q130" s="686" t="s">
        <v>4872</v>
      </c>
      <c r="R130" s="686" t="s">
        <v>2645</v>
      </c>
      <c r="S130" s="686" t="s">
        <v>3988</v>
      </c>
      <c r="T130" s="712">
        <v>2012.0</v>
      </c>
      <c r="U130" s="686" t="s">
        <v>91</v>
      </c>
      <c r="V130" s="737">
        <v>22724.0</v>
      </c>
      <c r="W130" s="686" t="s">
        <v>74</v>
      </c>
      <c r="X130" s="686" t="s">
        <v>259</v>
      </c>
      <c r="Y130" s="735">
        <v>43466.0</v>
      </c>
      <c r="Z130" s="684" t="s">
        <v>4811</v>
      </c>
      <c r="AA130" s="736">
        <v>5113948.0</v>
      </c>
      <c r="AB130" s="712">
        <v>5.1139</v>
      </c>
      <c r="AC130" s="712">
        <v>2.0</v>
      </c>
      <c r="AD130" s="686"/>
      <c r="AE130" s="712">
        <v>2.0</v>
      </c>
      <c r="AF130" s="686"/>
      <c r="AG130" s="686"/>
      <c r="AH130" s="686"/>
      <c r="AI130" s="686" t="s">
        <v>2646</v>
      </c>
      <c r="AJ130" s="759">
        <v>9.72E12</v>
      </c>
      <c r="AK130" s="686" t="s">
        <v>2647</v>
      </c>
      <c r="AN130" s="686"/>
      <c r="AO130" s="686"/>
      <c r="AP130" s="686"/>
      <c r="AQ130" s="686"/>
      <c r="AR130" s="686"/>
      <c r="AS130" s="686"/>
      <c r="AT130" s="686"/>
      <c r="AU130" s="686"/>
      <c r="AV130" s="686"/>
      <c r="AW130" s="686"/>
      <c r="AX130" s="686"/>
      <c r="AY130" s="686"/>
      <c r="AZ130" s="686"/>
      <c r="BA130" s="686" t="s">
        <v>4812</v>
      </c>
      <c r="BB130" s="686"/>
      <c r="BC130" s="686"/>
      <c r="BD130" s="686"/>
      <c r="BE130" s="686"/>
      <c r="BF130" s="686"/>
      <c r="BG130" s="686"/>
      <c r="BH130" s="686"/>
      <c r="BI130" s="686"/>
      <c r="BJ130" s="686"/>
      <c r="BK130" s="686"/>
      <c r="BL130" s="686"/>
      <c r="BM130" s="686"/>
      <c r="BN130" s="686"/>
      <c r="BO130" s="686"/>
      <c r="BP130" s="686"/>
      <c r="BQ130" s="686"/>
      <c r="BR130" s="686"/>
      <c r="BS130" s="686"/>
      <c r="BT130" s="686"/>
      <c r="BU130" s="686"/>
    </row>
    <row r="131" ht="15.0" customHeight="1">
      <c r="A131" s="686" t="s">
        <v>3279</v>
      </c>
      <c r="B131" s="686"/>
      <c r="C131" s="686"/>
      <c r="D131" s="684"/>
      <c r="E131" s="684" t="b">
        <v>1</v>
      </c>
      <c r="F131" s="684"/>
      <c r="G131" s="686"/>
      <c r="H131" s="710" t="s">
        <v>3989</v>
      </c>
      <c r="I131" s="686" t="s">
        <v>4724</v>
      </c>
      <c r="J131" s="686" t="s">
        <v>1498</v>
      </c>
      <c r="K131" s="686" t="s">
        <v>63</v>
      </c>
      <c r="L131" s="686" t="s">
        <v>187</v>
      </c>
      <c r="M131" s="686"/>
      <c r="N131" s="686"/>
      <c r="O131" s="686" t="s">
        <v>3550</v>
      </c>
      <c r="S131" s="686" t="s">
        <v>415</v>
      </c>
      <c r="U131" s="686"/>
      <c r="V131" s="686"/>
      <c r="W131" s="686"/>
      <c r="X131" s="686"/>
      <c r="Y131" s="686"/>
      <c r="Z131" s="686"/>
      <c r="AA131" s="686"/>
      <c r="AB131" s="686"/>
      <c r="AC131" s="686"/>
      <c r="AD131" s="686"/>
      <c r="AE131" s="686"/>
      <c r="AF131" s="686"/>
      <c r="AG131" s="686"/>
      <c r="AH131" s="686"/>
      <c r="AI131" s="686"/>
      <c r="AJ131" s="686"/>
      <c r="AK131" s="686"/>
      <c r="AL131" s="686"/>
      <c r="AM131" s="686"/>
      <c r="AN131" s="686"/>
      <c r="AO131" s="686"/>
      <c r="AP131" s="686"/>
      <c r="AQ131" s="686"/>
      <c r="AR131" s="686"/>
      <c r="AS131" s="686"/>
      <c r="AT131" s="686"/>
      <c r="AU131" s="686"/>
      <c r="AV131" s="686"/>
      <c r="AW131" s="686"/>
      <c r="AX131" s="686"/>
      <c r="AY131" s="686"/>
      <c r="AZ131" s="686"/>
      <c r="BA131" s="686" t="s">
        <v>4812</v>
      </c>
      <c r="BB131" s="686"/>
      <c r="BC131" s="686"/>
      <c r="BD131" s="686"/>
      <c r="BE131" s="686"/>
      <c r="BF131" s="686"/>
      <c r="BG131" s="686"/>
      <c r="BH131" s="686"/>
      <c r="BI131" s="686"/>
      <c r="BJ131" s="686"/>
      <c r="BK131" s="686"/>
      <c r="BL131" s="686"/>
      <c r="BM131" s="686"/>
      <c r="BN131" s="686"/>
      <c r="BO131" s="686"/>
      <c r="BP131" s="686"/>
      <c r="BQ131" s="686"/>
      <c r="BR131" s="686"/>
      <c r="BS131" s="686"/>
      <c r="BT131" s="686"/>
      <c r="BU131" s="686"/>
    </row>
    <row r="132" ht="15.0" customHeight="1">
      <c r="A132" s="686" t="s">
        <v>3286</v>
      </c>
      <c r="B132" s="686"/>
      <c r="C132" s="686" t="s">
        <v>4080</v>
      </c>
      <c r="D132" s="684"/>
      <c r="E132" s="684" t="b">
        <v>1</v>
      </c>
      <c r="F132" s="684"/>
      <c r="G132" s="710" t="s">
        <v>3289</v>
      </c>
      <c r="H132" s="710" t="s">
        <v>3288</v>
      </c>
      <c r="J132" s="686" t="s">
        <v>2708</v>
      </c>
      <c r="L132" s="686"/>
      <c r="M132" s="686"/>
      <c r="N132" s="686"/>
      <c r="O132" s="686"/>
      <c r="P132" s="686" t="s">
        <v>3290</v>
      </c>
      <c r="Q132" s="686" t="s">
        <v>3291</v>
      </c>
      <c r="R132" s="686" t="s">
        <v>3292</v>
      </c>
      <c r="S132" s="686" t="s">
        <v>587</v>
      </c>
      <c r="T132" s="712">
        <v>1901.0</v>
      </c>
      <c r="U132" s="686" t="s">
        <v>1929</v>
      </c>
      <c r="V132" s="686"/>
      <c r="W132" s="754" t="s">
        <v>178</v>
      </c>
      <c r="X132" s="686"/>
      <c r="Y132" s="686"/>
      <c r="Z132" s="686"/>
      <c r="AA132" s="686"/>
      <c r="AB132" s="686"/>
      <c r="AC132" s="686"/>
      <c r="AD132" s="686"/>
      <c r="AE132" s="686"/>
      <c r="AF132" s="686"/>
      <c r="AG132" s="710" t="s">
        <v>3294</v>
      </c>
      <c r="AH132" s="737">
        <v>708795.0</v>
      </c>
      <c r="AI132" s="686"/>
      <c r="AJ132" s="686"/>
      <c r="AK132" s="686"/>
      <c r="AL132" s="686"/>
      <c r="AM132" s="686"/>
      <c r="AN132" s="686" t="s">
        <v>4174</v>
      </c>
      <c r="AO132" s="686"/>
      <c r="AP132" s="686"/>
      <c r="AQ132" s="686"/>
      <c r="AR132" s="686" t="s">
        <v>4175</v>
      </c>
      <c r="AS132" s="686" t="s">
        <v>4176</v>
      </c>
      <c r="AT132" s="686" t="s">
        <v>3298</v>
      </c>
      <c r="AV132" s="684" t="s">
        <v>4811</v>
      </c>
      <c r="AW132" s="684" t="s">
        <v>4811</v>
      </c>
      <c r="AX132" s="684" t="b">
        <v>0</v>
      </c>
      <c r="AY132" s="686" t="s">
        <v>95</v>
      </c>
      <c r="AZ132" s="686"/>
      <c r="BA132" s="686" t="s">
        <v>4080</v>
      </c>
      <c r="BB132" s="686"/>
      <c r="BC132" s="686"/>
      <c r="BD132" s="686"/>
      <c r="BE132" s="686"/>
      <c r="BF132" s="686"/>
      <c r="BG132" s="686"/>
      <c r="BH132" s="686"/>
      <c r="BI132" s="686"/>
      <c r="BJ132" s="686"/>
      <c r="BK132" s="686"/>
      <c r="BL132" s="686"/>
      <c r="BM132" s="686"/>
      <c r="BN132" s="686"/>
      <c r="BO132" s="686"/>
      <c r="BP132" s="686"/>
      <c r="BQ132" s="686"/>
      <c r="BR132" s="686"/>
      <c r="BS132" s="686"/>
      <c r="BT132" s="686"/>
      <c r="BU132" s="686"/>
    </row>
    <row r="133" ht="15.0" customHeight="1">
      <c r="A133" s="686" t="s">
        <v>3299</v>
      </c>
      <c r="B133" s="686"/>
      <c r="C133" s="686" t="s">
        <v>4080</v>
      </c>
      <c r="D133" s="684"/>
      <c r="E133" s="684" t="b">
        <v>1</v>
      </c>
      <c r="F133" s="684"/>
      <c r="G133" s="710" t="s">
        <v>3301</v>
      </c>
      <c r="H133" s="710" t="s">
        <v>4873</v>
      </c>
      <c r="I133" s="686" t="s">
        <v>4707</v>
      </c>
      <c r="J133" s="686" t="s">
        <v>4810</v>
      </c>
      <c r="K133" s="686" t="s">
        <v>314</v>
      </c>
      <c r="L133" s="686"/>
      <c r="M133" s="686"/>
      <c r="N133" s="686"/>
      <c r="O133" s="686"/>
      <c r="P133" s="686" t="s">
        <v>3303</v>
      </c>
      <c r="Q133" s="686" t="s">
        <v>3304</v>
      </c>
      <c r="R133" s="686" t="s">
        <v>3305</v>
      </c>
      <c r="S133" s="686" t="s">
        <v>293</v>
      </c>
      <c r="T133" s="712">
        <v>2015.0</v>
      </c>
      <c r="U133" s="686" t="s">
        <v>109</v>
      </c>
      <c r="V133" s="737">
        <v>5233.0</v>
      </c>
      <c r="W133" s="686" t="s">
        <v>163</v>
      </c>
      <c r="X133" s="686"/>
      <c r="Y133" s="742">
        <v>44274.0</v>
      </c>
      <c r="Z133" s="686" t="s">
        <v>3990</v>
      </c>
      <c r="AA133" s="686" t="s">
        <v>3991</v>
      </c>
      <c r="AB133" s="712">
        <v>41.0</v>
      </c>
      <c r="AC133" s="712">
        <v>3.0</v>
      </c>
      <c r="AD133" s="686" t="s">
        <v>111</v>
      </c>
      <c r="AE133" s="712">
        <v>8.0</v>
      </c>
      <c r="AF133" s="686"/>
      <c r="AG133" s="710" t="s">
        <v>3306</v>
      </c>
      <c r="AH133" s="737">
        <v>1532.0</v>
      </c>
      <c r="AI133" s="686" t="s">
        <v>3992</v>
      </c>
      <c r="AK133" s="686" t="s">
        <v>3308</v>
      </c>
      <c r="AL133" s="686"/>
      <c r="AM133" s="686"/>
      <c r="AN133" s="686"/>
      <c r="AO133" s="686" t="s">
        <v>3993</v>
      </c>
      <c r="AP133" s="686" t="s">
        <v>3994</v>
      </c>
      <c r="AQ133" s="686" t="s">
        <v>3995</v>
      </c>
      <c r="AR133" s="686" t="s">
        <v>3995</v>
      </c>
      <c r="AS133" s="686" t="s">
        <v>3996</v>
      </c>
      <c r="AT133" s="686" t="s">
        <v>3313</v>
      </c>
      <c r="AV133" s="684" t="s">
        <v>4811</v>
      </c>
      <c r="AW133" s="684" t="s">
        <v>4811</v>
      </c>
      <c r="AX133" s="684" t="b">
        <v>0</v>
      </c>
      <c r="AY133" s="686" t="s">
        <v>95</v>
      </c>
      <c r="AZ133" s="686"/>
      <c r="BA133" s="686" t="s">
        <v>4080</v>
      </c>
      <c r="BB133" s="686"/>
      <c r="BC133" s="686"/>
      <c r="BD133" s="686"/>
      <c r="BE133" s="686"/>
      <c r="BF133" s="686"/>
      <c r="BG133" s="686"/>
      <c r="BH133" s="686"/>
      <c r="BI133" s="686"/>
      <c r="BJ133" s="686"/>
      <c r="BK133" s="686"/>
      <c r="BL133" s="686"/>
      <c r="BM133" s="686"/>
      <c r="BN133" s="686"/>
      <c r="BO133" s="686"/>
      <c r="BP133" s="686"/>
      <c r="BQ133" s="686"/>
      <c r="BR133" s="686"/>
      <c r="BS133" s="686"/>
      <c r="BT133" s="686"/>
      <c r="BU133" s="686"/>
    </row>
    <row r="134" ht="15.0" customHeight="1">
      <c r="A134" s="686" t="s">
        <v>3337</v>
      </c>
      <c r="B134" s="686"/>
      <c r="C134" s="686" t="s">
        <v>4080</v>
      </c>
      <c r="D134" s="684"/>
      <c r="E134" s="684" t="b">
        <v>1</v>
      </c>
      <c r="F134" s="684"/>
      <c r="G134" s="710" t="s">
        <v>3339</v>
      </c>
      <c r="H134" s="710" t="s">
        <v>3338</v>
      </c>
      <c r="I134" s="686" t="s">
        <v>4707</v>
      </c>
      <c r="J134" s="686" t="s">
        <v>4810</v>
      </c>
      <c r="K134" s="686" t="s">
        <v>63</v>
      </c>
      <c r="L134" s="686" t="s">
        <v>187</v>
      </c>
      <c r="M134" s="686"/>
      <c r="N134" s="686"/>
      <c r="O134" s="686" t="s">
        <v>3550</v>
      </c>
      <c r="P134" s="686" t="s">
        <v>3341</v>
      </c>
      <c r="Q134" s="686" t="s">
        <v>3999</v>
      </c>
      <c r="R134" s="686" t="s">
        <v>3342</v>
      </c>
      <c r="S134" s="686" t="s">
        <v>129</v>
      </c>
      <c r="T134" s="712">
        <v>2017.0</v>
      </c>
      <c r="U134" s="686" t="s">
        <v>91</v>
      </c>
      <c r="V134" s="686"/>
      <c r="W134" s="686" t="s">
        <v>74</v>
      </c>
      <c r="X134" s="686"/>
      <c r="Y134" s="686"/>
      <c r="Z134" s="686"/>
      <c r="AA134" s="686"/>
      <c r="AB134" s="686"/>
      <c r="AC134" s="686"/>
      <c r="AD134" s="686"/>
      <c r="AE134" s="686"/>
      <c r="AF134" s="686"/>
      <c r="AG134" s="686"/>
      <c r="AH134" s="686"/>
      <c r="AI134" s="686"/>
      <c r="AJ134" s="686"/>
      <c r="AK134" s="686" t="s">
        <v>4000</v>
      </c>
      <c r="AL134" s="686"/>
      <c r="AM134" s="686" t="s">
        <v>4001</v>
      </c>
      <c r="AN134" s="686" t="s">
        <v>4002</v>
      </c>
      <c r="AO134" s="686"/>
      <c r="AP134" s="686" t="s">
        <v>4000</v>
      </c>
      <c r="AQ134" s="686" t="s">
        <v>4002</v>
      </c>
      <c r="AR134" s="686"/>
      <c r="AS134" s="686" t="s">
        <v>4003</v>
      </c>
      <c r="AT134" s="686" t="s">
        <v>3348</v>
      </c>
      <c r="AU134" s="686" t="s">
        <v>3349</v>
      </c>
      <c r="AV134" s="684" t="s">
        <v>4811</v>
      </c>
      <c r="AW134" s="684" t="s">
        <v>4811</v>
      </c>
      <c r="AX134" s="684" t="b">
        <v>0</v>
      </c>
      <c r="AY134" s="686" t="s">
        <v>182</v>
      </c>
      <c r="AZ134" s="686" t="s">
        <v>4004</v>
      </c>
      <c r="BA134" s="686" t="s">
        <v>4080</v>
      </c>
      <c r="BB134" s="686"/>
      <c r="BC134" s="686"/>
      <c r="BD134" s="686"/>
      <c r="BE134" s="686"/>
      <c r="BF134" s="686"/>
      <c r="BG134" s="686"/>
      <c r="BH134" s="686"/>
      <c r="BI134" s="686"/>
      <c r="BJ134" s="686"/>
      <c r="BK134" s="686"/>
      <c r="BL134" s="686"/>
      <c r="BM134" s="686"/>
      <c r="BN134" s="686"/>
      <c r="BO134" s="686"/>
      <c r="BP134" s="686"/>
      <c r="BQ134" s="686"/>
      <c r="BR134" s="686"/>
      <c r="BS134" s="686"/>
      <c r="BT134" s="686"/>
      <c r="BU134" s="686"/>
    </row>
    <row r="135" ht="15.0" customHeight="1">
      <c r="A135" s="686" t="s">
        <v>3376</v>
      </c>
      <c r="B135" s="686"/>
      <c r="C135" s="686" t="s">
        <v>4080</v>
      </c>
      <c r="D135" s="684"/>
      <c r="E135" s="684" t="b">
        <v>1</v>
      </c>
      <c r="F135" s="684"/>
      <c r="G135" s="710" t="s">
        <v>3379</v>
      </c>
      <c r="H135" s="710" t="s">
        <v>4874</v>
      </c>
      <c r="I135" s="686" t="s">
        <v>4813</v>
      </c>
      <c r="J135" s="686" t="s">
        <v>4810</v>
      </c>
      <c r="K135" s="686" t="s">
        <v>187</v>
      </c>
      <c r="L135" s="686" t="s">
        <v>4710</v>
      </c>
      <c r="M135" s="686"/>
      <c r="N135" s="686"/>
      <c r="O135" s="686" t="s">
        <v>3542</v>
      </c>
      <c r="P135" s="686" t="s">
        <v>3381</v>
      </c>
      <c r="Q135" s="686" t="s">
        <v>3382</v>
      </c>
      <c r="R135" s="686" t="s">
        <v>3384</v>
      </c>
      <c r="S135" s="686" t="s">
        <v>415</v>
      </c>
      <c r="T135" s="712">
        <v>2012.0</v>
      </c>
      <c r="U135" s="686" t="s">
        <v>109</v>
      </c>
      <c r="V135" s="737">
        <v>29730.0</v>
      </c>
      <c r="W135" s="686" t="s">
        <v>74</v>
      </c>
      <c r="X135" s="686" t="s">
        <v>3385</v>
      </c>
      <c r="Y135" s="742">
        <v>44212.0</v>
      </c>
      <c r="Z135" s="686"/>
      <c r="AA135" s="686" t="s">
        <v>4007</v>
      </c>
      <c r="AB135" s="712">
        <v>2.75</v>
      </c>
      <c r="AC135" s="712">
        <v>4.0</v>
      </c>
      <c r="AD135" s="686" t="s">
        <v>164</v>
      </c>
      <c r="AE135" s="712">
        <v>2.0</v>
      </c>
      <c r="AF135" s="686"/>
      <c r="AG135" s="710" t="s">
        <v>3386</v>
      </c>
      <c r="AH135" s="686"/>
      <c r="AI135" s="686" t="s">
        <v>3387</v>
      </c>
      <c r="AK135" s="686" t="s">
        <v>3388</v>
      </c>
      <c r="AL135" s="686"/>
      <c r="AM135" s="686" t="s">
        <v>4008</v>
      </c>
      <c r="AN135" s="686" t="s">
        <v>4008</v>
      </c>
      <c r="AO135" s="686" t="s">
        <v>4009</v>
      </c>
      <c r="AP135" s="686"/>
      <c r="AQ135" s="686" t="s">
        <v>4008</v>
      </c>
      <c r="AR135" s="686"/>
      <c r="AS135" s="686" t="s">
        <v>4010</v>
      </c>
      <c r="AT135" s="686" t="s">
        <v>3392</v>
      </c>
      <c r="AV135" s="684" t="s">
        <v>4811</v>
      </c>
      <c r="AW135" s="684" t="s">
        <v>4811</v>
      </c>
      <c r="AX135" s="684" t="b">
        <v>0</v>
      </c>
      <c r="AY135" s="686" t="s">
        <v>95</v>
      </c>
      <c r="AZ135" s="686"/>
      <c r="BA135" s="686" t="s">
        <v>4080</v>
      </c>
      <c r="BB135" s="686"/>
      <c r="BC135" s="686"/>
      <c r="BD135" s="686"/>
      <c r="BE135" s="686"/>
      <c r="BF135" s="686"/>
      <c r="BG135" s="686"/>
      <c r="BH135" s="686"/>
      <c r="BI135" s="686"/>
      <c r="BJ135" s="686"/>
      <c r="BK135" s="686"/>
      <c r="BL135" s="686"/>
      <c r="BM135" s="686"/>
      <c r="BN135" s="686"/>
      <c r="BO135" s="686"/>
      <c r="BP135" s="686"/>
      <c r="BQ135" s="686"/>
      <c r="BR135" s="686"/>
      <c r="BS135" s="686"/>
      <c r="BT135" s="686"/>
      <c r="BU135" s="686"/>
    </row>
    <row r="136" ht="15.0" hidden="1" customHeight="1">
      <c r="A136" s="686" t="s">
        <v>2593</v>
      </c>
      <c r="B136" s="686"/>
      <c r="C136" s="686"/>
      <c r="D136" s="684"/>
      <c r="E136" s="684" t="b">
        <v>1</v>
      </c>
      <c r="F136" s="684"/>
      <c r="G136" s="686"/>
      <c r="H136" s="710" t="s">
        <v>2595</v>
      </c>
      <c r="I136" s="686" t="s">
        <v>4720</v>
      </c>
      <c r="J136" s="686" t="s">
        <v>1498</v>
      </c>
      <c r="K136" s="686" t="s">
        <v>63</v>
      </c>
      <c r="L136" s="686" t="s">
        <v>187</v>
      </c>
      <c r="M136" s="686"/>
      <c r="N136" s="686"/>
      <c r="O136" s="686" t="s">
        <v>3549</v>
      </c>
      <c r="P136" s="686" t="s">
        <v>4400</v>
      </c>
      <c r="S136" s="686" t="s">
        <v>293</v>
      </c>
      <c r="T136" s="686"/>
      <c r="U136" s="686"/>
      <c r="V136" s="686"/>
      <c r="W136" s="686"/>
      <c r="X136" s="686"/>
      <c r="Y136" s="686"/>
      <c r="Z136" s="686"/>
      <c r="AA136" s="686"/>
      <c r="AB136" s="686"/>
      <c r="AC136" s="686"/>
      <c r="AD136" s="686"/>
      <c r="AE136" s="686"/>
      <c r="AF136" s="686"/>
      <c r="AG136" s="686"/>
      <c r="AH136" s="686"/>
      <c r="AI136" s="686"/>
      <c r="AJ136" s="686"/>
      <c r="AK136" s="686"/>
      <c r="AL136" s="686"/>
      <c r="AM136" s="686"/>
      <c r="AN136" s="686"/>
      <c r="AO136" s="686"/>
      <c r="AP136" s="686"/>
      <c r="AQ136" s="686"/>
      <c r="AR136" s="686"/>
      <c r="AS136" s="686"/>
      <c r="AT136" s="686"/>
      <c r="AU136" s="686"/>
      <c r="AV136" s="686"/>
      <c r="AW136" s="686"/>
      <c r="AX136" s="686"/>
      <c r="AY136" s="686"/>
      <c r="AZ136" s="686"/>
      <c r="BA136" s="686" t="s">
        <v>4812</v>
      </c>
      <c r="BB136" s="686"/>
      <c r="BC136" s="686"/>
      <c r="BD136" s="686"/>
      <c r="BE136" s="686"/>
      <c r="BF136" s="686"/>
      <c r="BG136" s="686"/>
      <c r="BH136" s="686"/>
      <c r="BI136" s="686"/>
      <c r="BJ136" s="686"/>
      <c r="BK136" s="686"/>
      <c r="BL136" s="686"/>
      <c r="BM136" s="686"/>
      <c r="BN136" s="686"/>
      <c r="BO136" s="686"/>
      <c r="BP136" s="686"/>
      <c r="BQ136" s="686"/>
      <c r="BR136" s="686"/>
      <c r="BS136" s="686"/>
      <c r="BT136" s="686"/>
      <c r="BU136" s="686"/>
    </row>
    <row r="137" ht="15.0" hidden="1" customHeight="1">
      <c r="A137" s="686" t="s">
        <v>4401</v>
      </c>
      <c r="B137" s="686"/>
      <c r="C137" s="686"/>
      <c r="D137" s="684"/>
      <c r="E137" s="684" t="b">
        <v>1</v>
      </c>
      <c r="F137" s="684"/>
      <c r="G137" s="686"/>
      <c r="H137" s="710" t="s">
        <v>4402</v>
      </c>
      <c r="I137" s="686" t="s">
        <v>4728</v>
      </c>
      <c r="J137" s="686" t="s">
        <v>187</v>
      </c>
      <c r="K137" s="686" t="s">
        <v>63</v>
      </c>
      <c r="L137" s="686" t="s">
        <v>187</v>
      </c>
      <c r="M137" s="686"/>
      <c r="N137" s="686"/>
      <c r="O137" s="686" t="s">
        <v>3553</v>
      </c>
      <c r="P137" s="686" t="s">
        <v>4403</v>
      </c>
      <c r="S137" s="686" t="s">
        <v>870</v>
      </c>
      <c r="U137" s="686"/>
      <c r="V137" s="686"/>
      <c r="W137" s="686"/>
      <c r="X137" s="686"/>
      <c r="Y137" s="686"/>
      <c r="Z137" s="686"/>
      <c r="AA137" s="686"/>
      <c r="AB137" s="686"/>
      <c r="AC137" s="686"/>
      <c r="AD137" s="686"/>
      <c r="AE137" s="686"/>
      <c r="AF137" s="686"/>
      <c r="AG137" s="686"/>
      <c r="AH137" s="686"/>
      <c r="AI137" s="686"/>
      <c r="AJ137" s="686"/>
      <c r="AK137" s="686"/>
      <c r="AL137" s="686"/>
      <c r="AM137" s="686"/>
      <c r="AN137" s="686"/>
      <c r="AO137" s="686"/>
      <c r="AP137" s="686"/>
      <c r="AQ137" s="686"/>
      <c r="AR137" s="686"/>
      <c r="AS137" s="686"/>
      <c r="AT137" s="686" t="s">
        <v>4404</v>
      </c>
      <c r="AW137" s="686"/>
      <c r="AX137" s="686"/>
      <c r="AY137" s="686"/>
      <c r="AZ137" s="686"/>
      <c r="BA137" s="686" t="s">
        <v>4812</v>
      </c>
      <c r="BB137" s="686"/>
      <c r="BC137" s="686"/>
      <c r="BD137" s="686"/>
      <c r="BE137" s="686"/>
      <c r="BF137" s="686"/>
      <c r="BG137" s="686"/>
      <c r="BH137" s="686"/>
      <c r="BI137" s="686"/>
      <c r="BJ137" s="686"/>
      <c r="BK137" s="686"/>
      <c r="BL137" s="686"/>
      <c r="BM137" s="686"/>
      <c r="BN137" s="686"/>
      <c r="BO137" s="686"/>
      <c r="BP137" s="686"/>
      <c r="BQ137" s="686"/>
      <c r="BR137" s="686"/>
      <c r="BS137" s="686"/>
      <c r="BT137" s="686"/>
      <c r="BU137" s="686"/>
    </row>
    <row r="138" ht="15.0" customHeight="1">
      <c r="A138" s="686" t="s">
        <v>3393</v>
      </c>
      <c r="B138" s="686"/>
      <c r="C138" s="686" t="s">
        <v>4080</v>
      </c>
      <c r="D138" s="684"/>
      <c r="E138" s="684" t="b">
        <v>1</v>
      </c>
      <c r="F138" s="684"/>
      <c r="G138" s="710" t="s">
        <v>3395</v>
      </c>
      <c r="H138" s="710" t="s">
        <v>3394</v>
      </c>
      <c r="J138" s="686" t="s">
        <v>2708</v>
      </c>
      <c r="L138" s="686"/>
      <c r="M138" s="686"/>
      <c r="N138" s="686"/>
      <c r="O138" s="686"/>
      <c r="P138" s="686" t="s">
        <v>3396</v>
      </c>
      <c r="Q138" s="686" t="s">
        <v>3397</v>
      </c>
      <c r="R138" s="686" t="s">
        <v>3398</v>
      </c>
      <c r="S138" s="686" t="s">
        <v>129</v>
      </c>
      <c r="T138" s="712">
        <v>1975.0</v>
      </c>
      <c r="U138" s="686" t="s">
        <v>73</v>
      </c>
      <c r="V138" s="686"/>
      <c r="W138" s="686" t="s">
        <v>2887</v>
      </c>
      <c r="Y138" s="686"/>
      <c r="Z138" s="686"/>
      <c r="AA138" s="686"/>
      <c r="AB138" s="686"/>
      <c r="AC138" s="686"/>
      <c r="AD138" s="686"/>
      <c r="AE138" s="686"/>
      <c r="AF138" s="686"/>
      <c r="AG138" s="710" t="s">
        <v>3400</v>
      </c>
      <c r="AH138" s="737">
        <v>1069.0</v>
      </c>
      <c r="AI138" s="686"/>
      <c r="AJ138" s="686"/>
      <c r="AK138" s="686"/>
      <c r="AL138" s="686"/>
      <c r="AM138" s="686"/>
      <c r="AN138" s="686" t="s">
        <v>4177</v>
      </c>
      <c r="AO138" s="686"/>
      <c r="AP138" s="686"/>
      <c r="AQ138" s="686"/>
      <c r="AR138" s="686"/>
      <c r="AS138" s="686" t="s">
        <v>4178</v>
      </c>
      <c r="AT138" s="686" t="s">
        <v>3403</v>
      </c>
      <c r="AV138" s="684" t="s">
        <v>4811</v>
      </c>
      <c r="AW138" s="684" t="s">
        <v>4811</v>
      </c>
      <c r="AX138" s="684" t="b">
        <v>0</v>
      </c>
      <c r="AY138" s="686" t="s">
        <v>95</v>
      </c>
      <c r="AZ138" s="686"/>
      <c r="BA138" s="686" t="s">
        <v>4080</v>
      </c>
      <c r="BB138" s="686"/>
      <c r="BC138" s="686"/>
      <c r="BD138" s="686"/>
      <c r="BE138" s="686"/>
      <c r="BF138" s="686"/>
      <c r="BG138" s="686"/>
      <c r="BH138" s="686"/>
      <c r="BI138" s="686"/>
      <c r="BJ138" s="686"/>
      <c r="BK138" s="686"/>
      <c r="BL138" s="686"/>
      <c r="BM138" s="686"/>
      <c r="BN138" s="686"/>
      <c r="BO138" s="686"/>
      <c r="BP138" s="686"/>
      <c r="BQ138" s="686"/>
      <c r="BR138" s="686"/>
      <c r="BS138" s="686"/>
      <c r="BT138" s="686"/>
      <c r="BU138" s="686"/>
    </row>
    <row r="139" ht="15.0" customHeight="1">
      <c r="A139" s="686" t="s">
        <v>4179</v>
      </c>
      <c r="B139" s="686"/>
      <c r="C139" s="686" t="s">
        <v>4080</v>
      </c>
      <c r="D139" s="684"/>
      <c r="E139" s="684" t="b">
        <v>1</v>
      </c>
      <c r="F139" s="684"/>
      <c r="G139" s="710" t="s">
        <v>4181</v>
      </c>
      <c r="H139" s="710" t="s">
        <v>4182</v>
      </c>
      <c r="J139" s="686" t="s">
        <v>2708</v>
      </c>
      <c r="L139" s="686"/>
      <c r="M139" s="686"/>
      <c r="N139" s="686"/>
      <c r="O139" s="686"/>
      <c r="P139" s="686" t="s">
        <v>4183</v>
      </c>
      <c r="Q139" s="686" t="s">
        <v>4184</v>
      </c>
      <c r="R139" s="686" t="s">
        <v>4185</v>
      </c>
      <c r="S139" s="686" t="s">
        <v>129</v>
      </c>
      <c r="T139" s="712">
        <v>1993.0</v>
      </c>
      <c r="U139" s="686" t="s">
        <v>109</v>
      </c>
      <c r="V139" s="686"/>
      <c r="W139" s="754" t="s">
        <v>178</v>
      </c>
      <c r="X139" s="686"/>
      <c r="Y139" s="742">
        <v>44396.0</v>
      </c>
      <c r="Z139" s="686" t="s">
        <v>4186</v>
      </c>
      <c r="AA139" s="686" t="s">
        <v>4187</v>
      </c>
      <c r="AB139" s="712">
        <v>34.05</v>
      </c>
      <c r="AC139" s="712">
        <v>3.0</v>
      </c>
      <c r="AD139" s="686"/>
      <c r="AE139" s="712">
        <v>10.0</v>
      </c>
      <c r="AF139" s="686"/>
      <c r="AG139" s="710" t="s">
        <v>4188</v>
      </c>
      <c r="AH139" s="712">
        <v>606.0</v>
      </c>
      <c r="AI139" s="686"/>
      <c r="AJ139" s="686"/>
      <c r="AK139" s="686" t="s">
        <v>4189</v>
      </c>
      <c r="AL139" s="686"/>
      <c r="AM139" s="686"/>
      <c r="AN139" s="686" t="s">
        <v>4190</v>
      </c>
      <c r="AO139" s="686"/>
      <c r="AP139" s="686" t="s">
        <v>4191</v>
      </c>
      <c r="AQ139" s="686" t="s">
        <v>4190</v>
      </c>
      <c r="AR139" s="686"/>
      <c r="AS139" s="686" t="s">
        <v>4192</v>
      </c>
      <c r="AT139" s="686" t="s">
        <v>4193</v>
      </c>
      <c r="AU139" s="686" t="s">
        <v>1076</v>
      </c>
      <c r="AV139" s="684" t="s">
        <v>4811</v>
      </c>
      <c r="AW139" s="684" t="s">
        <v>4811</v>
      </c>
      <c r="AX139" s="684" t="b">
        <v>0</v>
      </c>
      <c r="AY139" s="686" t="s">
        <v>95</v>
      </c>
      <c r="AZ139" s="686"/>
      <c r="BA139" s="686" t="s">
        <v>4080</v>
      </c>
      <c r="BB139" s="686"/>
      <c r="BC139" s="686"/>
      <c r="BD139" s="686"/>
      <c r="BE139" s="686"/>
      <c r="BF139" s="686"/>
      <c r="BG139" s="686"/>
      <c r="BH139" s="686"/>
      <c r="BI139" s="686"/>
      <c r="BJ139" s="686"/>
      <c r="BK139" s="686"/>
      <c r="BL139" s="686"/>
      <c r="BM139" s="686"/>
      <c r="BN139" s="686"/>
      <c r="BO139" s="686"/>
      <c r="BP139" s="686"/>
      <c r="BQ139" s="686"/>
      <c r="BR139" s="686"/>
      <c r="BS139" s="686"/>
      <c r="BT139" s="686"/>
      <c r="BU139" s="686"/>
    </row>
    <row r="140" ht="15.0" customHeight="1">
      <c r="A140" s="686" t="s">
        <v>3423</v>
      </c>
      <c r="B140" s="686"/>
      <c r="C140" s="686" t="s">
        <v>4080</v>
      </c>
      <c r="D140" s="684"/>
      <c r="E140" s="684" t="b">
        <v>1</v>
      </c>
      <c r="F140" s="684"/>
      <c r="G140" s="710" t="s">
        <v>3425</v>
      </c>
      <c r="H140" s="710" t="s">
        <v>3424</v>
      </c>
      <c r="I140" s="686" t="s">
        <v>4707</v>
      </c>
      <c r="J140" s="686" t="s">
        <v>4810</v>
      </c>
      <c r="K140" s="686" t="s">
        <v>63</v>
      </c>
      <c r="L140" s="686" t="s">
        <v>187</v>
      </c>
      <c r="M140" s="686"/>
      <c r="N140" s="686"/>
      <c r="O140" s="686" t="s">
        <v>3550</v>
      </c>
      <c r="P140" s="686" t="s">
        <v>3426</v>
      </c>
      <c r="Q140" s="686" t="s">
        <v>3427</v>
      </c>
      <c r="R140" s="686" t="s">
        <v>3428</v>
      </c>
      <c r="S140" s="686" t="s">
        <v>207</v>
      </c>
      <c r="T140" s="712">
        <v>2013.0</v>
      </c>
      <c r="U140" s="686" t="s">
        <v>91</v>
      </c>
      <c r="V140" s="737">
        <v>260958.0</v>
      </c>
      <c r="W140" s="686" t="s">
        <v>193</v>
      </c>
      <c r="Y140" s="686"/>
      <c r="Z140" s="686"/>
      <c r="AA140" s="686"/>
      <c r="AB140" s="686"/>
      <c r="AC140" s="686"/>
      <c r="AD140" s="686" t="s">
        <v>164</v>
      </c>
      <c r="AE140" s="686"/>
      <c r="AF140" s="686"/>
      <c r="AG140" s="710" t="s">
        <v>3429</v>
      </c>
      <c r="AH140" s="686"/>
      <c r="AI140" s="686"/>
      <c r="AJ140" s="686"/>
      <c r="AK140" s="686" t="s">
        <v>4011</v>
      </c>
      <c r="AL140" s="686"/>
      <c r="AM140" s="686"/>
      <c r="AN140" s="686"/>
      <c r="AO140" s="686"/>
      <c r="AP140" s="686"/>
      <c r="AQ140" s="686" t="s">
        <v>4011</v>
      </c>
      <c r="AR140" s="686"/>
      <c r="AS140" s="686" t="s">
        <v>4012</v>
      </c>
      <c r="AT140" s="686" t="s">
        <v>3432</v>
      </c>
      <c r="AV140" s="684" t="s">
        <v>4811</v>
      </c>
      <c r="AW140" s="684" t="s">
        <v>4811</v>
      </c>
      <c r="AX140" s="684" t="b">
        <v>0</v>
      </c>
      <c r="AY140" s="686" t="s">
        <v>182</v>
      </c>
      <c r="BA140" s="686" t="s">
        <v>4080</v>
      </c>
      <c r="BB140" s="686"/>
      <c r="BC140" s="686"/>
      <c r="BD140" s="686"/>
      <c r="BE140" s="686"/>
      <c r="BF140" s="686"/>
      <c r="BG140" s="686"/>
      <c r="BH140" s="686"/>
      <c r="BI140" s="686"/>
      <c r="BJ140" s="686"/>
      <c r="BK140" s="686"/>
      <c r="BL140" s="686"/>
      <c r="BM140" s="686"/>
      <c r="BN140" s="686"/>
      <c r="BO140" s="686"/>
      <c r="BP140" s="686"/>
      <c r="BQ140" s="686"/>
      <c r="BR140" s="686"/>
      <c r="BS140" s="686"/>
      <c r="BT140" s="686"/>
      <c r="BU140" s="686"/>
    </row>
    <row r="141" ht="15.0" customHeight="1">
      <c r="A141" s="710" t="s">
        <v>3450</v>
      </c>
      <c r="B141" s="686"/>
      <c r="C141" s="686" t="s">
        <v>4080</v>
      </c>
      <c r="D141" s="684"/>
      <c r="E141" s="684" t="b">
        <v>1</v>
      </c>
      <c r="F141" s="684"/>
      <c r="G141" s="710" t="s">
        <v>3452</v>
      </c>
      <c r="H141" s="710" t="s">
        <v>3451</v>
      </c>
      <c r="I141" s="686" t="s">
        <v>4700</v>
      </c>
      <c r="J141" s="686" t="s">
        <v>4810</v>
      </c>
      <c r="K141" s="686" t="s">
        <v>63</v>
      </c>
      <c r="L141" s="686" t="s">
        <v>187</v>
      </c>
      <c r="M141" s="686"/>
      <c r="N141" s="686"/>
      <c r="O141" s="686" t="s">
        <v>3542</v>
      </c>
      <c r="P141" s="686" t="s">
        <v>3454</v>
      </c>
      <c r="Q141" s="686" t="s">
        <v>3455</v>
      </c>
      <c r="R141" s="686" t="s">
        <v>3456</v>
      </c>
      <c r="S141" s="686" t="s">
        <v>129</v>
      </c>
      <c r="T141" s="712">
        <v>2016.0</v>
      </c>
      <c r="U141" s="686" t="s">
        <v>73</v>
      </c>
      <c r="V141" s="686"/>
      <c r="W141" s="686" t="s">
        <v>163</v>
      </c>
      <c r="X141" s="686"/>
      <c r="Y141" s="742">
        <v>44488.0</v>
      </c>
      <c r="Z141" s="686" t="s">
        <v>4013</v>
      </c>
      <c r="AA141" s="686" t="s">
        <v>4014</v>
      </c>
      <c r="AB141" s="712">
        <v>78.5</v>
      </c>
      <c r="AC141" s="712">
        <v>3.0</v>
      </c>
      <c r="AD141" s="686"/>
      <c r="AE141" s="712">
        <v>7.0</v>
      </c>
      <c r="AF141" s="686"/>
      <c r="AG141" s="710" t="s">
        <v>3457</v>
      </c>
      <c r="AH141" s="737">
        <v>8000.0</v>
      </c>
      <c r="AI141" s="686"/>
      <c r="AJ141" s="686"/>
      <c r="AK141" s="686" t="s">
        <v>4015</v>
      </c>
      <c r="AL141" s="686"/>
      <c r="AM141" s="686" t="s">
        <v>4015</v>
      </c>
      <c r="AN141" s="686" t="s">
        <v>4016</v>
      </c>
      <c r="AO141" s="686"/>
      <c r="AP141" s="686"/>
      <c r="AQ141" s="686" t="s">
        <v>4015</v>
      </c>
      <c r="AR141" s="686"/>
      <c r="AS141" s="686" t="s">
        <v>4017</v>
      </c>
      <c r="AT141" s="686" t="s">
        <v>3461</v>
      </c>
      <c r="AV141" s="684" t="s">
        <v>4811</v>
      </c>
      <c r="AW141" s="684" t="s">
        <v>4811</v>
      </c>
      <c r="AX141" s="684" t="b">
        <v>0</v>
      </c>
      <c r="AY141" s="686" t="s">
        <v>95</v>
      </c>
      <c r="AZ141" s="686"/>
      <c r="BA141" s="686" t="s">
        <v>4080</v>
      </c>
      <c r="BB141" s="686"/>
      <c r="BC141" s="686"/>
      <c r="BD141" s="686"/>
      <c r="BE141" s="686"/>
      <c r="BF141" s="686"/>
      <c r="BG141" s="686"/>
      <c r="BH141" s="686"/>
      <c r="BI141" s="686"/>
      <c r="BJ141" s="686"/>
      <c r="BK141" s="686"/>
      <c r="BL141" s="686"/>
      <c r="BM141" s="686"/>
      <c r="BN141" s="686"/>
      <c r="BO141" s="686"/>
      <c r="BP141" s="686"/>
      <c r="BQ141" s="686"/>
      <c r="BR141" s="686"/>
      <c r="BS141" s="686"/>
      <c r="BT141" s="686"/>
      <c r="BU141" s="686"/>
    </row>
    <row r="142" ht="15.0" hidden="1" customHeight="1">
      <c r="A142" s="686" t="s">
        <v>2744</v>
      </c>
      <c r="B142" s="686"/>
      <c r="C142" s="686"/>
      <c r="D142" s="684"/>
      <c r="E142" s="684" t="b">
        <v>1</v>
      </c>
      <c r="F142" s="684"/>
      <c r="G142" s="686"/>
      <c r="H142" s="710" t="s">
        <v>2745</v>
      </c>
      <c r="I142" s="686" t="s">
        <v>4720</v>
      </c>
      <c r="J142" s="686" t="s">
        <v>1498</v>
      </c>
      <c r="K142" s="686" t="s">
        <v>63</v>
      </c>
      <c r="L142" s="686" t="s">
        <v>187</v>
      </c>
      <c r="M142" s="686"/>
      <c r="N142" s="686"/>
      <c r="O142" s="686" t="s">
        <v>3549</v>
      </c>
      <c r="P142" s="686" t="s">
        <v>2748</v>
      </c>
      <c r="Q142" s="686" t="s">
        <v>2749</v>
      </c>
      <c r="R142" s="686" t="s">
        <v>1052</v>
      </c>
      <c r="S142" s="686" t="s">
        <v>3894</v>
      </c>
      <c r="T142" s="712">
        <v>2008.0</v>
      </c>
      <c r="U142" s="686" t="s">
        <v>109</v>
      </c>
      <c r="V142" s="737">
        <v>13874.0</v>
      </c>
      <c r="W142" s="686" t="s">
        <v>3780</v>
      </c>
      <c r="X142" s="686" t="s">
        <v>1993</v>
      </c>
      <c r="Y142" s="735">
        <v>43578.0</v>
      </c>
      <c r="Z142" s="736">
        <v>2.0E7</v>
      </c>
      <c r="AA142" s="736">
        <v>2.9E7</v>
      </c>
      <c r="AB142" s="712">
        <v>29.0</v>
      </c>
      <c r="AC142" s="712">
        <v>2.0</v>
      </c>
      <c r="AD142" s="686"/>
      <c r="AE142" s="712">
        <v>8.0</v>
      </c>
      <c r="AF142" s="686"/>
      <c r="AG142" s="686"/>
      <c r="AH142" s="686"/>
      <c r="AI142" s="686"/>
      <c r="AJ142" s="759">
        <v>9.73E11</v>
      </c>
      <c r="AK142" s="686" t="s">
        <v>2753</v>
      </c>
      <c r="AO142" s="686"/>
      <c r="AP142" s="686"/>
      <c r="AQ142" s="686"/>
      <c r="AR142" s="686"/>
      <c r="AS142" s="686"/>
      <c r="AT142" s="686"/>
      <c r="AU142" s="686"/>
      <c r="AV142" s="686"/>
      <c r="AW142" s="686"/>
      <c r="AX142" s="686"/>
      <c r="AY142" s="686"/>
      <c r="AZ142" s="686"/>
      <c r="BA142" s="686" t="s">
        <v>4812</v>
      </c>
      <c r="BB142" s="686"/>
      <c r="BC142" s="686"/>
      <c r="BD142" s="686"/>
      <c r="BE142" s="686"/>
      <c r="BF142" s="686"/>
      <c r="BG142" s="686"/>
      <c r="BH142" s="686"/>
      <c r="BI142" s="686"/>
      <c r="BJ142" s="686"/>
      <c r="BK142" s="686"/>
      <c r="BL142" s="686"/>
      <c r="BM142" s="686"/>
      <c r="BN142" s="686"/>
      <c r="BO142" s="686"/>
      <c r="BP142" s="686"/>
      <c r="BQ142" s="686"/>
      <c r="BR142" s="686"/>
      <c r="BS142" s="686"/>
      <c r="BT142" s="686"/>
      <c r="BU142" s="686"/>
    </row>
    <row r="143" ht="15.0" customHeight="1">
      <c r="A143" s="686" t="s">
        <v>3472</v>
      </c>
      <c r="B143" s="686"/>
      <c r="C143" s="686" t="s">
        <v>4080</v>
      </c>
      <c r="D143" s="684"/>
      <c r="E143" s="684" t="b">
        <v>1</v>
      </c>
      <c r="F143" s="684"/>
      <c r="G143" s="710" t="s">
        <v>3475</v>
      </c>
      <c r="H143" s="710" t="s">
        <v>3474</v>
      </c>
      <c r="J143" s="686" t="s">
        <v>4810</v>
      </c>
      <c r="P143" s="686" t="s">
        <v>3476</v>
      </c>
      <c r="Q143" s="686" t="s">
        <v>3477</v>
      </c>
      <c r="R143" s="686" t="s">
        <v>3478</v>
      </c>
      <c r="S143" s="686" t="s">
        <v>129</v>
      </c>
      <c r="T143" s="712">
        <v>2018.0</v>
      </c>
      <c r="U143" s="686" t="s">
        <v>91</v>
      </c>
      <c r="V143" s="686"/>
      <c r="W143" s="686" t="s">
        <v>306</v>
      </c>
      <c r="Y143" s="686"/>
      <c r="Z143" s="686"/>
      <c r="AA143" s="686"/>
      <c r="AB143" s="686"/>
      <c r="AC143" s="686"/>
      <c r="AD143" s="686"/>
      <c r="AE143" s="686"/>
      <c r="AF143" s="686"/>
      <c r="AG143" s="710" t="s">
        <v>3479</v>
      </c>
      <c r="AH143" s="712">
        <v>26.0</v>
      </c>
      <c r="AI143" s="686"/>
      <c r="AJ143" s="686"/>
      <c r="AK143" s="686" t="s">
        <v>4195</v>
      </c>
      <c r="AL143" s="686"/>
      <c r="AM143" s="686" t="s">
        <v>4196</v>
      </c>
      <c r="AN143" s="686" t="s">
        <v>4195</v>
      </c>
      <c r="AO143" s="686"/>
      <c r="AP143" s="686"/>
      <c r="AQ143" s="686" t="s">
        <v>4195</v>
      </c>
      <c r="AR143" s="686"/>
      <c r="AS143" s="686" t="s">
        <v>4197</v>
      </c>
      <c r="AT143" s="686" t="s">
        <v>3483</v>
      </c>
      <c r="AV143" s="684" t="s">
        <v>4811</v>
      </c>
      <c r="AW143" s="684" t="s">
        <v>4811</v>
      </c>
      <c r="AX143" s="684" t="b">
        <v>0</v>
      </c>
      <c r="AY143" s="686" t="s">
        <v>423</v>
      </c>
      <c r="AZ143" s="686"/>
      <c r="BA143" s="686" t="s">
        <v>4080</v>
      </c>
      <c r="BB143" s="686"/>
      <c r="BC143" s="686"/>
      <c r="BD143" s="686"/>
      <c r="BE143" s="686"/>
      <c r="BF143" s="686"/>
      <c r="BG143" s="686"/>
      <c r="BH143" s="686"/>
      <c r="BI143" s="686"/>
      <c r="BJ143" s="686"/>
      <c r="BK143" s="686"/>
      <c r="BL143" s="686"/>
      <c r="BM143" s="686"/>
      <c r="BN143" s="686"/>
      <c r="BO143" s="686"/>
      <c r="BP143" s="686"/>
      <c r="BQ143" s="686"/>
      <c r="BR143" s="686"/>
      <c r="BS143" s="686"/>
      <c r="BT143" s="686"/>
      <c r="BU143" s="686"/>
    </row>
    <row r="144" ht="15.0" customHeight="1">
      <c r="A144" s="686" t="s">
        <v>4875</v>
      </c>
      <c r="B144" s="686"/>
      <c r="C144" s="686"/>
      <c r="D144" s="684"/>
      <c r="E144" s="684" t="b">
        <v>1</v>
      </c>
      <c r="F144" s="684"/>
      <c r="G144" s="686"/>
      <c r="H144" s="710" t="s">
        <v>4021</v>
      </c>
      <c r="I144" s="686" t="s">
        <v>4700</v>
      </c>
      <c r="J144" s="686" t="s">
        <v>515</v>
      </c>
      <c r="K144" s="686" t="s">
        <v>63</v>
      </c>
      <c r="L144" s="686" t="s">
        <v>4876</v>
      </c>
      <c r="M144" s="686"/>
      <c r="N144" s="686"/>
      <c r="O144" s="686" t="s">
        <v>3542</v>
      </c>
      <c r="S144" s="686" t="s">
        <v>3560</v>
      </c>
      <c r="T144" s="686"/>
      <c r="U144" s="686"/>
      <c r="V144" s="686"/>
      <c r="W144" s="686"/>
      <c r="X144" s="686"/>
      <c r="Y144" s="686"/>
      <c r="Z144" s="686"/>
      <c r="AA144" s="686"/>
      <c r="AB144" s="686"/>
      <c r="AC144" s="686"/>
      <c r="AD144" s="686"/>
      <c r="AE144" s="686"/>
      <c r="AF144" s="686"/>
      <c r="AG144" s="686"/>
      <c r="AH144" s="686"/>
      <c r="AI144" s="686"/>
      <c r="AJ144" s="686"/>
      <c r="AK144" s="686"/>
      <c r="AL144" s="686"/>
      <c r="AM144" s="686"/>
      <c r="AN144" s="686"/>
      <c r="AO144" s="686"/>
      <c r="AP144" s="686"/>
      <c r="AQ144" s="686"/>
      <c r="AR144" s="686"/>
      <c r="AS144" s="686"/>
      <c r="AT144" s="686" t="s">
        <v>4022</v>
      </c>
      <c r="AW144" s="686"/>
      <c r="AX144" s="686"/>
      <c r="AY144" s="686"/>
      <c r="AZ144" s="686"/>
      <c r="BA144" s="686" t="s">
        <v>4080</v>
      </c>
      <c r="BB144" s="686"/>
      <c r="BC144" s="686"/>
      <c r="BD144" s="686"/>
      <c r="BE144" s="686"/>
      <c r="BF144" s="686"/>
      <c r="BG144" s="686"/>
      <c r="BH144" s="686"/>
      <c r="BI144" s="686"/>
      <c r="BJ144" s="686"/>
      <c r="BK144" s="686"/>
      <c r="BL144" s="686"/>
      <c r="BM144" s="686"/>
      <c r="BN144" s="686"/>
      <c r="BO144" s="686"/>
      <c r="BP144" s="686"/>
      <c r="BQ144" s="686"/>
      <c r="BR144" s="686"/>
      <c r="BS144" s="686"/>
      <c r="BT144" s="686"/>
      <c r="BU144" s="686"/>
    </row>
    <row r="145" ht="15.0" customHeight="1">
      <c r="A145" s="686" t="s">
        <v>4241</v>
      </c>
      <c r="B145" s="686"/>
      <c r="C145" s="686" t="s">
        <v>4080</v>
      </c>
      <c r="D145" s="684"/>
      <c r="E145" s="684" t="b">
        <v>0</v>
      </c>
      <c r="F145" s="684"/>
      <c r="G145" s="710" t="s">
        <v>151</v>
      </c>
      <c r="H145" s="686"/>
      <c r="I145" s="686"/>
      <c r="J145" s="686" t="s">
        <v>4810</v>
      </c>
      <c r="P145" s="686" t="s">
        <v>152</v>
      </c>
      <c r="Q145" s="686" t="s">
        <v>153</v>
      </c>
      <c r="R145" s="686" t="s">
        <v>154</v>
      </c>
      <c r="S145" s="686" t="s">
        <v>4242</v>
      </c>
      <c r="T145" s="712">
        <v>2008.0</v>
      </c>
      <c r="U145" s="686" t="s">
        <v>91</v>
      </c>
      <c r="V145" s="686"/>
      <c r="W145" s="686" t="s">
        <v>74</v>
      </c>
      <c r="X145" s="686"/>
      <c r="Y145" s="686"/>
      <c r="Z145" s="686"/>
      <c r="AA145" s="686"/>
      <c r="AB145" s="686"/>
      <c r="AC145" s="686"/>
      <c r="AD145" s="686"/>
      <c r="AE145" s="686"/>
      <c r="AF145" s="686"/>
      <c r="AG145" s="686"/>
      <c r="AH145" s="686"/>
      <c r="AI145" s="686"/>
      <c r="AJ145" s="686"/>
      <c r="AK145" s="686"/>
      <c r="AL145" s="686"/>
      <c r="AM145" s="686"/>
      <c r="AN145" s="686" t="s">
        <v>4243</v>
      </c>
      <c r="AO145" s="686"/>
      <c r="AP145" s="686"/>
      <c r="AQ145" s="686"/>
      <c r="AR145" s="686"/>
      <c r="AS145" s="686" t="s">
        <v>4243</v>
      </c>
      <c r="AT145" s="686"/>
      <c r="AU145" s="686"/>
      <c r="AV145" s="684" t="s">
        <v>4811</v>
      </c>
      <c r="AW145" s="684" t="s">
        <v>4811</v>
      </c>
      <c r="AX145" s="684" t="b">
        <v>0</v>
      </c>
      <c r="AY145" s="686"/>
      <c r="AZ145" s="686"/>
      <c r="BA145" s="686" t="s">
        <v>4080</v>
      </c>
      <c r="BB145" s="686"/>
      <c r="BC145" s="686"/>
      <c r="BD145" s="686"/>
      <c r="BE145" s="686"/>
      <c r="BF145" s="686"/>
      <c r="BG145" s="686"/>
      <c r="BH145" s="686"/>
      <c r="BI145" s="686"/>
      <c r="BJ145" s="686"/>
      <c r="BK145" s="686"/>
      <c r="BL145" s="686"/>
      <c r="BM145" s="686"/>
      <c r="BN145" s="686"/>
      <c r="BO145" s="686"/>
      <c r="BP145" s="686"/>
      <c r="BQ145" s="686"/>
      <c r="BR145" s="686"/>
      <c r="BS145" s="686"/>
      <c r="BT145" s="686"/>
      <c r="BU145" s="686"/>
    </row>
    <row r="146" ht="15.0" customHeight="1">
      <c r="A146" s="686" t="s">
        <v>173</v>
      </c>
      <c r="B146" s="686"/>
      <c r="C146" s="686" t="s">
        <v>4080</v>
      </c>
      <c r="D146" s="684"/>
      <c r="E146" s="684" t="b">
        <v>0</v>
      </c>
      <c r="F146" s="684"/>
      <c r="G146" s="710" t="s">
        <v>174</v>
      </c>
      <c r="H146" s="686"/>
      <c r="I146" s="686"/>
      <c r="J146" s="686" t="s">
        <v>2708</v>
      </c>
      <c r="L146" s="686"/>
      <c r="M146" s="686"/>
      <c r="N146" s="686"/>
      <c r="O146" s="686"/>
      <c r="P146" s="686" t="s">
        <v>175</v>
      </c>
      <c r="Q146" s="686" t="s">
        <v>176</v>
      </c>
      <c r="R146" s="686" t="s">
        <v>177</v>
      </c>
      <c r="S146" s="686" t="s">
        <v>129</v>
      </c>
      <c r="T146" s="712">
        <v>2008.0</v>
      </c>
      <c r="U146" s="686" t="s">
        <v>109</v>
      </c>
      <c r="V146" s="686"/>
      <c r="W146" s="754" t="s">
        <v>178</v>
      </c>
      <c r="X146" s="686"/>
      <c r="Y146" s="686"/>
      <c r="Z146" s="686"/>
      <c r="AA146" s="686"/>
      <c r="AB146" s="686"/>
      <c r="AC146" s="686"/>
      <c r="AD146" s="686"/>
      <c r="AE146" s="686"/>
      <c r="AF146" s="686"/>
      <c r="AG146" s="710" t="s">
        <v>179</v>
      </c>
      <c r="AH146" s="712">
        <v>927.0</v>
      </c>
      <c r="AI146" s="686"/>
      <c r="AJ146" s="686"/>
      <c r="AK146" s="686"/>
      <c r="AL146" s="686"/>
      <c r="AM146" s="686"/>
      <c r="AN146" s="686"/>
      <c r="AO146" s="686"/>
      <c r="AP146" s="686"/>
      <c r="AQ146" s="686"/>
      <c r="AR146" s="686"/>
      <c r="AS146" s="686" t="s">
        <v>4249</v>
      </c>
      <c r="AT146" s="686" t="s">
        <v>181</v>
      </c>
      <c r="AV146" s="684" t="s">
        <v>4811</v>
      </c>
      <c r="AW146" s="684" t="s">
        <v>4811</v>
      </c>
      <c r="AX146" s="684" t="b">
        <v>1</v>
      </c>
      <c r="AY146" s="686" t="s">
        <v>182</v>
      </c>
      <c r="BA146" s="686" t="s">
        <v>4080</v>
      </c>
      <c r="BB146" s="686"/>
      <c r="BC146" s="686"/>
      <c r="BD146" s="686"/>
      <c r="BE146" s="686"/>
      <c r="BF146" s="686"/>
      <c r="BG146" s="686"/>
      <c r="BH146" s="686"/>
      <c r="BI146" s="686"/>
      <c r="BJ146" s="686"/>
      <c r="BK146" s="686"/>
      <c r="BL146" s="686"/>
      <c r="BM146" s="686"/>
      <c r="BN146" s="686"/>
      <c r="BO146" s="686"/>
      <c r="BP146" s="686"/>
      <c r="BQ146" s="686"/>
      <c r="BR146" s="686"/>
      <c r="BS146" s="686"/>
      <c r="BT146" s="686"/>
      <c r="BU146" s="686"/>
    </row>
    <row r="147" ht="15.0" customHeight="1">
      <c r="A147" s="686" t="s">
        <v>440</v>
      </c>
      <c r="B147" s="686"/>
      <c r="C147" s="686" t="s">
        <v>4080</v>
      </c>
      <c r="D147" s="684"/>
      <c r="E147" s="684" t="b">
        <v>0</v>
      </c>
      <c r="F147" s="684"/>
      <c r="G147" s="710" t="s">
        <v>442</v>
      </c>
      <c r="H147" s="686"/>
      <c r="I147" s="686"/>
      <c r="J147" s="686" t="s">
        <v>2708</v>
      </c>
      <c r="L147" s="686"/>
      <c r="M147" s="686"/>
      <c r="N147" s="686"/>
      <c r="O147" s="686"/>
      <c r="P147" s="686" t="s">
        <v>443</v>
      </c>
      <c r="Q147" s="686" t="s">
        <v>444</v>
      </c>
      <c r="R147" s="686" t="s">
        <v>445</v>
      </c>
      <c r="S147" s="686" t="s">
        <v>446</v>
      </c>
      <c r="T147" s="712">
        <v>2010.0</v>
      </c>
      <c r="U147" s="686" t="s">
        <v>109</v>
      </c>
      <c r="V147" s="686"/>
      <c r="W147" s="686" t="s">
        <v>4139</v>
      </c>
      <c r="X147" s="686"/>
      <c r="Y147" s="742">
        <v>44243.0</v>
      </c>
      <c r="Z147" s="686" t="s">
        <v>3895</v>
      </c>
      <c r="AA147" s="686" t="s">
        <v>4266</v>
      </c>
      <c r="AB147" s="712">
        <v>26.2</v>
      </c>
      <c r="AC147" s="712">
        <v>5.0</v>
      </c>
      <c r="AD147" s="686"/>
      <c r="AE147" s="712">
        <v>5.0</v>
      </c>
      <c r="AF147" s="686"/>
      <c r="AG147" s="710" t="s">
        <v>449</v>
      </c>
      <c r="AH147" s="712">
        <v>39.0</v>
      </c>
      <c r="AI147" s="686"/>
      <c r="AJ147" s="686"/>
      <c r="AK147" s="686" t="s">
        <v>4267</v>
      </c>
      <c r="AL147" s="686"/>
      <c r="AM147" s="686"/>
      <c r="AN147" s="686"/>
      <c r="AO147" s="686" t="s">
        <v>4268</v>
      </c>
      <c r="AP147" s="686" t="s">
        <v>4268</v>
      </c>
      <c r="AQ147" s="686"/>
      <c r="AR147" s="686"/>
      <c r="AS147" s="686" t="s">
        <v>4269</v>
      </c>
      <c r="AT147" s="686" t="s">
        <v>454</v>
      </c>
      <c r="AV147" s="684" t="s">
        <v>4811</v>
      </c>
      <c r="AW147" s="684" t="s">
        <v>4811</v>
      </c>
      <c r="AX147" s="684" t="b">
        <v>0</v>
      </c>
      <c r="AY147" s="686" t="s">
        <v>182</v>
      </c>
      <c r="BA147" s="686" t="s">
        <v>4080</v>
      </c>
      <c r="BB147" s="686"/>
      <c r="BC147" s="686"/>
      <c r="BD147" s="686"/>
      <c r="BE147" s="686"/>
      <c r="BF147" s="686"/>
      <c r="BG147" s="686"/>
      <c r="BH147" s="686"/>
      <c r="BI147" s="686"/>
      <c r="BJ147" s="686"/>
      <c r="BK147" s="686"/>
      <c r="BL147" s="686"/>
      <c r="BM147" s="686"/>
      <c r="BN147" s="686"/>
      <c r="BO147" s="686"/>
      <c r="BP147" s="686"/>
      <c r="BQ147" s="686"/>
      <c r="BR147" s="686"/>
      <c r="BS147" s="686"/>
      <c r="BT147" s="686"/>
      <c r="BU147" s="686"/>
    </row>
    <row r="148" ht="15.0" customHeight="1">
      <c r="A148" s="686" t="s">
        <v>502</v>
      </c>
      <c r="B148" s="686"/>
      <c r="C148" s="686" t="s">
        <v>4080</v>
      </c>
      <c r="D148" s="684"/>
      <c r="E148" s="684" t="b">
        <v>0</v>
      </c>
      <c r="F148" s="684"/>
      <c r="G148" s="710" t="s">
        <v>504</v>
      </c>
      <c r="H148" s="686"/>
      <c r="I148" s="686"/>
      <c r="J148" s="686" t="s">
        <v>2708</v>
      </c>
      <c r="L148" s="686"/>
      <c r="M148" s="686"/>
      <c r="N148" s="686"/>
      <c r="O148" s="686"/>
      <c r="P148" s="686" t="s">
        <v>505</v>
      </c>
      <c r="Q148" s="686" t="s">
        <v>506</v>
      </c>
      <c r="R148" s="686" t="s">
        <v>507</v>
      </c>
      <c r="S148" s="686" t="s">
        <v>129</v>
      </c>
      <c r="T148" s="712">
        <v>2012.0</v>
      </c>
      <c r="U148" s="686" t="s">
        <v>109</v>
      </c>
      <c r="V148" s="686"/>
      <c r="W148" s="754" t="s">
        <v>178</v>
      </c>
      <c r="X148" s="686"/>
      <c r="Y148" s="686"/>
      <c r="Z148" s="686"/>
      <c r="AA148" s="686" t="s">
        <v>4270</v>
      </c>
      <c r="AB148" s="712">
        <v>4.75</v>
      </c>
      <c r="AC148" s="712">
        <v>1.0</v>
      </c>
      <c r="AD148" s="686"/>
      <c r="AE148" s="712">
        <v>0.0</v>
      </c>
      <c r="AF148" s="686"/>
      <c r="AG148" s="710" t="s">
        <v>508</v>
      </c>
      <c r="AH148" s="712">
        <v>258.0</v>
      </c>
      <c r="AI148" s="686"/>
      <c r="AJ148" s="686"/>
      <c r="AK148" s="686"/>
      <c r="AL148" s="686"/>
      <c r="AM148" s="686"/>
      <c r="AN148" s="686"/>
      <c r="AO148" s="686"/>
      <c r="AP148" s="686" t="s">
        <v>4271</v>
      </c>
      <c r="AQ148" s="686"/>
      <c r="AR148" s="686"/>
      <c r="AS148" s="686" t="s">
        <v>4272</v>
      </c>
      <c r="AT148" s="686" t="s">
        <v>511</v>
      </c>
      <c r="AV148" s="684" t="s">
        <v>4811</v>
      </c>
      <c r="AW148" s="684" t="s">
        <v>4811</v>
      </c>
      <c r="AX148" s="684" t="b">
        <v>0</v>
      </c>
      <c r="AY148" s="686" t="s">
        <v>182</v>
      </c>
      <c r="BA148" s="686" t="s">
        <v>4080</v>
      </c>
      <c r="BB148" s="686"/>
      <c r="BC148" s="686"/>
      <c r="BD148" s="686"/>
      <c r="BE148" s="686"/>
      <c r="BF148" s="686"/>
      <c r="BG148" s="686"/>
      <c r="BH148" s="686"/>
      <c r="BI148" s="686"/>
      <c r="BJ148" s="686"/>
      <c r="BK148" s="686"/>
      <c r="BL148" s="686"/>
      <c r="BM148" s="686"/>
      <c r="BN148" s="686"/>
      <c r="BO148" s="686"/>
      <c r="BP148" s="686"/>
      <c r="BQ148" s="686"/>
      <c r="BR148" s="686"/>
      <c r="BS148" s="686"/>
      <c r="BT148" s="686"/>
      <c r="BU148" s="686"/>
    </row>
    <row r="149" ht="15.0" customHeight="1">
      <c r="A149" s="686" t="s">
        <v>512</v>
      </c>
      <c r="B149" s="686"/>
      <c r="C149" s="686" t="s">
        <v>4080</v>
      </c>
      <c r="D149" s="684"/>
      <c r="E149" s="684" t="b">
        <v>0</v>
      </c>
      <c r="F149" s="684"/>
      <c r="G149" s="710" t="s">
        <v>514</v>
      </c>
      <c r="H149" s="686"/>
      <c r="I149" s="686"/>
      <c r="J149" s="686" t="s">
        <v>4810</v>
      </c>
      <c r="P149" s="686" t="s">
        <v>516</v>
      </c>
      <c r="Q149" s="686" t="s">
        <v>517</v>
      </c>
      <c r="R149" s="686" t="s">
        <v>518</v>
      </c>
      <c r="S149" s="686" t="s">
        <v>519</v>
      </c>
      <c r="T149" s="712">
        <v>1999.0</v>
      </c>
      <c r="U149" s="686" t="s">
        <v>109</v>
      </c>
      <c r="V149" s="686"/>
      <c r="W149" s="686" t="s">
        <v>193</v>
      </c>
      <c r="Y149" s="747">
        <v>44326.0</v>
      </c>
      <c r="Z149" s="686" t="s">
        <v>4273</v>
      </c>
      <c r="AA149" s="686" t="s">
        <v>4274</v>
      </c>
      <c r="AB149" s="712">
        <v>70.0</v>
      </c>
      <c r="AC149" s="712">
        <v>1.0</v>
      </c>
      <c r="AD149" s="686"/>
      <c r="AE149" s="712">
        <v>1.0</v>
      </c>
      <c r="AF149" s="686"/>
      <c r="AG149" s="710" t="s">
        <v>521</v>
      </c>
      <c r="AH149" s="686"/>
      <c r="AI149" s="686"/>
      <c r="AJ149" s="686"/>
      <c r="AK149" s="686"/>
      <c r="AL149" s="686"/>
      <c r="AM149" s="686" t="s">
        <v>4275</v>
      </c>
      <c r="AN149" s="686"/>
      <c r="AO149" s="686"/>
      <c r="AP149" s="686"/>
      <c r="AQ149" s="686"/>
      <c r="AR149" s="686"/>
      <c r="AS149" s="686" t="s">
        <v>4275</v>
      </c>
      <c r="AT149" s="686" t="s">
        <v>523</v>
      </c>
      <c r="AV149" s="684" t="s">
        <v>4811</v>
      </c>
      <c r="AW149" s="684" t="s">
        <v>4811</v>
      </c>
      <c r="AX149" s="684" t="b">
        <v>0</v>
      </c>
      <c r="AY149" s="686" t="s">
        <v>182</v>
      </c>
      <c r="BA149" s="686" t="s">
        <v>4080</v>
      </c>
      <c r="BB149" s="686"/>
      <c r="BC149" s="686"/>
      <c r="BD149" s="686"/>
      <c r="BE149" s="686"/>
      <c r="BF149" s="686"/>
      <c r="BG149" s="686"/>
      <c r="BH149" s="686"/>
      <c r="BI149" s="686"/>
      <c r="BJ149" s="686"/>
      <c r="BK149" s="686"/>
      <c r="BL149" s="686"/>
      <c r="BM149" s="686"/>
      <c r="BN149" s="686"/>
      <c r="BO149" s="686"/>
      <c r="BP149" s="686"/>
      <c r="BQ149" s="686"/>
      <c r="BR149" s="686"/>
      <c r="BS149" s="686"/>
      <c r="BT149" s="686"/>
      <c r="BU149" s="686"/>
    </row>
    <row r="150" ht="15.0" customHeight="1">
      <c r="A150" s="686" t="s">
        <v>550</v>
      </c>
      <c r="B150" s="686"/>
      <c r="C150" s="686" t="s">
        <v>4080</v>
      </c>
      <c r="D150" s="684"/>
      <c r="E150" s="684" t="b">
        <v>0</v>
      </c>
      <c r="F150" s="684"/>
      <c r="G150" s="710" t="s">
        <v>552</v>
      </c>
      <c r="H150" s="686"/>
      <c r="I150" s="686"/>
      <c r="J150" s="686" t="s">
        <v>2708</v>
      </c>
      <c r="L150" s="686"/>
      <c r="M150" s="686"/>
      <c r="N150" s="686"/>
      <c r="O150" s="686"/>
      <c r="P150" s="686" t="s">
        <v>553</v>
      </c>
      <c r="Q150" s="686" t="s">
        <v>554</v>
      </c>
      <c r="R150" s="686" t="s">
        <v>555</v>
      </c>
      <c r="S150" s="686" t="s">
        <v>415</v>
      </c>
      <c r="T150" s="712">
        <v>2000.0</v>
      </c>
      <c r="U150" s="686" t="s">
        <v>91</v>
      </c>
      <c r="V150" s="686"/>
      <c r="W150" s="686" t="s">
        <v>74</v>
      </c>
      <c r="X150" s="686"/>
      <c r="Y150" s="742">
        <v>44269.0</v>
      </c>
      <c r="Z150" s="686" t="s">
        <v>4101</v>
      </c>
      <c r="AA150" s="686" t="s">
        <v>4034</v>
      </c>
      <c r="AB150" s="712">
        <v>2.0</v>
      </c>
      <c r="AC150" s="712">
        <v>1.0</v>
      </c>
      <c r="AD150" s="686"/>
      <c r="AE150" s="712">
        <v>1.0</v>
      </c>
      <c r="AF150" s="686"/>
      <c r="AG150" s="686"/>
      <c r="AH150" s="686"/>
      <c r="AI150" s="686"/>
      <c r="AJ150" s="686"/>
      <c r="AK150" s="686"/>
      <c r="AL150" s="686"/>
      <c r="AM150" s="686"/>
      <c r="AN150" s="686" t="s">
        <v>4279</v>
      </c>
      <c r="AO150" s="686"/>
      <c r="AP150" s="686"/>
      <c r="AQ150" s="686"/>
      <c r="AR150" s="686"/>
      <c r="AS150" s="686" t="s">
        <v>4280</v>
      </c>
      <c r="AT150" s="686" t="s">
        <v>559</v>
      </c>
      <c r="AV150" s="684" t="s">
        <v>4811</v>
      </c>
      <c r="AW150" s="684" t="s">
        <v>4811</v>
      </c>
      <c r="AX150" s="684" t="b">
        <v>0</v>
      </c>
      <c r="AY150" s="686" t="s">
        <v>182</v>
      </c>
      <c r="BA150" s="686" t="s">
        <v>4080</v>
      </c>
      <c r="BB150" s="686"/>
      <c r="BC150" s="686"/>
      <c r="BD150" s="686"/>
      <c r="BE150" s="686"/>
      <c r="BF150" s="686"/>
      <c r="BG150" s="686"/>
      <c r="BH150" s="686"/>
      <c r="BI150" s="686"/>
      <c r="BJ150" s="686"/>
      <c r="BK150" s="686"/>
      <c r="BL150" s="686"/>
      <c r="BM150" s="686"/>
      <c r="BN150" s="686"/>
      <c r="BO150" s="686"/>
      <c r="BP150" s="686"/>
      <c r="BQ150" s="686"/>
      <c r="BR150" s="686"/>
      <c r="BS150" s="686"/>
      <c r="BT150" s="686"/>
      <c r="BU150" s="686"/>
    </row>
    <row r="151" ht="15.0" customHeight="1">
      <c r="A151" s="686" t="s">
        <v>654</v>
      </c>
      <c r="B151" s="686"/>
      <c r="C151" s="686" t="s">
        <v>4080</v>
      </c>
      <c r="D151" s="684"/>
      <c r="E151" s="684" t="b">
        <v>0</v>
      </c>
      <c r="F151" s="684"/>
      <c r="G151" s="710" t="s">
        <v>657</v>
      </c>
      <c r="H151" s="686"/>
      <c r="I151" s="686"/>
      <c r="J151" s="686" t="s">
        <v>4810</v>
      </c>
      <c r="P151" s="686" t="s">
        <v>658</v>
      </c>
      <c r="Q151" s="686" t="s">
        <v>659</v>
      </c>
      <c r="R151" s="686" t="s">
        <v>660</v>
      </c>
      <c r="S151" s="686" t="s">
        <v>207</v>
      </c>
      <c r="T151" s="712">
        <v>2015.0</v>
      </c>
      <c r="U151" s="686" t="s">
        <v>91</v>
      </c>
      <c r="V151" s="686"/>
      <c r="W151" s="686" t="s">
        <v>74</v>
      </c>
      <c r="X151" s="686"/>
      <c r="Y151" s="686"/>
      <c r="Z151" s="686"/>
      <c r="AA151" s="686"/>
      <c r="AB151" s="686"/>
      <c r="AC151" s="686"/>
      <c r="AD151" s="686"/>
      <c r="AE151" s="686"/>
      <c r="AF151" s="686"/>
      <c r="AG151" s="710" t="s">
        <v>662</v>
      </c>
      <c r="AH151" s="686"/>
      <c r="AI151" s="686"/>
      <c r="AJ151" s="686"/>
      <c r="AK151" s="686" t="s">
        <v>4282</v>
      </c>
      <c r="AL151" s="686"/>
      <c r="AM151" s="686"/>
      <c r="AN151" s="686" t="s">
        <v>4282</v>
      </c>
      <c r="AO151" s="686"/>
      <c r="AP151" s="686"/>
      <c r="AQ151" s="686"/>
      <c r="AR151" s="686"/>
      <c r="AS151" s="686" t="s">
        <v>4282</v>
      </c>
      <c r="AT151" s="686" t="s">
        <v>666</v>
      </c>
      <c r="AV151" s="684" t="s">
        <v>4811</v>
      </c>
      <c r="AW151" s="684" t="s">
        <v>4811</v>
      </c>
      <c r="AX151" s="684" t="b">
        <v>0</v>
      </c>
      <c r="AY151" s="686" t="s">
        <v>214</v>
      </c>
      <c r="AZ151" s="686"/>
      <c r="BA151" s="686" t="s">
        <v>4080</v>
      </c>
      <c r="BB151" s="686"/>
      <c r="BC151" s="686"/>
      <c r="BD151" s="686"/>
      <c r="BE151" s="686"/>
      <c r="BF151" s="686"/>
      <c r="BG151" s="686"/>
      <c r="BH151" s="686"/>
      <c r="BI151" s="686"/>
      <c r="BJ151" s="686"/>
      <c r="BK151" s="686"/>
      <c r="BL151" s="686"/>
      <c r="BM151" s="686"/>
      <c r="BN151" s="686"/>
      <c r="BO151" s="686"/>
      <c r="BP151" s="686"/>
      <c r="BQ151" s="686"/>
      <c r="BR151" s="686"/>
      <c r="BS151" s="686"/>
      <c r="BT151" s="686"/>
      <c r="BU151" s="686"/>
    </row>
    <row r="152" ht="15.0" customHeight="1">
      <c r="A152" s="686" t="s">
        <v>791</v>
      </c>
      <c r="B152" s="686"/>
      <c r="C152" s="686" t="s">
        <v>4080</v>
      </c>
      <c r="D152" s="684"/>
      <c r="E152" s="684" t="b">
        <v>0</v>
      </c>
      <c r="F152" s="684"/>
      <c r="G152" s="710" t="s">
        <v>794</v>
      </c>
      <c r="H152" s="686"/>
      <c r="I152" s="686"/>
      <c r="J152" s="686" t="s">
        <v>4810</v>
      </c>
      <c r="P152" s="686" t="s">
        <v>795</v>
      </c>
      <c r="Q152" s="686" t="s">
        <v>796</v>
      </c>
      <c r="R152" s="686" t="s">
        <v>797</v>
      </c>
      <c r="S152" s="686" t="s">
        <v>129</v>
      </c>
      <c r="T152" s="712">
        <v>2016.0</v>
      </c>
      <c r="U152" s="686" t="s">
        <v>91</v>
      </c>
      <c r="V152" s="686"/>
      <c r="W152" s="686" t="s">
        <v>306</v>
      </c>
      <c r="Y152" s="686"/>
      <c r="Z152" s="686"/>
      <c r="AA152" s="686"/>
      <c r="AB152" s="686"/>
      <c r="AC152" s="686"/>
      <c r="AD152" s="686"/>
      <c r="AE152" s="686"/>
      <c r="AF152" s="686"/>
      <c r="AG152" s="686"/>
      <c r="AH152" s="686"/>
      <c r="AI152" s="686"/>
      <c r="AJ152" s="686"/>
      <c r="AK152" s="686" t="s">
        <v>4490</v>
      </c>
      <c r="AL152" s="686"/>
      <c r="AM152" s="686"/>
      <c r="AN152" s="686"/>
      <c r="AO152" s="686"/>
      <c r="AP152" s="686"/>
      <c r="AQ152" s="686" t="s">
        <v>4490</v>
      </c>
      <c r="AR152" s="686"/>
      <c r="AS152" s="686" t="s">
        <v>4491</v>
      </c>
      <c r="AT152" s="686" t="s">
        <v>802</v>
      </c>
      <c r="AV152" s="684" t="s">
        <v>4811</v>
      </c>
      <c r="AW152" s="684" t="s">
        <v>4811</v>
      </c>
      <c r="AX152" s="684" t="b">
        <v>0</v>
      </c>
      <c r="AY152" s="686" t="s">
        <v>95</v>
      </c>
      <c r="AZ152" s="686"/>
      <c r="BA152" s="686" t="s">
        <v>4080</v>
      </c>
      <c r="BB152" s="686"/>
      <c r="BC152" s="686"/>
      <c r="BD152" s="686"/>
      <c r="BE152" s="686"/>
      <c r="BF152" s="686"/>
      <c r="BG152" s="686"/>
      <c r="BH152" s="686"/>
      <c r="BI152" s="686"/>
      <c r="BJ152" s="686"/>
      <c r="BK152" s="686"/>
      <c r="BL152" s="686"/>
      <c r="BM152" s="686"/>
      <c r="BN152" s="686"/>
      <c r="BO152" s="686"/>
      <c r="BP152" s="686"/>
      <c r="BQ152" s="686"/>
      <c r="BR152" s="686"/>
      <c r="BS152" s="686"/>
      <c r="BT152" s="686"/>
      <c r="BU152" s="686"/>
    </row>
    <row r="153" ht="15.0" customHeight="1">
      <c r="A153" s="686" t="s">
        <v>1353</v>
      </c>
      <c r="B153" s="686"/>
      <c r="C153" s="686" t="s">
        <v>4080</v>
      </c>
      <c r="D153" s="684"/>
      <c r="E153" s="684" t="b">
        <v>0</v>
      </c>
      <c r="F153" s="684"/>
      <c r="G153" s="710" t="s">
        <v>1355</v>
      </c>
      <c r="H153" s="686"/>
      <c r="I153" s="686"/>
      <c r="J153" s="686" t="s">
        <v>4810</v>
      </c>
      <c r="P153" s="686" t="s">
        <v>1356</v>
      </c>
      <c r="Q153" s="686" t="s">
        <v>1357</v>
      </c>
      <c r="R153" s="686" t="s">
        <v>1358</v>
      </c>
      <c r="T153" s="712">
        <v>2015.0</v>
      </c>
      <c r="U153" s="686" t="s">
        <v>91</v>
      </c>
      <c r="V153" s="686"/>
      <c r="W153" s="686" t="s">
        <v>74</v>
      </c>
      <c r="X153" s="686"/>
      <c r="Y153" s="686"/>
      <c r="Z153" s="686"/>
      <c r="AA153" s="686"/>
      <c r="AB153" s="686"/>
      <c r="AC153" s="686"/>
      <c r="AD153" s="686"/>
      <c r="AE153" s="686"/>
      <c r="AF153" s="686"/>
      <c r="AG153" s="710" t="s">
        <v>1359</v>
      </c>
      <c r="AH153" s="686"/>
      <c r="AI153" s="686"/>
      <c r="AJ153" s="686"/>
      <c r="AK153" s="686"/>
      <c r="AL153" s="686"/>
      <c r="AM153" s="686"/>
      <c r="AN153" s="686"/>
      <c r="AO153" s="686"/>
      <c r="AP153" s="686"/>
      <c r="AQ153" s="686"/>
      <c r="AR153" s="686"/>
      <c r="AS153" s="686"/>
      <c r="AT153" s="686"/>
      <c r="AU153" s="686"/>
      <c r="AV153" s="684" t="s">
        <v>4811</v>
      </c>
      <c r="AW153" s="684" t="s">
        <v>4811</v>
      </c>
      <c r="AX153" s="684" t="b">
        <v>0</v>
      </c>
      <c r="AY153" s="686" t="s">
        <v>95</v>
      </c>
      <c r="AZ153" s="686"/>
      <c r="BA153" s="686" t="s">
        <v>4080</v>
      </c>
      <c r="BB153" s="686"/>
      <c r="BC153" s="686"/>
      <c r="BD153" s="686"/>
      <c r="BE153" s="686"/>
      <c r="BF153" s="686"/>
      <c r="BG153" s="686"/>
      <c r="BH153" s="686"/>
      <c r="BI153" s="686"/>
      <c r="BJ153" s="686"/>
      <c r="BK153" s="686"/>
      <c r="BL153" s="686"/>
      <c r="BM153" s="686"/>
      <c r="BN153" s="686"/>
      <c r="BO153" s="686"/>
      <c r="BP153" s="686"/>
      <c r="BQ153" s="686"/>
      <c r="BR153" s="686"/>
      <c r="BS153" s="686"/>
      <c r="BT153" s="686"/>
      <c r="BU153" s="686"/>
    </row>
    <row r="154" ht="15.0" customHeight="1">
      <c r="A154" s="686" t="s">
        <v>1395</v>
      </c>
      <c r="B154" s="686"/>
      <c r="C154" s="686" t="s">
        <v>4080</v>
      </c>
      <c r="D154" s="684"/>
      <c r="E154" s="684" t="b">
        <v>0</v>
      </c>
      <c r="F154" s="684"/>
      <c r="G154" s="710" t="s">
        <v>1397</v>
      </c>
      <c r="H154" s="686"/>
      <c r="I154" s="686"/>
      <c r="J154" s="686" t="s">
        <v>4810</v>
      </c>
      <c r="P154" s="686" t="s">
        <v>1398</v>
      </c>
      <c r="Q154" s="686" t="s">
        <v>1399</v>
      </c>
      <c r="R154" s="686" t="s">
        <v>1400</v>
      </c>
      <c r="S154" s="686" t="s">
        <v>954</v>
      </c>
      <c r="T154" s="712">
        <v>2003.0</v>
      </c>
      <c r="U154" s="686" t="s">
        <v>91</v>
      </c>
      <c r="V154" s="686"/>
      <c r="W154" s="686" t="s">
        <v>193</v>
      </c>
      <c r="Y154" s="686"/>
      <c r="Z154" s="686"/>
      <c r="AA154" s="686"/>
      <c r="AB154" s="686"/>
      <c r="AC154" s="686"/>
      <c r="AD154" s="686"/>
      <c r="AE154" s="686"/>
      <c r="AF154" s="686"/>
      <c r="AG154" s="710" t="s">
        <v>1401</v>
      </c>
      <c r="AH154" s="686"/>
      <c r="AI154" s="686"/>
      <c r="AJ154" s="686"/>
      <c r="AK154" s="686"/>
      <c r="AL154" s="686"/>
      <c r="AM154" s="686"/>
      <c r="AN154" s="686" t="s">
        <v>4285</v>
      </c>
      <c r="AO154" s="686"/>
      <c r="AP154" s="686"/>
      <c r="AQ154" s="686"/>
      <c r="AR154" s="686"/>
      <c r="AS154" s="686" t="s">
        <v>4285</v>
      </c>
      <c r="AT154" s="686" t="s">
        <v>1403</v>
      </c>
      <c r="AV154" s="684" t="s">
        <v>4811</v>
      </c>
      <c r="AW154" s="684" t="s">
        <v>4811</v>
      </c>
      <c r="AX154" s="684" t="b">
        <v>0</v>
      </c>
      <c r="AY154" s="686" t="s">
        <v>214</v>
      </c>
      <c r="AZ154" s="686"/>
      <c r="BA154" s="686" t="s">
        <v>4080</v>
      </c>
      <c r="BB154" s="686"/>
      <c r="BC154" s="686"/>
      <c r="BD154" s="686"/>
      <c r="BE154" s="686"/>
      <c r="BF154" s="686"/>
      <c r="BG154" s="686"/>
      <c r="BH154" s="686"/>
      <c r="BI154" s="686"/>
      <c r="BJ154" s="686"/>
      <c r="BK154" s="686"/>
      <c r="BL154" s="686"/>
      <c r="BM154" s="686"/>
      <c r="BN154" s="686"/>
      <c r="BO154" s="686"/>
      <c r="BP154" s="686"/>
      <c r="BQ154" s="686"/>
      <c r="BR154" s="686"/>
      <c r="BS154" s="686"/>
      <c r="BT154" s="686"/>
      <c r="BU154" s="686"/>
    </row>
    <row r="155" ht="15.0" customHeight="1">
      <c r="A155" s="686" t="s">
        <v>1495</v>
      </c>
      <c r="B155" s="686"/>
      <c r="C155" s="686" t="s">
        <v>4080</v>
      </c>
      <c r="D155" s="684"/>
      <c r="E155" s="684" t="b">
        <v>0</v>
      </c>
      <c r="F155" s="684"/>
      <c r="G155" s="710" t="s">
        <v>1497</v>
      </c>
      <c r="H155" s="686"/>
      <c r="I155" s="686"/>
      <c r="J155" s="686" t="s">
        <v>4810</v>
      </c>
      <c r="P155" s="686" t="s">
        <v>1499</v>
      </c>
      <c r="Q155" s="686" t="s">
        <v>1500</v>
      </c>
      <c r="R155" s="686" t="s">
        <v>1501</v>
      </c>
      <c r="S155" s="686" t="s">
        <v>293</v>
      </c>
      <c r="T155" s="712">
        <v>2011.0</v>
      </c>
      <c r="U155" s="686" t="s">
        <v>109</v>
      </c>
      <c r="V155" s="686"/>
      <c r="W155" s="686" t="s">
        <v>110</v>
      </c>
      <c r="X155" s="686"/>
      <c r="Y155" s="742">
        <v>44513.0</v>
      </c>
      <c r="Z155" s="686"/>
      <c r="AA155" s="712">
        <v>0.0</v>
      </c>
      <c r="AB155" s="686"/>
      <c r="AC155" s="712">
        <v>2.0</v>
      </c>
      <c r="AD155" s="686"/>
      <c r="AE155" s="712">
        <v>3.0</v>
      </c>
      <c r="AF155" s="686"/>
      <c r="AG155" s="686"/>
      <c r="AH155" s="686"/>
      <c r="AI155" s="686"/>
      <c r="AJ155" s="686"/>
      <c r="AK155" s="686"/>
      <c r="AL155" s="686"/>
      <c r="AM155" s="686"/>
      <c r="AN155" s="686"/>
      <c r="AO155" s="686"/>
      <c r="AP155" s="686"/>
      <c r="AQ155" s="686"/>
      <c r="AR155" s="686"/>
      <c r="AS155" s="686" t="s">
        <v>4286</v>
      </c>
      <c r="AT155" s="686" t="s">
        <v>1506</v>
      </c>
      <c r="AV155" s="684" t="s">
        <v>4811</v>
      </c>
      <c r="AW155" s="684" t="s">
        <v>4811</v>
      </c>
      <c r="AX155" s="684" t="b">
        <v>0</v>
      </c>
      <c r="AY155" s="686" t="s">
        <v>95</v>
      </c>
      <c r="AZ155" s="686"/>
      <c r="BA155" s="686" t="s">
        <v>4080</v>
      </c>
      <c r="BB155" s="686"/>
      <c r="BC155" s="686"/>
      <c r="BD155" s="686"/>
      <c r="BE155" s="686"/>
      <c r="BF155" s="686"/>
      <c r="BG155" s="686"/>
      <c r="BH155" s="686"/>
      <c r="BI155" s="686"/>
      <c r="BJ155" s="686"/>
      <c r="BK155" s="686"/>
      <c r="BL155" s="686"/>
      <c r="BM155" s="686"/>
      <c r="BN155" s="686"/>
      <c r="BO155" s="686"/>
      <c r="BP155" s="686"/>
      <c r="BQ155" s="686"/>
      <c r="BR155" s="686"/>
      <c r="BS155" s="686"/>
      <c r="BT155" s="686"/>
      <c r="BU155" s="686"/>
    </row>
    <row r="156" ht="15.0" customHeight="1">
      <c r="A156" s="686" t="s">
        <v>1574</v>
      </c>
      <c r="B156" s="686"/>
      <c r="C156" s="686" t="s">
        <v>4080</v>
      </c>
      <c r="D156" s="684"/>
      <c r="E156" s="684" t="b">
        <v>0</v>
      </c>
      <c r="F156" s="684"/>
      <c r="G156" s="710" t="s">
        <v>1576</v>
      </c>
      <c r="H156" s="710" t="s">
        <v>1575</v>
      </c>
      <c r="I156" s="686" t="s">
        <v>4700</v>
      </c>
      <c r="J156" s="686" t="s">
        <v>4810</v>
      </c>
      <c r="K156" s="686" t="s">
        <v>124</v>
      </c>
      <c r="L156" s="686" t="s">
        <v>4741</v>
      </c>
      <c r="M156" s="686"/>
      <c r="N156" s="686"/>
      <c r="O156" s="686" t="s">
        <v>3542</v>
      </c>
      <c r="P156" s="686" t="s">
        <v>1577</v>
      </c>
      <c r="Q156" s="686" t="s">
        <v>1578</v>
      </c>
      <c r="R156" s="686" t="s">
        <v>1579</v>
      </c>
      <c r="S156" s="686" t="s">
        <v>3557</v>
      </c>
      <c r="T156" s="712">
        <v>1985.0</v>
      </c>
      <c r="U156" s="686" t="s">
        <v>91</v>
      </c>
      <c r="V156" s="737">
        <v>847908.0</v>
      </c>
      <c r="W156" s="686" t="s">
        <v>193</v>
      </c>
      <c r="Y156" s="686"/>
      <c r="Z156" s="686"/>
      <c r="AA156" s="686"/>
      <c r="AB156" s="686"/>
      <c r="AC156" s="686"/>
      <c r="AD156" s="686"/>
      <c r="AE156" s="686"/>
      <c r="AF156" s="686"/>
      <c r="AG156" s="686"/>
      <c r="AH156" s="686"/>
      <c r="AI156" s="686" t="s">
        <v>1581</v>
      </c>
      <c r="AK156" s="686" t="s">
        <v>4038</v>
      </c>
      <c r="AL156" s="686"/>
      <c r="AM156" s="686"/>
      <c r="AN156" s="686"/>
      <c r="AO156" s="686"/>
      <c r="AP156" s="686"/>
      <c r="AQ156" s="686"/>
      <c r="AR156" s="686" t="s">
        <v>4038</v>
      </c>
      <c r="AS156" s="686" t="s">
        <v>4038</v>
      </c>
      <c r="AT156" s="686" t="s">
        <v>1583</v>
      </c>
      <c r="AV156" s="684" t="s">
        <v>4811</v>
      </c>
      <c r="AW156" s="684" t="s">
        <v>4811</v>
      </c>
      <c r="AX156" s="684" t="b">
        <v>0</v>
      </c>
      <c r="AY156" s="686" t="s">
        <v>95</v>
      </c>
      <c r="AZ156" s="686"/>
      <c r="BA156" s="686" t="s">
        <v>4080</v>
      </c>
      <c r="BB156" s="686"/>
      <c r="BC156" s="686"/>
      <c r="BD156" s="686"/>
      <c r="BE156" s="686"/>
      <c r="BF156" s="686"/>
      <c r="BG156" s="686"/>
      <c r="BH156" s="686"/>
      <c r="BI156" s="686"/>
      <c r="BJ156" s="686"/>
      <c r="BK156" s="686"/>
      <c r="BL156" s="686"/>
      <c r="BM156" s="686"/>
      <c r="BN156" s="686"/>
      <c r="BO156" s="686"/>
      <c r="BP156" s="686"/>
      <c r="BQ156" s="686"/>
      <c r="BR156" s="686"/>
      <c r="BS156" s="686"/>
      <c r="BT156" s="686"/>
      <c r="BU156" s="686"/>
    </row>
    <row r="157" ht="15.0" customHeight="1">
      <c r="A157" s="686" t="s">
        <v>1744</v>
      </c>
      <c r="B157" s="686"/>
      <c r="C157" s="686" t="s">
        <v>4080</v>
      </c>
      <c r="D157" s="684"/>
      <c r="E157" s="684" t="b">
        <v>0</v>
      </c>
      <c r="F157" s="684"/>
      <c r="G157" s="710" t="s">
        <v>1745</v>
      </c>
      <c r="H157" s="686"/>
      <c r="I157" s="686"/>
      <c r="J157" s="686" t="s">
        <v>4810</v>
      </c>
      <c r="P157" s="686" t="s">
        <v>1746</v>
      </c>
      <c r="Q157" s="686" t="s">
        <v>1747</v>
      </c>
      <c r="R157" s="686" t="s">
        <v>1748</v>
      </c>
      <c r="S157" s="686" t="s">
        <v>954</v>
      </c>
      <c r="T157" s="712">
        <v>2005.0</v>
      </c>
      <c r="U157" s="686" t="s">
        <v>109</v>
      </c>
      <c r="V157" s="686"/>
      <c r="W157" s="686" t="s">
        <v>74</v>
      </c>
      <c r="X157" s="686"/>
      <c r="Y157" s="774">
        <v>44202.0</v>
      </c>
      <c r="Z157" s="686"/>
      <c r="AA157" s="712">
        <v>0.0</v>
      </c>
      <c r="AB157" s="686"/>
      <c r="AC157" s="712">
        <v>1.0</v>
      </c>
      <c r="AD157" s="686"/>
      <c r="AE157" s="712">
        <v>2.0</v>
      </c>
      <c r="AF157" s="686"/>
      <c r="AG157" s="686"/>
      <c r="AH157" s="686"/>
      <c r="AI157" s="686"/>
      <c r="AJ157" s="686"/>
      <c r="AK157" s="686" t="s">
        <v>4288</v>
      </c>
      <c r="AL157" s="686"/>
      <c r="AM157" s="686"/>
      <c r="AN157" s="686"/>
      <c r="AO157" s="686"/>
      <c r="AP157" s="686"/>
      <c r="AQ157" s="686" t="s">
        <v>4288</v>
      </c>
      <c r="AR157" s="686"/>
      <c r="AS157" s="686" t="s">
        <v>4289</v>
      </c>
      <c r="AT157" s="686" t="s">
        <v>1466</v>
      </c>
      <c r="AV157" s="684" t="s">
        <v>4811</v>
      </c>
      <c r="AW157" s="684" t="s">
        <v>4811</v>
      </c>
      <c r="AX157" s="684" t="b">
        <v>0</v>
      </c>
      <c r="AY157" s="686" t="s">
        <v>423</v>
      </c>
      <c r="AZ157" s="686"/>
      <c r="BA157" s="686" t="s">
        <v>4080</v>
      </c>
      <c r="BB157" s="686"/>
      <c r="BC157" s="686"/>
      <c r="BD157" s="686"/>
      <c r="BE157" s="686"/>
      <c r="BF157" s="686"/>
      <c r="BG157" s="686"/>
      <c r="BH157" s="686"/>
      <c r="BI157" s="686"/>
      <c r="BJ157" s="686"/>
      <c r="BK157" s="686"/>
      <c r="BL157" s="686"/>
      <c r="BM157" s="686"/>
      <c r="BN157" s="686"/>
      <c r="BO157" s="686"/>
      <c r="BP157" s="686"/>
      <c r="BQ157" s="686"/>
      <c r="BR157" s="686"/>
      <c r="BS157" s="686"/>
      <c r="BT157" s="686"/>
      <c r="BU157" s="686"/>
    </row>
    <row r="158" ht="15.0" customHeight="1">
      <c r="A158" s="686" t="s">
        <v>1868</v>
      </c>
      <c r="B158" s="686"/>
      <c r="C158" s="686" t="s">
        <v>4080</v>
      </c>
      <c r="D158" s="684"/>
      <c r="E158" s="684" t="b">
        <v>0</v>
      </c>
      <c r="F158" s="684"/>
      <c r="G158" s="710" t="s">
        <v>1869</v>
      </c>
      <c r="H158" s="686"/>
      <c r="I158" s="686"/>
      <c r="J158" s="686" t="s">
        <v>4810</v>
      </c>
      <c r="P158" s="686" t="s">
        <v>1870</v>
      </c>
      <c r="Q158" s="686" t="s">
        <v>1871</v>
      </c>
      <c r="R158" s="686" t="s">
        <v>1872</v>
      </c>
      <c r="S158" s="686" t="s">
        <v>1873</v>
      </c>
      <c r="T158" s="712">
        <v>2011.0</v>
      </c>
      <c r="U158" s="686" t="s">
        <v>91</v>
      </c>
      <c r="V158" s="686"/>
      <c r="W158" s="686" t="s">
        <v>74</v>
      </c>
      <c r="X158" s="686"/>
      <c r="Y158" s="754" t="s">
        <v>3891</v>
      </c>
      <c r="Z158" s="686" t="s">
        <v>4056</v>
      </c>
      <c r="AA158" s="686" t="s">
        <v>4057</v>
      </c>
      <c r="AB158" s="712">
        <v>0.05</v>
      </c>
      <c r="AC158" s="712">
        <v>1.0</v>
      </c>
      <c r="AD158" s="686"/>
      <c r="AE158" s="712">
        <v>1.0</v>
      </c>
      <c r="AF158" s="686"/>
      <c r="AG158" s="686"/>
      <c r="AH158" s="686"/>
      <c r="AI158" s="686"/>
      <c r="AJ158" s="686"/>
      <c r="AK158" s="686" t="s">
        <v>4298</v>
      </c>
      <c r="AL158" s="686"/>
      <c r="AM158" s="686"/>
      <c r="AN158" s="686" t="s">
        <v>4299</v>
      </c>
      <c r="AO158" s="686"/>
      <c r="AP158" s="686"/>
      <c r="AQ158" s="686" t="s">
        <v>4298</v>
      </c>
      <c r="AR158" s="686"/>
      <c r="AS158" s="686" t="s">
        <v>4300</v>
      </c>
      <c r="AT158" s="686" t="s">
        <v>1878</v>
      </c>
      <c r="AU158" s="686" t="s">
        <v>1879</v>
      </c>
      <c r="AV158" s="684" t="s">
        <v>4811</v>
      </c>
      <c r="AW158" s="684" t="s">
        <v>4811</v>
      </c>
      <c r="AX158" s="684" t="b">
        <v>0</v>
      </c>
      <c r="AY158" s="686" t="s">
        <v>182</v>
      </c>
      <c r="BA158" s="686" t="s">
        <v>4080</v>
      </c>
      <c r="BB158" s="686"/>
      <c r="BC158" s="686"/>
      <c r="BD158" s="686"/>
      <c r="BE158" s="686"/>
      <c r="BF158" s="686"/>
      <c r="BG158" s="686"/>
      <c r="BH158" s="686"/>
      <c r="BI158" s="686"/>
      <c r="BJ158" s="686"/>
      <c r="BK158" s="686"/>
      <c r="BL158" s="686"/>
      <c r="BM158" s="686"/>
      <c r="BN158" s="686"/>
      <c r="BO158" s="686"/>
      <c r="BP158" s="686"/>
      <c r="BQ158" s="686"/>
      <c r="BR158" s="686"/>
      <c r="BS158" s="686"/>
      <c r="BT158" s="686"/>
      <c r="BU158" s="686"/>
    </row>
    <row r="159" ht="15.0" customHeight="1">
      <c r="A159" s="686" t="s">
        <v>1945</v>
      </c>
      <c r="B159" s="686"/>
      <c r="C159" s="686" t="s">
        <v>4080</v>
      </c>
      <c r="D159" s="684"/>
      <c r="E159" s="684" t="b">
        <v>0</v>
      </c>
      <c r="F159" s="684"/>
      <c r="G159" s="710" t="s">
        <v>1946</v>
      </c>
      <c r="H159" s="686"/>
      <c r="I159" s="686"/>
      <c r="J159" s="686" t="s">
        <v>4810</v>
      </c>
      <c r="P159" s="686" t="s">
        <v>1947</v>
      </c>
      <c r="Q159" s="686" t="s">
        <v>1948</v>
      </c>
      <c r="R159" s="686" t="s">
        <v>1949</v>
      </c>
      <c r="S159" s="686" t="s">
        <v>129</v>
      </c>
      <c r="T159" s="712">
        <v>2015.0</v>
      </c>
      <c r="U159" s="686" t="s">
        <v>91</v>
      </c>
      <c r="V159" s="686"/>
      <c r="W159" s="686" t="s">
        <v>74</v>
      </c>
      <c r="X159" s="686"/>
      <c r="Y159" s="742">
        <v>44485.0</v>
      </c>
      <c r="Z159" s="686" t="s">
        <v>4301</v>
      </c>
      <c r="AA159" s="686" t="s">
        <v>4302</v>
      </c>
      <c r="AB159" s="712">
        <v>0.0016</v>
      </c>
      <c r="AC159" s="712">
        <v>1.0</v>
      </c>
      <c r="AD159" s="686"/>
      <c r="AE159" s="712">
        <v>1.0</v>
      </c>
      <c r="AF159" s="686"/>
      <c r="AG159" s="710" t="s">
        <v>1950</v>
      </c>
      <c r="AH159" s="712">
        <v>6.0</v>
      </c>
      <c r="AI159" s="686"/>
      <c r="AJ159" s="686"/>
      <c r="AK159" s="686" t="s">
        <v>4303</v>
      </c>
      <c r="AL159" s="686"/>
      <c r="AM159" s="686"/>
      <c r="AN159" s="686" t="s">
        <v>4303</v>
      </c>
      <c r="AO159" s="686"/>
      <c r="AP159" s="686"/>
      <c r="AQ159" s="686" t="s">
        <v>4304</v>
      </c>
      <c r="AR159" s="686"/>
      <c r="AS159" s="686" t="s">
        <v>4305</v>
      </c>
      <c r="AT159" s="686" t="s">
        <v>1954</v>
      </c>
      <c r="AV159" s="684" t="s">
        <v>4811</v>
      </c>
      <c r="AW159" s="684" t="s">
        <v>4811</v>
      </c>
      <c r="AX159" s="684" t="b">
        <v>0</v>
      </c>
      <c r="AY159" s="686" t="s">
        <v>214</v>
      </c>
      <c r="AZ159" s="686"/>
      <c r="BA159" s="686" t="s">
        <v>4080</v>
      </c>
      <c r="BB159" s="686"/>
      <c r="BC159" s="686"/>
      <c r="BD159" s="686"/>
      <c r="BE159" s="686"/>
      <c r="BF159" s="686"/>
      <c r="BG159" s="686"/>
      <c r="BH159" s="686"/>
      <c r="BI159" s="686"/>
      <c r="BJ159" s="686"/>
      <c r="BK159" s="686"/>
      <c r="BL159" s="686"/>
      <c r="BM159" s="686"/>
      <c r="BN159" s="686"/>
      <c r="BO159" s="686"/>
      <c r="BP159" s="686"/>
      <c r="BQ159" s="686"/>
      <c r="BR159" s="686"/>
      <c r="BS159" s="686"/>
      <c r="BT159" s="686"/>
      <c r="BU159" s="686"/>
    </row>
    <row r="160" ht="15.0" customHeight="1">
      <c r="A160" s="686" t="s">
        <v>2035</v>
      </c>
      <c r="B160" s="686"/>
      <c r="C160" s="686"/>
      <c r="D160" s="684"/>
      <c r="E160" s="684" t="b">
        <v>0</v>
      </c>
      <c r="F160" s="684"/>
      <c r="G160" s="686"/>
      <c r="H160" s="686"/>
      <c r="I160" s="686"/>
      <c r="J160" s="686" t="s">
        <v>2708</v>
      </c>
      <c r="L160" s="686"/>
      <c r="M160" s="686"/>
      <c r="N160" s="686"/>
      <c r="O160" s="686"/>
      <c r="P160" s="686" t="s">
        <v>2036</v>
      </c>
      <c r="Q160" s="686" t="s">
        <v>2037</v>
      </c>
      <c r="R160" s="686" t="s">
        <v>2038</v>
      </c>
      <c r="S160" s="686" t="s">
        <v>3934</v>
      </c>
      <c r="T160" s="712">
        <v>2016.0</v>
      </c>
      <c r="U160" s="686" t="s">
        <v>91</v>
      </c>
      <c r="V160" s="686"/>
      <c r="W160" s="686" t="s">
        <v>110</v>
      </c>
      <c r="X160" s="686"/>
      <c r="Y160" s="686"/>
      <c r="Z160" s="686"/>
      <c r="AA160" s="686"/>
      <c r="AB160" s="686"/>
      <c r="AC160" s="686"/>
      <c r="AD160" s="686"/>
      <c r="AE160" s="686"/>
      <c r="AF160" s="686"/>
      <c r="AG160" s="686"/>
      <c r="AH160" s="686"/>
      <c r="AI160" s="686"/>
      <c r="AJ160" s="686"/>
      <c r="AK160" s="686"/>
      <c r="AL160" s="686"/>
      <c r="AM160" s="686"/>
      <c r="AN160" s="686"/>
      <c r="AO160" s="686"/>
      <c r="AP160" s="686"/>
      <c r="AQ160" s="686"/>
      <c r="AR160" s="686"/>
      <c r="AS160" s="686"/>
      <c r="AT160" s="686" t="s">
        <v>1239</v>
      </c>
      <c r="AV160" s="684" t="s">
        <v>4811</v>
      </c>
      <c r="AW160" s="684" t="s">
        <v>4811</v>
      </c>
      <c r="AX160" s="684" t="b">
        <v>0</v>
      </c>
      <c r="AY160" s="686" t="s">
        <v>214</v>
      </c>
      <c r="AZ160" s="686"/>
      <c r="BA160" s="686" t="s">
        <v>4080</v>
      </c>
      <c r="BB160" s="686"/>
      <c r="BC160" s="686"/>
      <c r="BD160" s="686"/>
      <c r="BE160" s="686"/>
      <c r="BF160" s="686"/>
      <c r="BG160" s="686"/>
      <c r="BH160" s="686"/>
      <c r="BI160" s="686"/>
      <c r="BJ160" s="686"/>
      <c r="BK160" s="686"/>
      <c r="BL160" s="686"/>
      <c r="BM160" s="686"/>
      <c r="BN160" s="686"/>
      <c r="BO160" s="686"/>
      <c r="BP160" s="686"/>
      <c r="BQ160" s="686"/>
      <c r="BR160" s="686"/>
      <c r="BS160" s="686"/>
      <c r="BT160" s="686"/>
      <c r="BU160" s="686"/>
    </row>
    <row r="161" ht="15.0" customHeight="1">
      <c r="A161" s="686" t="s">
        <v>2130</v>
      </c>
      <c r="B161" s="686"/>
      <c r="C161" s="686" t="s">
        <v>4080</v>
      </c>
      <c r="D161" s="684"/>
      <c r="E161" s="684" t="b">
        <v>0</v>
      </c>
      <c r="F161" s="684"/>
      <c r="G161" s="710" t="s">
        <v>4306</v>
      </c>
      <c r="H161" s="686"/>
      <c r="I161" s="686"/>
      <c r="J161" s="686" t="s">
        <v>2708</v>
      </c>
      <c r="L161" s="686"/>
      <c r="M161" s="686"/>
      <c r="N161" s="686"/>
      <c r="O161" s="686"/>
      <c r="P161" s="686" t="s">
        <v>4307</v>
      </c>
      <c r="Q161" s="686" t="s">
        <v>4308</v>
      </c>
      <c r="R161" s="686" t="s">
        <v>2126</v>
      </c>
      <c r="S161" s="686" t="s">
        <v>577</v>
      </c>
      <c r="T161" s="712">
        <v>2015.0</v>
      </c>
      <c r="U161" s="686" t="s">
        <v>91</v>
      </c>
      <c r="V161" s="686"/>
      <c r="W161" s="686" t="s">
        <v>74</v>
      </c>
      <c r="X161" s="686"/>
      <c r="Y161" s="754" t="s">
        <v>3891</v>
      </c>
      <c r="Z161" s="686"/>
      <c r="AA161" s="712">
        <v>0.0</v>
      </c>
      <c r="AB161" s="686"/>
      <c r="AC161" s="712">
        <v>1.0</v>
      </c>
      <c r="AD161" s="686"/>
      <c r="AE161" s="712">
        <v>0.0</v>
      </c>
      <c r="AF161" s="686"/>
      <c r="AG161" s="686"/>
      <c r="AH161" s="686"/>
      <c r="AI161" s="686"/>
      <c r="AJ161" s="686"/>
      <c r="AK161" s="686"/>
      <c r="AL161" s="686"/>
      <c r="AM161" s="686"/>
      <c r="AN161" s="686" t="s">
        <v>4309</v>
      </c>
      <c r="AO161" s="686"/>
      <c r="AP161" s="686"/>
      <c r="AQ161" s="686"/>
      <c r="AR161" s="686"/>
      <c r="AS161" s="686" t="s">
        <v>4310</v>
      </c>
      <c r="AT161" s="686" t="s">
        <v>2129</v>
      </c>
      <c r="AV161" s="684" t="s">
        <v>4811</v>
      </c>
      <c r="AW161" s="684" t="s">
        <v>4811</v>
      </c>
      <c r="AX161" s="684" t="b">
        <v>0</v>
      </c>
      <c r="AY161" s="686" t="s">
        <v>182</v>
      </c>
      <c r="BA161" s="686" t="s">
        <v>4080</v>
      </c>
      <c r="BB161" s="686"/>
      <c r="BC161" s="686"/>
      <c r="BD161" s="686"/>
      <c r="BE161" s="686"/>
      <c r="BF161" s="686"/>
      <c r="BG161" s="686"/>
      <c r="BH161" s="686"/>
      <c r="BI161" s="686"/>
      <c r="BJ161" s="686"/>
      <c r="BK161" s="686"/>
      <c r="BL161" s="686"/>
      <c r="BM161" s="686"/>
      <c r="BN161" s="686"/>
      <c r="BO161" s="686"/>
      <c r="BP161" s="686"/>
      <c r="BQ161" s="686"/>
      <c r="BR161" s="686"/>
      <c r="BS161" s="686"/>
      <c r="BT161" s="686"/>
      <c r="BU161" s="686"/>
    </row>
    <row r="162" ht="15.0" hidden="1" customHeight="1">
      <c r="A162" s="686" t="s">
        <v>3166</v>
      </c>
      <c r="B162" s="686"/>
      <c r="C162" s="686" t="s">
        <v>4080</v>
      </c>
      <c r="D162" s="684"/>
      <c r="E162" s="684" t="b">
        <v>1</v>
      </c>
      <c r="F162" s="684"/>
      <c r="G162" s="710" t="s">
        <v>3168</v>
      </c>
      <c r="H162" s="710" t="s">
        <v>4877</v>
      </c>
      <c r="I162" s="686" t="s">
        <v>4728</v>
      </c>
      <c r="J162" s="686" t="s">
        <v>2708</v>
      </c>
      <c r="K162" s="686" t="s">
        <v>63</v>
      </c>
      <c r="L162" s="686" t="s">
        <v>4717</v>
      </c>
      <c r="M162" s="686"/>
      <c r="N162" s="686"/>
      <c r="O162" s="686"/>
      <c r="P162" s="686" t="s">
        <v>3170</v>
      </c>
      <c r="Q162" s="686" t="s">
        <v>3171</v>
      </c>
      <c r="R162" s="686" t="s">
        <v>3172</v>
      </c>
      <c r="S162" s="686" t="s">
        <v>415</v>
      </c>
      <c r="T162" s="712">
        <v>2010.0</v>
      </c>
      <c r="U162" s="686" t="s">
        <v>109</v>
      </c>
      <c r="V162" s="737">
        <v>50380.0</v>
      </c>
      <c r="W162" s="686" t="s">
        <v>193</v>
      </c>
      <c r="X162" s="686" t="s">
        <v>259</v>
      </c>
      <c r="Y162" s="742">
        <v>44274.0</v>
      </c>
      <c r="Z162" s="686" t="s">
        <v>3971</v>
      </c>
      <c r="AA162" s="686" t="s">
        <v>3972</v>
      </c>
      <c r="AB162" s="712">
        <v>5.5</v>
      </c>
      <c r="AC162" s="712">
        <v>1.0</v>
      </c>
      <c r="AD162" s="686" t="s">
        <v>111</v>
      </c>
      <c r="AE162" s="712">
        <v>0.0</v>
      </c>
      <c r="AF162" s="686"/>
      <c r="AG162" s="710" t="s">
        <v>3173</v>
      </c>
      <c r="AH162" s="686"/>
      <c r="AI162" s="686" t="s">
        <v>3174</v>
      </c>
      <c r="AJ162" s="759">
        <v>9.73E11</v>
      </c>
      <c r="AK162" s="686" t="s">
        <v>3973</v>
      </c>
      <c r="AL162" s="686"/>
      <c r="AM162" s="686"/>
      <c r="AN162" s="686" t="s">
        <v>3973</v>
      </c>
      <c r="AO162" s="686"/>
      <c r="AP162" s="686"/>
      <c r="AQ162" s="686"/>
      <c r="AR162" s="686"/>
      <c r="AS162" s="686" t="s">
        <v>3974</v>
      </c>
      <c r="AT162" s="686" t="s">
        <v>3177</v>
      </c>
      <c r="AV162" s="684" t="s">
        <v>4811</v>
      </c>
      <c r="AW162" s="684" t="s">
        <v>4811</v>
      </c>
      <c r="AX162" s="684" t="b">
        <v>0</v>
      </c>
      <c r="AY162" s="686" t="s">
        <v>214</v>
      </c>
      <c r="AZ162" s="686"/>
      <c r="BA162" s="686" t="s">
        <v>4080</v>
      </c>
      <c r="BB162" s="686"/>
      <c r="BC162" s="686"/>
      <c r="BD162" s="686"/>
      <c r="BE162" s="686"/>
      <c r="BF162" s="686"/>
      <c r="BG162" s="686"/>
      <c r="BH162" s="686"/>
      <c r="BI162" s="686"/>
      <c r="BJ162" s="686"/>
      <c r="BK162" s="686"/>
      <c r="BL162" s="686"/>
      <c r="BM162" s="686"/>
      <c r="BN162" s="686"/>
      <c r="BO162" s="686"/>
      <c r="BP162" s="686"/>
      <c r="BQ162" s="686"/>
      <c r="BR162" s="686"/>
      <c r="BS162" s="686"/>
      <c r="BT162" s="686"/>
      <c r="BU162" s="686"/>
    </row>
    <row r="163" ht="15.0" customHeight="1">
      <c r="A163" s="686" t="s">
        <v>2171</v>
      </c>
      <c r="B163" s="686"/>
      <c r="C163" s="686" t="s">
        <v>4080</v>
      </c>
      <c r="D163" s="684"/>
      <c r="E163" s="684" t="b">
        <v>0</v>
      </c>
      <c r="F163" s="684"/>
      <c r="G163" s="710" t="s">
        <v>2172</v>
      </c>
      <c r="H163" s="686"/>
      <c r="I163" s="686"/>
      <c r="J163" s="686" t="s">
        <v>4810</v>
      </c>
      <c r="P163" s="686" t="s">
        <v>2173</v>
      </c>
      <c r="Q163" s="686" t="s">
        <v>2174</v>
      </c>
      <c r="R163" s="686" t="s">
        <v>2175</v>
      </c>
      <c r="S163" s="686" t="s">
        <v>220</v>
      </c>
      <c r="T163" s="712">
        <v>1991.0</v>
      </c>
      <c r="U163" s="686" t="s">
        <v>109</v>
      </c>
      <c r="V163" s="686"/>
      <c r="W163" s="686"/>
      <c r="X163" s="686"/>
      <c r="Y163" s="754" t="s">
        <v>3891</v>
      </c>
      <c r="Z163" s="686"/>
      <c r="AA163" s="712">
        <v>0.0</v>
      </c>
      <c r="AB163" s="686"/>
      <c r="AC163" s="712">
        <v>1.0</v>
      </c>
      <c r="AD163" s="686"/>
      <c r="AE163" s="712">
        <v>1.0</v>
      </c>
      <c r="AF163" s="686"/>
      <c r="AG163" s="686"/>
      <c r="AH163" s="686"/>
      <c r="AI163" s="686"/>
      <c r="AJ163" s="686"/>
      <c r="AK163" s="686" t="s">
        <v>4311</v>
      </c>
      <c r="AL163" s="686"/>
      <c r="AM163" s="686"/>
      <c r="AN163" s="686"/>
      <c r="AO163" s="686"/>
      <c r="AP163" s="686"/>
      <c r="AQ163" s="686"/>
      <c r="AR163" s="686"/>
      <c r="AS163" s="686" t="s">
        <v>4311</v>
      </c>
      <c r="AT163" s="686" t="s">
        <v>2178</v>
      </c>
      <c r="AV163" s="684" t="s">
        <v>4811</v>
      </c>
      <c r="AW163" s="684" t="s">
        <v>4811</v>
      </c>
      <c r="AX163" s="684" t="b">
        <v>1</v>
      </c>
      <c r="AY163" s="686" t="s">
        <v>95</v>
      </c>
      <c r="AZ163" s="686"/>
      <c r="BA163" s="686" t="s">
        <v>4080</v>
      </c>
      <c r="BB163" s="686"/>
      <c r="BC163" s="686"/>
      <c r="BD163" s="686"/>
      <c r="BE163" s="686"/>
      <c r="BF163" s="686"/>
      <c r="BG163" s="686"/>
      <c r="BH163" s="686"/>
      <c r="BI163" s="686"/>
      <c r="BJ163" s="686"/>
      <c r="BK163" s="686"/>
      <c r="BL163" s="686"/>
      <c r="BM163" s="686"/>
      <c r="BN163" s="686"/>
      <c r="BO163" s="686"/>
      <c r="BP163" s="686"/>
      <c r="BQ163" s="686"/>
      <c r="BR163" s="686"/>
      <c r="BS163" s="686"/>
      <c r="BT163" s="686"/>
      <c r="BU163" s="686"/>
    </row>
    <row r="164" ht="15.0" customHeight="1">
      <c r="A164" s="686" t="s">
        <v>2311</v>
      </c>
      <c r="B164" s="686"/>
      <c r="C164" s="686" t="s">
        <v>4080</v>
      </c>
      <c r="D164" s="684"/>
      <c r="E164" s="684" t="b">
        <v>0</v>
      </c>
      <c r="F164" s="684"/>
      <c r="G164" s="710" t="s">
        <v>2312</v>
      </c>
      <c r="H164" s="686"/>
      <c r="I164" s="686"/>
      <c r="J164" s="686" t="s">
        <v>2708</v>
      </c>
      <c r="L164" s="686"/>
      <c r="M164" s="686"/>
      <c r="N164" s="686"/>
      <c r="O164" s="686"/>
      <c r="P164" s="686" t="s">
        <v>2313</v>
      </c>
      <c r="Q164" s="686" t="s">
        <v>2314</v>
      </c>
      <c r="R164" s="686" t="s">
        <v>2315</v>
      </c>
      <c r="S164" s="686" t="s">
        <v>415</v>
      </c>
      <c r="T164" s="712">
        <v>2005.0</v>
      </c>
      <c r="U164" s="686" t="s">
        <v>91</v>
      </c>
      <c r="V164" s="686"/>
      <c r="W164" s="686" t="s">
        <v>74</v>
      </c>
      <c r="X164" s="686"/>
      <c r="Y164" s="686"/>
      <c r="Z164" s="686"/>
      <c r="AA164" s="686" t="s">
        <v>4098</v>
      </c>
      <c r="AB164" s="712">
        <v>1.0</v>
      </c>
      <c r="AC164" s="712">
        <v>1.0</v>
      </c>
      <c r="AD164" s="686"/>
      <c r="AE164" s="712">
        <v>0.0</v>
      </c>
      <c r="AF164" s="686"/>
      <c r="AG164" s="710" t="s">
        <v>2316</v>
      </c>
      <c r="AH164" s="686"/>
      <c r="AI164" s="686"/>
      <c r="AJ164" s="686"/>
      <c r="AK164" s="686"/>
      <c r="AL164" s="686"/>
      <c r="AM164" s="686"/>
      <c r="AN164" s="686" t="s">
        <v>4099</v>
      </c>
      <c r="AO164" s="686"/>
      <c r="AP164" s="686"/>
      <c r="AQ164" s="686"/>
      <c r="AR164" s="686"/>
      <c r="AS164" s="686" t="s">
        <v>4099</v>
      </c>
      <c r="AT164" s="686" t="s">
        <v>2318</v>
      </c>
      <c r="AU164" s="686" t="s">
        <v>2319</v>
      </c>
      <c r="AV164" s="684" t="s">
        <v>4811</v>
      </c>
      <c r="AW164" s="684" t="s">
        <v>4811</v>
      </c>
      <c r="AX164" s="684" t="b">
        <v>1</v>
      </c>
      <c r="AY164" s="686" t="s">
        <v>214</v>
      </c>
      <c r="AZ164" s="686"/>
      <c r="BA164" s="686" t="s">
        <v>4080</v>
      </c>
      <c r="BB164" s="686"/>
      <c r="BC164" s="686"/>
      <c r="BD164" s="686"/>
      <c r="BE164" s="686"/>
      <c r="BF164" s="686"/>
      <c r="BG164" s="686"/>
      <c r="BH164" s="686"/>
      <c r="BI164" s="686"/>
      <c r="BJ164" s="686"/>
      <c r="BK164" s="686"/>
      <c r="BL164" s="686"/>
      <c r="BM164" s="686"/>
      <c r="BN164" s="686"/>
      <c r="BO164" s="686"/>
      <c r="BP164" s="686"/>
      <c r="BQ164" s="686"/>
      <c r="BR164" s="686"/>
      <c r="BS164" s="686"/>
      <c r="BT164" s="686"/>
      <c r="BU164" s="686"/>
    </row>
    <row r="165" ht="15.0" customHeight="1">
      <c r="A165" s="686" t="s">
        <v>2320</v>
      </c>
      <c r="B165" s="686"/>
      <c r="C165" s="686" t="s">
        <v>4080</v>
      </c>
      <c r="D165" s="684"/>
      <c r="E165" s="684" t="b">
        <v>0</v>
      </c>
      <c r="F165" s="684"/>
      <c r="G165" s="710" t="s">
        <v>2323</v>
      </c>
      <c r="H165" s="686"/>
      <c r="I165" s="686" t="s">
        <v>4707</v>
      </c>
      <c r="J165" s="686" t="s">
        <v>515</v>
      </c>
      <c r="K165" s="686" t="s">
        <v>63</v>
      </c>
      <c r="L165" s="686" t="s">
        <v>4854</v>
      </c>
      <c r="M165" s="686"/>
      <c r="N165" s="686"/>
      <c r="O165" s="686" t="s">
        <v>3550</v>
      </c>
      <c r="P165" s="686" t="s">
        <v>2324</v>
      </c>
      <c r="Q165" s="686" t="s">
        <v>2325</v>
      </c>
      <c r="R165" s="686" t="s">
        <v>2326</v>
      </c>
      <c r="S165" s="686" t="s">
        <v>577</v>
      </c>
      <c r="T165" s="712">
        <v>2008.0</v>
      </c>
      <c r="U165" s="686" t="s">
        <v>109</v>
      </c>
      <c r="V165" s="737">
        <v>34236.0</v>
      </c>
      <c r="W165" s="686" t="s">
        <v>193</v>
      </c>
      <c r="Y165" s="742">
        <v>44212.0</v>
      </c>
      <c r="Z165" s="686" t="s">
        <v>4101</v>
      </c>
      <c r="AA165" s="686" t="s">
        <v>4102</v>
      </c>
      <c r="AB165" s="712">
        <v>7.5</v>
      </c>
      <c r="AC165" s="712">
        <v>2.0</v>
      </c>
      <c r="AD165" s="686" t="s">
        <v>111</v>
      </c>
      <c r="AE165" s="712">
        <v>1.0</v>
      </c>
      <c r="AF165" s="686"/>
      <c r="AG165" s="686"/>
      <c r="AH165" s="686"/>
      <c r="AI165" s="686" t="s">
        <v>2327</v>
      </c>
      <c r="AJ165" s="759">
        <v>9.72E10</v>
      </c>
      <c r="AK165" s="686" t="s">
        <v>4103</v>
      </c>
      <c r="AL165" s="686"/>
      <c r="AM165" s="686"/>
      <c r="AN165" s="686"/>
      <c r="AO165" s="686"/>
      <c r="AP165" s="686"/>
      <c r="AQ165" s="686"/>
      <c r="AR165" s="686"/>
      <c r="AS165" s="686" t="s">
        <v>4103</v>
      </c>
      <c r="AT165" s="686" t="s">
        <v>2329</v>
      </c>
      <c r="AV165" s="684" t="s">
        <v>4811</v>
      </c>
      <c r="AW165" s="684" t="s">
        <v>4811</v>
      </c>
      <c r="AX165" s="684" t="b">
        <v>0</v>
      </c>
      <c r="AY165" s="686" t="s">
        <v>95</v>
      </c>
      <c r="AZ165" s="686"/>
      <c r="BA165" s="686" t="s">
        <v>4080</v>
      </c>
      <c r="BB165" s="686"/>
      <c r="BC165" s="686"/>
      <c r="BD165" s="686"/>
      <c r="BE165" s="686"/>
      <c r="BF165" s="686"/>
      <c r="BG165" s="686"/>
      <c r="BH165" s="686"/>
      <c r="BI165" s="686"/>
      <c r="BJ165" s="686"/>
      <c r="BK165" s="686"/>
      <c r="BL165" s="686"/>
      <c r="BM165" s="686"/>
      <c r="BN165" s="686"/>
      <c r="BO165" s="686"/>
      <c r="BP165" s="686"/>
      <c r="BQ165" s="686"/>
      <c r="BR165" s="686"/>
      <c r="BS165" s="686"/>
      <c r="BT165" s="686"/>
      <c r="BU165" s="686"/>
    </row>
    <row r="166" ht="15.0" customHeight="1">
      <c r="A166" s="686" t="s">
        <v>4612</v>
      </c>
      <c r="B166" s="686"/>
      <c r="C166" s="686"/>
      <c r="D166" s="684"/>
      <c r="E166" s="684" t="b">
        <v>0</v>
      </c>
      <c r="F166" s="684"/>
      <c r="G166" s="686"/>
      <c r="H166" s="710" t="s">
        <v>4613</v>
      </c>
      <c r="I166" s="686" t="s">
        <v>4707</v>
      </c>
      <c r="J166" s="686" t="s">
        <v>4810</v>
      </c>
      <c r="K166" s="686" t="s">
        <v>63</v>
      </c>
      <c r="L166" s="686" t="s">
        <v>187</v>
      </c>
      <c r="M166" s="686"/>
      <c r="N166" s="686"/>
      <c r="O166" s="686" t="s">
        <v>3549</v>
      </c>
      <c r="P166" s="686" t="s">
        <v>4614</v>
      </c>
      <c r="S166" s="686" t="s">
        <v>4615</v>
      </c>
      <c r="T166" s="686"/>
      <c r="U166" s="686"/>
      <c r="V166" s="686"/>
      <c r="W166" s="686"/>
      <c r="X166" s="686"/>
      <c r="Y166" s="686"/>
      <c r="Z166" s="686"/>
      <c r="AA166" s="686"/>
      <c r="AB166" s="686"/>
      <c r="AC166" s="686"/>
      <c r="AD166" s="686"/>
      <c r="AE166" s="686"/>
      <c r="AF166" s="686"/>
      <c r="AG166" s="686"/>
      <c r="AH166" s="686"/>
      <c r="AI166" s="686"/>
      <c r="AJ166" s="686"/>
      <c r="AK166" s="686"/>
      <c r="AL166" s="686"/>
      <c r="AM166" s="686"/>
      <c r="AN166" s="686"/>
      <c r="AO166" s="686"/>
      <c r="AP166" s="686"/>
      <c r="AQ166" s="686"/>
      <c r="AR166" s="686"/>
      <c r="AS166" s="686"/>
      <c r="AT166" s="686"/>
      <c r="AU166" s="686"/>
      <c r="AV166" s="686"/>
      <c r="AW166" s="686"/>
      <c r="AX166" s="686"/>
      <c r="AY166" s="686"/>
      <c r="AZ166" s="686"/>
      <c r="BA166" s="686" t="s">
        <v>4812</v>
      </c>
      <c r="BB166" s="686"/>
      <c r="BC166" s="686"/>
      <c r="BD166" s="686"/>
      <c r="BE166" s="686"/>
      <c r="BF166" s="686"/>
      <c r="BG166" s="686"/>
      <c r="BH166" s="686"/>
      <c r="BI166" s="686"/>
      <c r="BJ166" s="686"/>
      <c r="BK166" s="686"/>
      <c r="BL166" s="686"/>
      <c r="BM166" s="686"/>
      <c r="BN166" s="686"/>
      <c r="BO166" s="686"/>
      <c r="BP166" s="686"/>
      <c r="BQ166" s="686"/>
      <c r="BR166" s="686"/>
      <c r="BS166" s="686"/>
      <c r="BT166" s="686"/>
      <c r="BU166" s="686"/>
    </row>
    <row r="167" ht="15.0" customHeight="1">
      <c r="A167" s="686" t="s">
        <v>2546</v>
      </c>
      <c r="B167" s="686"/>
      <c r="C167" s="686" t="s">
        <v>4080</v>
      </c>
      <c r="D167" s="684"/>
      <c r="E167" s="684" t="b">
        <v>0</v>
      </c>
      <c r="F167" s="684"/>
      <c r="G167" s="710" t="s">
        <v>2548</v>
      </c>
      <c r="H167" s="686"/>
      <c r="I167" s="686"/>
      <c r="J167" s="686" t="s">
        <v>4810</v>
      </c>
      <c r="P167" s="686" t="s">
        <v>2549</v>
      </c>
      <c r="Q167" s="686" t="s">
        <v>2550</v>
      </c>
      <c r="R167" s="686" t="s">
        <v>2551</v>
      </c>
      <c r="S167" s="686" t="s">
        <v>293</v>
      </c>
      <c r="T167" s="712">
        <v>2006.0</v>
      </c>
      <c r="U167" s="686" t="s">
        <v>109</v>
      </c>
      <c r="V167" s="686"/>
      <c r="W167" s="686" t="s">
        <v>193</v>
      </c>
      <c r="Y167" s="686"/>
      <c r="Z167" s="686"/>
      <c r="AA167" s="686"/>
      <c r="AB167" s="686"/>
      <c r="AC167" s="686"/>
      <c r="AD167" s="686"/>
      <c r="AE167" s="686"/>
      <c r="AF167" s="686"/>
      <c r="AG167" s="710" t="s">
        <v>2552</v>
      </c>
      <c r="AH167" s="686"/>
      <c r="AI167" s="686"/>
      <c r="AJ167" s="686"/>
      <c r="AK167" s="686" t="s">
        <v>4143</v>
      </c>
      <c r="AL167" s="686"/>
      <c r="AM167" s="686"/>
      <c r="AN167" s="686"/>
      <c r="AO167" s="686"/>
      <c r="AP167" s="686"/>
      <c r="AQ167" s="686" t="s">
        <v>4143</v>
      </c>
      <c r="AR167" s="686"/>
      <c r="AS167" s="686" t="s">
        <v>4143</v>
      </c>
      <c r="AT167" s="686" t="s">
        <v>2554</v>
      </c>
      <c r="AV167" s="684" t="s">
        <v>4811</v>
      </c>
      <c r="AW167" s="684" t="s">
        <v>4811</v>
      </c>
      <c r="AX167" s="684" t="b">
        <v>0</v>
      </c>
      <c r="AY167" s="686" t="s">
        <v>95</v>
      </c>
      <c r="AZ167" s="686"/>
      <c r="BA167" s="686" t="s">
        <v>4080</v>
      </c>
      <c r="BB167" s="686"/>
      <c r="BC167" s="686"/>
      <c r="BD167" s="686"/>
      <c r="BE167" s="686"/>
      <c r="BF167" s="686"/>
      <c r="BG167" s="686"/>
      <c r="BH167" s="686"/>
      <c r="BI167" s="686"/>
      <c r="BJ167" s="686"/>
      <c r="BK167" s="686"/>
      <c r="BL167" s="686"/>
      <c r="BM167" s="686"/>
      <c r="BN167" s="686"/>
      <c r="BO167" s="686"/>
      <c r="BP167" s="686"/>
      <c r="BQ167" s="686"/>
      <c r="BR167" s="686"/>
      <c r="BS167" s="686"/>
      <c r="BT167" s="686"/>
      <c r="BU167" s="686"/>
    </row>
    <row r="168" ht="15.0" customHeight="1">
      <c r="A168" s="686" t="s">
        <v>4146</v>
      </c>
      <c r="B168" s="686"/>
      <c r="C168" s="686" t="s">
        <v>4080</v>
      </c>
      <c r="D168" s="684"/>
      <c r="E168" s="684" t="b">
        <v>0</v>
      </c>
      <c r="F168" s="684"/>
      <c r="G168" s="710" t="s">
        <v>4148</v>
      </c>
      <c r="H168" s="686"/>
      <c r="I168" s="686"/>
      <c r="J168" s="686" t="s">
        <v>4810</v>
      </c>
      <c r="P168" s="686" t="s">
        <v>2871</v>
      </c>
      <c r="Q168" s="686" t="s">
        <v>2872</v>
      </c>
      <c r="R168" s="686" t="s">
        <v>2873</v>
      </c>
      <c r="S168" s="686" t="s">
        <v>415</v>
      </c>
      <c r="T168" s="712">
        <v>2015.0</v>
      </c>
      <c r="U168" s="686" t="s">
        <v>91</v>
      </c>
      <c r="V168" s="686"/>
      <c r="W168" s="686" t="s">
        <v>306</v>
      </c>
      <c r="Y168" s="686"/>
      <c r="Z168" s="686"/>
      <c r="AA168" s="686"/>
      <c r="AB168" s="686"/>
      <c r="AC168" s="686"/>
      <c r="AD168" s="686"/>
      <c r="AE168" s="686"/>
      <c r="AF168" s="686"/>
      <c r="AG168" s="686"/>
      <c r="AH168" s="686"/>
      <c r="AI168" s="686"/>
      <c r="AJ168" s="686"/>
      <c r="AK168" s="686" t="s">
        <v>4150</v>
      </c>
      <c r="AL168" s="686"/>
      <c r="AM168" s="686" t="s">
        <v>4150</v>
      </c>
      <c r="AN168" s="686" t="s">
        <v>4151</v>
      </c>
      <c r="AO168" s="686"/>
      <c r="AP168" s="686"/>
      <c r="AQ168" s="686" t="s">
        <v>4150</v>
      </c>
      <c r="AR168" s="686"/>
      <c r="AS168" s="686" t="s">
        <v>4152</v>
      </c>
      <c r="AT168" s="686" t="s">
        <v>2877</v>
      </c>
      <c r="AV168" s="684" t="s">
        <v>4811</v>
      </c>
      <c r="AW168" s="684" t="s">
        <v>4811</v>
      </c>
      <c r="AX168" s="684" t="b">
        <v>0</v>
      </c>
      <c r="AY168" s="686" t="s">
        <v>214</v>
      </c>
      <c r="AZ168" s="686"/>
      <c r="BA168" s="686" t="s">
        <v>4080</v>
      </c>
      <c r="BB168" s="686"/>
      <c r="BC168" s="686"/>
      <c r="BD168" s="686"/>
      <c r="BE168" s="686"/>
      <c r="BF168" s="686"/>
      <c r="BG168" s="686"/>
      <c r="BH168" s="686"/>
      <c r="BI168" s="686"/>
      <c r="BJ168" s="686"/>
      <c r="BK168" s="686"/>
      <c r="BL168" s="686"/>
      <c r="BM168" s="686"/>
      <c r="BN168" s="686"/>
      <c r="BO168" s="686"/>
      <c r="BP168" s="686"/>
      <c r="BQ168" s="686"/>
      <c r="BR168" s="686"/>
      <c r="BS168" s="686"/>
      <c r="BT168" s="686"/>
      <c r="BU168" s="686"/>
    </row>
    <row r="169" ht="15.0" customHeight="1">
      <c r="A169" s="686" t="s">
        <v>3178</v>
      </c>
      <c r="B169" s="686"/>
      <c r="C169" s="686" t="s">
        <v>4080</v>
      </c>
      <c r="D169" s="684"/>
      <c r="E169" s="684" t="b">
        <v>0</v>
      </c>
      <c r="F169" s="684"/>
      <c r="G169" s="710" t="s">
        <v>3180</v>
      </c>
      <c r="H169" s="686"/>
      <c r="I169" s="686" t="s">
        <v>4813</v>
      </c>
      <c r="J169" s="686" t="s">
        <v>4810</v>
      </c>
      <c r="K169" s="686" t="s">
        <v>63</v>
      </c>
      <c r="L169" s="686" t="s">
        <v>187</v>
      </c>
      <c r="M169" s="686"/>
      <c r="N169" s="686"/>
      <c r="O169" s="686"/>
      <c r="P169" s="686" t="s">
        <v>3181</v>
      </c>
      <c r="Q169" s="686" t="s">
        <v>3182</v>
      </c>
      <c r="R169" s="686" t="s">
        <v>3183</v>
      </c>
      <c r="S169" s="686" t="s">
        <v>129</v>
      </c>
      <c r="T169" s="712">
        <v>2006.0</v>
      </c>
      <c r="U169" s="686" t="s">
        <v>91</v>
      </c>
      <c r="V169" s="686"/>
      <c r="W169" s="686" t="s">
        <v>193</v>
      </c>
      <c r="Y169" s="686"/>
      <c r="Z169" s="686"/>
      <c r="AA169" s="686"/>
      <c r="AB169" s="686"/>
      <c r="AC169" s="686"/>
      <c r="AD169" s="686"/>
      <c r="AE169" s="686"/>
      <c r="AF169" s="686"/>
      <c r="AG169" s="710" t="s">
        <v>3184</v>
      </c>
      <c r="AH169" s="712">
        <v>91.0</v>
      </c>
      <c r="AI169" s="686"/>
      <c r="AJ169" s="686"/>
      <c r="AK169" s="686" t="s">
        <v>4164</v>
      </c>
      <c r="AL169" s="686"/>
      <c r="AM169" s="686"/>
      <c r="AN169" s="686" t="s">
        <v>4164</v>
      </c>
      <c r="AO169" s="686"/>
      <c r="AP169" s="686"/>
      <c r="AQ169" s="686"/>
      <c r="AR169" s="686"/>
      <c r="AS169" s="686" t="s">
        <v>4165</v>
      </c>
      <c r="AT169" s="686" t="s">
        <v>3187</v>
      </c>
      <c r="AV169" s="684" t="s">
        <v>4811</v>
      </c>
      <c r="AW169" s="684" t="s">
        <v>4811</v>
      </c>
      <c r="AX169" s="684" t="b">
        <v>0</v>
      </c>
      <c r="AY169" s="686" t="s">
        <v>95</v>
      </c>
      <c r="AZ169" s="686"/>
      <c r="BA169" s="686" t="s">
        <v>4080</v>
      </c>
      <c r="BB169" s="686"/>
      <c r="BC169" s="686"/>
      <c r="BD169" s="686"/>
      <c r="BE169" s="686"/>
      <c r="BF169" s="686"/>
      <c r="BG169" s="686"/>
      <c r="BH169" s="686"/>
      <c r="BI169" s="686"/>
      <c r="BJ169" s="686"/>
      <c r="BK169" s="686"/>
      <c r="BL169" s="686"/>
      <c r="BM169" s="686"/>
      <c r="BN169" s="686"/>
      <c r="BO169" s="686"/>
      <c r="BP169" s="686"/>
      <c r="BQ169" s="686"/>
      <c r="BR169" s="686"/>
      <c r="BS169" s="686"/>
      <c r="BT169" s="686"/>
      <c r="BU169" s="686"/>
    </row>
    <row r="170" ht="15.0" customHeight="1">
      <c r="A170" s="686" t="s">
        <v>4878</v>
      </c>
      <c r="B170" s="686"/>
      <c r="C170" s="686" t="s">
        <v>4080</v>
      </c>
      <c r="D170" s="684"/>
      <c r="E170" s="684" t="b">
        <v>0</v>
      </c>
      <c r="F170" s="684"/>
      <c r="G170" s="710" t="s">
        <v>3416</v>
      </c>
      <c r="H170" s="710" t="s">
        <v>3415</v>
      </c>
      <c r="J170" s="686" t="s">
        <v>4810</v>
      </c>
      <c r="P170" s="686" t="s">
        <v>3417</v>
      </c>
      <c r="Q170" s="686" t="s">
        <v>3418</v>
      </c>
      <c r="R170" s="686" t="s">
        <v>3419</v>
      </c>
      <c r="S170" s="686" t="s">
        <v>587</v>
      </c>
      <c r="T170" s="712">
        <v>1998.0</v>
      </c>
      <c r="U170" s="686" t="s">
        <v>109</v>
      </c>
      <c r="V170" s="686"/>
      <c r="W170" s="686" t="s">
        <v>193</v>
      </c>
      <c r="Y170" s="686"/>
      <c r="Z170" s="686"/>
      <c r="AA170" s="686"/>
      <c r="AB170" s="686"/>
      <c r="AC170" s="686"/>
      <c r="AD170" s="686"/>
      <c r="AE170" s="686"/>
      <c r="AF170" s="686"/>
      <c r="AG170" s="686"/>
      <c r="AH170" s="686"/>
      <c r="AI170" s="686"/>
      <c r="AJ170" s="686"/>
      <c r="AK170" s="686"/>
      <c r="AL170" s="686"/>
      <c r="AM170" s="686"/>
      <c r="AN170" s="686" t="s">
        <v>4337</v>
      </c>
      <c r="AO170" s="686"/>
      <c r="AP170" s="686"/>
      <c r="AQ170" s="686"/>
      <c r="AR170" s="686"/>
      <c r="AS170" s="686" t="s">
        <v>4338</v>
      </c>
      <c r="AT170" s="686" t="s">
        <v>3422</v>
      </c>
      <c r="AV170" s="684" t="s">
        <v>4811</v>
      </c>
      <c r="AW170" s="684" t="s">
        <v>4811</v>
      </c>
      <c r="AX170" s="684" t="b">
        <v>1</v>
      </c>
      <c r="AY170" s="686" t="s">
        <v>95</v>
      </c>
      <c r="AZ170" s="686"/>
      <c r="BA170" s="686" t="s">
        <v>4080</v>
      </c>
      <c r="BB170" s="686"/>
      <c r="BC170" s="686"/>
      <c r="BD170" s="686"/>
      <c r="BE170" s="686"/>
      <c r="BF170" s="686"/>
      <c r="BG170" s="686"/>
      <c r="BH170" s="686"/>
      <c r="BI170" s="686"/>
      <c r="BJ170" s="686"/>
      <c r="BK170" s="686"/>
      <c r="BL170" s="686"/>
      <c r="BM170" s="686"/>
      <c r="BN170" s="686"/>
      <c r="BO170" s="686"/>
      <c r="BP170" s="686"/>
      <c r="BQ170" s="686"/>
      <c r="BR170" s="686"/>
      <c r="BS170" s="686"/>
      <c r="BT170" s="686"/>
      <c r="BU170" s="686"/>
    </row>
    <row r="171" ht="15.0" customHeight="1">
      <c r="A171" s="686" t="s">
        <v>3433</v>
      </c>
      <c r="B171" s="686"/>
      <c r="C171" s="686" t="s">
        <v>4080</v>
      </c>
      <c r="D171" s="684"/>
      <c r="E171" s="684" t="b">
        <v>0</v>
      </c>
      <c r="F171" s="684"/>
      <c r="G171" s="710" t="s">
        <v>3434</v>
      </c>
      <c r="H171" s="686"/>
      <c r="I171" s="686"/>
      <c r="J171" s="686" t="s">
        <v>4810</v>
      </c>
      <c r="P171" s="686" t="s">
        <v>3435</v>
      </c>
      <c r="Q171" s="686" t="s">
        <v>3436</v>
      </c>
      <c r="R171" s="686" t="s">
        <v>3437</v>
      </c>
      <c r="S171" s="686" t="s">
        <v>954</v>
      </c>
      <c r="T171" s="712">
        <v>2008.0</v>
      </c>
      <c r="U171" s="686" t="s">
        <v>91</v>
      </c>
      <c r="V171" s="686"/>
      <c r="W171" s="686"/>
      <c r="X171" s="686"/>
      <c r="Y171" s="686"/>
      <c r="Z171" s="686"/>
      <c r="AA171" s="686"/>
      <c r="AB171" s="686"/>
      <c r="AC171" s="686"/>
      <c r="AD171" s="686"/>
      <c r="AE171" s="686"/>
      <c r="AF171" s="686"/>
      <c r="AG171" s="686"/>
      <c r="AH171" s="686"/>
      <c r="AI171" s="686"/>
      <c r="AJ171" s="686"/>
      <c r="AK171" s="686" t="s">
        <v>4339</v>
      </c>
      <c r="AL171" s="686"/>
      <c r="AM171" s="686" t="s">
        <v>4339</v>
      </c>
      <c r="AN171" s="686"/>
      <c r="AO171" s="686"/>
      <c r="AP171" s="686"/>
      <c r="AQ171" s="686"/>
      <c r="AR171" s="686"/>
      <c r="AS171" s="686" t="s">
        <v>4339</v>
      </c>
      <c r="AT171" s="686" t="s">
        <v>1466</v>
      </c>
      <c r="AV171" s="684" t="s">
        <v>4811</v>
      </c>
      <c r="AW171" s="684" t="s">
        <v>4811</v>
      </c>
      <c r="AX171" s="684" t="b">
        <v>0</v>
      </c>
      <c r="AY171" s="686"/>
      <c r="AZ171" s="686"/>
      <c r="BA171" s="686" t="s">
        <v>4080</v>
      </c>
      <c r="BB171" s="686"/>
      <c r="BC171" s="686"/>
      <c r="BD171" s="686"/>
      <c r="BE171" s="686"/>
      <c r="BF171" s="686"/>
      <c r="BG171" s="686"/>
      <c r="BH171" s="686"/>
      <c r="BI171" s="686"/>
      <c r="BJ171" s="686"/>
      <c r="BK171" s="686"/>
      <c r="BL171" s="686"/>
      <c r="BM171" s="686"/>
      <c r="BN171" s="686"/>
      <c r="BO171" s="686"/>
      <c r="BP171" s="686"/>
      <c r="BQ171" s="686"/>
      <c r="BR171" s="686"/>
      <c r="BS171" s="686"/>
      <c r="BT171" s="686"/>
      <c r="BU171" s="686"/>
    </row>
    <row r="172" ht="15.0" customHeight="1">
      <c r="A172" s="686" t="s">
        <v>3506</v>
      </c>
      <c r="B172" s="686"/>
      <c r="C172" s="686" t="s">
        <v>4080</v>
      </c>
      <c r="D172" s="684"/>
      <c r="E172" s="684" t="b">
        <v>0</v>
      </c>
      <c r="F172" s="684"/>
      <c r="G172" s="710" t="s">
        <v>3507</v>
      </c>
      <c r="H172" s="686"/>
      <c r="I172" s="686"/>
      <c r="J172" s="686" t="s">
        <v>2708</v>
      </c>
      <c r="L172" s="686"/>
      <c r="M172" s="686"/>
      <c r="N172" s="686"/>
      <c r="O172" s="686"/>
      <c r="P172" s="686" t="s">
        <v>3508</v>
      </c>
      <c r="Q172" s="686" t="s">
        <v>3509</v>
      </c>
      <c r="R172" s="686" t="s">
        <v>3510</v>
      </c>
      <c r="S172" s="686" t="s">
        <v>3934</v>
      </c>
      <c r="T172" s="712">
        <v>2013.0</v>
      </c>
      <c r="U172" s="686" t="s">
        <v>109</v>
      </c>
      <c r="V172" s="686"/>
      <c r="W172" s="686" t="s">
        <v>193</v>
      </c>
      <c r="Y172" s="742">
        <v>44211.0</v>
      </c>
      <c r="Z172" s="686"/>
      <c r="AA172" s="712">
        <v>0.0</v>
      </c>
      <c r="AB172" s="686"/>
      <c r="AC172" s="712">
        <v>1.0</v>
      </c>
      <c r="AD172" s="686"/>
      <c r="AE172" s="712">
        <v>1.0</v>
      </c>
      <c r="AF172" s="686"/>
      <c r="AG172" s="710" t="s">
        <v>3511</v>
      </c>
      <c r="AH172" s="686"/>
      <c r="AI172" s="686"/>
      <c r="AJ172" s="686"/>
      <c r="AK172" s="686" t="s">
        <v>4340</v>
      </c>
      <c r="AL172" s="686"/>
      <c r="AM172" s="686"/>
      <c r="AN172" s="686"/>
      <c r="AO172" s="686"/>
      <c r="AP172" s="686"/>
      <c r="AQ172" s="686" t="s">
        <v>4340</v>
      </c>
      <c r="AR172" s="686"/>
      <c r="AS172" s="686" t="s">
        <v>4341</v>
      </c>
      <c r="AT172" s="686" t="s">
        <v>1239</v>
      </c>
      <c r="AU172" s="686" t="s">
        <v>3514</v>
      </c>
      <c r="AV172" s="684" t="s">
        <v>4811</v>
      </c>
      <c r="AW172" s="684" t="s">
        <v>4811</v>
      </c>
      <c r="AX172" s="684" t="b">
        <v>0</v>
      </c>
      <c r="AY172" s="686" t="s">
        <v>214</v>
      </c>
      <c r="AZ172" s="686"/>
      <c r="BA172" s="686" t="s">
        <v>4080</v>
      </c>
      <c r="BB172" s="686"/>
      <c r="BC172" s="686"/>
      <c r="BD172" s="686"/>
      <c r="BE172" s="686"/>
      <c r="BF172" s="686"/>
      <c r="BG172" s="686"/>
      <c r="BH172" s="686"/>
      <c r="BI172" s="686"/>
      <c r="BJ172" s="686"/>
      <c r="BK172" s="686"/>
      <c r="BL172" s="686"/>
      <c r="BM172" s="686"/>
      <c r="BN172" s="686"/>
      <c r="BO172" s="686"/>
      <c r="BP172" s="686"/>
      <c r="BQ172" s="686"/>
      <c r="BR172" s="686"/>
      <c r="BS172" s="686"/>
      <c r="BT172" s="686"/>
      <c r="BU172" s="686"/>
    </row>
    <row r="173" ht="15.0" customHeight="1">
      <c r="A173" s="686" t="s">
        <v>1467</v>
      </c>
      <c r="B173" s="686"/>
      <c r="C173" s="686"/>
      <c r="D173" s="686"/>
      <c r="E173" s="686"/>
      <c r="F173" s="686"/>
      <c r="G173" s="686"/>
      <c r="H173" s="686" t="s">
        <v>1468</v>
      </c>
      <c r="I173" s="686" t="s">
        <v>4813</v>
      </c>
      <c r="J173" s="686" t="s">
        <v>4810</v>
      </c>
      <c r="K173" s="686"/>
      <c r="L173" s="686"/>
      <c r="M173" s="686"/>
      <c r="N173" s="686"/>
      <c r="O173" s="686"/>
      <c r="P173" s="686"/>
      <c r="Q173" s="686"/>
      <c r="R173" s="686"/>
      <c r="S173" s="686"/>
      <c r="T173" s="686"/>
      <c r="U173" s="686"/>
      <c r="V173" s="686"/>
      <c r="W173" s="686"/>
      <c r="X173" s="686"/>
      <c r="Y173" s="686"/>
      <c r="Z173" s="686"/>
      <c r="AA173" s="686"/>
      <c r="AB173" s="686"/>
      <c r="AC173" s="686"/>
      <c r="AD173" s="686"/>
      <c r="AE173" s="686"/>
      <c r="AF173" s="686"/>
      <c r="AG173" s="686"/>
      <c r="AH173" s="686"/>
      <c r="AI173" s="686"/>
      <c r="AJ173" s="686"/>
      <c r="AK173" s="686"/>
      <c r="AL173" s="686"/>
      <c r="AM173" s="686"/>
      <c r="AN173" s="686"/>
      <c r="AO173" s="686"/>
      <c r="AP173" s="686"/>
      <c r="AQ173" s="686"/>
      <c r="AR173" s="686"/>
      <c r="AS173" s="686"/>
      <c r="AT173" s="686"/>
      <c r="AU173" s="686"/>
      <c r="AV173" s="686"/>
      <c r="AW173" s="686"/>
      <c r="AX173" s="686"/>
      <c r="AY173" s="686"/>
      <c r="AZ173" s="686"/>
      <c r="BA173" s="686" t="s">
        <v>4812</v>
      </c>
      <c r="BB173" s="686"/>
      <c r="BC173" s="686"/>
      <c r="BD173" s="686"/>
      <c r="BE173" s="686"/>
      <c r="BF173" s="686"/>
      <c r="BG173" s="686"/>
      <c r="BH173" s="686"/>
      <c r="BI173" s="686"/>
      <c r="BJ173" s="686"/>
      <c r="BK173" s="686"/>
      <c r="BL173" s="686"/>
      <c r="BM173" s="686"/>
      <c r="BN173" s="686"/>
      <c r="BO173" s="686"/>
      <c r="BP173" s="686"/>
      <c r="BQ173" s="686"/>
      <c r="BR173" s="686"/>
      <c r="BS173" s="686"/>
      <c r="BT173" s="686"/>
      <c r="BU173" s="686"/>
    </row>
    <row r="174" ht="15.0" customHeight="1">
      <c r="A174" s="686" t="s">
        <v>1571</v>
      </c>
      <c r="B174" s="686"/>
      <c r="C174" s="686"/>
      <c r="D174" s="686"/>
      <c r="E174" s="686"/>
      <c r="F174" s="686"/>
      <c r="G174" s="686"/>
      <c r="H174" s="686"/>
      <c r="I174" s="686"/>
      <c r="J174" s="686"/>
      <c r="K174" s="686"/>
      <c r="L174" s="686"/>
      <c r="M174" s="686"/>
      <c r="N174" s="686"/>
      <c r="O174" s="686"/>
      <c r="P174" s="686"/>
      <c r="Q174" s="686"/>
      <c r="R174" s="686"/>
      <c r="S174" s="686" t="s">
        <v>4584</v>
      </c>
      <c r="U174" s="686"/>
      <c r="V174" s="686"/>
      <c r="W174" s="686"/>
      <c r="X174" s="686"/>
      <c r="Y174" s="686"/>
      <c r="Z174" s="686"/>
      <c r="AA174" s="686"/>
      <c r="AB174" s="686"/>
      <c r="AC174" s="686"/>
      <c r="AD174" s="686"/>
      <c r="AE174" s="686"/>
      <c r="AF174" s="686"/>
      <c r="AG174" s="686"/>
      <c r="AH174" s="686"/>
      <c r="AI174" s="686"/>
      <c r="AJ174" s="686"/>
      <c r="AK174" s="686"/>
      <c r="AL174" s="686"/>
      <c r="AM174" s="686"/>
      <c r="AN174" s="686"/>
      <c r="AO174" s="686"/>
      <c r="AP174" s="686"/>
      <c r="AQ174" s="686"/>
      <c r="AR174" s="686"/>
      <c r="AS174" s="686"/>
      <c r="AT174" s="686"/>
      <c r="AU174" s="686"/>
      <c r="AV174" s="686"/>
      <c r="AW174" s="686"/>
      <c r="AX174" s="686"/>
      <c r="AY174" s="686"/>
      <c r="AZ174" s="686"/>
      <c r="BA174" s="686" t="s">
        <v>4812</v>
      </c>
      <c r="BB174" s="686"/>
      <c r="BC174" s="686"/>
      <c r="BD174" s="686"/>
      <c r="BE174" s="686"/>
      <c r="BF174" s="686"/>
      <c r="BG174" s="686"/>
      <c r="BH174" s="686"/>
      <c r="BI174" s="686"/>
      <c r="BJ174" s="686"/>
      <c r="BK174" s="686"/>
      <c r="BL174" s="686"/>
      <c r="BM174" s="686"/>
      <c r="BN174" s="686"/>
      <c r="BO174" s="686"/>
      <c r="BP174" s="686"/>
      <c r="BQ174" s="686"/>
      <c r="BR174" s="686"/>
      <c r="BS174" s="686"/>
      <c r="BT174" s="686"/>
      <c r="BU174" s="686"/>
    </row>
    <row r="175" ht="15.0" customHeight="1">
      <c r="A175" s="686" t="s">
        <v>3841</v>
      </c>
      <c r="B175" s="686"/>
      <c r="C175" s="686"/>
      <c r="D175" s="686"/>
      <c r="E175" s="686"/>
      <c r="F175" s="686"/>
      <c r="G175" s="686"/>
      <c r="H175" s="710" t="s">
        <v>3053</v>
      </c>
      <c r="K175" s="686"/>
      <c r="L175" s="686"/>
      <c r="M175" s="686"/>
      <c r="N175" s="686"/>
      <c r="O175" s="686"/>
      <c r="P175" s="686"/>
      <c r="Q175" s="686"/>
      <c r="R175" s="686"/>
      <c r="S175" s="686" t="s">
        <v>3842</v>
      </c>
      <c r="U175" s="686"/>
      <c r="V175" s="686"/>
      <c r="W175" s="686"/>
      <c r="X175" s="686"/>
      <c r="Y175" s="686"/>
      <c r="Z175" s="686"/>
      <c r="AA175" s="686"/>
      <c r="AB175" s="686"/>
      <c r="AC175" s="686"/>
      <c r="AD175" s="686"/>
      <c r="AE175" s="686"/>
      <c r="AF175" s="686"/>
      <c r="AG175" s="686"/>
      <c r="AH175" s="686"/>
      <c r="AI175" s="686"/>
      <c r="AJ175" s="686"/>
      <c r="AK175" s="686"/>
      <c r="AL175" s="686"/>
      <c r="AM175" s="686"/>
      <c r="AN175" s="686"/>
      <c r="AO175" s="686"/>
      <c r="AP175" s="686"/>
      <c r="AQ175" s="686"/>
      <c r="AR175" s="686"/>
      <c r="AS175" s="686"/>
      <c r="AT175" s="686"/>
      <c r="AU175" s="686"/>
      <c r="AV175" s="686"/>
      <c r="AW175" s="686"/>
      <c r="AX175" s="686"/>
      <c r="AY175" s="686"/>
      <c r="AZ175" s="686"/>
      <c r="BA175" s="686" t="s">
        <v>4812</v>
      </c>
      <c r="BB175" s="686"/>
      <c r="BC175" s="686"/>
      <c r="BD175" s="686"/>
      <c r="BE175" s="686"/>
      <c r="BF175" s="686"/>
      <c r="BG175" s="686"/>
      <c r="BH175" s="686"/>
      <c r="BI175" s="686"/>
      <c r="BJ175" s="686"/>
      <c r="BK175" s="686"/>
      <c r="BL175" s="686"/>
      <c r="BM175" s="686"/>
      <c r="BN175" s="686"/>
      <c r="BO175" s="686"/>
      <c r="BP175" s="686"/>
      <c r="BQ175" s="686"/>
      <c r="BR175" s="686"/>
      <c r="BS175" s="686"/>
      <c r="BT175" s="686"/>
      <c r="BU175" s="686"/>
    </row>
    <row r="176" ht="15.0" customHeight="1">
      <c r="A176" s="686" t="s">
        <v>4879</v>
      </c>
      <c r="B176" s="686"/>
      <c r="C176" s="686"/>
      <c r="D176" s="686"/>
      <c r="E176" s="686"/>
      <c r="F176" s="686"/>
      <c r="G176" s="686"/>
      <c r="H176" s="710" t="s">
        <v>2017</v>
      </c>
      <c r="K176" s="686"/>
      <c r="L176" s="686"/>
      <c r="M176" s="686"/>
      <c r="N176" s="686"/>
      <c r="O176" s="686"/>
      <c r="P176" s="686"/>
      <c r="Q176" s="686"/>
      <c r="R176" s="686"/>
      <c r="S176" s="686" t="s">
        <v>2019</v>
      </c>
      <c r="T176" s="686"/>
      <c r="U176" s="686"/>
      <c r="V176" s="686"/>
      <c r="W176" s="686"/>
      <c r="X176" s="686"/>
      <c r="Y176" s="686"/>
      <c r="Z176" s="686"/>
      <c r="AA176" s="686"/>
      <c r="AB176" s="686"/>
      <c r="AC176" s="686"/>
      <c r="AD176" s="686"/>
      <c r="AE176" s="686"/>
      <c r="AF176" s="686"/>
      <c r="AG176" s="686"/>
      <c r="AH176" s="686"/>
      <c r="AI176" s="686"/>
      <c r="AJ176" s="686"/>
      <c r="AK176" s="686"/>
      <c r="AL176" s="686"/>
      <c r="AM176" s="686"/>
      <c r="AN176" s="686"/>
      <c r="AO176" s="686"/>
      <c r="AP176" s="686"/>
      <c r="AQ176" s="686"/>
      <c r="AR176" s="686"/>
      <c r="AS176" s="686"/>
      <c r="AT176" s="686" t="s">
        <v>2020</v>
      </c>
      <c r="AX176" s="686"/>
      <c r="AY176" s="686"/>
      <c r="AZ176" s="686"/>
      <c r="BA176" s="686" t="s">
        <v>4812</v>
      </c>
      <c r="BB176" s="686"/>
      <c r="BC176" s="686"/>
      <c r="BD176" s="686"/>
      <c r="BE176" s="686"/>
      <c r="BF176" s="686"/>
      <c r="BG176" s="686"/>
      <c r="BH176" s="686"/>
      <c r="BI176" s="686"/>
      <c r="BJ176" s="686"/>
      <c r="BK176" s="686"/>
      <c r="BL176" s="686"/>
      <c r="BM176" s="686"/>
      <c r="BN176" s="686"/>
      <c r="BO176" s="686"/>
      <c r="BP176" s="686"/>
      <c r="BQ176" s="686"/>
      <c r="BR176" s="686"/>
      <c r="BS176" s="686"/>
      <c r="BT176" s="686"/>
      <c r="BU176" s="686"/>
    </row>
    <row r="177" ht="15.0" customHeight="1">
      <c r="A177" s="686" t="s">
        <v>4880</v>
      </c>
      <c r="B177" s="686"/>
      <c r="C177" s="686"/>
      <c r="D177" s="686"/>
      <c r="E177" s="686"/>
      <c r="F177" s="686"/>
      <c r="G177" s="686"/>
      <c r="H177" s="686"/>
      <c r="I177" s="686"/>
      <c r="J177" s="686"/>
      <c r="K177" s="686"/>
      <c r="L177" s="686"/>
      <c r="M177" s="686"/>
      <c r="N177" s="686"/>
      <c r="O177" s="686"/>
      <c r="P177" s="686"/>
      <c r="Q177" s="686"/>
      <c r="R177" s="686"/>
      <c r="S177" s="686" t="s">
        <v>3602</v>
      </c>
      <c r="T177" s="686"/>
      <c r="U177" s="686"/>
      <c r="V177" s="686"/>
      <c r="W177" s="686"/>
      <c r="X177" s="686"/>
      <c r="Y177" s="686"/>
      <c r="Z177" s="686"/>
      <c r="AA177" s="686"/>
      <c r="AB177" s="686"/>
      <c r="AC177" s="686"/>
      <c r="AD177" s="686"/>
      <c r="AE177" s="686"/>
      <c r="AF177" s="686"/>
      <c r="AG177" s="686"/>
      <c r="AH177" s="686"/>
      <c r="AI177" s="686"/>
      <c r="AJ177" s="686"/>
      <c r="AK177" s="686"/>
      <c r="AL177" s="686"/>
      <c r="AM177" s="686"/>
      <c r="AN177" s="686"/>
      <c r="AO177" s="686"/>
      <c r="AP177" s="686"/>
      <c r="AQ177" s="686"/>
      <c r="AR177" s="686"/>
      <c r="AS177" s="686"/>
      <c r="AT177" s="686" t="s">
        <v>2303</v>
      </c>
      <c r="AW177" s="686"/>
      <c r="AX177" s="686"/>
      <c r="AY177" s="686"/>
      <c r="AZ177" s="686"/>
      <c r="BA177" s="686" t="s">
        <v>4812</v>
      </c>
      <c r="BB177" s="686"/>
      <c r="BC177" s="686"/>
      <c r="BD177" s="686"/>
      <c r="BE177" s="686"/>
      <c r="BF177" s="686"/>
      <c r="BG177" s="686"/>
      <c r="BH177" s="686"/>
      <c r="BI177" s="686"/>
      <c r="BJ177" s="686"/>
      <c r="BK177" s="686"/>
      <c r="BL177" s="686"/>
      <c r="BM177" s="686"/>
      <c r="BN177" s="686"/>
      <c r="BO177" s="686"/>
      <c r="BP177" s="686"/>
      <c r="BQ177" s="686"/>
      <c r="BR177" s="686"/>
      <c r="BS177" s="686"/>
      <c r="BT177" s="686"/>
      <c r="BU177" s="686"/>
    </row>
    <row r="178" ht="15.0" customHeight="1">
      <c r="A178" s="686" t="s">
        <v>4881</v>
      </c>
      <c r="B178" s="686"/>
      <c r="C178" s="686"/>
      <c r="D178" s="686"/>
      <c r="E178" s="686"/>
      <c r="F178" s="686"/>
      <c r="G178" s="686"/>
      <c r="H178" s="686"/>
      <c r="I178" s="686"/>
      <c r="J178" s="686"/>
      <c r="K178" s="686"/>
      <c r="L178" s="686"/>
      <c r="M178" s="686"/>
      <c r="N178" s="686"/>
      <c r="O178" s="686"/>
      <c r="P178" s="686"/>
      <c r="Q178" s="686"/>
      <c r="R178" s="686"/>
      <c r="S178" s="686"/>
      <c r="T178" s="686"/>
      <c r="U178" s="686"/>
      <c r="V178" s="686"/>
      <c r="W178" s="686"/>
      <c r="X178" s="686"/>
      <c r="Y178" s="686"/>
      <c r="Z178" s="686"/>
      <c r="AA178" s="686"/>
      <c r="AB178" s="686"/>
      <c r="AC178" s="686"/>
      <c r="AD178" s="686"/>
      <c r="AE178" s="686"/>
      <c r="AF178" s="686"/>
      <c r="AG178" s="686"/>
      <c r="AH178" s="686"/>
      <c r="AI178" s="686"/>
      <c r="AJ178" s="686"/>
      <c r="AK178" s="686"/>
      <c r="AL178" s="686"/>
      <c r="AM178" s="686"/>
      <c r="AN178" s="686"/>
      <c r="AO178" s="686"/>
      <c r="AP178" s="686"/>
      <c r="AQ178" s="686"/>
      <c r="AR178" s="686"/>
      <c r="AS178" s="686"/>
      <c r="AT178" s="686"/>
      <c r="AU178" s="686"/>
      <c r="AV178" s="686"/>
      <c r="AW178" s="686"/>
      <c r="AX178" s="686"/>
      <c r="AY178" s="686"/>
      <c r="AZ178" s="686"/>
      <c r="BA178" s="686" t="s">
        <v>4812</v>
      </c>
      <c r="BB178" s="686"/>
      <c r="BC178" s="686"/>
      <c r="BD178" s="686"/>
      <c r="BE178" s="686"/>
      <c r="BF178" s="686"/>
      <c r="BG178" s="686"/>
      <c r="BH178" s="686"/>
      <c r="BI178" s="686"/>
      <c r="BJ178" s="686"/>
      <c r="BK178" s="686"/>
      <c r="BL178" s="686"/>
      <c r="BM178" s="686"/>
      <c r="BN178" s="686"/>
      <c r="BO178" s="686"/>
      <c r="BP178" s="686"/>
      <c r="BQ178" s="686"/>
      <c r="BR178" s="686"/>
      <c r="BS178" s="686"/>
      <c r="BT178" s="686"/>
      <c r="BU178" s="686"/>
    </row>
    <row r="179" ht="15.0" customHeight="1">
      <c r="A179" s="686" t="s">
        <v>2555</v>
      </c>
      <c r="B179" s="686"/>
      <c r="C179" s="686"/>
      <c r="D179" s="686"/>
      <c r="E179" s="686"/>
      <c r="F179" s="686"/>
      <c r="G179" s="686"/>
      <c r="H179" s="686" t="s">
        <v>1468</v>
      </c>
      <c r="I179" s="686" t="s">
        <v>4723</v>
      </c>
      <c r="J179" s="686" t="s">
        <v>4810</v>
      </c>
      <c r="K179" s="686"/>
      <c r="L179" s="686"/>
      <c r="M179" s="686"/>
      <c r="N179" s="686"/>
      <c r="O179" s="686"/>
      <c r="P179" s="686"/>
      <c r="Q179" s="686"/>
      <c r="R179" s="686"/>
      <c r="S179" s="686" t="s">
        <v>415</v>
      </c>
      <c r="U179" s="686"/>
      <c r="V179" s="686"/>
      <c r="W179" s="686"/>
      <c r="X179" s="686"/>
      <c r="Y179" s="686"/>
      <c r="Z179" s="686"/>
      <c r="AA179" s="686"/>
      <c r="AB179" s="686"/>
      <c r="AC179" s="686"/>
      <c r="AD179" s="686"/>
      <c r="AE179" s="686"/>
      <c r="AF179" s="686"/>
      <c r="AG179" s="686"/>
      <c r="AH179" s="686"/>
      <c r="AI179" s="686"/>
      <c r="AJ179" s="686"/>
      <c r="AK179" s="686"/>
      <c r="AL179" s="686"/>
      <c r="AM179" s="686"/>
      <c r="AN179" s="686"/>
      <c r="AO179" s="686"/>
      <c r="AP179" s="686"/>
      <c r="AQ179" s="686"/>
      <c r="AR179" s="686"/>
      <c r="AS179" s="686"/>
      <c r="AT179" s="686" t="s">
        <v>2562</v>
      </c>
      <c r="AX179" s="686"/>
      <c r="AY179" s="686"/>
      <c r="AZ179" s="686"/>
      <c r="BA179" s="686" t="s">
        <v>4812</v>
      </c>
      <c r="BB179" s="686"/>
      <c r="BC179" s="686"/>
      <c r="BD179" s="686"/>
      <c r="BE179" s="686"/>
      <c r="BF179" s="686"/>
      <c r="BG179" s="686"/>
      <c r="BH179" s="686"/>
      <c r="BI179" s="686"/>
      <c r="BJ179" s="686"/>
      <c r="BK179" s="686"/>
      <c r="BL179" s="686"/>
      <c r="BM179" s="686"/>
      <c r="BN179" s="686"/>
      <c r="BO179" s="686"/>
      <c r="BP179" s="686"/>
      <c r="BQ179" s="686"/>
      <c r="BR179" s="686"/>
      <c r="BS179" s="686"/>
      <c r="BT179" s="686"/>
      <c r="BU179" s="686"/>
    </row>
    <row r="180" ht="15.0" customHeight="1">
      <c r="A180" s="686" t="s">
        <v>3188</v>
      </c>
      <c r="B180" s="686"/>
      <c r="C180" s="686"/>
      <c r="D180" s="686"/>
      <c r="E180" s="686"/>
      <c r="F180" s="686"/>
      <c r="G180" s="686"/>
      <c r="H180" s="686" t="s">
        <v>1468</v>
      </c>
      <c r="I180" s="686" t="s">
        <v>4723</v>
      </c>
      <c r="J180" s="686" t="s">
        <v>4810</v>
      </c>
      <c r="K180" s="686" t="s">
        <v>4882</v>
      </c>
      <c r="L180" s="686"/>
      <c r="M180" s="686"/>
      <c r="N180" s="686"/>
      <c r="O180" s="686"/>
      <c r="P180" s="686"/>
      <c r="Q180" s="686"/>
      <c r="R180" s="686"/>
      <c r="S180" s="686" t="s">
        <v>954</v>
      </c>
      <c r="T180" s="686"/>
      <c r="U180" s="686"/>
      <c r="V180" s="686"/>
      <c r="W180" s="686"/>
      <c r="X180" s="686"/>
      <c r="Y180" s="686"/>
      <c r="Z180" s="686"/>
      <c r="AA180" s="686"/>
      <c r="AB180" s="686"/>
      <c r="AC180" s="686"/>
      <c r="AD180" s="686"/>
      <c r="AE180" s="686"/>
      <c r="AF180" s="686"/>
      <c r="AG180" s="686"/>
      <c r="AH180" s="686"/>
      <c r="AI180" s="686"/>
      <c r="AJ180" s="686"/>
      <c r="AK180" s="686"/>
      <c r="AL180" s="686"/>
      <c r="AM180" s="686"/>
      <c r="AN180" s="686"/>
      <c r="AO180" s="686"/>
      <c r="AP180" s="686"/>
      <c r="AQ180" s="686"/>
      <c r="AR180" s="686"/>
      <c r="AS180" s="686"/>
      <c r="AT180" s="686"/>
      <c r="AU180" s="686"/>
      <c r="AV180" s="686"/>
      <c r="AW180" s="686"/>
      <c r="AX180" s="686"/>
      <c r="AY180" s="686"/>
      <c r="AZ180" s="686"/>
      <c r="BA180" s="686" t="s">
        <v>4812</v>
      </c>
      <c r="BB180" s="686"/>
      <c r="BC180" s="686"/>
      <c r="BD180" s="686"/>
      <c r="BE180" s="686"/>
      <c r="BF180" s="686"/>
      <c r="BG180" s="686"/>
      <c r="BH180" s="686"/>
      <c r="BI180" s="686"/>
      <c r="BJ180" s="686"/>
      <c r="BK180" s="686"/>
      <c r="BL180" s="686"/>
      <c r="BM180" s="686"/>
      <c r="BN180" s="686"/>
      <c r="BO180" s="686"/>
      <c r="BP180" s="686"/>
      <c r="BQ180" s="686"/>
      <c r="BR180" s="686"/>
      <c r="BS180" s="686"/>
      <c r="BT180" s="686"/>
      <c r="BU180" s="686"/>
    </row>
    <row r="181" ht="15.75" customHeight="1">
      <c r="A181" s="686" t="s">
        <v>4883</v>
      </c>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U$181">
    <filterColumn colId="8">
      <filters blank="1">
        <filter val="1 - NeuroModulation"/>
        <filter val="1 - BCI - Brain-computer interfaces"/>
        <filter val="2 - NeuroFeedback"/>
        <filter val="2 - NeuroMarketing"/>
        <filter val="1 - Imaging/Neuromonitoring"/>
        <filter val="2 - Cognitive Assessment &amp; Enhancement"/>
        <filter val="4 - TBD"/>
        <filter val="2 - NeuroDegenerative/NeuroreHabilitation therapeutic"/>
        <filter val="4 - TBD / Neuromarketing"/>
      </filters>
    </filterColumn>
  </autoFilter>
  <customSheetViews>
    <customSheetView guid="{5F728126-0241-48A7-A77A-9475526F9E93}" filter="1" showAutoFilter="1">
      <autoFilter ref="$A$1:$BA$181">
        <filterColumn colId="6">
          <filters blank="1">
            <filter val="https://finder.startupnationcentral.org/company_page/innosphere"/>
            <filter val="https://finder.startupnationcentral.org/company_page/cogaid"/>
            <filter val="https://finder.startupnationcentral.org/company_page/nibs-neuroscience-technologies"/>
            <filter val="https://finder.startupnationcentral.org/company_page/visior-technologies"/>
            <filter val="https://finder.startupnationcentral.org/company_page/brainq-technologies"/>
            <filter val="https://finder.startupnationcentral.org/company_page/javelin-medical"/>
            <filter val="https://finder.startupnationcentral.org/company_page/step-of-mind"/>
            <filter val="https://finder.startupnationcentral.org/company_page/insightec"/>
            <filter val="https://finder.startupnationcentral.org/company_page/medoc"/>
            <filter val="https://finder.startupnationcentral.org/company_page/bsense-bio-therapeutics"/>
            <filter val="https://finder.startupnationcentral.org/company_page/myndlift"/>
            <filter val="https://finder.startupnationcentral.org/company_page/intendu"/>
            <filter val="https://finder.startupnationcentral.org/company_page/myndyou"/>
            <filter val="https://finder.startupnationcentral.org/company_page/neuroindex"/>
            <filter val="https://finder.startupnationcentral.org/company_page/meditouch"/>
            <filter val="https://finder.startupnationcentral.org/company_page/brainsway"/>
            <filter val="https://finder.startupnationcentral.org/company_page/bluewind-medical"/>
            <filter val="https://finder.startupnationcentral.org/company_page/eeg-sense"/>
            <filter val="https://finder.startupnationcentral.org/company_page/eyecontrol"/>
            <filter val="https://finder.startupnationcentral.org/company_page/brainmarc"/>
            <filter val="https://finder.startupnationcentral.org/company_page/optical-imaging"/>
            <filter val="https://finder.startupnationcentral.org/company_page/salute-rehab-ltd"/>
            <filter val="https://finder.startupnationcentral.org/company_page/bioxtreme"/>
            <filter val="https://finder.startupnationcentral.org/company_page/games-for-pain"/>
            <filter val="https://finder.startupnationcentral.org/company_page/imexco"/>
            <filter val="https://finder.startupnationcentral.org/company_page/neurotech-solutions"/>
            <filter val="https://finder.startupnationcentral.org/company_page/graymatters-health"/>
            <filter val="https://finder.startupnationcentral.org/company_page/neurolief"/>
            <filter val="https://finder.startupnationcentral.org/company_page/nyx-technologies"/>
            <filter val="https://finder.startupnationcentral.org/company_page/theranica-bio-electronics"/>
            <filter val="https://finder.startupnationcentral.org/company_page/brainsgate"/>
            <filter val="https://finder.startupnationcentral.org/company_page/immunobrain-checkpoint"/>
            <filter val="https://finder.startupnationcentral.org/company_page/stem-cell-medicine"/>
            <filter val="https://finder.startupnationcentral.org/company_page/rimed"/>
            <filter val="https://finder.startupnationcentral.org/company_page/neuronix"/>
            <filter val="https://finder.startupnationcentral.org/company_page/neurosteer"/>
            <filter val="https://finder.startupnationcentral.org/company_page/umoove"/>
            <filter val="https://finder.startupnationcentral.org/company_page/viz"/>
            <filter val="https://finder.startupnationcentral.org/company_page/alpha-omega"/>
          </filters>
        </filterColumn>
      </autoFilter>
      <extLst>
        <ext uri="GoogleSheetsCustomDataVersion1">
          <go:sheetsCustomData xmlns:go="http://customooxmlschemas.google.com/" filterViewId="116447951"/>
        </ext>
      </extLst>
    </customSheetView>
  </customSheetViews>
  <mergeCells count="424">
    <mergeCell ref="AT13:AU13"/>
    <mergeCell ref="AT15:AU15"/>
    <mergeCell ref="AY15:AZ15"/>
    <mergeCell ref="AT16:AU16"/>
    <mergeCell ref="AI11:AJ11"/>
    <mergeCell ref="AK11:AL11"/>
    <mergeCell ref="AN11:AO11"/>
    <mergeCell ref="AT12:AU12"/>
    <mergeCell ref="AI14:AJ14"/>
    <mergeCell ref="AK14:AL14"/>
    <mergeCell ref="AN14:AO14"/>
    <mergeCell ref="AK17:AL17"/>
    <mergeCell ref="AI18:AJ18"/>
    <mergeCell ref="AT18:AU18"/>
    <mergeCell ref="W19:X19"/>
    <mergeCell ref="AT19:AU19"/>
    <mergeCell ref="AY19:AZ19"/>
    <mergeCell ref="AG21:AH21"/>
    <mergeCell ref="AI21:AJ21"/>
    <mergeCell ref="AK21:AP21"/>
    <mergeCell ref="AT23:AU23"/>
    <mergeCell ref="AT24:AU24"/>
    <mergeCell ref="AI25:AJ25"/>
    <mergeCell ref="AT25:AU25"/>
    <mergeCell ref="AY25:AZ25"/>
    <mergeCell ref="AT28:AU28"/>
    <mergeCell ref="AT29:AU29"/>
    <mergeCell ref="AK30:AM30"/>
    <mergeCell ref="AN30:AO30"/>
    <mergeCell ref="W24:X24"/>
    <mergeCell ref="W26:X26"/>
    <mergeCell ref="AT26:AU26"/>
    <mergeCell ref="AT27:AU27"/>
    <mergeCell ref="AY27:AZ27"/>
    <mergeCell ref="AY28:AZ28"/>
    <mergeCell ref="AI29:AJ29"/>
    <mergeCell ref="H2:I2"/>
    <mergeCell ref="J2:O2"/>
    <mergeCell ref="W2:X2"/>
    <mergeCell ref="AT2:AU2"/>
    <mergeCell ref="J3:O3"/>
    <mergeCell ref="W3:X3"/>
    <mergeCell ref="AT3:AU3"/>
    <mergeCell ref="AK7:AN7"/>
    <mergeCell ref="AT8:AU8"/>
    <mergeCell ref="AT9:AU9"/>
    <mergeCell ref="AY10:AZ10"/>
    <mergeCell ref="H3:I3"/>
    <mergeCell ref="H4:I4"/>
    <mergeCell ref="J4:O4"/>
    <mergeCell ref="AJ5:AK5"/>
    <mergeCell ref="H6:I6"/>
    <mergeCell ref="J6:O6"/>
    <mergeCell ref="W6:X6"/>
    <mergeCell ref="H9:I9"/>
    <mergeCell ref="J9:O9"/>
    <mergeCell ref="W9:X9"/>
    <mergeCell ref="H10:I10"/>
    <mergeCell ref="J10:K10"/>
    <mergeCell ref="Y11:Z11"/>
    <mergeCell ref="AG11:AH11"/>
    <mergeCell ref="H12:I12"/>
    <mergeCell ref="J12:O12"/>
    <mergeCell ref="W12:X12"/>
    <mergeCell ref="H13:I13"/>
    <mergeCell ref="J13:O13"/>
    <mergeCell ref="W13:X13"/>
    <mergeCell ref="J15:O15"/>
    <mergeCell ref="W16:X16"/>
    <mergeCell ref="H15:I15"/>
    <mergeCell ref="H16:I16"/>
    <mergeCell ref="J16:O16"/>
    <mergeCell ref="H24:I24"/>
    <mergeCell ref="J24:K24"/>
    <mergeCell ref="H26:I26"/>
    <mergeCell ref="J26:O26"/>
    <mergeCell ref="H28:I28"/>
    <mergeCell ref="J28:O28"/>
    <mergeCell ref="H31:I31"/>
    <mergeCell ref="J31:O31"/>
    <mergeCell ref="W31:X31"/>
    <mergeCell ref="AT31:AU31"/>
    <mergeCell ref="AY31:AZ31"/>
    <mergeCell ref="W32:X32"/>
    <mergeCell ref="AI32:AJ32"/>
    <mergeCell ref="AT32:AU32"/>
    <mergeCell ref="H33:I33"/>
    <mergeCell ref="J33:O33"/>
    <mergeCell ref="J34:O34"/>
    <mergeCell ref="P35:S35"/>
    <mergeCell ref="W36:X36"/>
    <mergeCell ref="W40:X40"/>
    <mergeCell ref="W43:X43"/>
    <mergeCell ref="AK38:AM38"/>
    <mergeCell ref="AK41:AM41"/>
    <mergeCell ref="AK44:AM44"/>
    <mergeCell ref="AN44:AP44"/>
    <mergeCell ref="AT33:AU33"/>
    <mergeCell ref="AT34:AU34"/>
    <mergeCell ref="AT36:AU36"/>
    <mergeCell ref="AY36:AZ36"/>
    <mergeCell ref="AK37:AN37"/>
    <mergeCell ref="AT39:AU39"/>
    <mergeCell ref="AT40:AU40"/>
    <mergeCell ref="H42:I42"/>
    <mergeCell ref="J42:O42"/>
    <mergeCell ref="AT42:AU42"/>
    <mergeCell ref="H43:I43"/>
    <mergeCell ref="J43:O43"/>
    <mergeCell ref="AT43:AU43"/>
    <mergeCell ref="H34:I34"/>
    <mergeCell ref="H36:I36"/>
    <mergeCell ref="J36:K36"/>
    <mergeCell ref="J39:K39"/>
    <mergeCell ref="L39:O39"/>
    <mergeCell ref="H40:I40"/>
    <mergeCell ref="J40:O40"/>
    <mergeCell ref="AT77:AU77"/>
    <mergeCell ref="AT78:AU78"/>
    <mergeCell ref="AT73:AU73"/>
    <mergeCell ref="AT74:AU74"/>
    <mergeCell ref="AT75:AU75"/>
    <mergeCell ref="AI76:AJ76"/>
    <mergeCell ref="AT76:AU76"/>
    <mergeCell ref="AY77:AZ77"/>
    <mergeCell ref="AI78:AJ78"/>
    <mergeCell ref="H75:I75"/>
    <mergeCell ref="H79:J79"/>
    <mergeCell ref="H72:I72"/>
    <mergeCell ref="H73:I73"/>
    <mergeCell ref="J73:O73"/>
    <mergeCell ref="W73:X73"/>
    <mergeCell ref="J75:O75"/>
    <mergeCell ref="W75:X75"/>
    <mergeCell ref="W77:X77"/>
    <mergeCell ref="H129:I129"/>
    <mergeCell ref="J129:O129"/>
    <mergeCell ref="O131:R131"/>
    <mergeCell ref="S131:T131"/>
    <mergeCell ref="H132:I132"/>
    <mergeCell ref="J132:K132"/>
    <mergeCell ref="P136:R136"/>
    <mergeCell ref="P137:R137"/>
    <mergeCell ref="S137:T137"/>
    <mergeCell ref="H138:I138"/>
    <mergeCell ref="J138:K138"/>
    <mergeCell ref="W138:X138"/>
    <mergeCell ref="J139:K139"/>
    <mergeCell ref="W140:X140"/>
    <mergeCell ref="AT147:AU147"/>
    <mergeCell ref="AT148:AU148"/>
    <mergeCell ref="AY148:AZ148"/>
    <mergeCell ref="AT141:AU141"/>
    <mergeCell ref="AK142:AN142"/>
    <mergeCell ref="AT143:AU143"/>
    <mergeCell ref="AT144:AV144"/>
    <mergeCell ref="AT146:AU146"/>
    <mergeCell ref="AY146:AZ146"/>
    <mergeCell ref="AY147:AZ147"/>
    <mergeCell ref="J147:K147"/>
    <mergeCell ref="J148:K148"/>
    <mergeCell ref="J149:O149"/>
    <mergeCell ref="W149:X149"/>
    <mergeCell ref="J150:K150"/>
    <mergeCell ref="J151:O151"/>
    <mergeCell ref="W152:X152"/>
    <mergeCell ref="J152:O152"/>
    <mergeCell ref="J153:O153"/>
    <mergeCell ref="R153:S153"/>
    <mergeCell ref="J154:O154"/>
    <mergeCell ref="W154:X154"/>
    <mergeCell ref="J155:O155"/>
    <mergeCell ref="W156:X156"/>
    <mergeCell ref="J167:O167"/>
    <mergeCell ref="J168:O168"/>
    <mergeCell ref="H170:I170"/>
    <mergeCell ref="J170:O170"/>
    <mergeCell ref="J171:O171"/>
    <mergeCell ref="J172:K172"/>
    <mergeCell ref="H175:J175"/>
    <mergeCell ref="H176:J176"/>
    <mergeCell ref="J157:O157"/>
    <mergeCell ref="J158:O158"/>
    <mergeCell ref="J159:O159"/>
    <mergeCell ref="J160:K160"/>
    <mergeCell ref="J161:K161"/>
    <mergeCell ref="J163:O163"/>
    <mergeCell ref="J164:K164"/>
    <mergeCell ref="S174:T174"/>
    <mergeCell ref="S175:T175"/>
    <mergeCell ref="S179:T179"/>
    <mergeCell ref="W165:X165"/>
    <mergeCell ref="P166:R166"/>
    <mergeCell ref="W167:X167"/>
    <mergeCell ref="W168:X168"/>
    <mergeCell ref="W169:X169"/>
    <mergeCell ref="W170:X170"/>
    <mergeCell ref="W172:X172"/>
    <mergeCell ref="AT149:AU149"/>
    <mergeCell ref="AY149:AZ149"/>
    <mergeCell ref="AT150:AU150"/>
    <mergeCell ref="AY150:AZ150"/>
    <mergeCell ref="AT151:AU151"/>
    <mergeCell ref="AT152:AU152"/>
    <mergeCell ref="AY158:AZ158"/>
    <mergeCell ref="AY161:AZ161"/>
    <mergeCell ref="AT167:AU167"/>
    <mergeCell ref="AT168:AU168"/>
    <mergeCell ref="AT169:AU169"/>
    <mergeCell ref="AT170:AU170"/>
    <mergeCell ref="AT171:AU171"/>
    <mergeCell ref="AT176:AW176"/>
    <mergeCell ref="AT177:AV177"/>
    <mergeCell ref="AT179:AW179"/>
    <mergeCell ref="AT154:AU154"/>
    <mergeCell ref="AT159:AU159"/>
    <mergeCell ref="AT160:AU160"/>
    <mergeCell ref="AT161:AU161"/>
    <mergeCell ref="AT162:AU162"/>
    <mergeCell ref="AT163:AU163"/>
    <mergeCell ref="AT165:AU165"/>
    <mergeCell ref="H122:I122"/>
    <mergeCell ref="J122:O122"/>
    <mergeCell ref="AT122:AU122"/>
    <mergeCell ref="H123:I123"/>
    <mergeCell ref="J123:O123"/>
    <mergeCell ref="W123:X123"/>
    <mergeCell ref="S124:T124"/>
    <mergeCell ref="W126:X126"/>
    <mergeCell ref="W127:X127"/>
    <mergeCell ref="AG128:AM128"/>
    <mergeCell ref="AK130:AM130"/>
    <mergeCell ref="AI133:AJ133"/>
    <mergeCell ref="AI135:AJ135"/>
    <mergeCell ref="H125:I125"/>
    <mergeCell ref="J125:O125"/>
    <mergeCell ref="W125:X125"/>
    <mergeCell ref="H126:I126"/>
    <mergeCell ref="J126:K126"/>
    <mergeCell ref="H127:I127"/>
    <mergeCell ref="J127:O127"/>
    <mergeCell ref="AT123:AU123"/>
    <mergeCell ref="AT124:AV124"/>
    <mergeCell ref="AT125:AU125"/>
    <mergeCell ref="AT126:AU126"/>
    <mergeCell ref="AY126:AZ126"/>
    <mergeCell ref="AT127:AU127"/>
    <mergeCell ref="AT129:AU129"/>
    <mergeCell ref="H139:I139"/>
    <mergeCell ref="H143:I143"/>
    <mergeCell ref="J143:O143"/>
    <mergeCell ref="W143:X143"/>
    <mergeCell ref="O144:R144"/>
    <mergeCell ref="J145:O145"/>
    <mergeCell ref="J146:K146"/>
    <mergeCell ref="AT132:AU132"/>
    <mergeCell ref="AT133:AU133"/>
    <mergeCell ref="AT135:AU135"/>
    <mergeCell ref="AT137:AV137"/>
    <mergeCell ref="AT138:AU138"/>
    <mergeCell ref="AT140:AU140"/>
    <mergeCell ref="AY140:AZ140"/>
    <mergeCell ref="AT155:AU155"/>
    <mergeCell ref="AI156:AJ156"/>
    <mergeCell ref="AT156:AU156"/>
    <mergeCell ref="AT157:AU157"/>
    <mergeCell ref="W56:X56"/>
    <mergeCell ref="H57:J57"/>
    <mergeCell ref="H60:I60"/>
    <mergeCell ref="J60:K60"/>
    <mergeCell ref="H61:I61"/>
    <mergeCell ref="J61:K61"/>
    <mergeCell ref="H62:I62"/>
    <mergeCell ref="H64:I64"/>
    <mergeCell ref="J64:O64"/>
    <mergeCell ref="W64:X64"/>
    <mergeCell ref="H65:I65"/>
    <mergeCell ref="J65:O65"/>
    <mergeCell ref="W66:X66"/>
    <mergeCell ref="H68:I68"/>
    <mergeCell ref="S79:T79"/>
    <mergeCell ref="P80:R80"/>
    <mergeCell ref="S80:T80"/>
    <mergeCell ref="H81:I81"/>
    <mergeCell ref="J81:K81"/>
    <mergeCell ref="W81:X81"/>
    <mergeCell ref="S82:U82"/>
    <mergeCell ref="J83:K83"/>
    <mergeCell ref="H84:I84"/>
    <mergeCell ref="J84:O84"/>
    <mergeCell ref="W84:X84"/>
    <mergeCell ref="O85:R85"/>
    <mergeCell ref="H86:I86"/>
    <mergeCell ref="J86:K86"/>
    <mergeCell ref="J91:O91"/>
    <mergeCell ref="R91:S91"/>
    <mergeCell ref="O87:P87"/>
    <mergeCell ref="S87:U87"/>
    <mergeCell ref="W88:X88"/>
    <mergeCell ref="H90:I90"/>
    <mergeCell ref="J90:O90"/>
    <mergeCell ref="W90:X90"/>
    <mergeCell ref="H91:I91"/>
    <mergeCell ref="AK85:AL85"/>
    <mergeCell ref="AL87:AM87"/>
    <mergeCell ref="AT79:AX79"/>
    <mergeCell ref="AT80:AV80"/>
    <mergeCell ref="AT81:AU81"/>
    <mergeCell ref="AK83:AL83"/>
    <mergeCell ref="AT84:AU84"/>
    <mergeCell ref="AT86:AU86"/>
    <mergeCell ref="AY86:AZ86"/>
    <mergeCell ref="H45:I45"/>
    <mergeCell ref="J45:O45"/>
    <mergeCell ref="AT45:AU45"/>
    <mergeCell ref="J46:K46"/>
    <mergeCell ref="AT46:AU46"/>
    <mergeCell ref="H47:I47"/>
    <mergeCell ref="AT47:AU47"/>
    <mergeCell ref="J47:O47"/>
    <mergeCell ref="S48:T48"/>
    <mergeCell ref="AJ48:AK48"/>
    <mergeCell ref="AO48:AP48"/>
    <mergeCell ref="H49:I49"/>
    <mergeCell ref="J49:K49"/>
    <mergeCell ref="AT49:AU49"/>
    <mergeCell ref="AK50:AL50"/>
    <mergeCell ref="AM50:AN50"/>
    <mergeCell ref="AI51:AJ51"/>
    <mergeCell ref="AI53:AJ53"/>
    <mergeCell ref="AT53:AU53"/>
    <mergeCell ref="AK54:AL54"/>
    <mergeCell ref="AT56:AU56"/>
    <mergeCell ref="AI58:AJ58"/>
    <mergeCell ref="AK59:AN59"/>
    <mergeCell ref="AT60:AU60"/>
    <mergeCell ref="AY60:AZ60"/>
    <mergeCell ref="AT61:AU61"/>
    <mergeCell ref="AK62:AM62"/>
    <mergeCell ref="AK63:AM63"/>
    <mergeCell ref="J69:K69"/>
    <mergeCell ref="S69:T69"/>
    <mergeCell ref="J70:K70"/>
    <mergeCell ref="AI70:AJ70"/>
    <mergeCell ref="AT70:AU70"/>
    <mergeCell ref="AT64:AU64"/>
    <mergeCell ref="AT65:AU65"/>
    <mergeCell ref="AT66:AU66"/>
    <mergeCell ref="AK67:AO67"/>
    <mergeCell ref="AT67:AV67"/>
    <mergeCell ref="AT68:AU68"/>
    <mergeCell ref="AT72:AU72"/>
    <mergeCell ref="AT88:AU88"/>
    <mergeCell ref="AT89:AU89"/>
    <mergeCell ref="AT90:AU90"/>
    <mergeCell ref="AT91:AU91"/>
    <mergeCell ref="AY91:AZ91"/>
    <mergeCell ref="AI92:AJ92"/>
    <mergeCell ref="AY92:AZ92"/>
    <mergeCell ref="AT112:AU112"/>
    <mergeCell ref="AT113:AU113"/>
    <mergeCell ref="AT103:AU103"/>
    <mergeCell ref="AT104:AU104"/>
    <mergeCell ref="AT106:AV106"/>
    <mergeCell ref="AY107:AZ107"/>
    <mergeCell ref="AY109:AZ109"/>
    <mergeCell ref="AT111:AW111"/>
    <mergeCell ref="AY112:AZ112"/>
    <mergeCell ref="AT117:AU117"/>
    <mergeCell ref="AT118:AU118"/>
    <mergeCell ref="P110:R110"/>
    <mergeCell ref="S110:V110"/>
    <mergeCell ref="AK114:AM114"/>
    <mergeCell ref="AT115:AU115"/>
    <mergeCell ref="AY115:AZ115"/>
    <mergeCell ref="AI118:AJ118"/>
    <mergeCell ref="AY118:AZ118"/>
    <mergeCell ref="AT92:AU92"/>
    <mergeCell ref="AT93:AU93"/>
    <mergeCell ref="S94:T94"/>
    <mergeCell ref="H95:I95"/>
    <mergeCell ref="J95:O95"/>
    <mergeCell ref="AT95:AU95"/>
    <mergeCell ref="AK96:AM96"/>
    <mergeCell ref="H97:I97"/>
    <mergeCell ref="J97:O97"/>
    <mergeCell ref="AT97:AU97"/>
    <mergeCell ref="AY97:AZ97"/>
    <mergeCell ref="AI98:AJ98"/>
    <mergeCell ref="AT98:AU98"/>
    <mergeCell ref="AK99:AL99"/>
    <mergeCell ref="W100:X100"/>
    <mergeCell ref="W102:X102"/>
    <mergeCell ref="W104:X104"/>
    <mergeCell ref="W109:X109"/>
    <mergeCell ref="W117:X117"/>
    <mergeCell ref="W118:X118"/>
    <mergeCell ref="W122:X122"/>
    <mergeCell ref="H100:I100"/>
    <mergeCell ref="J100:O100"/>
    <mergeCell ref="AT100:AU100"/>
    <mergeCell ref="J101:O101"/>
    <mergeCell ref="R101:S101"/>
    <mergeCell ref="AT101:AU101"/>
    <mergeCell ref="AT102:AU102"/>
    <mergeCell ref="H101:I101"/>
    <mergeCell ref="H103:I103"/>
    <mergeCell ref="J103:O103"/>
    <mergeCell ref="J104:O104"/>
    <mergeCell ref="P105:R105"/>
    <mergeCell ref="P106:R106"/>
    <mergeCell ref="J107:K107"/>
    <mergeCell ref="S114:U114"/>
    <mergeCell ref="S119:U119"/>
    <mergeCell ref="AK120:AL120"/>
    <mergeCell ref="AI121:AJ121"/>
    <mergeCell ref="AK121:AO121"/>
    <mergeCell ref="H107:I107"/>
    <mergeCell ref="H108:I108"/>
    <mergeCell ref="J108:K108"/>
    <mergeCell ref="H112:I112"/>
    <mergeCell ref="J112:K112"/>
    <mergeCell ref="H115:I115"/>
    <mergeCell ref="J115:O115"/>
  </mergeCells>
  <hyperlinks>
    <hyperlink r:id="rId1" ref="G2"/>
    <hyperlink r:id="rId2" ref="H2"/>
    <hyperlink r:id="rId3" ref="AG2"/>
    <hyperlink r:id="rId4" ref="G3"/>
    <hyperlink r:id="rId5" ref="H3"/>
    <hyperlink r:id="rId6" ref="G4"/>
    <hyperlink r:id="rId7" ref="H4"/>
    <hyperlink r:id="rId8" ref="AG4"/>
    <hyperlink r:id="rId9" ref="H5"/>
    <hyperlink r:id="rId10" ref="G6"/>
    <hyperlink r:id="rId11" ref="H6"/>
    <hyperlink r:id="rId12" ref="AG6"/>
    <hyperlink r:id="rId13" ref="H7"/>
    <hyperlink r:id="rId14" ref="AG7"/>
    <hyperlink r:id="rId15" ref="G8"/>
    <hyperlink r:id="rId16" ref="H8"/>
    <hyperlink r:id="rId17" ref="AG8"/>
    <hyperlink r:id="rId18" ref="AI8"/>
    <hyperlink r:id="rId19" ref="G9"/>
    <hyperlink r:id="rId20" ref="H9"/>
    <hyperlink r:id="rId21" ref="G10"/>
    <hyperlink r:id="rId22" ref="H10"/>
    <hyperlink r:id="rId23" ref="AG10"/>
    <hyperlink r:id="rId24" ref="H11"/>
    <hyperlink r:id="rId25" ref="AG11"/>
    <hyperlink r:id="rId26" ref="G12"/>
    <hyperlink r:id="rId27" ref="H12"/>
    <hyperlink r:id="rId28" ref="G13"/>
    <hyperlink r:id="rId29" ref="H13"/>
    <hyperlink r:id="rId30" ref="AG13"/>
    <hyperlink r:id="rId31" ref="H14"/>
    <hyperlink r:id="rId32" ref="AG14"/>
    <hyperlink r:id="rId33" ref="G15"/>
    <hyperlink r:id="rId34" ref="H15"/>
    <hyperlink r:id="rId35" ref="AG15"/>
    <hyperlink r:id="rId36" ref="G16"/>
    <hyperlink r:id="rId37" ref="H16"/>
    <hyperlink r:id="rId38" ref="AG16"/>
    <hyperlink r:id="rId39" ref="H17"/>
    <hyperlink r:id="rId40" ref="AG17"/>
    <hyperlink r:id="rId41" ref="G18"/>
    <hyperlink r:id="rId42" ref="H18"/>
    <hyperlink r:id="rId43" ref="AG18"/>
    <hyperlink r:id="rId44" ref="G19"/>
    <hyperlink r:id="rId45" ref="H19"/>
    <hyperlink r:id="rId46" ref="AG19"/>
    <hyperlink r:id="rId47" ref="H20"/>
    <hyperlink r:id="rId48" ref="H21"/>
    <hyperlink r:id="rId49" ref="AG21"/>
    <hyperlink r:id="rId50" ref="H22"/>
    <hyperlink r:id="rId51" ref="G23"/>
    <hyperlink r:id="rId52" ref="H23"/>
    <hyperlink r:id="rId53" ref="AG23"/>
    <hyperlink r:id="rId54" ref="G24"/>
    <hyperlink r:id="rId55" ref="H24"/>
    <hyperlink r:id="rId56" ref="G25"/>
    <hyperlink r:id="rId57" ref="H25"/>
    <hyperlink r:id="rId58" ref="AG25"/>
    <hyperlink r:id="rId59" ref="G26"/>
    <hyperlink r:id="rId60" ref="H26"/>
    <hyperlink r:id="rId61" ref="G27"/>
    <hyperlink r:id="rId62" ref="H27"/>
    <hyperlink r:id="rId63" ref="AG27"/>
    <hyperlink r:id="rId64" ref="G28"/>
    <hyperlink r:id="rId65" ref="H28"/>
    <hyperlink r:id="rId66" ref="AG28"/>
    <hyperlink r:id="rId67" ref="G29"/>
    <hyperlink r:id="rId68" ref="H29"/>
    <hyperlink r:id="rId69" ref="AG29"/>
    <hyperlink r:id="rId70" ref="H30"/>
    <hyperlink r:id="rId71" ref="AG30"/>
    <hyperlink r:id="rId72" ref="G31"/>
    <hyperlink r:id="rId73" ref="H31"/>
    <hyperlink r:id="rId74" ref="AG31"/>
    <hyperlink r:id="rId75" ref="G32"/>
    <hyperlink r:id="rId76" ref="H32"/>
    <hyperlink r:id="rId77" ref="AG32"/>
    <hyperlink r:id="rId78" ref="G33"/>
    <hyperlink r:id="rId79" ref="H33"/>
    <hyperlink r:id="rId80" ref="AG33"/>
    <hyperlink r:id="rId81" ref="G34"/>
    <hyperlink r:id="rId82" ref="H34"/>
    <hyperlink r:id="rId83" ref="H35"/>
    <hyperlink r:id="rId84" ref="G36"/>
    <hyperlink r:id="rId85" ref="H36"/>
    <hyperlink r:id="rId86" ref="AG36"/>
    <hyperlink r:id="rId87" ref="H37"/>
    <hyperlink r:id="rId88" ref="AG37"/>
    <hyperlink r:id="rId89" ref="H38"/>
    <hyperlink r:id="rId90" ref="G39"/>
    <hyperlink r:id="rId91" ref="H39"/>
    <hyperlink r:id="rId92" ref="G40"/>
    <hyperlink r:id="rId93" ref="H40"/>
    <hyperlink r:id="rId94" ref="H41"/>
    <hyperlink r:id="rId95" ref="AG41"/>
    <hyperlink r:id="rId96" ref="G42"/>
    <hyperlink r:id="rId97" ref="H42"/>
    <hyperlink r:id="rId98" ref="G43"/>
    <hyperlink r:id="rId99" ref="H43"/>
    <hyperlink r:id="rId100" ref="H44"/>
    <hyperlink r:id="rId101" ref="AG44"/>
    <hyperlink r:id="rId102" ref="G45"/>
    <hyperlink r:id="rId103" ref="H45"/>
    <hyperlink r:id="rId104" ref="AG45"/>
    <hyperlink r:id="rId105" ref="G46"/>
    <hyperlink r:id="rId106" ref="AG46"/>
    <hyperlink r:id="rId107" ref="G47"/>
    <hyperlink r:id="rId108" ref="H47"/>
    <hyperlink r:id="rId109" ref="AG47"/>
    <hyperlink r:id="rId110" ref="H48"/>
    <hyperlink r:id="rId111" ref="G49"/>
    <hyperlink r:id="rId112" ref="H49"/>
    <hyperlink r:id="rId113" ref="H50"/>
    <hyperlink r:id="rId114" ref="AG50"/>
    <hyperlink r:id="rId115" ref="G51"/>
    <hyperlink r:id="rId116" ref="H51"/>
    <hyperlink r:id="rId117" ref="AG51"/>
    <hyperlink r:id="rId118" ref="H52"/>
    <hyperlink r:id="rId119" ref="G53"/>
    <hyperlink r:id="rId120" ref="H53"/>
    <hyperlink r:id="rId121" ref="AG53"/>
    <hyperlink r:id="rId122" ref="H54"/>
    <hyperlink r:id="rId123" ref="AG54"/>
    <hyperlink r:id="rId124" ref="H55"/>
    <hyperlink r:id="rId125" ref="G56"/>
    <hyperlink r:id="rId126" ref="H56"/>
    <hyperlink r:id="rId127" ref="AG56"/>
    <hyperlink r:id="rId128" ref="H57"/>
    <hyperlink r:id="rId129" ref="G58"/>
    <hyperlink r:id="rId130" ref="H58"/>
    <hyperlink r:id="rId131" ref="AG58"/>
    <hyperlink r:id="rId132" ref="H59"/>
    <hyperlink r:id="rId133" ref="AG59"/>
    <hyperlink r:id="rId134" ref="G60"/>
    <hyperlink r:id="rId135" ref="H60"/>
    <hyperlink r:id="rId136" ref="AG60"/>
    <hyperlink r:id="rId137" ref="G61"/>
    <hyperlink r:id="rId138" ref="H61"/>
    <hyperlink r:id="rId139" ref="AG61"/>
    <hyperlink r:id="rId140" ref="H62"/>
    <hyperlink r:id="rId141" ref="H63"/>
    <hyperlink r:id="rId142" ref="G64"/>
    <hyperlink r:id="rId143" ref="H64"/>
    <hyperlink r:id="rId144" ref="G65"/>
    <hyperlink r:id="rId145" ref="H65"/>
    <hyperlink r:id="rId146" ref="AG65"/>
    <hyperlink r:id="rId147" ref="G66"/>
    <hyperlink r:id="rId148" ref="H66"/>
    <hyperlink r:id="rId149" ref="AG66"/>
    <hyperlink r:id="rId150" ref="H68"/>
    <hyperlink r:id="rId151" ref="H69"/>
    <hyperlink r:id="rId152" ref="G70"/>
    <hyperlink r:id="rId153" ref="H70"/>
    <hyperlink r:id="rId154" ref="AG70"/>
    <hyperlink r:id="rId155" ref="H71"/>
    <hyperlink r:id="rId156" ref="AG71"/>
    <hyperlink r:id="rId157" ref="H72"/>
    <hyperlink r:id="rId158" ref="G73"/>
    <hyperlink r:id="rId159" ref="H73"/>
    <hyperlink r:id="rId160" ref="AG73"/>
    <hyperlink r:id="rId161" ref="G74"/>
    <hyperlink r:id="rId162" ref="H74"/>
    <hyperlink r:id="rId163" ref="AG74"/>
    <hyperlink r:id="rId164" ref="G75"/>
    <hyperlink r:id="rId165" ref="H75"/>
    <hyperlink r:id="rId166" ref="AG75"/>
    <hyperlink r:id="rId167" ref="G76"/>
    <hyperlink r:id="rId168" ref="H76"/>
    <hyperlink r:id="rId169" ref="AG76"/>
    <hyperlink r:id="rId170" ref="G77"/>
    <hyperlink r:id="rId171" ref="H77"/>
    <hyperlink r:id="rId172" ref="AG77"/>
    <hyperlink r:id="rId173" ref="G78"/>
    <hyperlink r:id="rId174" ref="H78"/>
    <hyperlink r:id="rId175" ref="AG78"/>
    <hyperlink r:id="rId176" ref="H79"/>
    <hyperlink r:id="rId177" ref="H80"/>
    <hyperlink r:id="rId178" ref="G81"/>
    <hyperlink r:id="rId179" ref="H81"/>
    <hyperlink r:id="rId180" ref="AG81"/>
    <hyperlink r:id="rId181" ref="H82"/>
    <hyperlink r:id="rId182" ref="H83"/>
    <hyperlink r:id="rId183" ref="G84"/>
    <hyperlink r:id="rId184" ref="H84"/>
    <hyperlink r:id="rId185" ref="AG84"/>
    <hyperlink r:id="rId186" ref="H85"/>
    <hyperlink r:id="rId187" ref="G86"/>
    <hyperlink r:id="rId188" ref="H86"/>
    <hyperlink r:id="rId189" ref="AG86"/>
    <hyperlink r:id="rId190" ref="G88"/>
    <hyperlink r:id="rId191" ref="H88"/>
    <hyperlink r:id="rId192" ref="AG88"/>
    <hyperlink r:id="rId193" ref="G89"/>
    <hyperlink r:id="rId194" ref="H89"/>
    <hyperlink r:id="rId195" ref="AG89"/>
    <hyperlink r:id="rId196" ref="G90"/>
    <hyperlink r:id="rId197" ref="H90"/>
    <hyperlink r:id="rId198" ref="AG90"/>
    <hyperlink r:id="rId199" ref="G91"/>
    <hyperlink r:id="rId200" ref="H91"/>
    <hyperlink r:id="rId201" ref="AG91"/>
    <hyperlink r:id="rId202" ref="G92"/>
    <hyperlink r:id="rId203" ref="H92"/>
    <hyperlink r:id="rId204" ref="AG92"/>
    <hyperlink r:id="rId205" ref="H93"/>
    <hyperlink r:id="rId206" ref="G94"/>
    <hyperlink r:id="rId207" ref="H94"/>
    <hyperlink r:id="rId208" ref="G95"/>
    <hyperlink r:id="rId209" ref="H95"/>
    <hyperlink r:id="rId210" ref="AG95"/>
    <hyperlink r:id="rId211" ref="H96"/>
    <hyperlink r:id="rId212" ref="G97"/>
    <hyperlink r:id="rId213" ref="H97"/>
    <hyperlink r:id="rId214" ref="AG97"/>
    <hyperlink r:id="rId215" ref="G98"/>
    <hyperlink r:id="rId216" ref="H98"/>
    <hyperlink r:id="rId217" ref="AG98"/>
    <hyperlink r:id="rId218" ref="H99"/>
    <hyperlink r:id="rId219" ref="G100"/>
    <hyperlink r:id="rId220" ref="H100"/>
    <hyperlink r:id="rId221" ref="G101"/>
    <hyperlink r:id="rId222" ref="H101"/>
    <hyperlink r:id="rId223" ref="AG101"/>
    <hyperlink r:id="rId224" ref="G102"/>
    <hyperlink r:id="rId225" ref="H102"/>
    <hyperlink r:id="rId226" ref="AG102"/>
    <hyperlink r:id="rId227" ref="G103"/>
    <hyperlink r:id="rId228" ref="H103"/>
    <hyperlink r:id="rId229" ref="AG103"/>
    <hyperlink r:id="rId230" ref="G104"/>
    <hyperlink r:id="rId231" ref="H105"/>
    <hyperlink r:id="rId232" ref="H106"/>
    <hyperlink r:id="rId233" ref="G107"/>
    <hyperlink r:id="rId234" ref="H107"/>
    <hyperlink r:id="rId235" ref="AG107"/>
    <hyperlink r:id="rId236" ref="G108"/>
    <hyperlink r:id="rId237" ref="H108"/>
    <hyperlink r:id="rId238" ref="G109"/>
    <hyperlink r:id="rId239" ref="H109"/>
    <hyperlink r:id="rId240" ref="H110"/>
    <hyperlink r:id="rId241" ref="G112"/>
    <hyperlink r:id="rId242" ref="H112"/>
    <hyperlink r:id="rId243" ref="AG112"/>
    <hyperlink r:id="rId244" ref="G113"/>
    <hyperlink r:id="rId245" ref="H113"/>
    <hyperlink r:id="rId246" ref="AG113"/>
    <hyperlink r:id="rId247" ref="H114"/>
    <hyperlink r:id="rId248" ref="G115"/>
    <hyperlink r:id="rId249" ref="H115"/>
    <hyperlink r:id="rId250" ref="AG115"/>
    <hyperlink r:id="rId251" ref="H116"/>
    <hyperlink r:id="rId252" ref="G117"/>
    <hyperlink r:id="rId253" ref="H117"/>
    <hyperlink r:id="rId254" ref="AG117"/>
    <hyperlink r:id="rId255" ref="G118"/>
    <hyperlink r:id="rId256" ref="H118"/>
    <hyperlink r:id="rId257" ref="AG118"/>
    <hyperlink r:id="rId258" ref="H119"/>
    <hyperlink r:id="rId259" ref="H120"/>
    <hyperlink r:id="rId260" ref="H121"/>
    <hyperlink r:id="rId261" ref="G122"/>
    <hyperlink r:id="rId262" ref="H122"/>
    <hyperlink r:id="rId263" ref="AG122"/>
    <hyperlink r:id="rId264" ref="G123"/>
    <hyperlink r:id="rId265" ref="H123"/>
    <hyperlink r:id="rId266" ref="AG123"/>
    <hyperlink r:id="rId267" ref="H124"/>
    <hyperlink r:id="rId268" ref="G125"/>
    <hyperlink r:id="rId269" ref="H125"/>
    <hyperlink r:id="rId270" ref="G126"/>
    <hyperlink r:id="rId271" ref="H126"/>
    <hyperlink r:id="rId272" ref="G127"/>
    <hyperlink r:id="rId273" ref="H127"/>
    <hyperlink r:id="rId274" ref="AG127"/>
    <hyperlink r:id="rId275" ref="H128"/>
    <hyperlink r:id="rId276" ref="AG128"/>
    <hyperlink r:id="rId277" ref="G129"/>
    <hyperlink r:id="rId278" ref="H129"/>
    <hyperlink r:id="rId279" ref="AG129"/>
    <hyperlink r:id="rId280" ref="H130"/>
    <hyperlink r:id="rId281" ref="H131"/>
    <hyperlink r:id="rId282" ref="G132"/>
    <hyperlink r:id="rId283" ref="H132"/>
    <hyperlink r:id="rId284" ref="AG132"/>
    <hyperlink r:id="rId285" ref="G133"/>
    <hyperlink r:id="rId286" ref="H133"/>
    <hyperlink r:id="rId287" ref="AG133"/>
    <hyperlink r:id="rId288" ref="G134"/>
    <hyperlink r:id="rId289" ref="H134"/>
    <hyperlink r:id="rId290" ref="G135"/>
    <hyperlink r:id="rId291" ref="H135"/>
    <hyperlink r:id="rId292" ref="AG135"/>
    <hyperlink r:id="rId293" ref="H136"/>
    <hyperlink r:id="rId294" ref="H137"/>
    <hyperlink r:id="rId295" ref="G138"/>
    <hyperlink r:id="rId296" ref="H138"/>
    <hyperlink r:id="rId297" ref="AG138"/>
    <hyperlink r:id="rId298" ref="G139"/>
    <hyperlink r:id="rId299" ref="H139"/>
    <hyperlink r:id="rId300" ref="AG139"/>
    <hyperlink r:id="rId301" ref="G140"/>
    <hyperlink r:id="rId302" ref="H140"/>
    <hyperlink r:id="rId303" ref="AG140"/>
    <hyperlink r:id="rId304" ref="A141"/>
    <hyperlink r:id="rId305" ref="G141"/>
    <hyperlink r:id="rId306" ref="H141"/>
    <hyperlink r:id="rId307" ref="AG141"/>
    <hyperlink r:id="rId308" ref="H142"/>
    <hyperlink r:id="rId309" ref="G143"/>
    <hyperlink r:id="rId310" ref="H143"/>
    <hyperlink r:id="rId311" ref="AG143"/>
    <hyperlink r:id="rId312" ref="H144"/>
    <hyperlink r:id="rId313" ref="G145"/>
    <hyperlink r:id="rId314" ref="G146"/>
    <hyperlink r:id="rId315" ref="AG146"/>
    <hyperlink r:id="rId316" ref="G147"/>
    <hyperlink r:id="rId317" ref="AG147"/>
    <hyperlink r:id="rId318" ref="G148"/>
    <hyperlink r:id="rId319" ref="AG148"/>
    <hyperlink r:id="rId320" ref="G149"/>
    <hyperlink r:id="rId321" ref="AG149"/>
    <hyperlink r:id="rId322" ref="G150"/>
    <hyperlink r:id="rId323" ref="G151"/>
    <hyperlink r:id="rId324" ref="AG151"/>
    <hyperlink r:id="rId325" ref="G152"/>
    <hyperlink r:id="rId326" ref="G153"/>
    <hyperlink r:id="rId327" ref="AG153"/>
    <hyperlink r:id="rId328" ref="G154"/>
    <hyperlink r:id="rId329" ref="AG154"/>
    <hyperlink r:id="rId330" ref="G155"/>
    <hyperlink r:id="rId331" ref="G156"/>
    <hyperlink r:id="rId332" ref="H156"/>
    <hyperlink r:id="rId333" ref="G157"/>
    <hyperlink r:id="rId334" ref="G158"/>
    <hyperlink r:id="rId335" ref="G159"/>
    <hyperlink r:id="rId336" ref="AG159"/>
    <hyperlink r:id="rId337" ref="G161"/>
    <hyperlink r:id="rId338" ref="G162"/>
    <hyperlink r:id="rId339" ref="H162"/>
    <hyperlink r:id="rId340" ref="AG162"/>
    <hyperlink r:id="rId341" ref="G163"/>
    <hyperlink r:id="rId342" ref="G164"/>
    <hyperlink r:id="rId343" ref="AG164"/>
    <hyperlink r:id="rId344" ref="G165"/>
    <hyperlink r:id="rId345" ref="H166"/>
    <hyperlink r:id="rId346" ref="G167"/>
    <hyperlink r:id="rId347" ref="AG167"/>
    <hyperlink r:id="rId348" ref="G168"/>
    <hyperlink r:id="rId349" ref="G169"/>
    <hyperlink r:id="rId350" ref="AG169"/>
    <hyperlink r:id="rId351" ref="G170"/>
    <hyperlink r:id="rId352" ref="H170"/>
    <hyperlink r:id="rId353" ref="G171"/>
    <hyperlink r:id="rId354" ref="G172"/>
    <hyperlink r:id="rId355" ref="AG172"/>
    <hyperlink r:id="rId356" ref="H175"/>
    <hyperlink r:id="rId357" ref="H176"/>
  </hyperlinks>
  <printOptions/>
  <pageMargins bottom="0.75" footer="0.0" header="0.0" left="0.7" right="0.7" top="0.75"/>
  <pageSetup orientation="landscape"/>
  <drawing r:id="rId35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25"/>
  </cols>
  <sheetData>
    <row r="1">
      <c r="A1" s="864" t="s">
        <v>4884</v>
      </c>
      <c r="B1" s="639" t="s">
        <v>4885</v>
      </c>
    </row>
    <row r="2">
      <c r="A2" s="864" t="s">
        <v>4886</v>
      </c>
      <c r="B2" s="639" t="s">
        <v>4887</v>
      </c>
    </row>
    <row r="3">
      <c r="A3" s="864" t="s">
        <v>731</v>
      </c>
      <c r="B3" s="639" t="s">
        <v>4885</v>
      </c>
    </row>
    <row r="4">
      <c r="A4" s="864" t="s">
        <v>759</v>
      </c>
      <c r="B4" s="639" t="s">
        <v>4888</v>
      </c>
    </row>
    <row r="5">
      <c r="A5" s="864" t="s">
        <v>773</v>
      </c>
      <c r="B5" s="639" t="s">
        <v>4889</v>
      </c>
    </row>
    <row r="6">
      <c r="A6" s="864" t="s">
        <v>4747</v>
      </c>
      <c r="B6" s="639" t="s">
        <v>4890</v>
      </c>
    </row>
    <row r="7">
      <c r="A7" s="864" t="s">
        <v>4891</v>
      </c>
      <c r="B7" s="639" t="s">
        <v>4885</v>
      </c>
    </row>
    <row r="8">
      <c r="A8" s="864" t="s">
        <v>4892</v>
      </c>
      <c r="B8" s="639" t="s">
        <v>4893</v>
      </c>
    </row>
    <row r="9">
      <c r="A9" s="864" t="s">
        <v>4894</v>
      </c>
      <c r="B9" s="639" t="s">
        <v>4895</v>
      </c>
    </row>
    <row r="10">
      <c r="A10" s="864" t="s">
        <v>4534</v>
      </c>
      <c r="B10" s="639" t="s">
        <v>4890</v>
      </c>
    </row>
    <row r="11">
      <c r="A11" s="864" t="s">
        <v>4896</v>
      </c>
      <c r="B11" s="639" t="s">
        <v>4885</v>
      </c>
    </row>
    <row r="12">
      <c r="A12" s="864" t="s">
        <v>1241</v>
      </c>
      <c r="B12" s="639" t="s">
        <v>4889</v>
      </c>
    </row>
    <row r="13">
      <c r="A13" s="864" t="s">
        <v>4897</v>
      </c>
      <c r="B13" s="639" t="s">
        <v>4888</v>
      </c>
    </row>
    <row r="14">
      <c r="A14" s="864" t="s">
        <v>4898</v>
      </c>
      <c r="B14" s="639" t="s">
        <v>4899</v>
      </c>
    </row>
    <row r="15">
      <c r="A15" s="864" t="s">
        <v>3889</v>
      </c>
      <c r="B15" s="639" t="s">
        <v>4900</v>
      </c>
    </row>
    <row r="16">
      <c r="A16" s="864" t="s">
        <v>4901</v>
      </c>
      <c r="B16" s="639" t="s">
        <v>4885</v>
      </c>
    </row>
    <row r="17">
      <c r="A17" s="864" t="s">
        <v>4902</v>
      </c>
      <c r="B17" s="639" t="s">
        <v>4903</v>
      </c>
    </row>
    <row r="18">
      <c r="A18" s="864" t="s">
        <v>4389</v>
      </c>
      <c r="B18" s="639" t="s">
        <v>4904</v>
      </c>
    </row>
    <row r="19">
      <c r="A19" s="864" t="s">
        <v>2399</v>
      </c>
      <c r="B19" s="639" t="s">
        <v>4890</v>
      </c>
    </row>
    <row r="20">
      <c r="A20" s="864" t="s">
        <v>4905</v>
      </c>
      <c r="B20" s="639" t="s">
        <v>4906</v>
      </c>
    </row>
    <row r="21" ht="15.75" customHeight="1">
      <c r="A21" s="864" t="s">
        <v>4907</v>
      </c>
      <c r="B21" s="639" t="s">
        <v>4890</v>
      </c>
    </row>
    <row r="22" ht="15.75" customHeight="1">
      <c r="A22" s="864" t="s">
        <v>4908</v>
      </c>
      <c r="B22" s="639" t="s">
        <v>4909</v>
      </c>
    </row>
    <row r="23" ht="15.75" customHeight="1">
      <c r="A23" s="864" t="s">
        <v>4910</v>
      </c>
      <c r="B23" s="639" t="s">
        <v>4890</v>
      </c>
    </row>
    <row r="24" ht="15.75" customHeight="1">
      <c r="A24" s="864" t="s">
        <v>2949</v>
      </c>
      <c r="B24" s="639" t="s">
        <v>4911</v>
      </c>
    </row>
    <row r="25" ht="15.75" customHeight="1">
      <c r="A25" s="864" t="s">
        <v>4653</v>
      </c>
      <c r="B25" s="639" t="s">
        <v>4888</v>
      </c>
    </row>
    <row r="26" ht="15.75" customHeight="1">
      <c r="A26" s="864" t="s">
        <v>4912</v>
      </c>
      <c r="B26" s="639" t="s">
        <v>4913</v>
      </c>
    </row>
    <row r="27" ht="15.75" customHeight="1">
      <c r="A27" s="864" t="s">
        <v>3997</v>
      </c>
      <c r="B27" s="639" t="s">
        <v>4893</v>
      </c>
    </row>
    <row r="28" ht="15.75" customHeight="1">
      <c r="A28" s="864" t="s">
        <v>4914</v>
      </c>
      <c r="B28" s="639" t="s">
        <v>4885</v>
      </c>
    </row>
    <row r="29" ht="15.75" customHeight="1">
      <c r="A29" s="864" t="s">
        <v>3533</v>
      </c>
      <c r="B29" s="639" t="s">
        <v>4899</v>
      </c>
    </row>
    <row r="30" ht="15.75" customHeight="1">
      <c r="A30" s="864" t="s">
        <v>4915</v>
      </c>
      <c r="B30" s="639" t="s">
        <v>4916</v>
      </c>
    </row>
    <row r="31" ht="15.75" customHeight="1">
      <c r="A31" s="864" t="s">
        <v>4917</v>
      </c>
      <c r="B31" s="639" t="s">
        <v>4895</v>
      </c>
    </row>
    <row r="32" ht="15.75" customHeight="1">
      <c r="A32" s="864" t="s">
        <v>251</v>
      </c>
      <c r="B32" s="639" t="s">
        <v>4889</v>
      </c>
    </row>
    <row r="33" ht="15.75" customHeight="1">
      <c r="A33" s="864" t="s">
        <v>4444</v>
      </c>
      <c r="B33" s="639" t="s">
        <v>4909</v>
      </c>
    </row>
    <row r="34" ht="15.75" customHeight="1">
      <c r="A34" s="864" t="s">
        <v>4918</v>
      </c>
      <c r="B34" s="639" t="s">
        <v>4909</v>
      </c>
    </row>
    <row r="35" ht="15.75" customHeight="1">
      <c r="A35" s="864" t="s">
        <v>4919</v>
      </c>
      <c r="B35" s="639" t="s">
        <v>4920</v>
      </c>
    </row>
    <row r="36" ht="15.75" customHeight="1">
      <c r="A36" s="864" t="s">
        <v>4468</v>
      </c>
      <c r="B36" s="639" t="s">
        <v>4887</v>
      </c>
    </row>
    <row r="37" ht="15.75" customHeight="1">
      <c r="A37" s="864" t="s">
        <v>531</v>
      </c>
      <c r="B37" s="639" t="s">
        <v>4921</v>
      </c>
    </row>
    <row r="38" ht="15.75" customHeight="1">
      <c r="A38" s="864" t="s">
        <v>579</v>
      </c>
      <c r="B38" s="639" t="s">
        <v>4911</v>
      </c>
    </row>
    <row r="39" ht="15.75" customHeight="1">
      <c r="A39" s="864" t="s">
        <v>654</v>
      </c>
      <c r="B39" s="639" t="s">
        <v>4885</v>
      </c>
    </row>
    <row r="40" ht="15.75" customHeight="1">
      <c r="A40" s="864" t="s">
        <v>731</v>
      </c>
      <c r="B40" s="639" t="s">
        <v>4889</v>
      </c>
    </row>
    <row r="41" ht="15.75" customHeight="1">
      <c r="A41" s="864" t="s">
        <v>805</v>
      </c>
      <c r="B41" s="639" t="s">
        <v>4895</v>
      </c>
    </row>
    <row r="42" ht="15.75" customHeight="1">
      <c r="A42" s="864" t="s">
        <v>4922</v>
      </c>
      <c r="B42" s="639" t="s">
        <v>4888</v>
      </c>
    </row>
    <row r="43" ht="15.75" customHeight="1">
      <c r="A43" s="864" t="s">
        <v>1021</v>
      </c>
      <c r="B43" s="639" t="s">
        <v>4923</v>
      </c>
    </row>
    <row r="44" ht="15.75" customHeight="1">
      <c r="A44" s="864" t="s">
        <v>4924</v>
      </c>
      <c r="B44" s="639" t="s">
        <v>4889</v>
      </c>
    </row>
    <row r="45" ht="15.75" customHeight="1">
      <c r="A45" s="864" t="s">
        <v>3798</v>
      </c>
      <c r="B45" s="639" t="s">
        <v>4925</v>
      </c>
    </row>
    <row r="46" ht="15.75" customHeight="1">
      <c r="A46" s="864" t="s">
        <v>4926</v>
      </c>
      <c r="B46" s="639" t="s">
        <v>4895</v>
      </c>
    </row>
    <row r="47" ht="15.75" customHeight="1">
      <c r="A47" s="864" t="s">
        <v>3349</v>
      </c>
      <c r="B47" s="639" t="s">
        <v>4927</v>
      </c>
    </row>
    <row r="48" ht="15.75" customHeight="1">
      <c r="A48" s="864" t="s">
        <v>4564</v>
      </c>
      <c r="B48" s="639" t="s">
        <v>4928</v>
      </c>
    </row>
    <row r="49" ht="15.75" customHeight="1">
      <c r="A49" s="864" t="s">
        <v>4835</v>
      </c>
      <c r="B49" s="639" t="s">
        <v>4895</v>
      </c>
    </row>
    <row r="50" ht="15.75" customHeight="1">
      <c r="A50" s="864" t="s">
        <v>4929</v>
      </c>
      <c r="B50" s="639" t="s">
        <v>4887</v>
      </c>
    </row>
    <row r="51" ht="15.75" customHeight="1">
      <c r="A51" s="864" t="s">
        <v>4930</v>
      </c>
      <c r="B51" s="639" t="s">
        <v>4931</v>
      </c>
    </row>
    <row r="52" ht="15.75" customHeight="1">
      <c r="A52" s="864" t="s">
        <v>1584</v>
      </c>
      <c r="B52" s="639" t="s">
        <v>4893</v>
      </c>
    </row>
    <row r="53" ht="15.75" customHeight="1">
      <c r="A53" s="864" t="s">
        <v>1592</v>
      </c>
      <c r="B53" s="639" t="s">
        <v>4893</v>
      </c>
    </row>
    <row r="54" ht="15.75" customHeight="1">
      <c r="A54" s="864" t="s">
        <v>1622</v>
      </c>
      <c r="B54" s="639" t="s">
        <v>4889</v>
      </c>
    </row>
    <row r="55" ht="15.75" customHeight="1">
      <c r="A55" s="864" t="s">
        <v>4932</v>
      </c>
      <c r="B55" s="639" t="s">
        <v>4933</v>
      </c>
    </row>
    <row r="56" ht="15.75" customHeight="1">
      <c r="A56" s="864" t="s">
        <v>4934</v>
      </c>
      <c r="B56" s="639" t="s">
        <v>4931</v>
      </c>
    </row>
    <row r="57" ht="15.75" customHeight="1">
      <c r="A57" s="864" t="s">
        <v>4935</v>
      </c>
      <c r="B57" s="639" t="s">
        <v>4895</v>
      </c>
    </row>
    <row r="58" ht="15.75" customHeight="1">
      <c r="A58" s="864" t="s">
        <v>4936</v>
      </c>
      <c r="B58" s="639" t="s">
        <v>4885</v>
      </c>
    </row>
    <row r="59" ht="15.75" customHeight="1">
      <c r="A59" s="864" t="s">
        <v>4229</v>
      </c>
      <c r="B59" s="639" t="s">
        <v>4895</v>
      </c>
    </row>
    <row r="60" ht="15.75" customHeight="1">
      <c r="A60" s="864" t="s">
        <v>4937</v>
      </c>
      <c r="B60" s="639" t="s">
        <v>4885</v>
      </c>
    </row>
    <row r="61" ht="15.75" customHeight="1">
      <c r="A61" s="864" t="s">
        <v>4938</v>
      </c>
      <c r="B61" s="639" t="s">
        <v>4895</v>
      </c>
    </row>
    <row r="62" ht="15.75" customHeight="1">
      <c r="A62" s="864" t="s">
        <v>4939</v>
      </c>
      <c r="B62" s="639" t="s">
        <v>4887</v>
      </c>
    </row>
    <row r="63" ht="15.75" customHeight="1">
      <c r="A63" s="864" t="s">
        <v>4940</v>
      </c>
      <c r="B63" s="639" t="s">
        <v>4909</v>
      </c>
    </row>
    <row r="64" ht="15.75" customHeight="1">
      <c r="A64" s="864" t="s">
        <v>1977</v>
      </c>
      <c r="B64" s="639" t="s">
        <v>4893</v>
      </c>
    </row>
    <row r="65" ht="15.75" customHeight="1">
      <c r="A65" s="864" t="s">
        <v>4941</v>
      </c>
      <c r="B65" s="639" t="s">
        <v>4911</v>
      </c>
    </row>
    <row r="66" ht="15.75" customHeight="1">
      <c r="A66" s="864" t="s">
        <v>4942</v>
      </c>
      <c r="B66" s="639" t="s">
        <v>4885</v>
      </c>
    </row>
    <row r="67" ht="15.75" customHeight="1">
      <c r="A67" s="864" t="s">
        <v>2094</v>
      </c>
      <c r="B67" s="639" t="s">
        <v>4895</v>
      </c>
    </row>
    <row r="68" ht="15.75" customHeight="1">
      <c r="A68" s="864" t="s">
        <v>2164</v>
      </c>
      <c r="B68" s="639" t="s">
        <v>4911</v>
      </c>
    </row>
    <row r="69" ht="15.75" customHeight="1">
      <c r="A69" s="864" t="s">
        <v>4320</v>
      </c>
      <c r="B69" s="639" t="s">
        <v>4887</v>
      </c>
    </row>
    <row r="70" ht="15.75" customHeight="1">
      <c r="A70" s="864" t="s">
        <v>4943</v>
      </c>
      <c r="B70" s="639" t="s">
        <v>4887</v>
      </c>
    </row>
    <row r="71" ht="15.75" customHeight="1">
      <c r="A71" s="864" t="s">
        <v>4944</v>
      </c>
      <c r="B71" s="639" t="s">
        <v>4925</v>
      </c>
    </row>
    <row r="72" ht="15.75" customHeight="1">
      <c r="A72" s="864" t="s">
        <v>2311</v>
      </c>
      <c r="B72" s="639" t="s">
        <v>4923</v>
      </c>
    </row>
    <row r="73" ht="15.75" customHeight="1">
      <c r="A73" s="864" t="s">
        <v>4945</v>
      </c>
      <c r="B73" s="639" t="s">
        <v>4889</v>
      </c>
    </row>
    <row r="74" ht="15.75" customHeight="1">
      <c r="A74" s="864" t="s">
        <v>2341</v>
      </c>
      <c r="B74" s="639" t="s">
        <v>4899</v>
      </c>
    </row>
    <row r="75" ht="15.75" customHeight="1">
      <c r="A75" s="864" t="s">
        <v>4609</v>
      </c>
      <c r="B75" s="639" t="s">
        <v>4904</v>
      </c>
    </row>
    <row r="76" ht="15.75" customHeight="1">
      <c r="A76" s="864" t="s">
        <v>2358</v>
      </c>
      <c r="B76" s="639" t="s">
        <v>4887</v>
      </c>
    </row>
    <row r="77" ht="15.75" customHeight="1">
      <c r="A77" s="864" t="s">
        <v>2163</v>
      </c>
      <c r="B77" s="639" t="s">
        <v>4889</v>
      </c>
    </row>
    <row r="78" ht="15.75" customHeight="1">
      <c r="A78" s="864" t="s">
        <v>4946</v>
      </c>
      <c r="B78" s="639" t="s">
        <v>4900</v>
      </c>
    </row>
    <row r="79" ht="15.75" customHeight="1">
      <c r="A79" s="864" t="s">
        <v>2385</v>
      </c>
      <c r="B79" s="639" t="s">
        <v>4895</v>
      </c>
    </row>
    <row r="80" ht="15.75" customHeight="1">
      <c r="A80" s="864" t="s">
        <v>2418</v>
      </c>
      <c r="B80" s="639" t="s">
        <v>4911</v>
      </c>
    </row>
    <row r="81" ht="15.75" customHeight="1">
      <c r="A81" s="864" t="s">
        <v>4612</v>
      </c>
      <c r="B81" s="639" t="s">
        <v>4885</v>
      </c>
    </row>
    <row r="82" ht="15.75" customHeight="1">
      <c r="A82" s="864" t="s">
        <v>2671</v>
      </c>
      <c r="B82" s="639" t="s">
        <v>4909</v>
      </c>
    </row>
    <row r="83" ht="15.75" customHeight="1">
      <c r="A83" s="864" t="s">
        <v>4947</v>
      </c>
      <c r="B83" s="639" t="s">
        <v>4903</v>
      </c>
    </row>
    <row r="84" ht="15.75" customHeight="1">
      <c r="A84" s="864" t="s">
        <v>2743</v>
      </c>
      <c r="B84" s="639" t="s">
        <v>4893</v>
      </c>
    </row>
    <row r="85" ht="15.75" customHeight="1">
      <c r="A85" s="864" t="s">
        <v>2782</v>
      </c>
      <c r="B85" s="639" t="s">
        <v>4925</v>
      </c>
    </row>
    <row r="86" ht="15.75" customHeight="1">
      <c r="A86" s="864" t="s">
        <v>2896</v>
      </c>
      <c r="B86" s="639" t="s">
        <v>4889</v>
      </c>
    </row>
    <row r="87" ht="15.75" customHeight="1">
      <c r="A87" s="864" t="s">
        <v>4649</v>
      </c>
      <c r="B87" s="639" t="s">
        <v>4948</v>
      </c>
    </row>
    <row r="88" ht="15.75" customHeight="1">
      <c r="A88" s="864" t="s">
        <v>2976</v>
      </c>
      <c r="B88" s="639" t="s">
        <v>4925</v>
      </c>
    </row>
    <row r="89" ht="15.75" customHeight="1">
      <c r="A89" s="864" t="s">
        <v>2997</v>
      </c>
      <c r="B89" s="639" t="s">
        <v>4895</v>
      </c>
    </row>
    <row r="90" ht="15.75" customHeight="1">
      <c r="A90" s="864" t="s">
        <v>4949</v>
      </c>
      <c r="B90" s="639" t="s">
        <v>4885</v>
      </c>
    </row>
    <row r="91" ht="15.75" customHeight="1">
      <c r="A91" s="864" t="s">
        <v>3259</v>
      </c>
      <c r="B91" s="639" t="s">
        <v>4885</v>
      </c>
    </row>
    <row r="92" ht="15.75" customHeight="1">
      <c r="A92" s="864" t="s">
        <v>3278</v>
      </c>
      <c r="B92" s="639" t="s">
        <v>4893</v>
      </c>
    </row>
    <row r="93" ht="15.75" customHeight="1">
      <c r="A93" s="864" t="s">
        <v>4674</v>
      </c>
      <c r="B93" s="639" t="s">
        <v>4889</v>
      </c>
    </row>
    <row r="94" ht="15.75" customHeight="1">
      <c r="A94" s="864" t="s">
        <v>4950</v>
      </c>
      <c r="B94" s="639" t="s">
        <v>4923</v>
      </c>
    </row>
    <row r="95" ht="15.75" customHeight="1">
      <c r="A95" s="864" t="s">
        <v>4951</v>
      </c>
      <c r="B95" s="639" t="s">
        <v>4889</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s>
  <printOptions/>
  <pageMargins bottom="0.75" footer="0.0" header="0.0" left="0.7" right="0.7" top="0.75"/>
  <pageSetup orientation="landscape"/>
  <drawing r:id="rId9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2022-06-27T13:24:05Z</dcterms:created>
</cp:coreProperties>
</file>