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糖尿病铜死亡\论文文件\PCR实验验证\"/>
    </mc:Choice>
  </mc:AlternateContent>
  <xr:revisionPtr revIDLastSave="0" documentId="13_ncr:1_{12EC9812-4778-44EE-AA52-1A740ED2C8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4" l="1"/>
  <c r="F35" i="4" s="1"/>
  <c r="G35" i="4" s="1"/>
  <c r="C35" i="4"/>
  <c r="E32" i="4"/>
  <c r="F33" i="4" s="1"/>
  <c r="G33" i="4" s="1"/>
  <c r="C32" i="4"/>
  <c r="E29" i="4"/>
  <c r="F29" i="4" s="1"/>
  <c r="G29" i="4" s="1"/>
  <c r="C29" i="4"/>
  <c r="E26" i="4"/>
  <c r="F27" i="4" s="1"/>
  <c r="G27" i="4" s="1"/>
  <c r="C26" i="4"/>
  <c r="E23" i="4"/>
  <c r="F23" i="4" s="1"/>
  <c r="G23" i="4" s="1"/>
  <c r="C23" i="4"/>
  <c r="F22" i="4"/>
  <c r="G22" i="4" s="1"/>
  <c r="E20" i="4"/>
  <c r="F20" i="4" s="1"/>
  <c r="G20" i="4" s="1"/>
  <c r="C20" i="4"/>
  <c r="G17" i="4"/>
  <c r="F17" i="4"/>
  <c r="E17" i="4"/>
  <c r="F18" i="4" s="1"/>
  <c r="G18" i="4" s="1"/>
  <c r="C17" i="4"/>
  <c r="G15" i="4"/>
  <c r="F15" i="4"/>
  <c r="E14" i="4"/>
  <c r="F14" i="4" s="1"/>
  <c r="G14" i="4" s="1"/>
  <c r="C14" i="4"/>
  <c r="G11" i="4"/>
  <c r="F11" i="4"/>
  <c r="E11" i="4"/>
  <c r="F12" i="4" s="1"/>
  <c r="G12" i="4" s="1"/>
  <c r="C11" i="4"/>
  <c r="G9" i="4"/>
  <c r="F9" i="4"/>
  <c r="E8" i="4"/>
  <c r="F8" i="4" s="1"/>
  <c r="G8" i="4" s="1"/>
  <c r="C8" i="4"/>
  <c r="G5" i="4"/>
  <c r="F5" i="4"/>
  <c r="E5" i="4"/>
  <c r="F6" i="4" s="1"/>
  <c r="G6" i="4" s="1"/>
  <c r="C5" i="4"/>
  <c r="F2" i="4"/>
  <c r="G2" i="4" s="1"/>
  <c r="E2" i="4"/>
  <c r="F4" i="4" s="1"/>
  <c r="G4" i="4" s="1"/>
  <c r="C2" i="4"/>
  <c r="H2" i="4" l="1"/>
  <c r="H20" i="4" s="1"/>
  <c r="I33" i="4" s="1"/>
  <c r="F28" i="4"/>
  <c r="G28" i="4" s="1"/>
  <c r="F34" i="4"/>
  <c r="G34" i="4" s="1"/>
  <c r="F7" i="4"/>
  <c r="G7" i="4" s="1"/>
  <c r="F13" i="4"/>
  <c r="G13" i="4" s="1"/>
  <c r="F19" i="4"/>
  <c r="G19" i="4" s="1"/>
  <c r="F24" i="4"/>
  <c r="G24" i="4" s="1"/>
  <c r="F26" i="4"/>
  <c r="G26" i="4" s="1"/>
  <c r="F30" i="4"/>
  <c r="G30" i="4" s="1"/>
  <c r="F32" i="4"/>
  <c r="G32" i="4" s="1"/>
  <c r="F36" i="4"/>
  <c r="G36" i="4" s="1"/>
  <c r="F3" i="4"/>
  <c r="G3" i="4" s="1"/>
  <c r="F25" i="4"/>
  <c r="G25" i="4" s="1"/>
  <c r="F31" i="4"/>
  <c r="G31" i="4" s="1"/>
  <c r="F37" i="4"/>
  <c r="G37" i="4" s="1"/>
  <c r="F10" i="4"/>
  <c r="G10" i="4" s="1"/>
  <c r="F16" i="4"/>
  <c r="G16" i="4" s="1"/>
  <c r="F21" i="4"/>
  <c r="G21" i="4" s="1"/>
  <c r="I13" i="4" l="1"/>
  <c r="I15" i="4"/>
  <c r="I4" i="4"/>
  <c r="I3" i="4"/>
  <c r="I9" i="4"/>
  <c r="I21" i="4"/>
  <c r="I28" i="4"/>
  <c r="I2" i="4"/>
  <c r="I8" i="4"/>
  <c r="I34" i="4"/>
  <c r="I16" i="4"/>
  <c r="I30" i="4"/>
  <c r="I35" i="4"/>
  <c r="I22" i="4"/>
  <c r="I6" i="4"/>
  <c r="I7" i="4"/>
  <c r="I20" i="4"/>
  <c r="I14" i="4"/>
  <c r="J14" i="4" s="1"/>
  <c r="I10" i="4"/>
  <c r="I26" i="4"/>
  <c r="I23" i="4"/>
  <c r="J23" i="4" s="1"/>
  <c r="I17" i="4"/>
  <c r="J17" i="4" s="1"/>
  <c r="I29" i="4"/>
  <c r="I37" i="4"/>
  <c r="I24" i="4"/>
  <c r="I11" i="4"/>
  <c r="I27" i="4"/>
  <c r="I5" i="4"/>
  <c r="I25" i="4"/>
  <c r="I36" i="4"/>
  <c r="I32" i="4"/>
  <c r="J32" i="4" s="1"/>
  <c r="I31" i="4"/>
  <c r="I19" i="4"/>
  <c r="I12" i="4"/>
  <c r="I18" i="4"/>
  <c r="J35" i="4" l="1"/>
  <c r="L2" i="4"/>
  <c r="J2" i="4"/>
  <c r="J26" i="4"/>
  <c r="J5" i="4"/>
  <c r="J29" i="4"/>
  <c r="J11" i="4"/>
  <c r="L20" i="4"/>
  <c r="J20" i="4"/>
  <c r="J8" i="4"/>
  <c r="K2" i="4" l="1"/>
  <c r="K20" i="4"/>
</calcChain>
</file>

<file path=xl/sharedStrings.xml><?xml version="1.0" encoding="utf-8"?>
<sst xmlns="http://schemas.openxmlformats.org/spreadsheetml/2006/main" count="23" uniqueCount="23">
  <si>
    <t>目的基因</t>
  </si>
  <si>
    <t>目的均数</t>
  </si>
  <si>
    <t>内参基因</t>
  </si>
  <si>
    <t>内参均数</t>
  </si>
  <si>
    <t>△ct</t>
  </si>
  <si>
    <t>2^-△ct</t>
  </si>
  <si>
    <t>标准参比</t>
  </si>
  <si>
    <t>2^-△△ct</t>
  </si>
  <si>
    <t>相对表达量</t>
  </si>
  <si>
    <t>相对表达量均值</t>
  </si>
  <si>
    <t>ST</t>
  </si>
  <si>
    <t xml:space="preserve">control1 </t>
  </si>
  <si>
    <t>control2</t>
  </si>
  <si>
    <t xml:space="preserve">control3 </t>
  </si>
  <si>
    <t>control4</t>
  </si>
  <si>
    <t xml:space="preserve">control5 </t>
  </si>
  <si>
    <t>control6</t>
  </si>
  <si>
    <t xml:space="preserve">model1 </t>
  </si>
  <si>
    <t xml:space="preserve">model2 </t>
  </si>
  <si>
    <t xml:space="preserve">model3 </t>
  </si>
  <si>
    <t xml:space="preserve">model4 </t>
  </si>
  <si>
    <t xml:space="preserve">model5 </t>
  </si>
  <si>
    <t xml:space="preserve">model6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</si>
</sst>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1"/>
  <sheetViews>
    <sheetView tabSelected="1" workbookViewId="0">
      <selection activeCell="C41" sqref="C41"/>
    </sheetView>
  </sheetViews>
  <sheetFormatPr defaultColWidth="9" defaultRowHeight="14.25" x14ac:dyDescent="0.2"/>
  <cols>
    <col min="1" max="1" width="9" style="1"/>
    <col min="3" max="3" width="12.625"/>
    <col min="5" max="7" width="12.625"/>
    <col min="8" max="9" width="13.75"/>
    <col min="10" max="13" width="12.7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s="3" t="s">
        <v>11</v>
      </c>
      <c r="B2">
        <v>23.22</v>
      </c>
      <c r="C2">
        <f>AVERAGE(B2:B4)</f>
        <v>23.176666666666666</v>
      </c>
      <c r="D2">
        <v>19.14</v>
      </c>
      <c r="E2">
        <f>AVERAGE(D2:D4)</f>
        <v>19.153333333333332</v>
      </c>
      <c r="F2">
        <f>B2-E2</f>
        <v>4.0666666666666664</v>
      </c>
      <c r="G2">
        <f>2^-F2</f>
        <v>5.9677600244401045E-2</v>
      </c>
      <c r="H2">
        <f>AVERAGE(G2:G19)</f>
        <v>6.6403923622191663E-2</v>
      </c>
      <c r="I2">
        <f>G2/H2</f>
        <v>0.89870593466644588</v>
      </c>
      <c r="J2">
        <f>AVERAGE(I2:I4)</f>
        <v>0.9263510172589019</v>
      </c>
      <c r="K2">
        <f>AVERAGE(J2:J17)</f>
        <v>1</v>
      </c>
      <c r="L2">
        <f>STDEV(I2:I19)</f>
        <v>0.14633418543386678</v>
      </c>
    </row>
    <row r="3" spans="1:12" x14ac:dyDescent="0.2">
      <c r="A3" s="3"/>
      <c r="B3">
        <v>23.17</v>
      </c>
      <c r="D3">
        <v>19.11</v>
      </c>
      <c r="F3">
        <f>B3-E2</f>
        <v>4.0166666666666693</v>
      </c>
      <c r="G3">
        <f t="shared" ref="G3:G37" si="0">2^-F3</f>
        <v>6.1782126272055912E-2</v>
      </c>
      <c r="I3">
        <f>G3/H2</f>
        <v>0.93039873100825055</v>
      </c>
    </row>
    <row r="4" spans="1:12" x14ac:dyDescent="0.2">
      <c r="A4" s="3"/>
      <c r="B4">
        <v>23.14</v>
      </c>
      <c r="D4">
        <v>19.21</v>
      </c>
      <c r="F4">
        <f>B4-E2</f>
        <v>3.9866666666666681</v>
      </c>
      <c r="G4">
        <f t="shared" si="0"/>
        <v>6.3080300075742085E-2</v>
      </c>
      <c r="I4">
        <f>G4/H2</f>
        <v>0.9499483861020096</v>
      </c>
    </row>
    <row r="5" spans="1:12" x14ac:dyDescent="0.2">
      <c r="A5" s="3" t="s">
        <v>12</v>
      </c>
      <c r="B5">
        <v>23.36</v>
      </c>
      <c r="C5">
        <f>AVERAGE(B5:B7)</f>
        <v>23.286666666666665</v>
      </c>
      <c r="D5">
        <v>19.18</v>
      </c>
      <c r="E5">
        <f>AVERAGE(D5:D7)</f>
        <v>19.236666666666668</v>
      </c>
      <c r="F5">
        <f>B5-E5</f>
        <v>4.1233333333333313</v>
      </c>
      <c r="G5">
        <f t="shared" si="0"/>
        <v>5.7379001247826321E-2</v>
      </c>
      <c r="I5">
        <f>G5/H2</f>
        <v>0.86409052534737141</v>
      </c>
      <c r="J5">
        <f>AVERAGE(I5:I7)</f>
        <v>0.90996974466454572</v>
      </c>
    </row>
    <row r="6" spans="1:12" x14ac:dyDescent="0.2">
      <c r="A6" s="3"/>
      <c r="B6">
        <v>23.21</v>
      </c>
      <c r="D6">
        <v>19.25</v>
      </c>
      <c r="F6">
        <f>B6-E5</f>
        <v>3.9733333333333327</v>
      </c>
      <c r="G6">
        <f t="shared" si="0"/>
        <v>6.3665988122330819E-2</v>
      </c>
      <c r="I6">
        <f>G6/H2</f>
        <v>0.95876846802850901</v>
      </c>
    </row>
    <row r="7" spans="1:12" x14ac:dyDescent="0.2">
      <c r="A7" s="3"/>
      <c r="B7">
        <v>23.29</v>
      </c>
      <c r="D7">
        <v>19.28</v>
      </c>
      <c r="F7">
        <f>B7-E5</f>
        <v>4.053333333333331</v>
      </c>
      <c r="G7">
        <f t="shared" si="0"/>
        <v>6.0231694899472096E-2</v>
      </c>
      <c r="I7">
        <f>G7/H2</f>
        <v>0.90705024061775685</v>
      </c>
    </row>
    <row r="8" spans="1:12" x14ac:dyDescent="0.2">
      <c r="A8" s="3" t="s">
        <v>13</v>
      </c>
      <c r="B8">
        <v>23.58</v>
      </c>
      <c r="C8">
        <f>AVERAGE(B8:B10)</f>
        <v>23.576666666666664</v>
      </c>
      <c r="D8">
        <v>19.39</v>
      </c>
      <c r="E8">
        <f>AVERAGE(D8:D10)</f>
        <v>19.393333333333334</v>
      </c>
      <c r="F8">
        <f>B8-E8</f>
        <v>4.1866666666666639</v>
      </c>
      <c r="G8">
        <f t="shared" si="0"/>
        <v>5.4914590763825967E-2</v>
      </c>
      <c r="I8">
        <f>G8/H2</f>
        <v>0.82697810262335081</v>
      </c>
      <c r="J8">
        <f>AVERAGE(I8:I10)</f>
        <v>0.82929421737426068</v>
      </c>
    </row>
    <row r="9" spans="1:12" x14ac:dyDescent="0.2">
      <c r="A9" s="3"/>
      <c r="B9">
        <v>23.52</v>
      </c>
      <c r="D9">
        <v>19.420000000000002</v>
      </c>
      <c r="F9">
        <f>B9-E8</f>
        <v>4.1266666666666652</v>
      </c>
      <c r="G9">
        <f t="shared" si="0"/>
        <v>5.7246580641890608E-2</v>
      </c>
      <c r="I9">
        <f>G9/H2</f>
        <v>0.86209635695019771</v>
      </c>
    </row>
    <row r="10" spans="1:12" x14ac:dyDescent="0.2">
      <c r="A10" s="3"/>
      <c r="B10">
        <v>23.63</v>
      </c>
      <c r="D10">
        <v>19.37</v>
      </c>
      <c r="F10">
        <f>B10-E8</f>
        <v>4.2366666666666646</v>
      </c>
      <c r="G10">
        <f t="shared" si="0"/>
        <v>5.3043998206820257E-2</v>
      </c>
      <c r="I10">
        <f>G10/H2</f>
        <v>0.7988081925492333</v>
      </c>
    </row>
    <row r="11" spans="1:12" x14ac:dyDescent="0.2">
      <c r="A11" s="3" t="s">
        <v>14</v>
      </c>
      <c r="B11">
        <v>23.32</v>
      </c>
      <c r="C11">
        <f>AVERAGE(B11:B13)</f>
        <v>23.3</v>
      </c>
      <c r="D11">
        <v>19.52</v>
      </c>
      <c r="E11">
        <f>AVERAGE(D11:D13)</f>
        <v>19.553333333333331</v>
      </c>
      <c r="F11">
        <f>B11-E11</f>
        <v>3.7666666666666693</v>
      </c>
      <c r="G11">
        <f t="shared" si="0"/>
        <v>7.3471744142725434E-2</v>
      </c>
      <c r="I11">
        <f>G11/H2</f>
        <v>1.1064367907045143</v>
      </c>
      <c r="J11">
        <f>AVERAGE(I11:I13)</f>
        <v>1.1228225331443848</v>
      </c>
    </row>
    <row r="12" spans="1:12" x14ac:dyDescent="0.2">
      <c r="A12" s="3"/>
      <c r="B12">
        <v>23.36</v>
      </c>
      <c r="D12">
        <v>19.63</v>
      </c>
      <c r="F12">
        <f>B12-E11</f>
        <v>3.8066666666666684</v>
      </c>
      <c r="G12">
        <f t="shared" si="0"/>
        <v>7.1462655435431524E-2</v>
      </c>
      <c r="I12">
        <f>G12/H2</f>
        <v>1.0761812184777177</v>
      </c>
    </row>
    <row r="13" spans="1:12" x14ac:dyDescent="0.2">
      <c r="A13" s="3"/>
      <c r="B13">
        <v>23.22</v>
      </c>
      <c r="D13">
        <v>19.510000000000002</v>
      </c>
      <c r="F13">
        <f>B13-E11</f>
        <v>3.6666666666666679</v>
      </c>
      <c r="G13">
        <f t="shared" si="0"/>
        <v>7.8745065618429519E-2</v>
      </c>
      <c r="I13">
        <f>G13/H2</f>
        <v>1.1858495902509223</v>
      </c>
    </row>
    <row r="14" spans="1:12" x14ac:dyDescent="0.2">
      <c r="A14" s="3" t="s">
        <v>15</v>
      </c>
      <c r="B14">
        <v>23.38</v>
      </c>
      <c r="C14">
        <f>AVERAGE(B14:B16)</f>
        <v>23.383333333333336</v>
      </c>
      <c r="D14">
        <v>19.39</v>
      </c>
      <c r="E14">
        <f>AVERAGE(D14:D16)</f>
        <v>19.430000000000003</v>
      </c>
      <c r="F14">
        <f>B14-E14</f>
        <v>3.9499999999999957</v>
      </c>
      <c r="G14">
        <f t="shared" si="0"/>
        <v>6.4704057740086293E-2</v>
      </c>
      <c r="I14">
        <f>G14/H2</f>
        <v>0.97440112286471448</v>
      </c>
      <c r="J14">
        <f>AVERAGE(I14:I16)</f>
        <v>0.97225087207887795</v>
      </c>
    </row>
    <row r="15" spans="1:12" x14ac:dyDescent="0.2">
      <c r="A15" s="3"/>
      <c r="B15">
        <v>23.41</v>
      </c>
      <c r="D15">
        <v>19.46</v>
      </c>
      <c r="F15">
        <f>B15-E14</f>
        <v>3.9799999999999969</v>
      </c>
      <c r="G15">
        <f t="shared" si="0"/>
        <v>6.3372467486876971E-2</v>
      </c>
      <c r="I15">
        <f>G15/H2</f>
        <v>0.95434823772519362</v>
      </c>
    </row>
    <row r="16" spans="1:12" x14ac:dyDescent="0.2">
      <c r="A16" s="3"/>
      <c r="B16">
        <v>23.36</v>
      </c>
      <c r="D16">
        <v>19.440000000000001</v>
      </c>
      <c r="F16">
        <f>B16-E14</f>
        <v>3.9299999999999962</v>
      </c>
      <c r="G16">
        <f t="shared" si="0"/>
        <v>6.560729272644189E-2</v>
      </c>
      <c r="I16">
        <f>G16/H2</f>
        <v>0.98800325564672586</v>
      </c>
    </row>
    <row r="17" spans="1:12" x14ac:dyDescent="0.2">
      <c r="A17" s="3" t="s">
        <v>16</v>
      </c>
      <c r="B17">
        <v>23.19</v>
      </c>
      <c r="C17">
        <f>AVERAGE(B17:B19)</f>
        <v>23.153333333333336</v>
      </c>
      <c r="D17">
        <v>19.59</v>
      </c>
      <c r="E17">
        <f>AVERAGE(D17:D19)</f>
        <v>19.55</v>
      </c>
      <c r="F17">
        <f>B17-E17</f>
        <v>3.6400000000000006</v>
      </c>
      <c r="G17">
        <f t="shared" si="0"/>
        <v>8.0214118597681475E-2</v>
      </c>
      <c r="I17">
        <f>G17/H2</f>
        <v>1.2079725748445767</v>
      </c>
      <c r="J17">
        <f>AVERAGE(I17:I19)</f>
        <v>1.2393116154790287</v>
      </c>
    </row>
    <row r="18" spans="1:12" x14ac:dyDescent="0.2">
      <c r="A18" s="3"/>
      <c r="B18">
        <v>23.15</v>
      </c>
      <c r="D18">
        <v>19.55</v>
      </c>
      <c r="F18">
        <f>B18-E17</f>
        <v>3.5999999999999979</v>
      </c>
      <c r="G18">
        <f t="shared" si="0"/>
        <v>8.2469244423306012E-2</v>
      </c>
      <c r="I18">
        <f>G18/H2</f>
        <v>1.2419333064190419</v>
      </c>
    </row>
    <row r="19" spans="1:12" x14ac:dyDescent="0.2">
      <c r="A19" s="3"/>
      <c r="B19">
        <v>23.12</v>
      </c>
      <c r="D19">
        <v>19.510000000000002</v>
      </c>
      <c r="F19">
        <f>B19-E17</f>
        <v>3.5700000000000003</v>
      </c>
      <c r="G19">
        <f t="shared" si="0"/>
        <v>8.4202098554105639E-2</v>
      </c>
      <c r="I19">
        <f>G19/H2</f>
        <v>1.2680289651734671</v>
      </c>
    </row>
    <row r="20" spans="1:12" x14ac:dyDescent="0.2">
      <c r="A20" s="3" t="s">
        <v>17</v>
      </c>
      <c r="B20">
        <v>24.78</v>
      </c>
      <c r="C20">
        <f>AVERAGE(B20:B22)</f>
        <v>24.826666666666664</v>
      </c>
      <c r="D20">
        <v>19.62</v>
      </c>
      <c r="E20">
        <f>AVERAGE(D20:D22)</f>
        <v>19.563333333333333</v>
      </c>
      <c r="F20">
        <f>B20-E20</f>
        <v>5.2166666666666686</v>
      </c>
      <c r="G20">
        <f t="shared" si="0"/>
        <v>2.6892232413885282E-2</v>
      </c>
      <c r="H20">
        <f>H2</f>
        <v>6.6403923622191663E-2</v>
      </c>
      <c r="I20">
        <f>G20/H20</f>
        <v>0.4049795696846159</v>
      </c>
      <c r="J20">
        <f>AVERAGE(I20:I22)</f>
        <v>0.39224808371779435</v>
      </c>
      <c r="K20">
        <f>AVERAGE(J20:J35)</f>
        <v>0.35544823099200684</v>
      </c>
      <c r="L20">
        <f>STDEV(I20:I37)</f>
        <v>8.4721024144907328E-2</v>
      </c>
    </row>
    <row r="21" spans="1:12" x14ac:dyDescent="0.2">
      <c r="A21" s="3"/>
      <c r="B21">
        <v>24.88</v>
      </c>
      <c r="D21">
        <v>19.54</v>
      </c>
      <c r="F21">
        <f>B21-E20</f>
        <v>5.3166666666666664</v>
      </c>
      <c r="G21">
        <f t="shared" si="0"/>
        <v>2.5091340058230518E-2</v>
      </c>
      <c r="I21">
        <f>G21/H20</f>
        <v>0.37785929941412666</v>
      </c>
    </row>
    <row r="22" spans="1:12" x14ac:dyDescent="0.2">
      <c r="A22" s="3"/>
      <c r="B22">
        <v>24.82</v>
      </c>
      <c r="D22">
        <v>19.53</v>
      </c>
      <c r="F22">
        <f>B22-E20</f>
        <v>5.2566666666666677</v>
      </c>
      <c r="G22">
        <f t="shared" si="0"/>
        <v>2.6156862904326568E-2</v>
      </c>
      <c r="I22">
        <f>G22/H20</f>
        <v>0.39390538205464043</v>
      </c>
    </row>
    <row r="23" spans="1:12" x14ac:dyDescent="0.2">
      <c r="A23" s="3" t="s">
        <v>18</v>
      </c>
      <c r="B23">
        <v>24.32</v>
      </c>
      <c r="C23">
        <f>AVERAGE(B23:B25)</f>
        <v>24.373333333333335</v>
      </c>
      <c r="D23">
        <v>19.329999999999998</v>
      </c>
      <c r="E23">
        <f>AVERAGE(D23:D25)</f>
        <v>19.319999999999997</v>
      </c>
      <c r="F23">
        <f>B23-E23</f>
        <v>5.0000000000000036</v>
      </c>
      <c r="G23">
        <f t="shared" si="0"/>
        <v>3.1249999999999931E-2</v>
      </c>
      <c r="I23">
        <f>G23/H20</f>
        <v>0.47060472176009233</v>
      </c>
      <c r="J23">
        <f>AVERAGE(I23:I25)</f>
        <v>0.45368816791626254</v>
      </c>
    </row>
    <row r="24" spans="1:12" x14ac:dyDescent="0.2">
      <c r="A24" s="3"/>
      <c r="B24">
        <v>24.39</v>
      </c>
      <c r="D24">
        <v>19.38</v>
      </c>
      <c r="F24">
        <f>B24-E23</f>
        <v>5.0700000000000038</v>
      </c>
      <c r="G24">
        <f t="shared" si="0"/>
        <v>2.9769937438872959E-2</v>
      </c>
      <c r="I24">
        <f>G24/H20</f>
        <v>0.44831594000755826</v>
      </c>
    </row>
    <row r="25" spans="1:12" x14ac:dyDescent="0.2">
      <c r="A25" s="3"/>
      <c r="B25">
        <v>24.41</v>
      </c>
      <c r="D25">
        <v>19.25</v>
      </c>
      <c r="F25">
        <f>B25-E23</f>
        <v>5.0900000000000034</v>
      </c>
      <c r="G25">
        <f t="shared" si="0"/>
        <v>2.9360085912937796E-2</v>
      </c>
      <c r="I25">
        <f>G25/H20</f>
        <v>0.44214384198113693</v>
      </c>
    </row>
    <row r="26" spans="1:12" x14ac:dyDescent="0.2">
      <c r="A26" s="3" t="s">
        <v>19</v>
      </c>
      <c r="B26">
        <v>24.81</v>
      </c>
      <c r="C26">
        <f>AVERAGE(B26:B28)</f>
        <v>24.8</v>
      </c>
      <c r="D26">
        <v>19.12</v>
      </c>
      <c r="E26">
        <f>AVERAGE(D26:D28)</f>
        <v>19.116666666666667</v>
      </c>
      <c r="F26">
        <f>B26-E26</f>
        <v>5.6933333333333316</v>
      </c>
      <c r="G26">
        <f t="shared" si="0"/>
        <v>1.9325729272022484E-2</v>
      </c>
      <c r="I26">
        <f>G26/H20</f>
        <v>0.29103294229987309</v>
      </c>
      <c r="J26">
        <f>AVERAGE(I26:I28)</f>
        <v>0.29315613029309351</v>
      </c>
    </row>
    <row r="27" spans="1:12" x14ac:dyDescent="0.2">
      <c r="A27" s="3"/>
      <c r="B27">
        <v>24.84</v>
      </c>
      <c r="D27">
        <v>19.05</v>
      </c>
      <c r="F27">
        <f>B27-E26</f>
        <v>5.7233333333333327</v>
      </c>
      <c r="G27">
        <f t="shared" si="0"/>
        <v>1.892801151468863E-2</v>
      </c>
      <c r="I27">
        <f>G27/H20</f>
        <v>0.28504357095494037</v>
      </c>
    </row>
    <row r="28" spans="1:12" x14ac:dyDescent="0.2">
      <c r="A28" s="3"/>
      <c r="B28">
        <v>24.75</v>
      </c>
      <c r="D28">
        <v>19.18</v>
      </c>
      <c r="F28">
        <f>B28-E26</f>
        <v>5.6333333333333329</v>
      </c>
      <c r="G28">
        <f t="shared" si="0"/>
        <v>2.0146411069368431E-2</v>
      </c>
      <c r="I28">
        <f>G28/H20</f>
        <v>0.30339187762446707</v>
      </c>
    </row>
    <row r="29" spans="1:12" x14ac:dyDescent="0.2">
      <c r="A29" s="3" t="s">
        <v>20</v>
      </c>
      <c r="B29">
        <v>23.73</v>
      </c>
      <c r="C29">
        <f>AVERAGE(B29:B31)</f>
        <v>24.399999999999995</v>
      </c>
      <c r="D29">
        <v>19.010000000000002</v>
      </c>
      <c r="E29">
        <f>AVERAGE(D29:D31)</f>
        <v>18.98</v>
      </c>
      <c r="F29">
        <f>B29-E29</f>
        <v>4.75</v>
      </c>
      <c r="G29">
        <f t="shared" si="0"/>
        <v>3.7162722343835032E-2</v>
      </c>
      <c r="I29">
        <f>G29/H20</f>
        <v>0.55964648347097889</v>
      </c>
      <c r="J29">
        <f>AVERAGE(I29:I31)</f>
        <v>0.37258735535515103</v>
      </c>
    </row>
    <row r="30" spans="1:12" x14ac:dyDescent="0.2">
      <c r="A30" s="3"/>
      <c r="B30">
        <v>24.79</v>
      </c>
      <c r="D30">
        <v>18.88</v>
      </c>
      <c r="F30">
        <f>B30-E29</f>
        <v>5.8099999999999987</v>
      </c>
      <c r="G30">
        <f t="shared" si="0"/>
        <v>1.7824433060444136E-2</v>
      </c>
      <c r="I30">
        <f>G30/H20</f>
        <v>0.26842439555013514</v>
      </c>
    </row>
    <row r="31" spans="1:12" x14ac:dyDescent="0.2">
      <c r="A31" s="3"/>
      <c r="B31">
        <v>24.68</v>
      </c>
      <c r="D31">
        <v>19.05</v>
      </c>
      <c r="F31">
        <f>B31-E29</f>
        <v>5.6999999999999993</v>
      </c>
      <c r="G31">
        <f t="shared" si="0"/>
        <v>1.9236631458514335E-2</v>
      </c>
      <c r="I31">
        <f>G31/H20</f>
        <v>0.2896911870443391</v>
      </c>
    </row>
    <row r="32" spans="1:12" x14ac:dyDescent="0.2">
      <c r="A32" s="3" t="s">
        <v>21</v>
      </c>
      <c r="B32">
        <v>24.66</v>
      </c>
      <c r="C32">
        <f>AVERAGE(B32:B34)</f>
        <v>24.713333333333335</v>
      </c>
      <c r="D32">
        <v>18.84</v>
      </c>
      <c r="E32">
        <f>AVERAGE(D32:D34)</f>
        <v>18.90666666666667</v>
      </c>
      <c r="F32">
        <f>B32-E32</f>
        <v>5.7533333333333303</v>
      </c>
      <c r="G32">
        <f t="shared" si="0"/>
        <v>1.8538478670445151E-2</v>
      </c>
      <c r="I32">
        <f>G32/H20</f>
        <v>0.27917745908992853</v>
      </c>
      <c r="J32">
        <f>AVERAGE(I32:I34)</f>
        <v>0.26917586992781173</v>
      </c>
    </row>
    <row r="33" spans="1:10" x14ac:dyDescent="0.2">
      <c r="A33" s="3"/>
      <c r="B33">
        <v>24.77</v>
      </c>
      <c r="D33">
        <v>18.920000000000002</v>
      </c>
      <c r="F33">
        <f>B33-E32</f>
        <v>5.8633333333333297</v>
      </c>
      <c r="G33">
        <f t="shared" si="0"/>
        <v>1.7177533021643755E-2</v>
      </c>
      <c r="I33">
        <f>G33/H20</f>
        <v>0.2586825007416152</v>
      </c>
    </row>
    <row r="34" spans="1:10" x14ac:dyDescent="0.2">
      <c r="A34" s="3"/>
      <c r="B34">
        <v>24.71</v>
      </c>
      <c r="D34">
        <v>18.96</v>
      </c>
      <c r="F34">
        <f>B34-E32</f>
        <v>5.803333333333331</v>
      </c>
      <c r="G34">
        <f t="shared" si="0"/>
        <v>1.7906990030781327E-2</v>
      </c>
      <c r="I34">
        <f>G34/H20</f>
        <v>0.26966764995189157</v>
      </c>
    </row>
    <row r="35" spans="1:10" x14ac:dyDescent="0.2">
      <c r="A35" s="3" t="s">
        <v>22</v>
      </c>
      <c r="B35">
        <v>24.58</v>
      </c>
      <c r="C35">
        <f>AVERAGE(B35:B37)</f>
        <v>24.623333333333331</v>
      </c>
      <c r="D35">
        <v>19.22</v>
      </c>
      <c r="E35">
        <f>AVERAGE(D35:D37)</f>
        <v>19.20333333333333</v>
      </c>
      <c r="F35">
        <f>B35-E35</f>
        <v>5.3766666666666687</v>
      </c>
      <c r="G35">
        <f t="shared" si="0"/>
        <v>2.4069222223649184E-2</v>
      </c>
      <c r="I35">
        <f>G35/H20</f>
        <v>0.36246686808135298</v>
      </c>
      <c r="J35">
        <f>AVERAGE(I35:I37)</f>
        <v>0.35183377874192762</v>
      </c>
    </row>
    <row r="36" spans="1:10" x14ac:dyDescent="0.2">
      <c r="A36" s="3"/>
      <c r="B36">
        <v>24.63</v>
      </c>
      <c r="D36">
        <v>19.239999999999998</v>
      </c>
      <c r="F36">
        <f>B36-E35</f>
        <v>5.4266666666666694</v>
      </c>
      <c r="G36">
        <f t="shared" si="0"/>
        <v>2.3249336154787994E-2</v>
      </c>
      <c r="I36">
        <f>G36/H20</f>
        <v>0.35011991591138825</v>
      </c>
    </row>
    <row r="37" spans="1:10" x14ac:dyDescent="0.2">
      <c r="A37" s="3"/>
      <c r="B37">
        <v>24.66</v>
      </c>
      <c r="D37">
        <v>19.149999999999999</v>
      </c>
      <c r="F37">
        <f>B37-E35</f>
        <v>5.4566666666666706</v>
      </c>
      <c r="G37">
        <f t="shared" si="0"/>
        <v>2.2770871735420938E-2</v>
      </c>
      <c r="I37">
        <f>G37/H20</f>
        <v>0.34291455223304146</v>
      </c>
    </row>
    <row r="38" spans="1:10" x14ac:dyDescent="0.2">
      <c r="A38" s="3"/>
    </row>
    <row r="39" spans="1:10" x14ac:dyDescent="0.2">
      <c r="A39" s="3"/>
    </row>
    <row r="40" spans="1:10" x14ac:dyDescent="0.2">
      <c r="A40" s="3"/>
    </row>
    <row r="41" spans="1:10" x14ac:dyDescent="0.2">
      <c r="A41" s="3"/>
    </row>
    <row r="42" spans="1:10" x14ac:dyDescent="0.2">
      <c r="A42" s="3"/>
    </row>
    <row r="43" spans="1:10" x14ac:dyDescent="0.2">
      <c r="A43" s="3"/>
    </row>
    <row r="44" spans="1:10" x14ac:dyDescent="0.2">
      <c r="A44" s="3"/>
    </row>
    <row r="45" spans="1:10" x14ac:dyDescent="0.2">
      <c r="A45" s="3"/>
    </row>
    <row r="46" spans="1:10" x14ac:dyDescent="0.2">
      <c r="A46" s="3"/>
    </row>
    <row r="47" spans="1:10" x14ac:dyDescent="0.2">
      <c r="A47" s="3"/>
    </row>
    <row r="48" spans="1:10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</sheetData>
  <mergeCells count="30">
    <mergeCell ref="A77:A79"/>
    <mergeCell ref="A80:A82"/>
    <mergeCell ref="A83:A85"/>
    <mergeCell ref="A86:A88"/>
    <mergeCell ref="A89:A91"/>
    <mergeCell ref="A62:A64"/>
    <mergeCell ref="A65:A67"/>
    <mergeCell ref="A68:A70"/>
    <mergeCell ref="A71:A73"/>
    <mergeCell ref="A74:A76"/>
    <mergeCell ref="A47:A49"/>
    <mergeCell ref="A50:A52"/>
    <mergeCell ref="A53:A55"/>
    <mergeCell ref="A56:A58"/>
    <mergeCell ref="A59:A61"/>
    <mergeCell ref="A32:A34"/>
    <mergeCell ref="A35:A37"/>
    <mergeCell ref="A38:A40"/>
    <mergeCell ref="A41:A43"/>
    <mergeCell ref="A44:A46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zdsys</dc:creator>
  <cp:lastModifiedBy>Lenovo</cp:lastModifiedBy>
  <dcterms:created xsi:type="dcterms:W3CDTF">2015-06-05T18:19:00Z</dcterms:created>
  <dcterms:modified xsi:type="dcterms:W3CDTF">2022-11-12T10:52:27Z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F993CA26FFDB4E80981269E3D2409E14</vt:lpwstr>
  </property>
  <property fmtid="{D5CDD505-2E9C-101B-9397-08002B2CF9AE}" pid="3" name="KSOProductBuildVer">
    <vt:lpwstr>2052-11.1.0.12598</vt:lpwstr>
  </property>
</Properties>
</file>