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糖尿病铜死亡\论文文件\PCR实验验证\"/>
    </mc:Choice>
  </mc:AlternateContent>
  <xr:revisionPtr revIDLastSave="0" documentId="13_ncr:1_{D9B2CDBC-3DC2-4C7F-A978-AD6A9589EF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calcPr calcId="191029"/>
</workbook>
</file>

<file path=xl/calcChain.xml><?xml version="1.0" encoding="utf-8"?>
<calcChain xmlns="http://schemas.openxmlformats.org/spreadsheetml/2006/main">
  <c r="E35" i="4" l="1"/>
  <c r="F35" i="4" s="1"/>
  <c r="G35" i="4" s="1"/>
  <c r="C35" i="4"/>
  <c r="E32" i="4"/>
  <c r="F33" i="4" s="1"/>
  <c r="G33" i="4" s="1"/>
  <c r="C32" i="4"/>
  <c r="E29" i="4"/>
  <c r="F29" i="4" s="1"/>
  <c r="G29" i="4" s="1"/>
  <c r="C29" i="4"/>
  <c r="E26" i="4"/>
  <c r="F27" i="4" s="1"/>
  <c r="G27" i="4" s="1"/>
  <c r="C26" i="4"/>
  <c r="E23" i="4"/>
  <c r="F23" i="4" s="1"/>
  <c r="G23" i="4" s="1"/>
  <c r="C23" i="4"/>
  <c r="F22" i="4"/>
  <c r="G22" i="4" s="1"/>
  <c r="E20" i="4"/>
  <c r="F20" i="4" s="1"/>
  <c r="G20" i="4" s="1"/>
  <c r="C20" i="4"/>
  <c r="G17" i="4"/>
  <c r="F17" i="4"/>
  <c r="E17" i="4"/>
  <c r="F18" i="4" s="1"/>
  <c r="G18" i="4" s="1"/>
  <c r="C17" i="4"/>
  <c r="G15" i="4"/>
  <c r="F15" i="4"/>
  <c r="E14" i="4"/>
  <c r="F14" i="4" s="1"/>
  <c r="G14" i="4" s="1"/>
  <c r="C14" i="4"/>
  <c r="G11" i="4"/>
  <c r="F11" i="4"/>
  <c r="E11" i="4"/>
  <c r="F12" i="4" s="1"/>
  <c r="G12" i="4" s="1"/>
  <c r="C11" i="4"/>
  <c r="G9" i="4"/>
  <c r="F9" i="4"/>
  <c r="E8" i="4"/>
  <c r="F8" i="4" s="1"/>
  <c r="G8" i="4" s="1"/>
  <c r="C8" i="4"/>
  <c r="G5" i="4"/>
  <c r="F5" i="4"/>
  <c r="E5" i="4"/>
  <c r="F6" i="4" s="1"/>
  <c r="G6" i="4" s="1"/>
  <c r="C5" i="4"/>
  <c r="F2" i="4"/>
  <c r="G2" i="4" s="1"/>
  <c r="E2" i="4"/>
  <c r="F4" i="4" s="1"/>
  <c r="G4" i="4" s="1"/>
  <c r="C2" i="4"/>
  <c r="F34" i="4" l="1"/>
  <c r="G34" i="4" s="1"/>
  <c r="F7" i="4"/>
  <c r="G7" i="4" s="1"/>
  <c r="F13" i="4"/>
  <c r="G13" i="4" s="1"/>
  <c r="F19" i="4"/>
  <c r="G19" i="4" s="1"/>
  <c r="F24" i="4"/>
  <c r="G24" i="4" s="1"/>
  <c r="F26" i="4"/>
  <c r="G26" i="4" s="1"/>
  <c r="F30" i="4"/>
  <c r="G30" i="4" s="1"/>
  <c r="F32" i="4"/>
  <c r="G32" i="4" s="1"/>
  <c r="F36" i="4"/>
  <c r="G36" i="4" s="1"/>
  <c r="F28" i="4"/>
  <c r="G28" i="4" s="1"/>
  <c r="F3" i="4"/>
  <c r="G3" i="4" s="1"/>
  <c r="H2" i="4" s="1"/>
  <c r="F25" i="4"/>
  <c r="G25" i="4" s="1"/>
  <c r="F31" i="4"/>
  <c r="G31" i="4" s="1"/>
  <c r="F37" i="4"/>
  <c r="G37" i="4" s="1"/>
  <c r="F10" i="4"/>
  <c r="G10" i="4" s="1"/>
  <c r="F16" i="4"/>
  <c r="G16" i="4" s="1"/>
  <c r="F21" i="4"/>
  <c r="G21" i="4" s="1"/>
  <c r="H20" i="4" l="1"/>
  <c r="I15" i="4"/>
  <c r="I9" i="4"/>
  <c r="I18" i="4"/>
  <c r="I4" i="4"/>
  <c r="I8" i="4"/>
  <c r="I5" i="4"/>
  <c r="J5" i="4" s="1"/>
  <c r="I11" i="4"/>
  <c r="J11" i="4" s="1"/>
  <c r="I14" i="4"/>
  <c r="I6" i="4"/>
  <c r="I17" i="4"/>
  <c r="I12" i="4"/>
  <c r="I2" i="4"/>
  <c r="I7" i="4"/>
  <c r="I3" i="4"/>
  <c r="I36" i="4"/>
  <c r="I34" i="4"/>
  <c r="I28" i="4"/>
  <c r="I25" i="4"/>
  <c r="I16" i="4"/>
  <c r="I30" i="4"/>
  <c r="I13" i="4"/>
  <c r="I32" i="4"/>
  <c r="I10" i="4"/>
  <c r="I37" i="4"/>
  <c r="I26" i="4"/>
  <c r="I19" i="4"/>
  <c r="I21" i="4"/>
  <c r="I31" i="4"/>
  <c r="I24" i="4"/>
  <c r="J8" i="4" l="1"/>
  <c r="L2" i="4"/>
  <c r="J2" i="4"/>
  <c r="J17" i="4"/>
  <c r="J14" i="4"/>
  <c r="I27" i="4"/>
  <c r="J26" i="4" s="1"/>
  <c r="I20" i="4"/>
  <c r="I35" i="4"/>
  <c r="J35" i="4" s="1"/>
  <c r="I33" i="4"/>
  <c r="J32" i="4" s="1"/>
  <c r="I23" i="4"/>
  <c r="J23" i="4" s="1"/>
  <c r="I22" i="4"/>
  <c r="I29" i="4"/>
  <c r="J29" i="4" s="1"/>
  <c r="K2" i="4" l="1"/>
  <c r="L20" i="4"/>
  <c r="J20" i="4"/>
  <c r="K20" i="4" s="1"/>
</calcChain>
</file>

<file path=xl/sharedStrings.xml><?xml version="1.0" encoding="utf-8"?>
<sst xmlns="http://schemas.openxmlformats.org/spreadsheetml/2006/main" count="23" uniqueCount="23">
  <si>
    <t>目的基因</t>
  </si>
  <si>
    <t>目的均数</t>
  </si>
  <si>
    <t>内参基因</t>
  </si>
  <si>
    <t>内参均数</t>
  </si>
  <si>
    <t>△ct</t>
  </si>
  <si>
    <t>2^-△ct</t>
  </si>
  <si>
    <t>标准参比</t>
  </si>
  <si>
    <t>2^-△△ct</t>
  </si>
  <si>
    <t>相对表达量</t>
  </si>
  <si>
    <t>相对表达量均值</t>
  </si>
  <si>
    <t>ST</t>
  </si>
  <si>
    <t xml:space="preserve">control1 </t>
  </si>
  <si>
    <t>control2</t>
  </si>
  <si>
    <t xml:space="preserve">control3 </t>
  </si>
  <si>
    <t>control4</t>
  </si>
  <si>
    <t xml:space="preserve">control5 </t>
  </si>
  <si>
    <t>control6</t>
  </si>
  <si>
    <t xml:space="preserve">model1 </t>
  </si>
  <si>
    <t xml:space="preserve">model2 </t>
  </si>
  <si>
    <t xml:space="preserve">model3 </t>
  </si>
  <si>
    <t xml:space="preserve">model4 </t>
  </si>
  <si>
    <t xml:space="preserve">model5 </t>
  </si>
  <si>
    <t xml:space="preserve">model6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</si>
</sst>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1"/>
  <sheetViews>
    <sheetView tabSelected="1" topLeftCell="A15" workbookViewId="0">
      <selection activeCell="B37" sqref="B37"/>
    </sheetView>
  </sheetViews>
  <sheetFormatPr defaultColWidth="9" defaultRowHeight="14.25" x14ac:dyDescent="0.2"/>
  <cols>
    <col min="1" max="1" width="9" style="1"/>
    <col min="3" max="3" width="12.625"/>
    <col min="5" max="7" width="12.625"/>
    <col min="8" max="9" width="13.75"/>
    <col min="10" max="13" width="12.75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s="3" t="s">
        <v>11</v>
      </c>
      <c r="B2">
        <v>23.23</v>
      </c>
      <c r="C2">
        <f>AVERAGE(B2:B4)</f>
        <v>23.386666666666667</v>
      </c>
      <c r="D2">
        <v>18.12</v>
      </c>
      <c r="E2">
        <f>AVERAGE(D2:D4)</f>
        <v>18.203333333333333</v>
      </c>
      <c r="F2">
        <f>B2-E2</f>
        <v>5.0266666666666673</v>
      </c>
      <c r="G2">
        <f>2^-F2</f>
        <v>3.0677682976461076E-2</v>
      </c>
      <c r="H2">
        <f>AVERAGE(G2:G19)</f>
        <v>2.8143818509087301E-2</v>
      </c>
      <c r="I2">
        <f>G2/H2</f>
        <v>1.0900327177193678</v>
      </c>
      <c r="J2">
        <f>AVERAGE(I2:I4)</f>
        <v>0.98276323328386461</v>
      </c>
      <c r="K2">
        <f>AVERAGE(J2:J17)</f>
        <v>1.0000000000000002</v>
      </c>
      <c r="L2">
        <f>STDEV(I2:I19)</f>
        <v>0.14636842097474914</v>
      </c>
    </row>
    <row r="3" spans="1:12" x14ac:dyDescent="0.2">
      <c r="A3" s="3"/>
      <c r="B3">
        <v>23.35</v>
      </c>
      <c r="D3">
        <v>18.22</v>
      </c>
      <c r="F3">
        <f>B3-E2</f>
        <v>5.1466666666666683</v>
      </c>
      <c r="G3">
        <f t="shared" ref="G3:G37" si="0">2^-F3</f>
        <v>2.822922502472441E-2</v>
      </c>
      <c r="I3">
        <f>G3/H2</f>
        <v>1.0030346456224315</v>
      </c>
    </row>
    <row r="4" spans="1:12" x14ac:dyDescent="0.2">
      <c r="A4" s="3"/>
      <c r="B4">
        <v>23.58</v>
      </c>
      <c r="D4">
        <v>18.27</v>
      </c>
      <c r="F4">
        <f>B4-E2</f>
        <v>5.3766666666666652</v>
      </c>
      <c r="G4">
        <f t="shared" si="0"/>
        <v>2.406922222364925E-2</v>
      </c>
      <c r="I4">
        <f>G4/H2</f>
        <v>0.85522233650979473</v>
      </c>
    </row>
    <row r="5" spans="1:12" x14ac:dyDescent="0.2">
      <c r="A5" s="3" t="s">
        <v>12</v>
      </c>
      <c r="B5">
        <v>23.69</v>
      </c>
      <c r="C5">
        <f>AVERAGE(B5:B7)</f>
        <v>23.606666666666669</v>
      </c>
      <c r="D5">
        <v>18.36</v>
      </c>
      <c r="E5">
        <f>AVERAGE(D5:D7)</f>
        <v>18.396666666666665</v>
      </c>
      <c r="F5">
        <f>B5-E5</f>
        <v>5.2933333333333366</v>
      </c>
      <c r="G5">
        <f t="shared" si="0"/>
        <v>2.5500452655888864E-2</v>
      </c>
      <c r="I5">
        <f>G5/H2</f>
        <v>0.90607650300385056</v>
      </c>
      <c r="J5">
        <f>AVERAGE(I5:I7)</f>
        <v>0.9608466936807093</v>
      </c>
    </row>
    <row r="6" spans="1:12" x14ac:dyDescent="0.2">
      <c r="A6" s="3"/>
      <c r="B6">
        <v>23.54</v>
      </c>
      <c r="D6">
        <v>18.45</v>
      </c>
      <c r="F6">
        <f>B6-E5</f>
        <v>5.1433333333333344</v>
      </c>
      <c r="G6">
        <f t="shared" si="0"/>
        <v>2.8294523790885737E-2</v>
      </c>
      <c r="I6">
        <f>G6/H2</f>
        <v>1.0053548270910635</v>
      </c>
    </row>
    <row r="7" spans="1:12" x14ac:dyDescent="0.2">
      <c r="A7" s="3"/>
      <c r="B7">
        <v>23.59</v>
      </c>
      <c r="D7">
        <v>18.38</v>
      </c>
      <c r="F7">
        <f>B7-E5</f>
        <v>5.1933333333333351</v>
      </c>
      <c r="G7">
        <f t="shared" si="0"/>
        <v>2.7330708439244848E-2</v>
      </c>
      <c r="I7">
        <f>G7/H2</f>
        <v>0.97110875094721383</v>
      </c>
    </row>
    <row r="8" spans="1:12" x14ac:dyDescent="0.2">
      <c r="A8" s="3" t="s">
        <v>13</v>
      </c>
      <c r="B8">
        <v>23.33</v>
      </c>
      <c r="C8">
        <f>AVERAGE(B8:B10)</f>
        <v>23.290000000000003</v>
      </c>
      <c r="D8">
        <v>18.37</v>
      </c>
      <c r="E8">
        <f>AVERAGE(D8:D10)</f>
        <v>18.36</v>
      </c>
      <c r="F8">
        <f>B8-E8</f>
        <v>4.9699999999999989</v>
      </c>
      <c r="G8">
        <f t="shared" si="0"/>
        <v>3.1906628928349813E-2</v>
      </c>
      <c r="I8">
        <f>G8/H2</f>
        <v>1.1336993563274844</v>
      </c>
      <c r="J8">
        <f>AVERAGE(I8:I10)</f>
        <v>1.1658706706832758</v>
      </c>
    </row>
    <row r="9" spans="1:12" x14ac:dyDescent="0.2">
      <c r="A9" s="3"/>
      <c r="B9">
        <v>23.25</v>
      </c>
      <c r="D9">
        <v>18.32</v>
      </c>
      <c r="F9">
        <f>B9-E8</f>
        <v>4.8900000000000006</v>
      </c>
      <c r="G9">
        <f t="shared" si="0"/>
        <v>3.3725882390763344E-2</v>
      </c>
      <c r="I9">
        <f>G9/H2</f>
        <v>1.1983406722109746</v>
      </c>
    </row>
    <row r="10" spans="1:12" x14ac:dyDescent="0.2">
      <c r="A10" s="3"/>
      <c r="B10">
        <v>23.29</v>
      </c>
      <c r="D10">
        <v>18.39</v>
      </c>
      <c r="F10">
        <f>B10-E8</f>
        <v>4.93</v>
      </c>
      <c r="G10">
        <f t="shared" si="0"/>
        <v>3.2803646363220855E-2</v>
      </c>
      <c r="I10">
        <f>G10/H2</f>
        <v>1.1655719835113687</v>
      </c>
    </row>
    <row r="11" spans="1:12" x14ac:dyDescent="0.2">
      <c r="A11" s="3" t="s">
        <v>14</v>
      </c>
      <c r="B11">
        <v>23.51</v>
      </c>
      <c r="C11">
        <f>AVERAGE(B11:B13)</f>
        <v>23.45</v>
      </c>
      <c r="D11">
        <v>18.559999999999999</v>
      </c>
      <c r="E11">
        <f>AVERAGE(D11:D13)</f>
        <v>18.513333333333332</v>
      </c>
      <c r="F11">
        <f>B11-E11</f>
        <v>4.9966666666666697</v>
      </c>
      <c r="G11">
        <f t="shared" si="0"/>
        <v>3.1322286307567844E-2</v>
      </c>
      <c r="I11">
        <f>G11/H2</f>
        <v>1.1129366222090387</v>
      </c>
      <c r="J11">
        <f>AVERAGE(I11:I13)</f>
        <v>1.1608673239948963</v>
      </c>
    </row>
    <row r="12" spans="1:12" x14ac:dyDescent="0.2">
      <c r="A12" s="3"/>
      <c r="B12">
        <v>23.45</v>
      </c>
      <c r="D12">
        <v>18.510000000000002</v>
      </c>
      <c r="F12">
        <f>B12-E11</f>
        <v>4.9366666666666674</v>
      </c>
      <c r="G12">
        <f t="shared" si="0"/>
        <v>3.2652411026902202E-2</v>
      </c>
      <c r="I12">
        <f>G12/H2</f>
        <v>1.1601983226390951</v>
      </c>
    </row>
    <row r="13" spans="1:12" x14ac:dyDescent="0.2">
      <c r="A13" s="3"/>
      <c r="B13">
        <v>23.39</v>
      </c>
      <c r="D13">
        <v>18.47</v>
      </c>
      <c r="F13">
        <f>B13-E11</f>
        <v>4.8766666666666687</v>
      </c>
      <c r="G13">
        <f t="shared" si="0"/>
        <v>3.4039020504456584E-2</v>
      </c>
      <c r="I13">
        <f>G13/H2</f>
        <v>1.2094670271365555</v>
      </c>
    </row>
    <row r="14" spans="1:12" x14ac:dyDescent="0.2">
      <c r="A14" s="3" t="s">
        <v>15</v>
      </c>
      <c r="B14">
        <v>23.79</v>
      </c>
      <c r="C14">
        <f>AVERAGE(B14:B16)</f>
        <v>23.819999999999997</v>
      </c>
      <c r="D14">
        <v>18.329999999999998</v>
      </c>
      <c r="E14">
        <f>AVERAGE(D14:D16)</f>
        <v>18.309999999999999</v>
      </c>
      <c r="F14">
        <f>B14-E14</f>
        <v>5.48</v>
      </c>
      <c r="G14">
        <f t="shared" si="0"/>
        <v>2.2405550750247305E-2</v>
      </c>
      <c r="I14">
        <f>G14/H2</f>
        <v>0.79610912581080007</v>
      </c>
      <c r="J14">
        <f>AVERAGE(I14:I16)</f>
        <v>0.77981311070666537</v>
      </c>
    </row>
    <row r="15" spans="1:12" x14ac:dyDescent="0.2">
      <c r="A15" s="3"/>
      <c r="B15">
        <v>23.84</v>
      </c>
      <c r="D15">
        <v>18.350000000000001</v>
      </c>
      <c r="F15">
        <f>B15-E14</f>
        <v>5.5300000000000011</v>
      </c>
      <c r="G15">
        <f t="shared" si="0"/>
        <v>2.164233543923318E-2</v>
      </c>
      <c r="I15">
        <f>G15/H2</f>
        <v>0.76899072640925148</v>
      </c>
    </row>
    <row r="16" spans="1:12" x14ac:dyDescent="0.2">
      <c r="A16" s="3"/>
      <c r="B16">
        <v>23.83</v>
      </c>
      <c r="D16">
        <v>18.25</v>
      </c>
      <c r="F16">
        <f>B16-E14</f>
        <v>5.52</v>
      </c>
      <c r="G16">
        <f t="shared" si="0"/>
        <v>2.1792869786725094E-2</v>
      </c>
      <c r="I16">
        <f>G16/H2</f>
        <v>0.77433947989994456</v>
      </c>
    </row>
    <row r="17" spans="1:12" x14ac:dyDescent="0.2">
      <c r="A17" s="3" t="s">
        <v>16</v>
      </c>
      <c r="B17">
        <v>23.42</v>
      </c>
      <c r="C17">
        <f>AVERAGE(B17:B19)</f>
        <v>23.483333333333334</v>
      </c>
      <c r="D17">
        <v>18.28</v>
      </c>
      <c r="E17">
        <f>AVERAGE(D17:D19)</f>
        <v>18.256666666666671</v>
      </c>
      <c r="F17">
        <f>B17-E17</f>
        <v>5.1633333333333304</v>
      </c>
      <c r="G17">
        <f t="shared" si="0"/>
        <v>2.7904984720637006E-2</v>
      </c>
      <c r="I17">
        <f>G17/H2</f>
        <v>0.99151381009747563</v>
      </c>
      <c r="J17">
        <f>AVERAGE(I17:I19)</f>
        <v>0.94983896765058962</v>
      </c>
    </row>
    <row r="18" spans="1:12" x14ac:dyDescent="0.2">
      <c r="A18" s="3"/>
      <c r="B18">
        <v>23.57</v>
      </c>
      <c r="D18">
        <v>18.260000000000002</v>
      </c>
      <c r="F18">
        <f>B18-E17</f>
        <v>5.313333333333329</v>
      </c>
      <c r="G18">
        <f t="shared" si="0"/>
        <v>2.5149380388622272E-2</v>
      </c>
      <c r="I18">
        <f>G18/H2</f>
        <v>0.89360228003537756</v>
      </c>
    </row>
    <row r="19" spans="1:12" x14ac:dyDescent="0.2">
      <c r="A19" s="3"/>
      <c r="B19">
        <v>23.46</v>
      </c>
      <c r="D19">
        <v>18.23</v>
      </c>
      <c r="F19">
        <f>B19-E17</f>
        <v>5.2033333333333296</v>
      </c>
      <c r="G19">
        <f t="shared" si="0"/>
        <v>2.714192144599184E-2</v>
      </c>
      <c r="I19">
        <f>G19/H2</f>
        <v>0.96440081281891576</v>
      </c>
    </row>
    <row r="20" spans="1:12" x14ac:dyDescent="0.2">
      <c r="A20" s="3" t="s">
        <v>17</v>
      </c>
      <c r="B20">
        <v>23.51</v>
      </c>
      <c r="C20">
        <f>AVERAGE(B20:B22)</f>
        <v>23.41</v>
      </c>
      <c r="D20">
        <v>19.77</v>
      </c>
      <c r="E20">
        <f>AVERAGE(D20:D22)</f>
        <v>19.64</v>
      </c>
      <c r="F20">
        <f>B20-E20</f>
        <v>3.870000000000001</v>
      </c>
      <c r="G20">
        <f t="shared" si="0"/>
        <v>6.8393356328796187E-2</v>
      </c>
      <c r="H20">
        <f>H2</f>
        <v>2.8143818509087301E-2</v>
      </c>
      <c r="I20">
        <f>G20/H20</f>
        <v>2.4301377692125463</v>
      </c>
      <c r="J20">
        <f>AVERAGE(I20:I22)</f>
        <v>2.6080390405155689</v>
      </c>
      <c r="K20">
        <f>AVERAGE(J20:J35)</f>
        <v>2.5598563243754611</v>
      </c>
      <c r="L20">
        <f>STDEV(I20:I37)</f>
        <v>0.37696240788058133</v>
      </c>
    </row>
    <row r="21" spans="1:12" x14ac:dyDescent="0.2">
      <c r="A21" s="3"/>
      <c r="B21">
        <v>23.33</v>
      </c>
      <c r="D21">
        <v>19.559999999999999</v>
      </c>
      <c r="F21">
        <f>B21-E20</f>
        <v>3.6899999999999977</v>
      </c>
      <c r="G21">
        <f t="shared" si="0"/>
        <v>7.7481731246186791E-2</v>
      </c>
      <c r="I21">
        <f>G21/H20</f>
        <v>2.7530639177895804</v>
      </c>
    </row>
    <row r="22" spans="1:12" x14ac:dyDescent="0.2">
      <c r="A22" s="3"/>
      <c r="B22">
        <v>23.39</v>
      </c>
      <c r="D22">
        <v>19.59</v>
      </c>
      <c r="F22">
        <f>B22-E20</f>
        <v>3.75</v>
      </c>
      <c r="G22">
        <f t="shared" si="0"/>
        <v>7.4325444687670064E-2</v>
      </c>
      <c r="I22">
        <f>G22/H20</f>
        <v>2.6409154345445791</v>
      </c>
    </row>
    <row r="23" spans="1:12" x14ac:dyDescent="0.2">
      <c r="A23" s="3" t="s">
        <v>18</v>
      </c>
      <c r="B23">
        <v>23.34</v>
      </c>
      <c r="C23">
        <f>AVERAGE(B23:B25)</f>
        <v>23.34</v>
      </c>
      <c r="D23">
        <v>19.329999999999998</v>
      </c>
      <c r="E23">
        <f>AVERAGE(D23:D25)</f>
        <v>19.383333333333333</v>
      </c>
      <c r="F23">
        <f>B23-E23</f>
        <v>3.956666666666667</v>
      </c>
      <c r="G23">
        <f t="shared" si="0"/>
        <v>6.440575127058111E-2</v>
      </c>
      <c r="I23">
        <f>G23/H20</f>
        <v>2.2884510589700282</v>
      </c>
      <c r="J23">
        <f>AVERAGE(I23:I25)</f>
        <v>2.2887809188184787</v>
      </c>
    </row>
    <row r="24" spans="1:12" x14ac:dyDescent="0.2">
      <c r="A24" s="3"/>
      <c r="B24">
        <v>23.31</v>
      </c>
      <c r="D24">
        <v>19.43</v>
      </c>
      <c r="F24">
        <f>B24-E23</f>
        <v>3.9266666666666659</v>
      </c>
      <c r="G24">
        <f t="shared" si="0"/>
        <v>6.5759053012544824E-2</v>
      </c>
      <c r="I24">
        <f>G24/H20</f>
        <v>2.3365362802958671</v>
      </c>
    </row>
    <row r="25" spans="1:12" x14ac:dyDescent="0.2">
      <c r="A25" s="3"/>
      <c r="B25">
        <v>23.37</v>
      </c>
      <c r="D25">
        <v>19.39</v>
      </c>
      <c r="F25">
        <f>B25-E23</f>
        <v>3.9866666666666681</v>
      </c>
      <c r="G25">
        <f t="shared" si="0"/>
        <v>6.3080300075742085E-2</v>
      </c>
      <c r="I25">
        <f>G25/H20</f>
        <v>2.2413554171895407</v>
      </c>
    </row>
    <row r="26" spans="1:12" x14ac:dyDescent="0.2">
      <c r="A26" s="3" t="s">
        <v>19</v>
      </c>
      <c r="B26">
        <v>23.14</v>
      </c>
      <c r="C26">
        <f>AVERAGE(B26:B28)</f>
        <v>23.123333333333335</v>
      </c>
      <c r="D26">
        <v>19.55</v>
      </c>
      <c r="E26">
        <f>AVERAGE(D26:D28)</f>
        <v>19.566666666666666</v>
      </c>
      <c r="F26">
        <f>B26-E26</f>
        <v>3.5733333333333341</v>
      </c>
      <c r="G26">
        <f t="shared" si="0"/>
        <v>8.4007774974588528E-2</v>
      </c>
      <c r="I26">
        <f>G26/H20</f>
        <v>2.9849458753247511</v>
      </c>
      <c r="J26">
        <f>AVERAGE(I26:I28)</f>
        <v>3.0250947385699534</v>
      </c>
    </row>
    <row r="27" spans="1:12" x14ac:dyDescent="0.2">
      <c r="A27" s="3"/>
      <c r="B27">
        <v>23.22</v>
      </c>
      <c r="D27">
        <v>19.579999999999998</v>
      </c>
      <c r="F27">
        <f>B27-E26</f>
        <v>3.6533333333333324</v>
      </c>
      <c r="G27">
        <f t="shared" si="0"/>
        <v>7.9476197899112741E-2</v>
      </c>
      <c r="I27">
        <f>G27/H20</f>
        <v>2.8239308704130122</v>
      </c>
    </row>
    <row r="28" spans="1:12" x14ac:dyDescent="0.2">
      <c r="A28" s="3"/>
      <c r="B28">
        <v>23.01</v>
      </c>
      <c r="D28">
        <v>19.57</v>
      </c>
      <c r="F28">
        <f>B28-E26</f>
        <v>3.4433333333333351</v>
      </c>
      <c r="G28">
        <f t="shared" si="0"/>
        <v>9.1929179011621759E-2</v>
      </c>
      <c r="I28">
        <f>G28/H20</f>
        <v>3.2664074699720982</v>
      </c>
    </row>
    <row r="29" spans="1:12" x14ac:dyDescent="0.2">
      <c r="A29" s="3" t="s">
        <v>20</v>
      </c>
      <c r="B29">
        <v>23.51</v>
      </c>
      <c r="C29">
        <f>AVERAGE(B29:B31)</f>
        <v>23.486666666666668</v>
      </c>
      <c r="D29">
        <v>19.239999999999998</v>
      </c>
      <c r="E29">
        <f>AVERAGE(D29:D31)</f>
        <v>19.296666666666667</v>
      </c>
      <c r="F29">
        <f>B29-E29</f>
        <v>4.2133333333333347</v>
      </c>
      <c r="G29">
        <f t="shared" si="0"/>
        <v>5.3908876999511871E-2</v>
      </c>
      <c r="I29">
        <f>G29/H20</f>
        <v>1.9154784196076784</v>
      </c>
      <c r="J29">
        <f>AVERAGE(I29:I31)</f>
        <v>1.9477879989131075</v>
      </c>
    </row>
    <row r="30" spans="1:12" x14ac:dyDescent="0.2">
      <c r="A30" s="3"/>
      <c r="B30">
        <v>23.53</v>
      </c>
      <c r="D30">
        <v>19.29</v>
      </c>
      <c r="F30">
        <f>B30-E29</f>
        <v>4.2333333333333343</v>
      </c>
      <c r="G30">
        <f t="shared" si="0"/>
        <v>5.3166697559428447E-2</v>
      </c>
      <c r="I30">
        <f>G30/H20</f>
        <v>1.8891074621683464</v>
      </c>
    </row>
    <row r="31" spans="1:12" x14ac:dyDescent="0.2">
      <c r="A31" s="3"/>
      <c r="B31">
        <v>23.42</v>
      </c>
      <c r="D31">
        <v>19.36</v>
      </c>
      <c r="F31">
        <f>B31-E29</f>
        <v>4.1233333333333348</v>
      </c>
      <c r="G31">
        <f t="shared" si="0"/>
        <v>5.7379001247826168E-2</v>
      </c>
      <c r="I31">
        <f>G31/H20</f>
        <v>2.0387781149632973</v>
      </c>
    </row>
    <row r="32" spans="1:12" x14ac:dyDescent="0.2">
      <c r="A32" s="3" t="s">
        <v>21</v>
      </c>
      <c r="B32">
        <v>23.33</v>
      </c>
      <c r="C32">
        <f>AVERAGE(B32:B34)</f>
        <v>23.343333333333334</v>
      </c>
      <c r="D32">
        <v>19.670000000000002</v>
      </c>
      <c r="E32">
        <f>AVERAGE(D32:D34)</f>
        <v>19.626666666666665</v>
      </c>
      <c r="F32">
        <f>B32-E32</f>
        <v>3.7033333333333331</v>
      </c>
      <c r="G32">
        <f t="shared" si="0"/>
        <v>7.6768946835573448E-2</v>
      </c>
      <c r="I32">
        <f>G32/H20</f>
        <v>2.7277374181042875</v>
      </c>
      <c r="J32">
        <f>AVERAGE(I32:I34)</f>
        <v>2.7033910878991612</v>
      </c>
    </row>
    <row r="33" spans="1:10" x14ac:dyDescent="0.2">
      <c r="A33" s="3"/>
      <c r="B33">
        <v>23.39</v>
      </c>
      <c r="D33">
        <v>19.52</v>
      </c>
      <c r="F33">
        <f>B33-E32</f>
        <v>3.7633333333333354</v>
      </c>
      <c r="G33">
        <f t="shared" si="0"/>
        <v>7.364169617775429E-2</v>
      </c>
      <c r="I33">
        <f>G33/H20</f>
        <v>2.6166206321283756</v>
      </c>
    </row>
    <row r="34" spans="1:10" x14ac:dyDescent="0.2">
      <c r="A34" s="3"/>
      <c r="B34">
        <v>23.31</v>
      </c>
      <c r="D34">
        <v>19.690000000000001</v>
      </c>
      <c r="F34">
        <f>B34-E32</f>
        <v>3.6833333333333336</v>
      </c>
      <c r="G34">
        <f t="shared" si="0"/>
        <v>7.7840601397426434E-2</v>
      </c>
      <c r="I34">
        <f>G34/H20</f>
        <v>2.7658152134648195</v>
      </c>
    </row>
    <row r="35" spans="1:10" x14ac:dyDescent="0.2">
      <c r="A35" s="3" t="s">
        <v>22</v>
      </c>
      <c r="B35">
        <v>23.13</v>
      </c>
      <c r="C35">
        <f>AVERAGE(B35:B37)</f>
        <v>23.166666666666668</v>
      </c>
      <c r="D35">
        <v>19.440000000000001</v>
      </c>
      <c r="E35">
        <f>AVERAGE(D35:D37)</f>
        <v>19.493333333333332</v>
      </c>
      <c r="F35">
        <f>B35-E35</f>
        <v>3.6366666666666667</v>
      </c>
      <c r="G35">
        <f t="shared" si="0"/>
        <v>8.0399666836025216E-2</v>
      </c>
      <c r="I35">
        <f>G35/H20</f>
        <v>2.8567433665785305</v>
      </c>
      <c r="J35">
        <f>AVERAGE(I35:I37)</f>
        <v>2.786044161536497</v>
      </c>
    </row>
    <row r="36" spans="1:10" x14ac:dyDescent="0.2">
      <c r="A36" s="3"/>
      <c r="B36">
        <v>23.15</v>
      </c>
      <c r="D36">
        <v>19.47</v>
      </c>
      <c r="F36">
        <f>B36-E35</f>
        <v>3.6566666666666663</v>
      </c>
      <c r="G36">
        <f t="shared" si="0"/>
        <v>7.9292780864058207E-2</v>
      </c>
      <c r="I36">
        <f>G36/H20</f>
        <v>2.8174137364642085</v>
      </c>
    </row>
    <row r="37" spans="1:10" x14ac:dyDescent="0.2">
      <c r="A37" s="3"/>
      <c r="B37">
        <v>23.22</v>
      </c>
      <c r="D37">
        <v>19.57</v>
      </c>
      <c r="F37">
        <f>B37-E35</f>
        <v>3.7266666666666666</v>
      </c>
      <c r="G37">
        <f t="shared" si="0"/>
        <v>7.5537316021673004E-2</v>
      </c>
      <c r="I37">
        <f>G37/H20</f>
        <v>2.6839753815667518</v>
      </c>
    </row>
    <row r="38" spans="1:10" x14ac:dyDescent="0.2">
      <c r="A38" s="3"/>
    </row>
    <row r="39" spans="1:10" x14ac:dyDescent="0.2">
      <c r="A39" s="3"/>
    </row>
    <row r="40" spans="1:10" x14ac:dyDescent="0.2">
      <c r="A40" s="3"/>
    </row>
    <row r="41" spans="1:10" x14ac:dyDescent="0.2">
      <c r="A41" s="3"/>
    </row>
    <row r="42" spans="1:10" x14ac:dyDescent="0.2">
      <c r="A42" s="3"/>
    </row>
    <row r="43" spans="1:10" x14ac:dyDescent="0.2">
      <c r="A43" s="3"/>
    </row>
    <row r="44" spans="1:10" x14ac:dyDescent="0.2">
      <c r="A44" s="3"/>
    </row>
    <row r="45" spans="1:10" x14ac:dyDescent="0.2">
      <c r="A45" s="3"/>
    </row>
    <row r="46" spans="1:10" x14ac:dyDescent="0.2">
      <c r="A46" s="3"/>
    </row>
    <row r="47" spans="1:10" x14ac:dyDescent="0.2">
      <c r="A47" s="3"/>
    </row>
    <row r="48" spans="1:10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</sheetData>
  <mergeCells count="30">
    <mergeCell ref="A77:A79"/>
    <mergeCell ref="A80:A82"/>
    <mergeCell ref="A83:A85"/>
    <mergeCell ref="A86:A88"/>
    <mergeCell ref="A89:A91"/>
    <mergeCell ref="A62:A64"/>
    <mergeCell ref="A65:A67"/>
    <mergeCell ref="A68:A70"/>
    <mergeCell ref="A71:A73"/>
    <mergeCell ref="A74:A76"/>
    <mergeCell ref="A47:A49"/>
    <mergeCell ref="A50:A52"/>
    <mergeCell ref="A53:A55"/>
    <mergeCell ref="A56:A58"/>
    <mergeCell ref="A59:A61"/>
    <mergeCell ref="A32:A34"/>
    <mergeCell ref="A35:A37"/>
    <mergeCell ref="A38:A40"/>
    <mergeCell ref="A41:A43"/>
    <mergeCell ref="A44:A46"/>
    <mergeCell ref="A17:A19"/>
    <mergeCell ref="A20:A22"/>
    <mergeCell ref="A23:A25"/>
    <mergeCell ref="A26:A28"/>
    <mergeCell ref="A29:A31"/>
    <mergeCell ref="A2:A4"/>
    <mergeCell ref="A5:A7"/>
    <mergeCell ref="A8:A10"/>
    <mergeCell ref="A11:A13"/>
    <mergeCell ref="A14:A16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zdsys</dc:creator>
  <cp:lastModifiedBy>Lenovo</cp:lastModifiedBy>
  <dcterms:created xsi:type="dcterms:W3CDTF">2015-06-05T18:19:00Z</dcterms:created>
  <dcterms:modified xsi:type="dcterms:W3CDTF">2022-11-12T10:59:22Z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9BC0580A6B504795BFCAB2DDDD487774</vt:lpwstr>
  </property>
  <property fmtid="{D5CDD505-2E9C-101B-9397-08002B2CF9AE}" pid="3" name="KSOProductBuildVer">
    <vt:lpwstr>2052-11.1.0.12598</vt:lpwstr>
  </property>
</Properties>
</file>