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mc:AlternateContent xmlns:mc="http://schemas.openxmlformats.org/markup-compatibility/2006">
    <mc:Choice Requires="x15">
      <x15ac:absPath xmlns:x15ac="http://schemas.microsoft.com/office/spreadsheetml/2010/11/ac" url="https://powereng0-my.sharepoint.com/personal/yeh-in_kang_powereng_com/Documents/Desktop/Python Stuff/Clearance Calcs/CSA-clearances/"/>
    </mc:Choice>
  </mc:AlternateContent>
  <xr:revisionPtr revIDLastSave="106" documentId="13_ncr:1_{8395011A-BAF9-4565-AFF6-31B2472E5595}" xr6:coauthVersionLast="47" xr6:coauthVersionMax="47" xr10:uidLastSave="{AA4A0E47-2A3B-4400-804F-7C2FE05F743E}"/>
  <bookViews>
    <workbookView xWindow="-108" yWindow="-108" windowWidth="23256" windowHeight="12576" activeTab="9" xr2:uid="{00000000-000D-0000-FFFF-FFFF00000000}"/>
  </bookViews>
  <sheets>
    <sheet name="AEUC Table 5" sheetId="1" r:id="rId1"/>
    <sheet name="AEUC Table 7" sheetId="2" r:id="rId2"/>
    <sheet name="AEUC Table 7 Output" sheetId="4" state="hidden" r:id="rId3"/>
    <sheet name="CSA table 2" sheetId="5" r:id="rId4"/>
    <sheet name="Sheet1" sheetId="6" state="hidden" r:id="rId5"/>
    <sheet name="CSA table 5" sheetId="8" r:id="rId6"/>
    <sheet name="CSA table 3" sheetId="7" r:id="rId7"/>
    <sheet name="CSA table 6" sheetId="9" r:id="rId8"/>
    <sheet name="CSA table 7" sheetId="10" r:id="rId9"/>
    <sheet name="CSA table 9" sheetId="11" r:id="rId10"/>
    <sheet name="CSA table 10" sheetId="12" r:id="rId11"/>
    <sheet name="CSA table 11" sheetId="13" r:id="rId12"/>
    <sheet name="CSA table 13" sheetId="14" r:id="rId13"/>
    <sheet name="CSA table 14" sheetId="15" r:id="rId14"/>
    <sheet name="CSA table 15" sheetId="16" r:id="rId15"/>
    <sheet name="CSA table 16" sheetId="17" r:id="rId16"/>
    <sheet name="CSA table 17" sheetId="18" r:id="rId17"/>
    <sheet name="CSA table 18" sheetId="19" r:id="rId18"/>
    <sheet name="CSA table 20" sheetId="20" r:id="rId19"/>
    <sheet name="CSA table 21" sheetId="21" r:id="rId20"/>
    <sheet name="CSA table 22" sheetId="22" r:id="rId21"/>
    <sheet name="CSA table 23" sheetId="23" r:id="rId22"/>
    <sheet name="CSA table 24" sheetId="24" r:id="rId23"/>
    <sheet name="CSA table 25" sheetId="25" r:id="rId24"/>
    <sheet name="CSA table 26" sheetId="26" r:id="rId25"/>
    <sheet name="CSA C22.3 No.1 Table D2" sheetId="27" r:id="rId26"/>
    <sheet name="CSA C22.3 No.60826 Table CA.1" sheetId="28" r:id="rId27"/>
  </sheets>
  <externalReferences>
    <externalReference r:id="rId28"/>
    <externalReference r:id="rId29"/>
  </externalReferences>
  <definedNames>
    <definedName name="_xlnm._FilterDatabase" localSheetId="4" hidden="1">Sheet1!$A$11:$M$16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682" i="27" l="1"/>
  <c r="K682" i="27" s="1"/>
  <c r="C681" i="27"/>
  <c r="K681" i="27" s="1"/>
  <c r="K680" i="27"/>
  <c r="C680" i="27"/>
  <c r="J680" i="27" s="1"/>
  <c r="C679" i="27"/>
  <c r="K679" i="27" s="1"/>
  <c r="C678" i="27"/>
  <c r="K677" i="27"/>
  <c r="J677" i="27"/>
  <c r="C677" i="27"/>
  <c r="C676" i="27"/>
  <c r="K676" i="27" s="1"/>
  <c r="C675" i="27"/>
  <c r="K675" i="27" s="1"/>
  <c r="K674" i="27"/>
  <c r="C674" i="27"/>
  <c r="J674" i="27" s="1"/>
  <c r="C673" i="27"/>
  <c r="K673" i="27" s="1"/>
  <c r="C672" i="27"/>
  <c r="K672" i="27" s="1"/>
  <c r="K671" i="27"/>
  <c r="C671" i="27"/>
  <c r="J671" i="27" s="1"/>
  <c r="K670" i="27"/>
  <c r="C670" i="27"/>
  <c r="J670" i="27" s="1"/>
  <c r="K669" i="27"/>
  <c r="J669" i="27"/>
  <c r="C669" i="27"/>
  <c r="K668" i="27"/>
  <c r="C668" i="27"/>
  <c r="J668" i="27" s="1"/>
  <c r="C667" i="27"/>
  <c r="K666" i="27"/>
  <c r="J666" i="27"/>
  <c r="C666" i="27"/>
  <c r="K665" i="27"/>
  <c r="J665" i="27"/>
  <c r="C665" i="27"/>
  <c r="C664" i="27"/>
  <c r="K663" i="27"/>
  <c r="J663" i="27"/>
  <c r="C663" i="27"/>
  <c r="C662" i="27"/>
  <c r="C661" i="27"/>
  <c r="K660" i="27"/>
  <c r="J660" i="27"/>
  <c r="C660" i="27"/>
  <c r="K659" i="27"/>
  <c r="J659" i="27"/>
  <c r="C659" i="27"/>
  <c r="C658" i="27"/>
  <c r="K657" i="27"/>
  <c r="J657" i="27"/>
  <c r="C657" i="27"/>
  <c r="C656" i="27"/>
  <c r="K656" i="27" s="1"/>
  <c r="C655" i="27"/>
  <c r="K655" i="27" s="1"/>
  <c r="J654" i="27"/>
  <c r="C654" i="27"/>
  <c r="K654" i="27" s="1"/>
  <c r="C653" i="27"/>
  <c r="C652" i="27"/>
  <c r="C651" i="27"/>
  <c r="K650" i="27"/>
  <c r="C650" i="27"/>
  <c r="J650" i="27" s="1"/>
  <c r="C649" i="27"/>
  <c r="K648" i="27"/>
  <c r="J648" i="27"/>
  <c r="C648" i="27"/>
  <c r="K647" i="27"/>
  <c r="J647" i="27"/>
  <c r="C647" i="27"/>
  <c r="C646" i="27"/>
  <c r="K645" i="27"/>
  <c r="J645" i="27"/>
  <c r="C645" i="27"/>
  <c r="C644" i="27"/>
  <c r="K644" i="27" s="1"/>
  <c r="K643" i="27"/>
  <c r="C643" i="27"/>
  <c r="J643" i="27" s="1"/>
  <c r="J642" i="27"/>
  <c r="C642" i="27"/>
  <c r="K642" i="27" s="1"/>
  <c r="C641" i="27"/>
  <c r="K641" i="27" s="1"/>
  <c r="C640" i="27"/>
  <c r="K640" i="27" s="1"/>
  <c r="C639" i="27"/>
  <c r="K639" i="27" s="1"/>
  <c r="J638" i="27"/>
  <c r="C638" i="27"/>
  <c r="K638" i="27" s="1"/>
  <c r="C637" i="27"/>
  <c r="J637" i="27" s="1"/>
  <c r="K636" i="27"/>
  <c r="J636" i="27"/>
  <c r="C636" i="27"/>
  <c r="C635" i="27"/>
  <c r="K635" i="27" s="1"/>
  <c r="K634" i="27"/>
  <c r="C634" i="27"/>
  <c r="J634" i="27" s="1"/>
  <c r="C633" i="27"/>
  <c r="J632" i="27"/>
  <c r="C632" i="27"/>
  <c r="K632" i="27" s="1"/>
  <c r="K631" i="27"/>
  <c r="C631" i="27"/>
  <c r="J631" i="27" s="1"/>
  <c r="K630" i="27"/>
  <c r="J630" i="27"/>
  <c r="C630" i="27"/>
  <c r="J629" i="27"/>
  <c r="C629" i="27"/>
  <c r="K629" i="27" s="1"/>
  <c r="C628" i="27"/>
  <c r="C627" i="27"/>
  <c r="K627" i="27" s="1"/>
  <c r="C626" i="27"/>
  <c r="K626" i="27" s="1"/>
  <c r="K625" i="27"/>
  <c r="C625" i="27"/>
  <c r="J625" i="27" s="1"/>
  <c r="K624" i="27"/>
  <c r="J624" i="27"/>
  <c r="C624" i="27"/>
  <c r="J623" i="27"/>
  <c r="C623" i="27"/>
  <c r="K623" i="27" s="1"/>
  <c r="C622" i="27"/>
  <c r="C621" i="27"/>
  <c r="C620" i="27"/>
  <c r="C619" i="27"/>
  <c r="J618" i="27"/>
  <c r="C618" i="27"/>
  <c r="K618" i="27" s="1"/>
  <c r="K617" i="27"/>
  <c r="C617" i="27"/>
  <c r="J617" i="27" s="1"/>
  <c r="K616" i="27"/>
  <c r="J616" i="27"/>
  <c r="C616" i="27"/>
  <c r="J615" i="27"/>
  <c r="C615" i="27"/>
  <c r="K615" i="27" s="1"/>
  <c r="K614" i="27"/>
  <c r="C614" i="27"/>
  <c r="J614" i="27" s="1"/>
  <c r="C613" i="27"/>
  <c r="K612" i="27"/>
  <c r="J612" i="27"/>
  <c r="C612" i="27"/>
  <c r="K611" i="27"/>
  <c r="J611" i="27"/>
  <c r="C611" i="27"/>
  <c r="C610" i="27"/>
  <c r="K609" i="27"/>
  <c r="J609" i="27"/>
  <c r="C609" i="27"/>
  <c r="C608" i="27"/>
  <c r="K608" i="27" s="1"/>
  <c r="K607" i="27"/>
  <c r="J607" i="27"/>
  <c r="C607" i="27"/>
  <c r="C606" i="27"/>
  <c r="K605" i="27"/>
  <c r="J605" i="27"/>
  <c r="C605" i="27"/>
  <c r="C604" i="27"/>
  <c r="K603" i="27"/>
  <c r="J603" i="27"/>
  <c r="C603" i="27"/>
  <c r="C602" i="27"/>
  <c r="K602" i="27" s="1"/>
  <c r="C601" i="27"/>
  <c r="K601" i="27" s="1"/>
  <c r="C600" i="27"/>
  <c r="K600" i="27" s="1"/>
  <c r="K599" i="27"/>
  <c r="C599" i="27"/>
  <c r="J599" i="27" s="1"/>
  <c r="K598" i="27"/>
  <c r="J598" i="27"/>
  <c r="C598" i="27"/>
  <c r="C597" i="27"/>
  <c r="K597" i="27" s="1"/>
  <c r="C596" i="27"/>
  <c r="K596" i="27" s="1"/>
  <c r="K595" i="27"/>
  <c r="C595" i="27"/>
  <c r="J595" i="27" s="1"/>
  <c r="K594" i="27"/>
  <c r="J594" i="27"/>
  <c r="C594" i="27"/>
  <c r="J593" i="27"/>
  <c r="C593" i="27"/>
  <c r="K593" i="27" s="1"/>
  <c r="K592" i="27"/>
  <c r="C592" i="27"/>
  <c r="J592" i="27" s="1"/>
  <c r="C591" i="27"/>
  <c r="K590" i="27"/>
  <c r="J590" i="27"/>
  <c r="C590" i="27"/>
  <c r="C589" i="27"/>
  <c r="C588" i="27"/>
  <c r="K587" i="27"/>
  <c r="C587" i="27"/>
  <c r="J587" i="27" s="1"/>
  <c r="K586" i="27"/>
  <c r="J586" i="27"/>
  <c r="C586" i="27"/>
  <c r="C585" i="27"/>
  <c r="K585" i="27" s="1"/>
  <c r="J584" i="27"/>
  <c r="C584" i="27"/>
  <c r="K584" i="27" s="1"/>
  <c r="K583" i="27"/>
  <c r="C583" i="27"/>
  <c r="J583" i="27" s="1"/>
  <c r="K582" i="27"/>
  <c r="J582" i="27"/>
  <c r="C582" i="27"/>
  <c r="J581" i="27"/>
  <c r="C581" i="27"/>
  <c r="K581" i="27" s="1"/>
  <c r="K580" i="27"/>
  <c r="C580" i="27"/>
  <c r="J580" i="27" s="1"/>
  <c r="C579" i="27"/>
  <c r="C578" i="27"/>
  <c r="K577" i="27"/>
  <c r="C577" i="27"/>
  <c r="J577" i="27" s="1"/>
  <c r="K576" i="27"/>
  <c r="J576" i="27"/>
  <c r="C576" i="27"/>
  <c r="J575" i="27"/>
  <c r="C575" i="27"/>
  <c r="K575" i="27" s="1"/>
  <c r="K574" i="27"/>
  <c r="C574" i="27"/>
  <c r="J574" i="27" s="1"/>
  <c r="C573" i="27"/>
  <c r="C572" i="27"/>
  <c r="C571" i="27"/>
  <c r="J571" i="27" s="1"/>
  <c r="K570" i="27"/>
  <c r="J570" i="27"/>
  <c r="C570" i="27"/>
  <c r="J569" i="27"/>
  <c r="C569" i="27"/>
  <c r="K569" i="27" s="1"/>
  <c r="C568" i="27"/>
  <c r="C567" i="27"/>
  <c r="C566" i="27"/>
  <c r="K566" i="27" s="1"/>
  <c r="K565" i="27"/>
  <c r="J565" i="27"/>
  <c r="C565" i="27"/>
  <c r="J564" i="27"/>
  <c r="C564" i="27"/>
  <c r="K564" i="27" s="1"/>
  <c r="K563" i="27"/>
  <c r="C563" i="27"/>
  <c r="J563" i="27" s="1"/>
  <c r="J562" i="27"/>
  <c r="C562" i="27"/>
  <c r="K562" i="27" s="1"/>
  <c r="J561" i="27"/>
  <c r="C561" i="27"/>
  <c r="K561" i="27" s="1"/>
  <c r="C560" i="27"/>
  <c r="C559" i="27"/>
  <c r="C558" i="27"/>
  <c r="C557" i="27"/>
  <c r="C556" i="27"/>
  <c r="C555" i="27"/>
  <c r="C554" i="27"/>
  <c r="C553" i="27"/>
  <c r="C552" i="27"/>
  <c r="C551" i="27"/>
  <c r="C550" i="27"/>
  <c r="K550" i="27" s="1"/>
  <c r="J549" i="27"/>
  <c r="C549" i="27"/>
  <c r="K549" i="27" s="1"/>
  <c r="J548" i="27"/>
  <c r="C548" i="27"/>
  <c r="K548" i="27" s="1"/>
  <c r="C547" i="27"/>
  <c r="J547" i="27" s="1"/>
  <c r="C546" i="27"/>
  <c r="K545" i="27"/>
  <c r="C545" i="27"/>
  <c r="J545" i="27" s="1"/>
  <c r="J544" i="27"/>
  <c r="C544" i="27"/>
  <c r="K544" i="27" s="1"/>
  <c r="C543" i="27"/>
  <c r="C542" i="27"/>
  <c r="C541" i="27"/>
  <c r="J540" i="27"/>
  <c r="C540" i="27"/>
  <c r="K540" i="27" s="1"/>
  <c r="C539" i="27"/>
  <c r="J538" i="27"/>
  <c r="F538" i="27"/>
  <c r="C538" i="27"/>
  <c r="K538" i="27" s="1"/>
  <c r="C537" i="27"/>
  <c r="K536" i="27"/>
  <c r="J536" i="27"/>
  <c r="C536" i="27"/>
  <c r="C535" i="27"/>
  <c r="C534" i="27"/>
  <c r="J533" i="27"/>
  <c r="C533" i="27"/>
  <c r="K533" i="27" s="1"/>
  <c r="C532" i="27"/>
  <c r="C531" i="27"/>
  <c r="K531" i="27" s="1"/>
  <c r="K530" i="27"/>
  <c r="C530" i="27"/>
  <c r="J530" i="27" s="1"/>
  <c r="C529" i="27"/>
  <c r="K528" i="27"/>
  <c r="J528" i="27"/>
  <c r="C528" i="27"/>
  <c r="K527" i="27"/>
  <c r="C527" i="27"/>
  <c r="J527" i="27" s="1"/>
  <c r="C526" i="27"/>
  <c r="K526" i="27" s="1"/>
  <c r="C525" i="27"/>
  <c r="K524" i="27"/>
  <c r="C524" i="27"/>
  <c r="J524" i="27" s="1"/>
  <c r="C523" i="27"/>
  <c r="J522" i="27"/>
  <c r="C522" i="27"/>
  <c r="K522" i="27" s="1"/>
  <c r="K521" i="27"/>
  <c r="C521" i="27"/>
  <c r="J521" i="27" s="1"/>
  <c r="C520" i="27"/>
  <c r="K519" i="27"/>
  <c r="J519" i="27"/>
  <c r="C519" i="27"/>
  <c r="C518" i="27"/>
  <c r="K518" i="27" s="1"/>
  <c r="C517" i="27"/>
  <c r="K516" i="27"/>
  <c r="J516" i="27"/>
  <c r="C516" i="27"/>
  <c r="C515" i="27"/>
  <c r="C514" i="27"/>
  <c r="C513" i="27"/>
  <c r="K512" i="27"/>
  <c r="C512" i="27"/>
  <c r="J512" i="27" s="1"/>
  <c r="J511" i="27"/>
  <c r="C511" i="27"/>
  <c r="K511" i="27" s="1"/>
  <c r="C510" i="27"/>
  <c r="C509" i="27"/>
  <c r="C508" i="27"/>
  <c r="K508" i="27" s="1"/>
  <c r="K507" i="27"/>
  <c r="C507" i="27"/>
  <c r="J507" i="27" s="1"/>
  <c r="C506" i="27"/>
  <c r="K505" i="27"/>
  <c r="J505" i="27"/>
  <c r="C505" i="27"/>
  <c r="K504" i="27"/>
  <c r="J504" i="27"/>
  <c r="C504" i="27"/>
  <c r="C503" i="27"/>
  <c r="C502" i="27"/>
  <c r="K501" i="27"/>
  <c r="J501" i="27"/>
  <c r="C501" i="27"/>
  <c r="J500" i="27"/>
  <c r="C500" i="27"/>
  <c r="K500" i="27" s="1"/>
  <c r="J499" i="27"/>
  <c r="C499" i="27"/>
  <c r="K499" i="27" s="1"/>
  <c r="C498" i="27"/>
  <c r="J498" i="27" s="1"/>
  <c r="K497" i="27"/>
  <c r="J497" i="27"/>
  <c r="C497" i="27"/>
  <c r="J496" i="27"/>
  <c r="C496" i="27"/>
  <c r="K496" i="27" s="1"/>
  <c r="C495" i="27"/>
  <c r="J495" i="27" s="1"/>
  <c r="C494" i="27"/>
  <c r="K493" i="27"/>
  <c r="J493" i="27"/>
  <c r="C493" i="27"/>
  <c r="C492" i="27"/>
  <c r="C491" i="27"/>
  <c r="C490" i="27"/>
  <c r="C489" i="27"/>
  <c r="C488" i="27"/>
  <c r="K488" i="27" s="1"/>
  <c r="K487" i="27"/>
  <c r="C487" i="27"/>
  <c r="J487" i="27" s="1"/>
  <c r="C486" i="27"/>
  <c r="K485" i="27"/>
  <c r="J485" i="27"/>
  <c r="C485" i="27"/>
  <c r="K484" i="27"/>
  <c r="J484" i="27"/>
  <c r="C484" i="27"/>
  <c r="C483" i="27"/>
  <c r="K482" i="27"/>
  <c r="J482" i="27"/>
  <c r="C482" i="27"/>
  <c r="K481" i="27"/>
  <c r="C481" i="27"/>
  <c r="J481" i="27" s="1"/>
  <c r="C480" i="27"/>
  <c r="C479" i="27"/>
  <c r="C478" i="27"/>
  <c r="J478" i="27" s="1"/>
  <c r="K477" i="27"/>
  <c r="J477" i="27"/>
  <c r="C477" i="27"/>
  <c r="C476" i="27"/>
  <c r="K476" i="27" s="1"/>
  <c r="K475" i="27"/>
  <c r="C475" i="27"/>
  <c r="J475" i="27" s="1"/>
  <c r="C474" i="27"/>
  <c r="C473" i="27"/>
  <c r="K472" i="27"/>
  <c r="C472" i="27"/>
  <c r="J472" i="27" s="1"/>
  <c r="K471" i="27"/>
  <c r="J471" i="27"/>
  <c r="C471" i="27"/>
  <c r="C470" i="27"/>
  <c r="K470" i="27" s="1"/>
  <c r="C469" i="27"/>
  <c r="J468" i="27"/>
  <c r="C468" i="27"/>
  <c r="K468" i="27" s="1"/>
  <c r="C467" i="27"/>
  <c r="K467" i="27" s="1"/>
  <c r="K466" i="27"/>
  <c r="C466" i="27"/>
  <c r="J466" i="27" s="1"/>
  <c r="K465" i="27"/>
  <c r="J465" i="27"/>
  <c r="C465" i="27"/>
  <c r="C464" i="27"/>
  <c r="C463" i="27"/>
  <c r="K462" i="27"/>
  <c r="J462" i="27"/>
  <c r="C462" i="27"/>
  <c r="K461" i="27"/>
  <c r="C461" i="27"/>
  <c r="J461" i="27" s="1"/>
  <c r="K460" i="27"/>
  <c r="J460" i="27"/>
  <c r="C460" i="27"/>
  <c r="J459" i="27"/>
  <c r="C459" i="27"/>
  <c r="K459" i="27" s="1"/>
  <c r="K458" i="27"/>
  <c r="C458" i="27"/>
  <c r="J458" i="27" s="1"/>
  <c r="K457" i="27"/>
  <c r="J457" i="27"/>
  <c r="C457" i="27"/>
  <c r="C456" i="27"/>
  <c r="C455" i="27"/>
  <c r="C454" i="27"/>
  <c r="K453" i="27"/>
  <c r="J453" i="27"/>
  <c r="C453" i="27"/>
  <c r="K452" i="27"/>
  <c r="J452" i="27"/>
  <c r="C452" i="27"/>
  <c r="C451" i="27"/>
  <c r="C450" i="27"/>
  <c r="C449" i="27"/>
  <c r="C448" i="27"/>
  <c r="C447" i="27"/>
  <c r="C446" i="27"/>
  <c r="C445" i="27"/>
  <c r="C444" i="27"/>
  <c r="C443" i="27"/>
  <c r="C442" i="27"/>
  <c r="C441" i="27"/>
  <c r="C440" i="27"/>
  <c r="C439" i="27"/>
  <c r="C438" i="27"/>
  <c r="C437" i="27"/>
  <c r="C436" i="27"/>
  <c r="C435" i="27"/>
  <c r="C434" i="27"/>
  <c r="C433" i="27"/>
  <c r="C432" i="27"/>
  <c r="C431" i="27"/>
  <c r="C430" i="27"/>
  <c r="C429" i="27"/>
  <c r="C428" i="27"/>
  <c r="C427" i="27"/>
  <c r="C426" i="27"/>
  <c r="C425" i="27"/>
  <c r="C424" i="27"/>
  <c r="C423" i="27"/>
  <c r="C422" i="27"/>
  <c r="C421" i="27"/>
  <c r="C420" i="27"/>
  <c r="C419" i="27"/>
  <c r="C418" i="27"/>
  <c r="C417" i="27"/>
  <c r="C416" i="27"/>
  <c r="C415" i="27"/>
  <c r="C414" i="27"/>
  <c r="C413" i="27"/>
  <c r="C412" i="27"/>
  <c r="C411" i="27"/>
  <c r="C410" i="27"/>
  <c r="C409" i="27"/>
  <c r="C408" i="27"/>
  <c r="C407" i="27"/>
  <c r="C406" i="27"/>
  <c r="C405" i="27"/>
  <c r="C404" i="27"/>
  <c r="C403" i="27"/>
  <c r="C402" i="27"/>
  <c r="C401" i="27"/>
  <c r="C400" i="27"/>
  <c r="C399" i="27"/>
  <c r="C398" i="27"/>
  <c r="C397" i="27"/>
  <c r="C396" i="27"/>
  <c r="C395" i="27"/>
  <c r="C394" i="27"/>
  <c r="C393" i="27"/>
  <c r="C392" i="27"/>
  <c r="C391" i="27"/>
  <c r="C390" i="27"/>
  <c r="C389" i="27"/>
  <c r="C388" i="27"/>
  <c r="C387" i="27"/>
  <c r="C386" i="27"/>
  <c r="C385" i="27"/>
  <c r="C384" i="27"/>
  <c r="C383" i="27"/>
  <c r="C382" i="27"/>
  <c r="C381" i="27"/>
  <c r="C380" i="27"/>
  <c r="C379" i="27"/>
  <c r="C378" i="27"/>
  <c r="C377" i="27"/>
  <c r="C376" i="27"/>
  <c r="C375" i="27"/>
  <c r="C374" i="27"/>
  <c r="C373" i="27"/>
  <c r="C372" i="27"/>
  <c r="C371" i="27"/>
  <c r="C370" i="27"/>
  <c r="C369" i="27"/>
  <c r="C368" i="27"/>
  <c r="C367" i="27"/>
  <c r="C366" i="27"/>
  <c r="C365" i="27"/>
  <c r="C364" i="27"/>
  <c r="C363" i="27"/>
  <c r="C362" i="27"/>
  <c r="C361" i="27"/>
  <c r="C360" i="27"/>
  <c r="C359" i="27"/>
  <c r="C358" i="27"/>
  <c r="C357" i="27"/>
  <c r="C356" i="27"/>
  <c r="C355" i="27"/>
  <c r="C354" i="27"/>
  <c r="C353" i="27"/>
  <c r="C352" i="27"/>
  <c r="C351" i="27"/>
  <c r="C350" i="27"/>
  <c r="C349" i="27"/>
  <c r="C348" i="27"/>
  <c r="C347" i="27"/>
  <c r="C346" i="27"/>
  <c r="C345" i="27"/>
  <c r="C344" i="27"/>
  <c r="C343" i="27"/>
  <c r="C342" i="27"/>
  <c r="C341" i="27"/>
  <c r="C340" i="27"/>
  <c r="C339" i="27"/>
  <c r="C338" i="27"/>
  <c r="C337" i="27"/>
  <c r="C336" i="27"/>
  <c r="C335" i="27"/>
  <c r="C334" i="27"/>
  <c r="C333" i="27"/>
  <c r="C332" i="27"/>
  <c r="C331" i="27"/>
  <c r="C330" i="27"/>
  <c r="C329" i="27"/>
  <c r="C328" i="27"/>
  <c r="C327" i="27"/>
  <c r="C326" i="27"/>
  <c r="C325" i="27"/>
  <c r="C324" i="27"/>
  <c r="C323" i="27"/>
  <c r="C322" i="27"/>
  <c r="C321" i="27"/>
  <c r="C320" i="27"/>
  <c r="C319" i="27"/>
  <c r="C318" i="27"/>
  <c r="C317" i="27"/>
  <c r="C316" i="27"/>
  <c r="C315" i="27"/>
  <c r="C314" i="27"/>
  <c r="C313" i="27"/>
  <c r="C312" i="27"/>
  <c r="C311" i="27"/>
  <c r="C310" i="27"/>
  <c r="C309" i="27"/>
  <c r="C308" i="27"/>
  <c r="C307" i="27"/>
  <c r="C306" i="27"/>
  <c r="C305" i="27"/>
  <c r="C304" i="27"/>
  <c r="C303" i="27"/>
  <c r="C302" i="27"/>
  <c r="C301" i="27"/>
  <c r="C300" i="27"/>
  <c r="C299" i="27"/>
  <c r="C298" i="27"/>
  <c r="C297" i="27"/>
  <c r="C296" i="27"/>
  <c r="C295" i="27"/>
  <c r="C294" i="27"/>
  <c r="C293" i="27"/>
  <c r="C292" i="27"/>
  <c r="C291" i="27"/>
  <c r="C290" i="27"/>
  <c r="C289" i="27"/>
  <c r="C288" i="27"/>
  <c r="C287" i="27"/>
  <c r="C286" i="27"/>
  <c r="C285" i="27"/>
  <c r="C284" i="27"/>
  <c r="C283" i="27"/>
  <c r="C282" i="27"/>
  <c r="C281" i="27"/>
  <c r="C280" i="27"/>
  <c r="C279" i="27"/>
  <c r="C278" i="27"/>
  <c r="C277" i="27"/>
  <c r="C276" i="27"/>
  <c r="C275" i="27"/>
  <c r="C274" i="27"/>
  <c r="C273" i="27"/>
  <c r="C272" i="27"/>
  <c r="C271" i="27"/>
  <c r="C270" i="27"/>
  <c r="C269" i="27"/>
  <c r="C268" i="27"/>
  <c r="C267" i="27"/>
  <c r="C266" i="27"/>
  <c r="C265" i="27"/>
  <c r="C264" i="27"/>
  <c r="C263" i="27"/>
  <c r="C262" i="27"/>
  <c r="C261" i="27"/>
  <c r="C260" i="27"/>
  <c r="C259" i="27"/>
  <c r="C258" i="27"/>
  <c r="C257" i="27"/>
  <c r="C256" i="27"/>
  <c r="C255" i="27"/>
  <c r="C254" i="27"/>
  <c r="C253" i="27"/>
  <c r="C252" i="27"/>
  <c r="C251" i="27"/>
  <c r="C250" i="27"/>
  <c r="C249" i="27"/>
  <c r="C248" i="27"/>
  <c r="C247" i="27"/>
  <c r="C246" i="27"/>
  <c r="C245" i="27"/>
  <c r="C244" i="27"/>
  <c r="C243" i="27"/>
  <c r="C242" i="27"/>
  <c r="C241" i="27"/>
  <c r="C240" i="27"/>
  <c r="C239" i="27"/>
  <c r="C238" i="27"/>
  <c r="C237" i="27"/>
  <c r="C236" i="27"/>
  <c r="C235" i="27"/>
  <c r="C234" i="27"/>
  <c r="C233" i="27"/>
  <c r="C232" i="27"/>
  <c r="C231" i="27"/>
  <c r="C230" i="27"/>
  <c r="C229" i="27"/>
  <c r="C228" i="27"/>
  <c r="C227" i="27"/>
  <c r="C226" i="27"/>
  <c r="C225" i="27"/>
  <c r="C224" i="27"/>
  <c r="C223" i="27"/>
  <c r="C222" i="27"/>
  <c r="C221" i="27"/>
  <c r="C220" i="27"/>
  <c r="K219" i="27"/>
  <c r="J219" i="27"/>
  <c r="C219" i="27"/>
  <c r="C218" i="27"/>
  <c r="K218" i="27" s="1"/>
  <c r="C217" i="27"/>
  <c r="K216" i="27"/>
  <c r="J216" i="27"/>
  <c r="C216" i="27"/>
  <c r="K215" i="27"/>
  <c r="C215" i="27"/>
  <c r="J215" i="27" s="1"/>
  <c r="K214" i="27"/>
  <c r="J214" i="27"/>
  <c r="C214" i="27"/>
  <c r="C213" i="27"/>
  <c r="K213" i="27" s="1"/>
  <c r="K212" i="27"/>
  <c r="C212" i="27"/>
  <c r="J212" i="27" s="1"/>
  <c r="C211" i="27"/>
  <c r="K211" i="27" s="1"/>
  <c r="K210" i="27"/>
  <c r="J210" i="27"/>
  <c r="C210" i="27"/>
  <c r="J209" i="27"/>
  <c r="C209" i="27"/>
  <c r="K209" i="27" s="1"/>
  <c r="C208" i="27"/>
  <c r="J208" i="27" s="1"/>
  <c r="K207" i="27"/>
  <c r="J207" i="27"/>
  <c r="C207" i="27"/>
  <c r="C206" i="27"/>
  <c r="K206" i="27" s="1"/>
  <c r="C205" i="27"/>
  <c r="J205" i="27" s="1"/>
  <c r="C204" i="27"/>
  <c r="K203" i="27"/>
  <c r="J203" i="27"/>
  <c r="C203" i="27"/>
  <c r="K202" i="27"/>
  <c r="J202" i="27"/>
  <c r="C202" i="27"/>
  <c r="C201" i="27"/>
  <c r="K200" i="27"/>
  <c r="J200" i="27"/>
  <c r="C200" i="27"/>
  <c r="K199" i="27"/>
  <c r="C199" i="27"/>
  <c r="J199" i="27" s="1"/>
  <c r="C198" i="27"/>
  <c r="K198" i="27" s="1"/>
  <c r="C197" i="27"/>
  <c r="K197" i="27" s="1"/>
  <c r="K196" i="27"/>
  <c r="C196" i="27"/>
  <c r="J196" i="27" s="1"/>
  <c r="K195" i="27"/>
  <c r="J195" i="27"/>
  <c r="C195" i="27"/>
  <c r="K194" i="27"/>
  <c r="J194" i="27"/>
  <c r="C194" i="27"/>
  <c r="C193" i="27"/>
  <c r="K193" i="27" s="1"/>
  <c r="C192" i="27"/>
  <c r="J192" i="27" s="1"/>
  <c r="K191" i="27"/>
  <c r="J191" i="27"/>
  <c r="C191" i="27"/>
  <c r="J190" i="27"/>
  <c r="C190" i="27"/>
  <c r="K190" i="27" s="1"/>
  <c r="C189" i="27"/>
  <c r="J189" i="27" s="1"/>
  <c r="C188" i="27"/>
  <c r="K187" i="27"/>
  <c r="J187" i="27"/>
  <c r="C187" i="27"/>
  <c r="C186" i="27"/>
  <c r="K185" i="27"/>
  <c r="J185" i="27"/>
  <c r="C185" i="27"/>
  <c r="C184" i="27"/>
  <c r="K184" i="27" s="1"/>
  <c r="K183" i="27"/>
  <c r="C183" i="27"/>
  <c r="J183" i="27" s="1"/>
  <c r="C182" i="27"/>
  <c r="K181" i="27"/>
  <c r="J181" i="27"/>
  <c r="C181" i="27"/>
  <c r="K180" i="27"/>
  <c r="C180" i="27"/>
  <c r="J180" i="27" s="1"/>
  <c r="C179" i="27"/>
  <c r="K178" i="27"/>
  <c r="J178" i="27"/>
  <c r="C178" i="27"/>
  <c r="K177" i="27"/>
  <c r="C177" i="27"/>
  <c r="J177" i="27" s="1"/>
  <c r="J176" i="27"/>
  <c r="C176" i="27"/>
  <c r="K176" i="27" s="1"/>
  <c r="J175" i="27"/>
  <c r="C175" i="27"/>
  <c r="K175" i="27" s="1"/>
  <c r="K174" i="27"/>
  <c r="C174" i="27"/>
  <c r="J174" i="27" s="1"/>
  <c r="C173" i="27"/>
  <c r="K172" i="27"/>
  <c r="J172" i="27"/>
  <c r="C172" i="27"/>
  <c r="K171" i="27"/>
  <c r="C171" i="27"/>
  <c r="J171" i="27" s="1"/>
  <c r="C170" i="27"/>
  <c r="J170" i="27" s="1"/>
  <c r="C169" i="27"/>
  <c r="K169" i="27" s="1"/>
  <c r="K168" i="27"/>
  <c r="C168" i="27"/>
  <c r="J168" i="27" s="1"/>
  <c r="C167" i="27"/>
  <c r="K167" i="27" s="1"/>
  <c r="K166" i="27"/>
  <c r="J166" i="27"/>
  <c r="C166" i="27"/>
  <c r="C165" i="27"/>
  <c r="K165" i="27" s="1"/>
  <c r="C164" i="27"/>
  <c r="J164" i="27" s="1"/>
  <c r="K163" i="27"/>
  <c r="J163" i="27"/>
  <c r="C163" i="27"/>
  <c r="J162" i="27"/>
  <c r="C162" i="27"/>
  <c r="K162" i="27" s="1"/>
  <c r="K161" i="27"/>
  <c r="C161" i="27"/>
  <c r="J161" i="27" s="1"/>
  <c r="C160" i="27"/>
  <c r="K159" i="27"/>
  <c r="J159" i="27"/>
  <c r="C159" i="27"/>
  <c r="C158" i="27"/>
  <c r="K158" i="27" s="1"/>
  <c r="C157" i="27"/>
  <c r="K156" i="27"/>
  <c r="J156" i="27"/>
  <c r="C156" i="27"/>
  <c r="K155" i="27"/>
  <c r="C155" i="27"/>
  <c r="J155" i="27" s="1"/>
  <c r="J154" i="27"/>
  <c r="C154" i="27"/>
  <c r="K154" i="27" s="1"/>
  <c r="C153" i="27"/>
  <c r="K153" i="27" s="1"/>
  <c r="K152" i="27"/>
  <c r="C152" i="27"/>
  <c r="J152" i="27" s="1"/>
  <c r="C151" i="27"/>
  <c r="K151" i="27" s="1"/>
  <c r="K150" i="27"/>
  <c r="J150" i="27"/>
  <c r="C150" i="27"/>
  <c r="C149" i="27"/>
  <c r="K149" i="27" s="1"/>
  <c r="K148" i="27"/>
  <c r="C148" i="27"/>
  <c r="J148" i="27" s="1"/>
  <c r="K147" i="27"/>
  <c r="J147" i="27"/>
  <c r="C147" i="27"/>
  <c r="J146" i="27"/>
  <c r="C146" i="27"/>
  <c r="K146" i="27" s="1"/>
  <c r="C145" i="27"/>
  <c r="J145" i="27" s="1"/>
  <c r="C144" i="27"/>
  <c r="K143" i="27"/>
  <c r="J143" i="27"/>
  <c r="C143" i="27"/>
  <c r="C142" i="27"/>
  <c r="K142" i="27" s="1"/>
  <c r="C141" i="27"/>
  <c r="K140" i="27"/>
  <c r="J140" i="27"/>
  <c r="C140" i="27"/>
  <c r="K139" i="27"/>
  <c r="C139" i="27"/>
  <c r="J139" i="27" s="1"/>
  <c r="K138" i="27"/>
  <c r="C138" i="27"/>
  <c r="J138" i="27" s="1"/>
  <c r="C137" i="27"/>
  <c r="K137" i="27" s="1"/>
  <c r="K136" i="27"/>
  <c r="C136" i="27"/>
  <c r="J136" i="27" s="1"/>
  <c r="C135" i="27"/>
  <c r="K135" i="27" s="1"/>
  <c r="K134" i="27"/>
  <c r="J134" i="27"/>
  <c r="C134" i="27"/>
  <c r="J133" i="27"/>
  <c r="C133" i="27"/>
  <c r="K133" i="27" s="1"/>
  <c r="K132" i="27"/>
  <c r="C132" i="27"/>
  <c r="J132" i="27" s="1"/>
  <c r="K131" i="27"/>
  <c r="J131" i="27"/>
  <c r="C131" i="27"/>
  <c r="J130" i="27"/>
  <c r="C130" i="27"/>
  <c r="K130" i="27" s="1"/>
  <c r="C129" i="27"/>
  <c r="K129" i="27" s="1"/>
  <c r="C128" i="27"/>
  <c r="K127" i="27"/>
  <c r="J127" i="27"/>
  <c r="C127" i="27"/>
  <c r="C126" i="27"/>
  <c r="K126" i="27" s="1"/>
  <c r="C125" i="27"/>
  <c r="C124" i="27"/>
  <c r="K124" i="27" s="1"/>
  <c r="K123" i="27"/>
  <c r="C123" i="27"/>
  <c r="J123" i="27" s="1"/>
  <c r="C122" i="27"/>
  <c r="K122" i="27" s="1"/>
  <c r="C121" i="27"/>
  <c r="K121" i="27" s="1"/>
  <c r="K120" i="27"/>
  <c r="C120" i="27"/>
  <c r="J120" i="27" s="1"/>
  <c r="C119" i="27"/>
  <c r="K119" i="27" s="1"/>
  <c r="K118" i="27"/>
  <c r="J118" i="27"/>
  <c r="C118" i="27"/>
  <c r="C117" i="27"/>
  <c r="K117" i="27" s="1"/>
  <c r="C116" i="27"/>
  <c r="J116" i="27" s="1"/>
  <c r="K115" i="27"/>
  <c r="J115" i="27"/>
  <c r="C115" i="27"/>
  <c r="J114" i="27"/>
  <c r="C114" i="27"/>
  <c r="K114" i="27" s="1"/>
  <c r="K113" i="27"/>
  <c r="J113" i="27"/>
  <c r="C113" i="27"/>
  <c r="C112" i="27"/>
  <c r="K111" i="27"/>
  <c r="J111" i="27"/>
  <c r="C111" i="27"/>
  <c r="K110" i="27"/>
  <c r="J110" i="27"/>
  <c r="C110" i="27"/>
  <c r="C109" i="27"/>
  <c r="C108" i="27"/>
  <c r="K108" i="27" s="1"/>
  <c r="C107" i="27"/>
  <c r="C106" i="27"/>
  <c r="J105" i="27"/>
  <c r="C105" i="27"/>
  <c r="K105" i="27" s="1"/>
  <c r="C104" i="27"/>
  <c r="C103" i="27"/>
  <c r="K102" i="27"/>
  <c r="C102" i="27"/>
  <c r="J102" i="27" s="1"/>
  <c r="C101" i="27"/>
  <c r="K100" i="27"/>
  <c r="C100" i="27"/>
  <c r="J100" i="27" s="1"/>
  <c r="K99" i="27"/>
  <c r="C99" i="27"/>
  <c r="J99" i="27" s="1"/>
  <c r="J98" i="27"/>
  <c r="C98" i="27"/>
  <c r="K98" i="27" s="1"/>
  <c r="J97" i="27"/>
  <c r="C97" i="27"/>
  <c r="K97" i="27" s="1"/>
  <c r="K96" i="27"/>
  <c r="C96" i="27"/>
  <c r="J96" i="27" s="1"/>
  <c r="K95" i="27"/>
  <c r="C95" i="27"/>
  <c r="J95" i="27" s="1"/>
  <c r="K94" i="27"/>
  <c r="J94" i="27"/>
  <c r="C94" i="27"/>
  <c r="C93" i="27"/>
  <c r="K93" i="27" s="1"/>
  <c r="C92" i="27"/>
  <c r="J92" i="27" s="1"/>
  <c r="K91" i="27"/>
  <c r="J91" i="27"/>
  <c r="C91" i="27"/>
  <c r="J90" i="27"/>
  <c r="C90" i="27"/>
  <c r="K90" i="27" s="1"/>
  <c r="K89" i="27"/>
  <c r="J89" i="27"/>
  <c r="C89" i="27"/>
  <c r="C88" i="27"/>
  <c r="K87" i="27"/>
  <c r="J87" i="27"/>
  <c r="C87" i="27"/>
  <c r="C86" i="27"/>
  <c r="K86" i="27" s="1"/>
  <c r="C85" i="27"/>
  <c r="C84" i="27"/>
  <c r="K84" i="27" s="1"/>
  <c r="K83" i="27"/>
  <c r="C83" i="27"/>
  <c r="J83" i="27" s="1"/>
  <c r="K82" i="27"/>
  <c r="J82" i="27"/>
  <c r="C82" i="27"/>
  <c r="C81" i="27"/>
  <c r="K81" i="27" s="1"/>
  <c r="K80" i="27"/>
  <c r="C80" i="27"/>
  <c r="J80" i="27" s="1"/>
  <c r="C79" i="27"/>
  <c r="K79" i="27" s="1"/>
  <c r="K78" i="27"/>
  <c r="J78" i="27"/>
  <c r="C78" i="27"/>
  <c r="J77" i="27"/>
  <c r="C77" i="27"/>
  <c r="K77" i="27" s="1"/>
  <c r="C76" i="27"/>
  <c r="J76" i="27" s="1"/>
  <c r="K75" i="27"/>
  <c r="J75" i="27"/>
  <c r="C75" i="27"/>
  <c r="K74" i="27"/>
  <c r="J74" i="27"/>
  <c r="C74" i="27"/>
  <c r="C73" i="27"/>
  <c r="K73" i="27" s="1"/>
  <c r="C72" i="27"/>
  <c r="K72" i="27" s="1"/>
  <c r="K71" i="27"/>
  <c r="J71" i="27"/>
  <c r="C71" i="27"/>
  <c r="K70" i="27"/>
  <c r="J70" i="27"/>
  <c r="C70" i="27"/>
  <c r="C69" i="27"/>
  <c r="K69" i="27" s="1"/>
  <c r="K68" i="27"/>
  <c r="J68" i="27"/>
  <c r="C68" i="27"/>
  <c r="C67" i="27"/>
  <c r="J67" i="27" s="1"/>
  <c r="C66" i="27"/>
  <c r="K65" i="27"/>
  <c r="J65" i="27"/>
  <c r="C65" i="27"/>
  <c r="K64" i="27"/>
  <c r="J64" i="27"/>
  <c r="C64" i="27"/>
  <c r="C63" i="27"/>
  <c r="K62" i="27"/>
  <c r="C62" i="27"/>
  <c r="J62" i="27" s="1"/>
  <c r="K61" i="27"/>
  <c r="J61" i="27"/>
  <c r="C61" i="27"/>
  <c r="C60" i="27"/>
  <c r="K60" i="27" s="1"/>
  <c r="K59" i="27"/>
  <c r="J59" i="27"/>
  <c r="C59" i="27"/>
  <c r="C58" i="27"/>
  <c r="J58" i="27" s="1"/>
  <c r="C57" i="27"/>
  <c r="K57" i="27" s="1"/>
  <c r="K56" i="27"/>
  <c r="C56" i="27"/>
  <c r="J56" i="27" s="1"/>
  <c r="C55" i="27"/>
  <c r="J55" i="27" s="1"/>
  <c r="C54" i="27"/>
  <c r="K54" i="27" s="1"/>
  <c r="C53" i="27"/>
  <c r="K53" i="27" s="1"/>
  <c r="K52" i="27"/>
  <c r="C52" i="27"/>
  <c r="J52" i="27" s="1"/>
  <c r="K51" i="27"/>
  <c r="J51" i="27"/>
  <c r="C51" i="27"/>
  <c r="K50" i="27"/>
  <c r="J50" i="27"/>
  <c r="C50" i="27"/>
  <c r="C49" i="27"/>
  <c r="K49" i="27" s="1"/>
  <c r="C48" i="27"/>
  <c r="J48" i="27" s="1"/>
  <c r="K47" i="27"/>
  <c r="J47" i="27"/>
  <c r="C47" i="27"/>
  <c r="C46" i="27"/>
  <c r="K46" i="27" s="1"/>
  <c r="C45" i="27"/>
  <c r="K45" i="27" s="1"/>
  <c r="J44" i="27"/>
  <c r="C44" i="27"/>
  <c r="K44" i="27" s="1"/>
  <c r="K43" i="27"/>
  <c r="J43" i="27"/>
  <c r="C43" i="27"/>
  <c r="C42" i="27"/>
  <c r="K42" i="27" s="1"/>
  <c r="C41" i="27"/>
  <c r="K41" i="27" s="1"/>
  <c r="C40" i="27"/>
  <c r="K40" i="27" s="1"/>
  <c r="K39" i="27"/>
  <c r="C39" i="27"/>
  <c r="J39" i="27" s="1"/>
  <c r="K38" i="27"/>
  <c r="J38" i="27"/>
  <c r="C38" i="27"/>
  <c r="C37" i="27"/>
  <c r="K36" i="27"/>
  <c r="J36" i="27"/>
  <c r="C36" i="27"/>
  <c r="C35" i="27"/>
  <c r="K35" i="27" s="1"/>
  <c r="C34" i="27"/>
  <c r="J34" i="27" s="1"/>
  <c r="C33" i="27"/>
  <c r="C32" i="27"/>
  <c r="K32" i="27" s="1"/>
  <c r="K31" i="27"/>
  <c r="J31" i="27"/>
  <c r="C31" i="27"/>
  <c r="C30" i="27"/>
  <c r="K30" i="27" s="1"/>
  <c r="J29" i="27"/>
  <c r="C29" i="27"/>
  <c r="K29" i="27" s="1"/>
  <c r="C28" i="27"/>
  <c r="K28" i="27" s="1"/>
  <c r="C27" i="27"/>
  <c r="J27" i="27" s="1"/>
  <c r="C26" i="27"/>
  <c r="K26" i="27" s="1"/>
  <c r="C25" i="27"/>
  <c r="K25" i="27" s="1"/>
  <c r="C24" i="27"/>
  <c r="C23" i="27"/>
  <c r="K23" i="27" s="1"/>
  <c r="K22" i="27"/>
  <c r="J22" i="27"/>
  <c r="C22" i="27"/>
  <c r="C21" i="27"/>
  <c r="J21" i="27" s="1"/>
  <c r="C20" i="27"/>
  <c r="J20" i="27" s="1"/>
  <c r="C19" i="27"/>
  <c r="K19" i="27" s="1"/>
  <c r="K18" i="27"/>
  <c r="C18" i="27"/>
  <c r="J18" i="27" s="1"/>
  <c r="K17" i="27"/>
  <c r="J17" i="27"/>
  <c r="C17" i="27"/>
  <c r="K16" i="27"/>
  <c r="J16" i="27"/>
  <c r="C16" i="27"/>
  <c r="C15" i="27"/>
  <c r="K15" i="27" s="1"/>
  <c r="C14" i="27"/>
  <c r="J14" i="27" s="1"/>
  <c r="K13" i="27"/>
  <c r="J13" i="27"/>
  <c r="C13" i="27"/>
  <c r="C12" i="27"/>
  <c r="K12" i="27" s="1"/>
  <c r="K11" i="27"/>
  <c r="C11" i="27"/>
  <c r="J11" i="27" s="1"/>
  <c r="C10" i="27"/>
  <c r="K10" i="27" s="1"/>
  <c r="C9" i="27"/>
  <c r="K9" i="27" s="1"/>
  <c r="C8" i="27"/>
  <c r="K8" i="27" s="1"/>
  <c r="C7" i="27"/>
  <c r="K7" i="27" s="1"/>
  <c r="C6" i="27"/>
  <c r="K6" i="27" s="1"/>
  <c r="K5" i="27"/>
  <c r="C5" i="27"/>
  <c r="J5" i="27" s="1"/>
  <c r="C4" i="27"/>
  <c r="K4" i="27" s="1"/>
  <c r="C3" i="27"/>
  <c r="K3" i="27" s="1"/>
  <c r="C2" i="27"/>
  <c r="J2" i="27" s="1"/>
  <c r="A5" i="4"/>
  <c r="D11" i="4"/>
  <c r="E11" i="4" s="1"/>
  <c r="H11" i="4"/>
  <c r="I11" i="4"/>
  <c r="L11" i="4"/>
  <c r="M11" i="4"/>
  <c r="P11" i="4"/>
  <c r="Q11" i="4" s="1"/>
  <c r="B12" i="4"/>
  <c r="D12" i="4" s="1"/>
  <c r="E12" i="4" s="1"/>
  <c r="C12" i="4"/>
  <c r="F12" i="4"/>
  <c r="G12" i="4"/>
  <c r="H12" i="4" s="1"/>
  <c r="I12" i="4" s="1"/>
  <c r="J12" i="4"/>
  <c r="L12" i="4" s="1"/>
  <c r="M12" i="4" s="1"/>
  <c r="K12" i="4"/>
  <c r="N12" i="4"/>
  <c r="O12" i="4"/>
  <c r="P12" i="4"/>
  <c r="Q12" i="4" s="1"/>
  <c r="J26" i="27" l="1"/>
  <c r="J4" i="27"/>
  <c r="J10" i="27"/>
  <c r="J49" i="27"/>
  <c r="K55" i="27"/>
  <c r="K101" i="27"/>
  <c r="J101" i="27"/>
  <c r="J117" i="27"/>
  <c r="J137" i="27"/>
  <c r="K144" i="27"/>
  <c r="J144" i="27"/>
  <c r="J151" i="27"/>
  <c r="J158" i="27"/>
  <c r="J165" i="27"/>
  <c r="K179" i="27"/>
  <c r="J179" i="27"/>
  <c r="J30" i="27"/>
  <c r="J81" i="27"/>
  <c r="K88" i="27"/>
  <c r="J88" i="27"/>
  <c r="J124" i="27"/>
  <c r="K201" i="27"/>
  <c r="J201" i="27"/>
  <c r="K208" i="27"/>
  <c r="K474" i="27"/>
  <c r="J474" i="27"/>
  <c r="J23" i="27"/>
  <c r="J69" i="27"/>
  <c r="K145" i="27"/>
  <c r="K483" i="27"/>
  <c r="J483" i="27"/>
  <c r="J508" i="27"/>
  <c r="J518" i="27"/>
  <c r="J526" i="27"/>
  <c r="K591" i="27"/>
  <c r="J591" i="27"/>
  <c r="J640" i="27"/>
  <c r="J672" i="27"/>
  <c r="K182" i="27"/>
  <c r="J182" i="27"/>
  <c r="K125" i="27"/>
  <c r="J125" i="27"/>
  <c r="K188" i="27"/>
  <c r="J188" i="27"/>
  <c r="K658" i="27"/>
  <c r="J658" i="27"/>
  <c r="J6" i="27"/>
  <c r="J12" i="27"/>
  <c r="J25" i="27"/>
  <c r="J45" i="27"/>
  <c r="J57" i="27"/>
  <c r="K76" i="27"/>
  <c r="J119" i="27"/>
  <c r="J126" i="27"/>
  <c r="J153" i="27"/>
  <c r="K160" i="27"/>
  <c r="J160" i="27"/>
  <c r="J167" i="27"/>
  <c r="K189" i="27"/>
  <c r="J467" i="27"/>
  <c r="J476" i="27"/>
  <c r="K494" i="27"/>
  <c r="J494" i="27"/>
  <c r="J600" i="27"/>
  <c r="K649" i="27"/>
  <c r="J649" i="27"/>
  <c r="K451" i="27"/>
  <c r="J451" i="27"/>
  <c r="K217" i="27"/>
  <c r="J217" i="27"/>
  <c r="K537" i="27"/>
  <c r="J537" i="27"/>
  <c r="K495" i="27"/>
  <c r="K520" i="27"/>
  <c r="J520" i="27"/>
  <c r="K547" i="27"/>
  <c r="J601" i="27"/>
  <c r="K667" i="27"/>
  <c r="J667" i="27"/>
  <c r="K112" i="27"/>
  <c r="J112" i="27"/>
  <c r="J7" i="27"/>
  <c r="J19" i="27"/>
  <c r="J40" i="27"/>
  <c r="J46" i="27"/>
  <c r="K58" i="27"/>
  <c r="J84" i="27"/>
  <c r="J197" i="27"/>
  <c r="K204" i="27"/>
  <c r="J204" i="27"/>
  <c r="J211" i="27"/>
  <c r="J218" i="27"/>
  <c r="J626" i="27"/>
  <c r="J635" i="27"/>
  <c r="K610" i="27"/>
  <c r="J610" i="27"/>
  <c r="K652" i="27"/>
  <c r="J652" i="27"/>
  <c r="J198" i="27"/>
  <c r="K205" i="27"/>
  <c r="J470" i="27"/>
  <c r="K478" i="27"/>
  <c r="K579" i="27"/>
  <c r="J579" i="27"/>
  <c r="K661" i="27"/>
  <c r="J661" i="27"/>
  <c r="K486" i="27"/>
  <c r="J486" i="27"/>
  <c r="J8" i="27"/>
  <c r="K85" i="27"/>
  <c r="J85" i="27"/>
  <c r="J121" i="27"/>
  <c r="K128" i="27"/>
  <c r="J128" i="27"/>
  <c r="K14" i="27"/>
  <c r="K20" i="27"/>
  <c r="K34" i="27"/>
  <c r="K92" i="27"/>
  <c r="J135" i="27"/>
  <c r="J142" i="27"/>
  <c r="J149" i="27"/>
  <c r="J184" i="27"/>
  <c r="J28" i="27"/>
  <c r="J122" i="27"/>
  <c r="J129" i="27"/>
  <c r="K170" i="27"/>
  <c r="J213" i="27"/>
  <c r="J488" i="27"/>
  <c r="J531" i="27"/>
  <c r="J550" i="27"/>
  <c r="J596" i="27"/>
  <c r="K604" i="27"/>
  <c r="J604" i="27"/>
  <c r="K637" i="27"/>
  <c r="J32" i="27"/>
  <c r="K141" i="27"/>
  <c r="J141" i="27"/>
  <c r="K27" i="27"/>
  <c r="J72" i="27"/>
  <c r="J169" i="27"/>
  <c r="K2" i="27"/>
  <c r="J41" i="27"/>
  <c r="J53" i="27"/>
  <c r="J108" i="27"/>
  <c r="K454" i="27"/>
  <c r="J454" i="27"/>
  <c r="J73" i="27"/>
  <c r="J79" i="27"/>
  <c r="J86" i="27"/>
  <c r="K192" i="27"/>
  <c r="J206" i="27"/>
  <c r="J3" i="27"/>
  <c r="J9" i="27"/>
  <c r="J15" i="27"/>
  <c r="K21" i="27"/>
  <c r="J35" i="27"/>
  <c r="J42" i="27"/>
  <c r="J54" i="27"/>
  <c r="J60" i="27"/>
  <c r="K67" i="27"/>
  <c r="J93" i="27"/>
  <c r="K109" i="27"/>
  <c r="J109" i="27"/>
  <c r="K48" i="27"/>
  <c r="K116" i="27"/>
  <c r="K157" i="27"/>
  <c r="J157" i="27"/>
  <c r="K164" i="27"/>
  <c r="J193" i="27"/>
  <c r="K498" i="27"/>
  <c r="K506" i="27"/>
  <c r="J506" i="27"/>
  <c r="K571" i="27"/>
  <c r="K646" i="27"/>
  <c r="J646" i="27"/>
  <c r="J655" i="27"/>
  <c r="K517" i="27"/>
  <c r="J517" i="27"/>
  <c r="K573" i="27"/>
  <c r="J573" i="27"/>
  <c r="K613" i="27"/>
  <c r="J613" i="27"/>
  <c r="K664" i="27"/>
  <c r="J664" i="27"/>
  <c r="J566" i="27"/>
  <c r="J602" i="27"/>
  <c r="J608" i="27"/>
  <c r="J644" i="27"/>
  <c r="J656" i="27"/>
  <c r="J585" i="27"/>
  <c r="J597" i="27"/>
  <c r="J627" i="27"/>
  <c r="J639" i="27"/>
  <c r="J673" i="27"/>
  <c r="J679" i="27"/>
  <c r="J641" i="27"/>
  <c r="J675" i="27"/>
  <c r="J681" i="27"/>
  <c r="J676" i="27"/>
  <c r="J682" i="27"/>
  <c r="A4" i="6"/>
</calcChain>
</file>

<file path=xl/sharedStrings.xml><?xml version="1.0" encoding="utf-8"?>
<sst xmlns="http://schemas.openxmlformats.org/spreadsheetml/2006/main" count="4323" uniqueCount="1657">
  <si>
    <t>Location of Wires or Conductors</t>
  </si>
  <si>
    <t>Over walkways or land normally accessible only to pedestrians, snowmobiles, and all terrain vehicles not exceeding 3.6m.</t>
  </si>
  <si>
    <t>Over rights of way of underground pipelines operating at a pressure of over 700 kilopascals; equipment not exceeding 4.15m.</t>
  </si>
  <si>
    <t>Over land likely to be travelled by road vehicles (including roadways, streets, lanes, alleys, driveways, and entrances); equipment not exceeding 4.15m. ³</t>
  </si>
  <si>
    <t>Over land likely to be travelled by road vehicles (including highways, roadways, streets, lanes, alleys, driveways, and entrances); equipment not exceeding 5.3m. ⁴</t>
  </si>
  <si>
    <t>Over land likely to be travelled by agricultural or other equipment; equipment not exceeding 5.3m. ⁵</t>
  </si>
  <si>
    <t>Above top of rails at railway crossings, equipment not exceeding 7.2m.</t>
  </si>
  <si>
    <t>0 to 0.75</t>
  </si>
  <si>
    <t>0.75 to 22</t>
  </si>
  <si>
    <t>22 to 50</t>
  </si>
  <si>
    <t>50 to 90</t>
  </si>
  <si>
    <t>120 to 150</t>
  </si>
  <si>
    <t>+/- 500 kVDC</t>
  </si>
  <si>
    <t>Neutral</t>
  </si>
  <si>
    <t>Basic</t>
  </si>
  <si>
    <t>Re-pave Adder</t>
  </si>
  <si>
    <t>Snow Adder</t>
  </si>
  <si>
    <t>AUEC Total</t>
  </si>
  <si>
    <t>Design Clearance</t>
  </si>
  <si>
    <t>Altitude Adder</t>
  </si>
  <si>
    <t>(m)</t>
  </si>
  <si>
    <t>AEUC table 7</t>
  </si>
  <si>
    <t>Minimum Design Clearances from Wires and Conductors Not Attached to Buildings, Signs, and Similar Plant</t>
  </si>
  <si>
    <t>(See Rule 10-002 (8) and CSA C22-3 No. 1-10 Clauses 5.7.3.1 &amp; 5.7.3.3.)</t>
  </si>
  <si>
    <t>Wire or Conductor</t>
  </si>
  <si>
    <t>Buildings</t>
  </si>
  <si>
    <t>Signs, billboards, lamp and traffic sign standards, above ground pipelines, and similar plant</t>
  </si>
  <si>
    <t>Horizontal to surface</t>
  </si>
  <si>
    <t>Vertical to surface</t>
  </si>
  <si>
    <t>Voltage Adder</t>
  </si>
  <si>
    <t>Guys, communication cables, and drop wires</t>
  </si>
  <si>
    <t>Supply conductors</t>
  </si>
  <si>
    <t>Guys communications cables, and drop wires</t>
  </si>
  <si>
    <t>Over 22kV</t>
  </si>
  <si>
    <t>Min. Horizontal to Object</t>
  </si>
  <si>
    <t>Min. Vertical to Object</t>
  </si>
  <si>
    <t>Min.  Vertical to Building</t>
  </si>
  <si>
    <t>Min. Horizontal to Building</t>
  </si>
  <si>
    <t>0.75 - 22kV Not enclosed in  effectively grounded metallic sheath</t>
  </si>
  <si>
    <t>0.75 - 22kV Enclosed in effectively grounded metallic sheath</t>
  </si>
  <si>
    <t>0 - 750 V Insulated or grounded</t>
  </si>
  <si>
    <t>0 - 750 V Enclosed in effectively grounded metallic sheath</t>
  </si>
  <si>
    <t>0 - 750 V Neither insulated or grounded or enclosed in effectively grounded metallic sheath</t>
  </si>
  <si>
    <t>Locationofwiresor
conductors:H=Maximum
person,vehicle(incl.load)and
equipment heights expected</t>
  </si>
  <si>
    <t>0-0.75</t>
  </si>
  <si>
    <t>0.75-22</t>
  </si>
  <si>
    <t>22-50</t>
  </si>
  <si>
    <t>50-90</t>
  </si>
  <si>
    <t>90-120</t>
  </si>
  <si>
    <t>120-150</t>
  </si>
  <si>
    <t>150-190</t>
  </si>
  <si>
    <t>Over land,or alongside land(within the maximum horizontal swing plus flashover distance) likely to be
travelled by road vehicles (including roadways, streets, lanes, alleys,
driveways and entrances); a
H= 4.15m</t>
  </si>
  <si>
    <t>Over land likely to be travelled by agricultural or other equipment, including access roads to farm fields or entrances to farmyards. Over the right-of-way of underground pipelines; H=4.15m</t>
  </si>
  <si>
    <t>Over land likely to be travelled by off-road vehicles, riders on horses or other large animals; H=3.6m</t>
  </si>
  <si>
    <t>Over land within the road right-of way inaccessible to road vehicles (other than requirements in RowsI-III); H=2.9m</t>
  </si>
  <si>
    <t>Over walkways or land normally accessible only to pedestrians alone, snowmobiles, and personal use ATV; H=2.4m</t>
  </si>
  <si>
    <t>Above top of rails at railway
crossings;a H=6.7m</t>
  </si>
  <si>
    <t>CSA C22-3 No. 1-20 Table 2</t>
  </si>
  <si>
    <t>Minimum Vertical Design Clearances above Ground or Rails, ac</t>
  </si>
  <si>
    <t>(See clauses 5.3.1.1, 5.7.4.1 and A.5.3.1 and tables 9 and 11.)</t>
  </si>
  <si>
    <t>Guys, messengers, communication, span &amp; lightning protection wires; communication cables</t>
  </si>
  <si>
    <t>Open Supply Conductors and Service Conductors, ac, kV</t>
  </si>
  <si>
    <t>Col II</t>
  </si>
  <si>
    <t>Row</t>
  </si>
  <si>
    <t>CSA Total</t>
  </si>
  <si>
    <t>I</t>
  </si>
  <si>
    <t>Over land, or alongside land (within the maximum horizontal swing plus flashover distance) likely to be travelled by road vehicles (including roadways, streets, lanes, alleys, driveways and enterances); H = 4.15m</t>
  </si>
  <si>
    <t>II</t>
  </si>
  <si>
    <t>Over or land likely to be travelled by agricultural or other equipment, including access roads to farm fields or entrances to farmyards. Over the right-of-way of underground pipelines; H = 4.15m</t>
  </si>
  <si>
    <t>III</t>
  </si>
  <si>
    <t>Over land likely to be travelled by off-road vehicles, riders on horses or other large animals; H = 3.6m</t>
  </si>
  <si>
    <t>IV</t>
  </si>
  <si>
    <t>Over land within the road right-of-way inaccessible to road vehicles; H = 2.9m</t>
  </si>
  <si>
    <t>V</t>
  </si>
  <si>
    <t>Over walkways or land normally accessible only to pedestrians, snowmobiles, and personal-use all-terrain vehicles; H = 2.4m</t>
  </si>
  <si>
    <t>VI</t>
  </si>
  <si>
    <t>Above top of rails at railway crossings; H = 6.7m</t>
  </si>
  <si>
    <t>Notes:</t>
  </si>
  <si>
    <t>1. Re-pave addition to CSA C22.3 No.1 clause 5.3.1.1 (c) &amp; (d).</t>
  </si>
  <si>
    <t>2. Snow addition to CSA C22.3 No.1 clause 5.3.1.1 (e) table D1.</t>
  </si>
  <si>
    <t>3. Altitude addition to CSA C22.3 No.1 clause 5.3.1.1 (b).</t>
  </si>
  <si>
    <t>4. For places that permit the combined vehicle and load height to exceed 4.15 m, the applicable clearance specified in rows I and II shall be increased by the amount by which the allowable combined vehicle and load height exceeds 4.15 m. E.g. High road corridors, railway operating yards, see clauses 5.3.1.2 and A.5.3.1.2.</t>
  </si>
  <si>
    <t>5. Where noted, minimum clearances shall be based on induced electrostatic steady-state currents. They shall be calculated considering but not limited to the following; line overvoltage, line and conductor configuration, conductor diameter, largest expected vehicle, and line-to-road crossing angle.</t>
  </si>
  <si>
    <t>&gt;50 &lt;=90</t>
  </si>
  <si>
    <t>Col VI</t>
  </si>
  <si>
    <t>Crossing Class</t>
  </si>
  <si>
    <t>Type of waterways crossed:
A = water areas
D = water depth
W = water width
H = reference vessel height*</t>
  </si>
  <si>
    <t>Shallow or fast-moving waterways capable of
being used by canoes and paddleboats in
isolated areas where motorboats are not
expected
Creeks and streams: W = 3—50 m and D &lt; 1
m
Ponds: A &lt; 8 ha and D &lt; 1m
H = 4.0 m</t>
  </si>
  <si>
    <t>Minor Waterways</t>
  </si>
  <si>
    <t>Shallow or fast-moving waterways capable of
being used by motorboats with antennas and
unable to support masted vessels
Creeks and streams: W = 3—50 m and D &lt; 1
m
Ponds: A &lt; 8 ha and D &lt; 1m
H = 6.0 m</t>
  </si>
  <si>
    <t>Small lakes and rivers used by masted vessels
Rivers: W = 3—50 m and D &gt; I m
Ponds and lakes: A &lt; 8 ha and D &gt; 1m
H = 8.0 m</t>
  </si>
  <si>
    <t>Small resort akes, medium-sized rivers and
reservoirs, rivers connecting lakes, and
crossings adjacent to bridges and roads
Rivers: W = 50-500 m
Lakes/reservoirs: 8 ha &lt; A &lt; 80 ha
H = 10.0 m</t>
  </si>
  <si>
    <t>Large lakes, reservoirs, and main rivers in
resort areas
Rivers: W &gt; 500 m
Lakes/reservoirs 80 ha &lt; A &lt; 800 ha
H = 12.0 m</t>
  </si>
  <si>
    <t>Main lakes on main navigation routes and
marinas
&gt; 800 ha
H = 14.0 m</t>
  </si>
  <si>
    <t>Federally maintained commercial channels,
rivers, harbours, or herita e canals</t>
  </si>
  <si>
    <t>0-22</t>
  </si>
  <si>
    <t>&gt;22&lt;50</t>
  </si>
  <si>
    <t>&gt;50&lt;90</t>
  </si>
  <si>
    <t>&gt;90&lt;150</t>
  </si>
  <si>
    <t>Type of equipment</t>
  </si>
  <si>
    <t>Location of
equipment</t>
  </si>
  <si>
    <t>0–750V</t>
  </si>
  <si>
    <t>&gt;22kV</t>
  </si>
  <si>
    <t>Live or exposed current-carrying
parts of supply equipment (e.g.,
cable terminals, arresters, line
switches) and ungrounded cases of
supply equipment (e.g.,
transformers, regulators,
capacitors)</t>
  </si>
  <si>
    <t>Effectively grounded cases of
supply equipment (e.g.,
transformers, regulators,
capacitors)</t>
  </si>
  <si>
    <t>Areas accessible to
pedestrians only</t>
  </si>
  <si>
    <t>Areas likely to be
travelled by vehicles</t>
  </si>
  <si>
    <t>Wire closest to tracks</t>
  </si>
  <si>
    <t>Main tracks</t>
  </si>
  <si>
    <t>Siding</t>
  </si>
  <si>
    <t>&gt; 22 &lt; 50 kV</t>
  </si>
  <si>
    <t>&gt; 0.75 &lt; 22 kV</t>
  </si>
  <si>
    <t>Tracks</t>
  </si>
  <si>
    <t>Main tracks (straight, level runs)</t>
  </si>
  <si>
    <t>Sidings (straight, level runs)</t>
  </si>
  <si>
    <t>0-0.75kV</t>
  </si>
  <si>
    <t>&gt;0.75kV&lt;=22kV</t>
  </si>
  <si>
    <t>0-750 v</t>
  </si>
  <si>
    <t>Supply conductor</t>
  </si>
  <si>
    <t>1.2 t</t>
  </si>
  <si>
    <t>&gt; 50 kV dc + 0.005 m/kV over 50 kV</t>
  </si>
  <si>
    <t>&gt; 50 kV ac + 0.010 m/kV over 50 kV</t>
  </si>
  <si>
    <t>Conductor Attached to Bridge</t>
  </si>
  <si>
    <t>Conductor not Attached</t>
  </si>
  <si>
    <t>Conductor
not
attached (Horizontal)</t>
  </si>
  <si>
    <t>Conductor
attached to
bridge (Horizontal)</t>
  </si>
  <si>
    <t>Over Bridge (Vertical)</t>
  </si>
  <si>
    <t>Under Bridge (Vertical)</t>
  </si>
  <si>
    <t>Readily Accessible</t>
  </si>
  <si>
    <t>Inaccessible</t>
  </si>
  <si>
    <t>Province or Territory</t>
  </si>
  <si>
    <t>Place Name</t>
  </si>
  <si>
    <t>Latitude</t>
  </si>
  <si>
    <t>Longitude</t>
  </si>
  <si>
    <t>British Columbia</t>
  </si>
  <si>
    <t>Abbotsford</t>
  </si>
  <si>
    <t>British Columbia Abbotsford</t>
  </si>
  <si>
    <t>Agassiz</t>
  </si>
  <si>
    <t>British Columbia Agassiz</t>
  </si>
  <si>
    <t>Alberni</t>
  </si>
  <si>
    <t>British Columbia Alberni</t>
  </si>
  <si>
    <t>Ashcroft</t>
  </si>
  <si>
    <t>British Columbia Ashcroft</t>
  </si>
  <si>
    <t>Bamfield</t>
  </si>
  <si>
    <t>British Columbia Bamfield</t>
  </si>
  <si>
    <t>Carmi</t>
  </si>
  <si>
    <t>British Columbia Carmi</t>
  </si>
  <si>
    <t>Castlegar</t>
  </si>
  <si>
    <t>British Columbia Castlegar</t>
  </si>
  <si>
    <t>Chetwynd</t>
  </si>
  <si>
    <t>British Columbia Chetwynd</t>
  </si>
  <si>
    <t>Chilliwack</t>
  </si>
  <si>
    <t>British Columbia Chilliwack</t>
  </si>
  <si>
    <t>Comox</t>
  </si>
  <si>
    <t>British Columbia Comox</t>
  </si>
  <si>
    <t>Courtenay</t>
  </si>
  <si>
    <t>British Columbia Courtenay</t>
  </si>
  <si>
    <t>Cranbrook</t>
  </si>
  <si>
    <t>British Columbia Cranbrook</t>
  </si>
  <si>
    <t>Crofton</t>
  </si>
  <si>
    <t>British Columbia Crofton</t>
  </si>
  <si>
    <t>Duncan</t>
  </si>
  <si>
    <t>British Columbia Duncan</t>
  </si>
  <si>
    <t>Elko</t>
  </si>
  <si>
    <t>British Columbia Elko</t>
  </si>
  <si>
    <t>Fernie</t>
  </si>
  <si>
    <t>British Columbia Fernie</t>
  </si>
  <si>
    <t>Glacier</t>
  </si>
  <si>
    <t>British Columbia Glacier</t>
  </si>
  <si>
    <t>Golden</t>
  </si>
  <si>
    <t>British Columbia Golden</t>
  </si>
  <si>
    <t>Greenwood</t>
  </si>
  <si>
    <t>British Columbia Greenwood</t>
  </si>
  <si>
    <t>Hope</t>
  </si>
  <si>
    <t>British Columbia Hope</t>
  </si>
  <si>
    <t>Kamloops</t>
  </si>
  <si>
    <t>British Columbia Kamloops</t>
  </si>
  <si>
    <t>Kaslo</t>
  </si>
  <si>
    <t>British Columbia Kaslo</t>
  </si>
  <si>
    <t>Kelowna</t>
  </si>
  <si>
    <t>British Columbia Kelowna</t>
  </si>
  <si>
    <t>Kimberley</t>
  </si>
  <si>
    <t>British Columbia Kimberley</t>
  </si>
  <si>
    <t>Ladysmith</t>
  </si>
  <si>
    <t>British Columbia Ladysmith</t>
  </si>
  <si>
    <t>Langford</t>
  </si>
  <si>
    <t>British Columbia Langford</t>
  </si>
  <si>
    <t>Lillooet</t>
  </si>
  <si>
    <t>British Columbia Lillooet</t>
  </si>
  <si>
    <t>Lytton</t>
  </si>
  <si>
    <t>British Columbia Lytton</t>
  </si>
  <si>
    <t>Mackenzie</t>
  </si>
  <si>
    <t>British Columbia Mackenzie</t>
  </si>
  <si>
    <t>Masset</t>
  </si>
  <si>
    <t>British Columbia Masset</t>
  </si>
  <si>
    <t>McBride</t>
  </si>
  <si>
    <t>British Columbia McBride</t>
  </si>
  <si>
    <t>Merritt</t>
  </si>
  <si>
    <t>British Columbia Merritt</t>
  </si>
  <si>
    <t>Montrose</t>
  </si>
  <si>
    <t>British Columbia Montrose</t>
  </si>
  <si>
    <t>Nakusp</t>
  </si>
  <si>
    <t>British Columbia Nakusp</t>
  </si>
  <si>
    <t>Nanaimo</t>
  </si>
  <si>
    <t>British Columbia Nanaimo</t>
  </si>
  <si>
    <t>Nelson</t>
  </si>
  <si>
    <t>British Columbia Nelson</t>
  </si>
  <si>
    <t>Osoyoos</t>
  </si>
  <si>
    <t>British Columbia Osoyoos</t>
  </si>
  <si>
    <t>Parksville</t>
  </si>
  <si>
    <t>British Columbia Parksville</t>
  </si>
  <si>
    <t>Penticton</t>
  </si>
  <si>
    <t>British Columbia Penticton</t>
  </si>
  <si>
    <t>Princeton</t>
  </si>
  <si>
    <t>British Columbia Princeton</t>
  </si>
  <si>
    <t>Quesnel</t>
  </si>
  <si>
    <t>British Columbia Quesnel</t>
  </si>
  <si>
    <t>Revelstoke</t>
  </si>
  <si>
    <t>British Columbia Revelstoke</t>
  </si>
  <si>
    <t>Sandspit</t>
  </si>
  <si>
    <t>British Columbia Sandspit</t>
  </si>
  <si>
    <t>Sechelt</t>
  </si>
  <si>
    <t>British Columbia Sechelt</t>
  </si>
  <si>
    <t>Sidney</t>
  </si>
  <si>
    <t>British Columbia Sidney</t>
  </si>
  <si>
    <t>Smithers</t>
  </si>
  <si>
    <t>British Columbia Smithers</t>
  </si>
  <si>
    <t>Sooke</t>
  </si>
  <si>
    <t>British Columbia Sooke</t>
  </si>
  <si>
    <t>Squamish</t>
  </si>
  <si>
    <t>British Columbia Squamish</t>
  </si>
  <si>
    <t>Stewart</t>
  </si>
  <si>
    <t>British Columbia Stewart</t>
  </si>
  <si>
    <t>Tahsis</t>
  </si>
  <si>
    <t>British Columbia Tahsis</t>
  </si>
  <si>
    <t>Taylor</t>
  </si>
  <si>
    <t>British Columbia Taylor</t>
  </si>
  <si>
    <t>Terrace</t>
  </si>
  <si>
    <t>British Columbia Terrace</t>
  </si>
  <si>
    <t>Tofino</t>
  </si>
  <si>
    <t>British Columbia Tofino</t>
  </si>
  <si>
    <t>Trail</t>
  </si>
  <si>
    <t>British Columbia Trail</t>
  </si>
  <si>
    <t>Ucluelet</t>
  </si>
  <si>
    <t>British Columbia Ucluelet</t>
  </si>
  <si>
    <t>Vernon</t>
  </si>
  <si>
    <t>Youbou</t>
  </si>
  <si>
    <t>Alberta</t>
  </si>
  <si>
    <t>Athabasca</t>
  </si>
  <si>
    <t>Alberta Athabasca</t>
  </si>
  <si>
    <t>Banff</t>
  </si>
  <si>
    <t>Alberta Banff</t>
  </si>
  <si>
    <t>Barrhead</t>
  </si>
  <si>
    <t>Alberta Barrhead</t>
  </si>
  <si>
    <t>Beaverlodge</t>
  </si>
  <si>
    <t>Alberta Beaverlodge</t>
  </si>
  <si>
    <t>Brooks</t>
  </si>
  <si>
    <t>Alberta Brooks</t>
  </si>
  <si>
    <t>Calgary</t>
  </si>
  <si>
    <t>Alberta Calgary</t>
  </si>
  <si>
    <t>Campsie</t>
  </si>
  <si>
    <t>Alberta Campsie</t>
  </si>
  <si>
    <t>Camrose</t>
  </si>
  <si>
    <t>Alberta Camrose</t>
  </si>
  <si>
    <t>Canmore</t>
  </si>
  <si>
    <t>Alberta Canmore</t>
  </si>
  <si>
    <t>Cardston</t>
  </si>
  <si>
    <t>Alberta Cardston</t>
  </si>
  <si>
    <t>Claresholm</t>
  </si>
  <si>
    <t>Alberta Claresholm</t>
  </si>
  <si>
    <t>Coleman</t>
  </si>
  <si>
    <t>Alberta Coleman</t>
  </si>
  <si>
    <t>Coronation</t>
  </si>
  <si>
    <t>Alberta Coronation</t>
  </si>
  <si>
    <t>Cowley</t>
  </si>
  <si>
    <t>Alberta Cowley</t>
  </si>
  <si>
    <t>Drumheller</t>
  </si>
  <si>
    <t>Alberta Drumheller</t>
  </si>
  <si>
    <t>Edmonton</t>
  </si>
  <si>
    <t>Alberta Edmonton</t>
  </si>
  <si>
    <t>Edson</t>
  </si>
  <si>
    <t>Alberta Edson</t>
  </si>
  <si>
    <t>Fairview</t>
  </si>
  <si>
    <t>Alberta Fairview</t>
  </si>
  <si>
    <t>Habay</t>
  </si>
  <si>
    <t>Alberta Habay</t>
  </si>
  <si>
    <t>Hardisty</t>
  </si>
  <si>
    <t>Alberta Hardisty</t>
  </si>
  <si>
    <t>Hinton</t>
  </si>
  <si>
    <t>Alberta Hinton</t>
  </si>
  <si>
    <t>Jasper</t>
  </si>
  <si>
    <t>Alberta Jasper</t>
  </si>
  <si>
    <t>Lacombe</t>
  </si>
  <si>
    <t>Alberta Lacombe</t>
  </si>
  <si>
    <t>Lethbridge</t>
  </si>
  <si>
    <t>Alberta Lethbridge</t>
  </si>
  <si>
    <t>Manning</t>
  </si>
  <si>
    <t>Alberta Manning</t>
  </si>
  <si>
    <t>Ranfurly</t>
  </si>
  <si>
    <t>Alberta Ranfurly</t>
  </si>
  <si>
    <t>Stettler</t>
  </si>
  <si>
    <t>Alberta Stettler</t>
  </si>
  <si>
    <t>Suffield</t>
  </si>
  <si>
    <t>Alberta Suffield</t>
  </si>
  <si>
    <t>Taber</t>
  </si>
  <si>
    <t>Alberta Taber</t>
  </si>
  <si>
    <t>Valleyview</t>
  </si>
  <si>
    <t>Alberta Valleyview</t>
  </si>
  <si>
    <t>Vegreville</t>
  </si>
  <si>
    <t>Alberta Vegreville</t>
  </si>
  <si>
    <t>Vermilion</t>
  </si>
  <si>
    <t>Alberta Vermilion</t>
  </si>
  <si>
    <t>Wagner</t>
  </si>
  <si>
    <t>Alberta Wagner</t>
  </si>
  <si>
    <t>Wainwright</t>
  </si>
  <si>
    <t>Alberta Wainwright</t>
  </si>
  <si>
    <t>Wetaskiwin</t>
  </si>
  <si>
    <t>Alberta Wetaskiwin</t>
  </si>
  <si>
    <t>Whitecourt</t>
  </si>
  <si>
    <t>Alberta Whitecourt</t>
  </si>
  <si>
    <t>Wimborne</t>
  </si>
  <si>
    <t>Alberta Wimborne</t>
  </si>
  <si>
    <t>Saskatchewan</t>
  </si>
  <si>
    <t>Assiniboia</t>
  </si>
  <si>
    <t>Saskatchewan Assiniboia</t>
  </si>
  <si>
    <t>Battrum</t>
  </si>
  <si>
    <t>Saskatchewan Battrum</t>
  </si>
  <si>
    <t>Biggar</t>
  </si>
  <si>
    <t>Saskatchewan Biggar</t>
  </si>
  <si>
    <t>Broadview</t>
  </si>
  <si>
    <t>Saskatchewan Broadview</t>
  </si>
  <si>
    <t>Dafoe</t>
  </si>
  <si>
    <t>Saskatchewan Dafoe</t>
  </si>
  <si>
    <t>Dundurn</t>
  </si>
  <si>
    <t>Saskatchewan Dundurn</t>
  </si>
  <si>
    <t>Estevan</t>
  </si>
  <si>
    <t>Saskatchewan Estevan</t>
  </si>
  <si>
    <t>Kamsack</t>
  </si>
  <si>
    <t>Saskatchewan Kamsack</t>
  </si>
  <si>
    <t>Kindersley</t>
  </si>
  <si>
    <t>Saskatchewan Kindersley</t>
  </si>
  <si>
    <t>Lloydminster</t>
  </si>
  <si>
    <t>Saskatchewan Lloydminster</t>
  </si>
  <si>
    <t>Melfort</t>
  </si>
  <si>
    <t>Saskatchewan Melfort</t>
  </si>
  <si>
    <t>Melville</t>
  </si>
  <si>
    <t>Saskatchewan Melville</t>
  </si>
  <si>
    <t>Nipawin</t>
  </si>
  <si>
    <t>Saskatchewan Nipawin</t>
  </si>
  <si>
    <t>Qu’Appelle</t>
  </si>
  <si>
    <t>Saskatchewan Qu’Appelle</t>
  </si>
  <si>
    <t>Regina</t>
  </si>
  <si>
    <t>Saskatchewan Regina</t>
  </si>
  <si>
    <t>Rosetown</t>
  </si>
  <si>
    <t>Saskatchewan Rosetown</t>
  </si>
  <si>
    <t>Saskatoon</t>
  </si>
  <si>
    <t>Saskatchewan Saskatoon</t>
  </si>
  <si>
    <t>Scott</t>
  </si>
  <si>
    <t>Saskatchewan Scott</t>
  </si>
  <si>
    <t>Strasbourg</t>
  </si>
  <si>
    <t>Saskatchewan Strasbourg</t>
  </si>
  <si>
    <t>Weyburn</t>
  </si>
  <si>
    <t>Saskatchewan Weyburn</t>
  </si>
  <si>
    <t>Yorkton</t>
  </si>
  <si>
    <t>Saskatchewan Yorkton</t>
  </si>
  <si>
    <t>Manitoba</t>
  </si>
  <si>
    <t>Beausejour</t>
  </si>
  <si>
    <t>Manitoba Beausejour</t>
  </si>
  <si>
    <t>Boissevain</t>
  </si>
  <si>
    <t>Manitoba Boissevain</t>
  </si>
  <si>
    <t>Brandon</t>
  </si>
  <si>
    <t>Manitoba Brandon</t>
  </si>
  <si>
    <t>Churchill</t>
  </si>
  <si>
    <t>Manitoba Churchill</t>
  </si>
  <si>
    <t>Dauphin</t>
  </si>
  <si>
    <t>Manitoba Dauphin</t>
  </si>
  <si>
    <t>Gimli</t>
  </si>
  <si>
    <t>Manitoba Gimli</t>
  </si>
  <si>
    <t>Morden</t>
  </si>
  <si>
    <t>Manitoba Morden</t>
  </si>
  <si>
    <t>Neepawa</t>
  </si>
  <si>
    <t>Manitoba Neepawa</t>
  </si>
  <si>
    <t>Rivers</t>
  </si>
  <si>
    <t>Manitoba Rivers</t>
  </si>
  <si>
    <t>Sandilands</t>
  </si>
  <si>
    <t>Manitoba Sandilands</t>
  </si>
  <si>
    <t>Selkirk</t>
  </si>
  <si>
    <t>Manitoba Selkirk</t>
  </si>
  <si>
    <t>Steinbach</t>
  </si>
  <si>
    <t>Manitoba Steinbach</t>
  </si>
  <si>
    <t>Thompson</t>
  </si>
  <si>
    <t>Manitoba Thompson</t>
  </si>
  <si>
    <t>Virden</t>
  </si>
  <si>
    <t>Manitoba Virden</t>
  </si>
  <si>
    <t>Winnipeg</t>
  </si>
  <si>
    <t>Manitoba Winnipeg</t>
  </si>
  <si>
    <t>Ontario</t>
  </si>
  <si>
    <t>Ajax</t>
  </si>
  <si>
    <t>Ontario Ajax</t>
  </si>
  <si>
    <t>Alexandria</t>
  </si>
  <si>
    <t>Ontario Alexandria</t>
  </si>
  <si>
    <t>Alliston</t>
  </si>
  <si>
    <t>Ontario Alliston</t>
  </si>
  <si>
    <t>Almonte</t>
  </si>
  <si>
    <t>Ontario Almonte</t>
  </si>
  <si>
    <t>Armstrong</t>
  </si>
  <si>
    <t>Ontario Armstrong</t>
  </si>
  <si>
    <t>Arnprior</t>
  </si>
  <si>
    <t>Ontario Arnprior</t>
  </si>
  <si>
    <t>Atikokan</t>
  </si>
  <si>
    <t>Ontario Atikokan</t>
  </si>
  <si>
    <t>Attawapiskat</t>
  </si>
  <si>
    <t>Ontario Attawapiskat</t>
  </si>
  <si>
    <t>Aurora</t>
  </si>
  <si>
    <t>Ontario Aurora</t>
  </si>
  <si>
    <t>Bancroft</t>
  </si>
  <si>
    <t>Ontario Bancroft</t>
  </si>
  <si>
    <t>Barrie</t>
  </si>
  <si>
    <t>Ontario Barrie</t>
  </si>
  <si>
    <t>Barriefield</t>
  </si>
  <si>
    <t>Ontario Barriefield</t>
  </si>
  <si>
    <t>Beaverton</t>
  </si>
  <si>
    <t>Ontario Beaverton</t>
  </si>
  <si>
    <t>Belleville</t>
  </si>
  <si>
    <t>Ontario Belleville</t>
  </si>
  <si>
    <t>Belmont</t>
  </si>
  <si>
    <t>Ontario Belmont</t>
  </si>
  <si>
    <t>Bracebridge</t>
  </si>
  <si>
    <t>Ontario Bracebridge</t>
  </si>
  <si>
    <t>Bradford</t>
  </si>
  <si>
    <t>Ontario Bradford</t>
  </si>
  <si>
    <t>Brampton</t>
  </si>
  <si>
    <t>Ontario Brampton</t>
  </si>
  <si>
    <t>Brantford</t>
  </si>
  <si>
    <t>Ontario Brantford</t>
  </si>
  <si>
    <t>Brighton</t>
  </si>
  <si>
    <t>Ontario Brighton</t>
  </si>
  <si>
    <t>Brockville</t>
  </si>
  <si>
    <t>Ontario Brockville</t>
  </si>
  <si>
    <t>Burlington</t>
  </si>
  <si>
    <t>Ontario Burlington</t>
  </si>
  <si>
    <t>Cambridge</t>
  </si>
  <si>
    <t>Ontario Cambridge</t>
  </si>
  <si>
    <t>Campbellford</t>
  </si>
  <si>
    <t>Ontario Campbellford</t>
  </si>
  <si>
    <t>Cannington</t>
  </si>
  <si>
    <t>Ontario Cannington</t>
  </si>
  <si>
    <t>Cavan</t>
  </si>
  <si>
    <t>Ontario Cavan</t>
  </si>
  <si>
    <t>Centralia</t>
  </si>
  <si>
    <t>Ontario Centralia</t>
  </si>
  <si>
    <t>Chapleau</t>
  </si>
  <si>
    <t>Ontario Chapleau</t>
  </si>
  <si>
    <t>Chatham</t>
  </si>
  <si>
    <t>Ontario Chatham</t>
  </si>
  <si>
    <t>Chesley</t>
  </si>
  <si>
    <t>Ontario Chesley</t>
  </si>
  <si>
    <t>Clinton</t>
  </si>
  <si>
    <t>Ontario Clinton</t>
  </si>
  <si>
    <t>Coboconk</t>
  </si>
  <si>
    <t>Ontario Coboconk</t>
  </si>
  <si>
    <t>Cobourg</t>
  </si>
  <si>
    <t>Ontario Cobourg</t>
  </si>
  <si>
    <t>Cochrane</t>
  </si>
  <si>
    <t>Ontario Cochrane</t>
  </si>
  <si>
    <t>Colborne</t>
  </si>
  <si>
    <t>Ontario Colborne</t>
  </si>
  <si>
    <t>Collingwood</t>
  </si>
  <si>
    <t>Ontario Collingwood</t>
  </si>
  <si>
    <t>Cornwall</t>
  </si>
  <si>
    <t>Ontario Cornwall</t>
  </si>
  <si>
    <t>Corunna</t>
  </si>
  <si>
    <t>Ontario Corunna</t>
  </si>
  <si>
    <t>Deseronto</t>
  </si>
  <si>
    <t>Ontario Deseronto</t>
  </si>
  <si>
    <t>Dorchester</t>
  </si>
  <si>
    <t>Ontario Dorchester</t>
  </si>
  <si>
    <t>Dorion</t>
  </si>
  <si>
    <t>Ontario Dorion</t>
  </si>
  <si>
    <t>Dresden</t>
  </si>
  <si>
    <t>Ontario Dresden</t>
  </si>
  <si>
    <t>Dryden</t>
  </si>
  <si>
    <t>Ontario Dryden</t>
  </si>
  <si>
    <t>Dundalk</t>
  </si>
  <si>
    <t>Ontario Dundalk</t>
  </si>
  <si>
    <t>Dunnville</t>
  </si>
  <si>
    <t>Ontario Dunnville</t>
  </si>
  <si>
    <t>Durham</t>
  </si>
  <si>
    <t>Ontario Durham</t>
  </si>
  <si>
    <t>Dutton</t>
  </si>
  <si>
    <t>Ontario Dutton</t>
  </si>
  <si>
    <t>Earlton</t>
  </si>
  <si>
    <t>Ontario Earlton</t>
  </si>
  <si>
    <t>Edison</t>
  </si>
  <si>
    <t>Ontario Edison</t>
  </si>
  <si>
    <t>Elmvale</t>
  </si>
  <si>
    <t>Ontario Elmvale</t>
  </si>
  <si>
    <t>Embro</t>
  </si>
  <si>
    <t>Ontario Embro</t>
  </si>
  <si>
    <t>Englehart</t>
  </si>
  <si>
    <t>Ontario Englehart</t>
  </si>
  <si>
    <t>Espanola</t>
  </si>
  <si>
    <t>Ontario Espanola</t>
  </si>
  <si>
    <t>Exeter</t>
  </si>
  <si>
    <t>Ontario Exeter</t>
  </si>
  <si>
    <t>Fergus</t>
  </si>
  <si>
    <t>Ontario Fergus</t>
  </si>
  <si>
    <t>Forest</t>
  </si>
  <si>
    <t>Ontario Forest</t>
  </si>
  <si>
    <t>Gananoque</t>
  </si>
  <si>
    <t>Ontario Gananoque</t>
  </si>
  <si>
    <t>Geraldton</t>
  </si>
  <si>
    <t>Ontario Geraldton</t>
  </si>
  <si>
    <t>Glencoe</t>
  </si>
  <si>
    <t>Ontario Glencoe</t>
  </si>
  <si>
    <t>Goderich</t>
  </si>
  <si>
    <t>Ontario Goderich</t>
  </si>
  <si>
    <t>Graham</t>
  </si>
  <si>
    <t>Ontario Graham</t>
  </si>
  <si>
    <t>Grimsby</t>
  </si>
  <si>
    <t>Ontario Grimsby</t>
  </si>
  <si>
    <t>Guelph</t>
  </si>
  <si>
    <t>Ontario Guelph</t>
  </si>
  <si>
    <t>Guthrie</t>
  </si>
  <si>
    <t>Ontario Guthrie</t>
  </si>
  <si>
    <t>Haileybury</t>
  </si>
  <si>
    <t>Ontario Haileybury</t>
  </si>
  <si>
    <t>Haliburton</t>
  </si>
  <si>
    <t>Ontario Haliburton</t>
  </si>
  <si>
    <t>Hamilton</t>
  </si>
  <si>
    <t>Ontario Hamilton</t>
  </si>
  <si>
    <t>Hanover</t>
  </si>
  <si>
    <t>Ontario Hanover</t>
  </si>
  <si>
    <t>Hastings</t>
  </si>
  <si>
    <t>Ontario Hastings</t>
  </si>
  <si>
    <t>Hawkesbury</t>
  </si>
  <si>
    <t>Ontario Hawkesbury</t>
  </si>
  <si>
    <t>Hearst</t>
  </si>
  <si>
    <t>Ontario Hearst</t>
  </si>
  <si>
    <t>Hornepayne</t>
  </si>
  <si>
    <t>Ontario Hornepayne</t>
  </si>
  <si>
    <t>Huntsville</t>
  </si>
  <si>
    <t>Ontario Huntsville</t>
  </si>
  <si>
    <t>Ingersoll</t>
  </si>
  <si>
    <t>Ontario Ingersoll</t>
  </si>
  <si>
    <t>Jellicoe</t>
  </si>
  <si>
    <t>Ontario Jellicoe</t>
  </si>
  <si>
    <t>Kapuskasing</t>
  </si>
  <si>
    <t>Ontario Kapuskasing</t>
  </si>
  <si>
    <t>Kemptville</t>
  </si>
  <si>
    <t>Ontario Kemptville</t>
  </si>
  <si>
    <t>Kenora</t>
  </si>
  <si>
    <t>Ontario Kenora</t>
  </si>
  <si>
    <t>Killaloe</t>
  </si>
  <si>
    <t>Ontario Killaloe</t>
  </si>
  <si>
    <t>Kincardine</t>
  </si>
  <si>
    <t>Ontario Kincardine</t>
  </si>
  <si>
    <t>Kingston</t>
  </si>
  <si>
    <t>Ontario Kingston</t>
  </si>
  <si>
    <t>Kinmount</t>
  </si>
  <si>
    <t>Ontario Kinmount</t>
  </si>
  <si>
    <t>Kitchener</t>
  </si>
  <si>
    <t>Ontario Kitchener</t>
  </si>
  <si>
    <t>Kitchenuhmaykoosib</t>
  </si>
  <si>
    <t>Ontario Kitchenuhmaykoosib</t>
  </si>
  <si>
    <t>Lakefield</t>
  </si>
  <si>
    <t>Ontario Lakefield</t>
  </si>
  <si>
    <t>Leamington</t>
  </si>
  <si>
    <t>Ontario Leamington</t>
  </si>
  <si>
    <t>Lindsay</t>
  </si>
  <si>
    <t>Ontario Lindsay</t>
  </si>
  <si>
    <t>Listowel</t>
  </si>
  <si>
    <t>Ontario Listowel</t>
  </si>
  <si>
    <t>London</t>
  </si>
  <si>
    <t>Ontario London</t>
  </si>
  <si>
    <t>Lucan</t>
  </si>
  <si>
    <t>Ontario Lucan</t>
  </si>
  <si>
    <t>Maitland</t>
  </si>
  <si>
    <t>Ontario Maitland</t>
  </si>
  <si>
    <t>Markdale</t>
  </si>
  <si>
    <t>Ontario Markdale</t>
  </si>
  <si>
    <t>Markham</t>
  </si>
  <si>
    <t>Ontario Markham</t>
  </si>
  <si>
    <t>Martin</t>
  </si>
  <si>
    <t>Ontario Martin</t>
  </si>
  <si>
    <t>Matheson</t>
  </si>
  <si>
    <t>Ontario Matheson</t>
  </si>
  <si>
    <t>Mattawa</t>
  </si>
  <si>
    <t>Ontario Mattawa</t>
  </si>
  <si>
    <t>Midland</t>
  </si>
  <si>
    <t>Ontario Midland</t>
  </si>
  <si>
    <t>Milton</t>
  </si>
  <si>
    <t>Ontario Milton</t>
  </si>
  <si>
    <t>Milverton</t>
  </si>
  <si>
    <t>Ontario Milverton</t>
  </si>
  <si>
    <t>Minden</t>
  </si>
  <si>
    <t>Ontario Minden</t>
  </si>
  <si>
    <t>Mississauga</t>
  </si>
  <si>
    <t>Ontario Mississauga</t>
  </si>
  <si>
    <t>Mitchell</t>
  </si>
  <si>
    <t>Ontario Mitchell</t>
  </si>
  <si>
    <t>Moosonee</t>
  </si>
  <si>
    <t>Ontario Moosonee</t>
  </si>
  <si>
    <t>Morrisburg</t>
  </si>
  <si>
    <t>Ontario Morrisburg</t>
  </si>
  <si>
    <t>Nakina</t>
  </si>
  <si>
    <t>Ontario Nakina</t>
  </si>
  <si>
    <t>Napanee</t>
  </si>
  <si>
    <t>Ontario Napanee</t>
  </si>
  <si>
    <t>Newcastle</t>
  </si>
  <si>
    <t>Ontario Newcastle</t>
  </si>
  <si>
    <t>Newmarket</t>
  </si>
  <si>
    <t>Ontario Newmarket</t>
  </si>
  <si>
    <t>Norwood</t>
  </si>
  <si>
    <t>Ontario Norwood</t>
  </si>
  <si>
    <t>Oakville</t>
  </si>
  <si>
    <t>Ontario Oakville</t>
  </si>
  <si>
    <t>Orangeville</t>
  </si>
  <si>
    <t>Ontario Orangeville</t>
  </si>
  <si>
    <t>Orillia</t>
  </si>
  <si>
    <t>Ontario Orillia</t>
  </si>
  <si>
    <t>Oshawa</t>
  </si>
  <si>
    <t>Ontario Oshawa</t>
  </si>
  <si>
    <t>Paris</t>
  </si>
  <si>
    <t>Ontario Paris</t>
  </si>
  <si>
    <t>Parkhill</t>
  </si>
  <si>
    <t>Ontario Parkhill</t>
  </si>
  <si>
    <t>Pembroke</t>
  </si>
  <si>
    <t>Ontario Pembroke</t>
  </si>
  <si>
    <t>Penetanguishene</t>
  </si>
  <si>
    <t>Ontario Penetanguishene</t>
  </si>
  <si>
    <t>Perth</t>
  </si>
  <si>
    <t>Ontario Perth</t>
  </si>
  <si>
    <t>Petawawa</t>
  </si>
  <si>
    <t>Ontario Petawawa</t>
  </si>
  <si>
    <t>Peterborough</t>
  </si>
  <si>
    <t>Ontario Peterborough</t>
  </si>
  <si>
    <t>Petrolia</t>
  </si>
  <si>
    <t>Ontario Petrolia</t>
  </si>
  <si>
    <t>Picton</t>
  </si>
  <si>
    <t>Ontario Picton</t>
  </si>
  <si>
    <t>Plattsville</t>
  </si>
  <si>
    <t>Ontario Plattsville</t>
  </si>
  <si>
    <t>Prescott</t>
  </si>
  <si>
    <t>Ontario Prescott</t>
  </si>
  <si>
    <t>Ontario Princeton</t>
  </si>
  <si>
    <t>Raith</t>
  </si>
  <si>
    <t>Ontario Raith</t>
  </si>
  <si>
    <t>Renfrew</t>
  </si>
  <si>
    <t>Ontario Renfrew</t>
  </si>
  <si>
    <t>Rockland</t>
  </si>
  <si>
    <t>Ontario Rockland</t>
  </si>
  <si>
    <t>Sarnia</t>
  </si>
  <si>
    <t>Ontario Sarnia</t>
  </si>
  <si>
    <t>Schreiber</t>
  </si>
  <si>
    <t>Ontario Schreiber</t>
  </si>
  <si>
    <t>Seaforth</t>
  </si>
  <si>
    <t>Ontario Seaforth</t>
  </si>
  <si>
    <t>Shelburne</t>
  </si>
  <si>
    <t>Ontario Shelburne</t>
  </si>
  <si>
    <t>Simcoe</t>
  </si>
  <si>
    <t>Ontario Simcoe</t>
  </si>
  <si>
    <t>Smithville</t>
  </si>
  <si>
    <t>Ontario Smithville</t>
  </si>
  <si>
    <t>Southampton</t>
  </si>
  <si>
    <t>Ontario Southampton</t>
  </si>
  <si>
    <t>Stirling</t>
  </si>
  <si>
    <t>Ontario Stirling</t>
  </si>
  <si>
    <t>Stratford</t>
  </si>
  <si>
    <t>Ontario Stratford</t>
  </si>
  <si>
    <t>Strathroy</t>
  </si>
  <si>
    <t>Ontario Strathroy</t>
  </si>
  <si>
    <t>Sudbury</t>
  </si>
  <si>
    <t>Ontario Sudbury</t>
  </si>
  <si>
    <t>Sundridge</t>
  </si>
  <si>
    <t>Ontario Sundridge</t>
  </si>
  <si>
    <t>Tavistock</t>
  </si>
  <si>
    <t>Ontario Tavistock</t>
  </si>
  <si>
    <t>Temagami</t>
  </si>
  <si>
    <t>Ontario Temagami</t>
  </si>
  <si>
    <t>Thamesford</t>
  </si>
  <si>
    <t>Ontario Thamesford</t>
  </si>
  <si>
    <t>Thedford</t>
  </si>
  <si>
    <t>Ontario Thedford</t>
  </si>
  <si>
    <t>Tillsonburg</t>
  </si>
  <si>
    <t>Ontario Tillsonburg</t>
  </si>
  <si>
    <t>Timmins</t>
  </si>
  <si>
    <t>Ontario Timmins</t>
  </si>
  <si>
    <t>Trenton</t>
  </si>
  <si>
    <t>Uxbridge</t>
  </si>
  <si>
    <t>Vittoria</t>
  </si>
  <si>
    <t>Walkerton</t>
  </si>
  <si>
    <t>Wallaceburg</t>
  </si>
  <si>
    <t>Waterloo</t>
  </si>
  <si>
    <t>Watford</t>
  </si>
  <si>
    <t>Wawa</t>
  </si>
  <si>
    <t>Welland</t>
  </si>
  <si>
    <t>Whitby</t>
  </si>
  <si>
    <t>Wiarton</t>
  </si>
  <si>
    <t>Windsor</t>
  </si>
  <si>
    <t>Wingham</t>
  </si>
  <si>
    <t>Woodstock</t>
  </si>
  <si>
    <t>Wyoming</t>
  </si>
  <si>
    <t>New Brunswick</t>
  </si>
  <si>
    <t>Alma</t>
  </si>
  <si>
    <t>New Brunswick Alma</t>
  </si>
  <si>
    <t>Bathurst</t>
  </si>
  <si>
    <t>New Brunswick Bathurst</t>
  </si>
  <si>
    <t>Campbellton</t>
  </si>
  <si>
    <t>New Brunswick Campbellton</t>
  </si>
  <si>
    <t>Edmundston</t>
  </si>
  <si>
    <t>New Brunswick Edmundston</t>
  </si>
  <si>
    <t>Fredericton</t>
  </si>
  <si>
    <t>New Brunswick Fredericton</t>
  </si>
  <si>
    <t>Gagetown</t>
  </si>
  <si>
    <t>New Brunswick Gagetown</t>
  </si>
  <si>
    <t>Miramichi</t>
  </si>
  <si>
    <t>New Brunswick Miramichi</t>
  </si>
  <si>
    <t>Moncton</t>
  </si>
  <si>
    <t>New Brunswick Moncton</t>
  </si>
  <si>
    <t>Oromocto</t>
  </si>
  <si>
    <t>New Brunswick Oromocto</t>
  </si>
  <si>
    <t>Sackville</t>
  </si>
  <si>
    <t>New Brunswick Sackville</t>
  </si>
  <si>
    <t>Shippagan</t>
  </si>
  <si>
    <t>New Brunswick Shippagan</t>
  </si>
  <si>
    <t>New Brunswick Woodstock</t>
  </si>
  <si>
    <t>Nova Scotia</t>
  </si>
  <si>
    <t>Amherst</t>
  </si>
  <si>
    <t>Nova Scotia Amherst</t>
  </si>
  <si>
    <t>Antigonish</t>
  </si>
  <si>
    <t>Nova Scotia Antigonish</t>
  </si>
  <si>
    <t>Bridgewater</t>
  </si>
  <si>
    <t>Nova Scotia Bridgewater</t>
  </si>
  <si>
    <t>Canso</t>
  </si>
  <si>
    <t>Nova Scotia Canso</t>
  </si>
  <si>
    <t>Debert</t>
  </si>
  <si>
    <t>Nova Scotia Debert</t>
  </si>
  <si>
    <t>Digby</t>
  </si>
  <si>
    <t>Nova Scotia Digby</t>
  </si>
  <si>
    <t>Kentville</t>
  </si>
  <si>
    <t>Nova Scotia Kentville</t>
  </si>
  <si>
    <t>Liverpool</t>
  </si>
  <si>
    <t>Nova Scotia Liverpool</t>
  </si>
  <si>
    <t>Lockeport</t>
  </si>
  <si>
    <t>Nova Scotia Lockeport</t>
  </si>
  <si>
    <t>Lunenburg</t>
  </si>
  <si>
    <t>Nova Scotia Lunenburg</t>
  </si>
  <si>
    <t>Pictou</t>
  </si>
  <si>
    <t>Nova Scotia Pictou</t>
  </si>
  <si>
    <t>Springhill</t>
  </si>
  <si>
    <t>Nova Scotia Springhill</t>
  </si>
  <si>
    <t>Stewiacke</t>
  </si>
  <si>
    <t>Nova Scotia Stewiacke</t>
  </si>
  <si>
    <t>Sydney</t>
  </si>
  <si>
    <t>Nova Scotia Sydney</t>
  </si>
  <si>
    <t>Tatamagouche</t>
  </si>
  <si>
    <t>Nova Scotia Tatamagouche</t>
  </si>
  <si>
    <t>Truro</t>
  </si>
  <si>
    <t>Nova Scotia Truro</t>
  </si>
  <si>
    <t>Wolfville</t>
  </si>
  <si>
    <t>Nova Scotia Wolfville</t>
  </si>
  <si>
    <t>Yarmouth</t>
  </si>
  <si>
    <t>Nova Scotia Yarmouth</t>
  </si>
  <si>
    <t>Prince Edward Island</t>
  </si>
  <si>
    <t>Charlottetown</t>
  </si>
  <si>
    <t>Souris</t>
  </si>
  <si>
    <t>Summerside</t>
  </si>
  <si>
    <t>Tignish</t>
  </si>
  <si>
    <t>Newfoundland and Labrador</t>
  </si>
  <si>
    <t>Argentia</t>
  </si>
  <si>
    <t>Newfoundland and Labrador Argentia</t>
  </si>
  <si>
    <t>Bonavista</t>
  </si>
  <si>
    <t>Newfoundland and Labrador Bonavista</t>
  </si>
  <si>
    <t>Buchans</t>
  </si>
  <si>
    <t>Newfoundland and Labrador Buchans</t>
  </si>
  <si>
    <t>Gander</t>
  </si>
  <si>
    <t>Newfoundland and Labrador Gander</t>
  </si>
  <si>
    <t>Stephenville</t>
  </si>
  <si>
    <t>Newfoundland and Labrador Stephenville</t>
  </si>
  <si>
    <t>Wabana</t>
  </si>
  <si>
    <t>Newfoundland and Labrador Wabana</t>
  </si>
  <si>
    <t>Wabush</t>
  </si>
  <si>
    <t>Newfoundland and Labrador Wabush</t>
  </si>
  <si>
    <t>Yukon</t>
  </si>
  <si>
    <t>Aishihik</t>
  </si>
  <si>
    <t>Yukon Aishihik</t>
  </si>
  <si>
    <t>Dawson</t>
  </si>
  <si>
    <t>Yukon Dawson</t>
  </si>
  <si>
    <t>Faro</t>
  </si>
  <si>
    <t>Yukon Faro</t>
  </si>
  <si>
    <t>Snag</t>
  </si>
  <si>
    <t>Yukon Snag</t>
  </si>
  <si>
    <t>Teslin</t>
  </si>
  <si>
    <t>Yukon Teslin</t>
  </si>
  <si>
    <t>Whitehorse</t>
  </si>
  <si>
    <t>Yukon Whitehorse</t>
  </si>
  <si>
    <t>Northwest Territories</t>
  </si>
  <si>
    <t>Aklavik</t>
  </si>
  <si>
    <t>Northwest Territories Aklavik</t>
  </si>
  <si>
    <t>Inuvik</t>
  </si>
  <si>
    <t>Northwest Territories Inuvik</t>
  </si>
  <si>
    <t>Tungsten</t>
  </si>
  <si>
    <t>Northwest Territories Tungsten</t>
  </si>
  <si>
    <t>Ulukhaqtuuq/Holman</t>
  </si>
  <si>
    <t>Northwest Territories Ulukhaqtuuq/Holman</t>
  </si>
  <si>
    <t>Wrigley</t>
  </si>
  <si>
    <t>Northwest Territories Wrigley</t>
  </si>
  <si>
    <t>Yellowknife</t>
  </si>
  <si>
    <t>Northwest Territories Yellowknife</t>
  </si>
  <si>
    <t>Nunavut</t>
  </si>
  <si>
    <t>Alert</t>
  </si>
  <si>
    <t>Nunavut Alert</t>
  </si>
  <si>
    <t>Arviat</t>
  </si>
  <si>
    <t>Nunavut Arviat</t>
  </si>
  <si>
    <t>Eureka</t>
  </si>
  <si>
    <t>Nunavut Eureka</t>
  </si>
  <si>
    <t>Iqaluit</t>
  </si>
  <si>
    <t>Nunavut Iqaluit</t>
  </si>
  <si>
    <t>Isachsen</t>
  </si>
  <si>
    <t>Nunavut Isachsen</t>
  </si>
  <si>
    <t>Resolute</t>
  </si>
  <si>
    <t>Nunavut Resolute</t>
  </si>
  <si>
    <t>100 Mile House</t>
  </si>
  <si>
    <t>British Columbia 100 Mile House</t>
  </si>
  <si>
    <t>–32</t>
  </si>
  <si>
    <t>–10</t>
  </si>
  <si>
    <t>–11</t>
  </si>
  <si>
    <t>–8</t>
  </si>
  <si>
    <t>–27</t>
  </si>
  <si>
    <t>–4</t>
  </si>
  <si>
    <t>Beatton River</t>
  </si>
  <si>
    <t>British Columbia Beatton River</t>
  </si>
  <si>
    <t>–39</t>
  </si>
  <si>
    <t>Bella Bella</t>
  </si>
  <si>
    <t>British Columbia Bella Bella</t>
  </si>
  <si>
    <t>–7</t>
  </si>
  <si>
    <t>Bella Coola</t>
  </si>
  <si>
    <t>British Columbia Bella Coola</t>
  </si>
  <si>
    <t>–18</t>
  </si>
  <si>
    <t>Burns Lake</t>
  </si>
  <si>
    <t>British Columbia Burns Lake</t>
  </si>
  <si>
    <t>–34</t>
  </si>
  <si>
    <t>Cache Creek</t>
  </si>
  <si>
    <t>British Columbia Cache Creek</t>
  </si>
  <si>
    <t>Campbell River</t>
  </si>
  <si>
    <t>British Columbia Campbell River</t>
  </si>
  <si>
    <t>–26</t>
  </si>
  <si>
    <t>–20</t>
  </si>
  <si>
    <t>–38</t>
  </si>
  <si>
    <t>–9</t>
  </si>
  <si>
    <t>–28</t>
  </si>
  <si>
    <t>Crescent Valley</t>
  </si>
  <si>
    <t>British Columbia Crescent Valley</t>
  </si>
  <si>
    <t>–6</t>
  </si>
  <si>
    <t>Dawson Creek</t>
  </si>
  <si>
    <t>British Columbia Dawson Creek</t>
  </si>
  <si>
    <t>–40</t>
  </si>
  <si>
    <t xml:space="preserve">Dease Lake </t>
  </si>
  <si>
    <t xml:space="preserve">British Columbia Dease Lake </t>
  </si>
  <si>
    <t>Dog Creek</t>
  </si>
  <si>
    <t>British Columbia Dog Creek</t>
  </si>
  <si>
    <t>–30</t>
  </si>
  <si>
    <t>–31</t>
  </si>
  <si>
    <t>Fort Nelson</t>
  </si>
  <si>
    <t>British Columbia Fort Nelson</t>
  </si>
  <si>
    <t>–42</t>
  </si>
  <si>
    <t>Fort St. John</t>
  </si>
  <si>
    <t>British Columbia Fort St. John</t>
  </si>
  <si>
    <t>–37</t>
  </si>
  <si>
    <t xml:space="preserve">Gold River </t>
  </si>
  <si>
    <t xml:space="preserve">British Columbia Gold River </t>
  </si>
  <si>
    <t>Grand Forks</t>
  </si>
  <si>
    <t>British Columbia Grand Forks</t>
  </si>
  <si>
    <t>–22</t>
  </si>
  <si>
    <t>–23</t>
  </si>
  <si>
    <t>–15</t>
  </si>
  <si>
    <t xml:space="preserve">Jordan River </t>
  </si>
  <si>
    <t xml:space="preserve">British Columbia Jordan River </t>
  </si>
  <si>
    <t>–3</t>
  </si>
  <si>
    <t>–25</t>
  </si>
  <si>
    <t>Kitimat Plant</t>
  </si>
  <si>
    <t>British Columbia Kitimat Plant</t>
  </si>
  <si>
    <t>Kitimat Townsite</t>
  </si>
  <si>
    <t>British Columbia Kitimat Townsite</t>
  </si>
  <si>
    <t>McLeod Lake</t>
  </si>
  <si>
    <t>British Columbia McLeod Lake</t>
  </si>
  <si>
    <t>Mission City</t>
  </si>
  <si>
    <t>British Columbia Mission City</t>
  </si>
  <si>
    <t>Ocean Falls</t>
  </si>
  <si>
    <t>British Columbia Ocean Falls</t>
  </si>
  <si>
    <t>–12</t>
  </si>
  <si>
    <t>–17</t>
  </si>
  <si>
    <t>Port Alberni</t>
  </si>
  <si>
    <t>British Columbia Port Alberni</t>
  </si>
  <si>
    <t xml:space="preserve">Port Alice </t>
  </si>
  <si>
    <t xml:space="preserve">British Columbia Port Alice </t>
  </si>
  <si>
    <t>Port Hardy</t>
  </si>
  <si>
    <t>British Columbia Port Hardy</t>
  </si>
  <si>
    <t>Port McNeill</t>
  </si>
  <si>
    <t>British Columbia Port McNeill</t>
  </si>
  <si>
    <t xml:space="preserve">Port Renfrew </t>
  </si>
  <si>
    <t xml:space="preserve">British Columbia Port Renfrew </t>
  </si>
  <si>
    <t>–5</t>
  </si>
  <si>
    <t>Powell River</t>
  </si>
  <si>
    <t>British Columbia Powell River</t>
  </si>
  <si>
    <t>Prince George</t>
  </si>
  <si>
    <t>British Columbia Prince George</t>
  </si>
  <si>
    <t>–36</t>
  </si>
  <si>
    <t>Prince Rupert</t>
  </si>
  <si>
    <t>British Columbia Prince Rupert</t>
  </si>
  <si>
    <t>–29</t>
  </si>
  <si>
    <t>Qualicum Beach</t>
  </si>
  <si>
    <t>British Columbia Qualicum Beach</t>
  </si>
  <si>
    <t>Queen Charlotte City</t>
  </si>
  <si>
    <t>British Columbia Queen Charlotte City</t>
  </si>
  <si>
    <t>–33</t>
  </si>
  <si>
    <t>Salmon Arm</t>
  </si>
  <si>
    <t>British Columbia Salmon Arm</t>
  </si>
  <si>
    <t>–24</t>
  </si>
  <si>
    <t>Smith River</t>
  </si>
  <si>
    <t>British Columbia Smith River</t>
  </si>
  <si>
    <t>–47</t>
  </si>
  <si>
    <t>–21</t>
  </si>
  <si>
    <t>Greater Vancouver</t>
  </si>
  <si>
    <t>Burnaby (Simon Fraser Univ.)</t>
  </si>
  <si>
    <t>Greater Vancouver Burnaby (Simon Fraser Univ.)</t>
  </si>
  <si>
    <t>Cloverdale</t>
  </si>
  <si>
    <t>Greater Vancouver Cloverdale</t>
  </si>
  <si>
    <t>Haney</t>
  </si>
  <si>
    <t>Greater Vancouver Haney</t>
  </si>
  <si>
    <t>Ladner</t>
  </si>
  <si>
    <t>Greater Vancouver Ladner</t>
  </si>
  <si>
    <t>Langley</t>
  </si>
  <si>
    <t>Greater Vancouver Langley</t>
  </si>
  <si>
    <t>New Westminster</t>
  </si>
  <si>
    <t>Greater Vancouver New Westminster</t>
  </si>
  <si>
    <t>North Vancouver</t>
  </si>
  <si>
    <t>Greater Vancouver North Vancouver</t>
  </si>
  <si>
    <t>Richmond</t>
  </si>
  <si>
    <t>Greater Vancouver Richmond</t>
  </si>
  <si>
    <t>Surrey (88 Ave. &amp; 156 St.)</t>
  </si>
  <si>
    <t>Greater Vancouver Surrey (88 Ave. &amp; 156 St.)</t>
  </si>
  <si>
    <t>Vancouver (city hall)</t>
  </si>
  <si>
    <t>Greater Vancouver Vancouver (city hall)</t>
  </si>
  <si>
    <t>Vancouver (Granville &amp; 41 Ave.)</t>
  </si>
  <si>
    <t>Greater Vancouver Vancouver (Granville &amp; 41 Ave.)</t>
  </si>
  <si>
    <t>West Vancouver</t>
  </si>
  <si>
    <t>Greater Vancouver West Vancouver</t>
  </si>
  <si>
    <t>Greater Vancouver Vernon</t>
  </si>
  <si>
    <t>Victoria</t>
  </si>
  <si>
    <t>Greater Vancouver Victoria</t>
  </si>
  <si>
    <t>Victoria Gonzales Height</t>
  </si>
  <si>
    <t>Greater Vancouver Victoria Gonzales Height</t>
  </si>
  <si>
    <t>Victoria Mt Tolmie</t>
  </si>
  <si>
    <t>Greater Vancouver Victoria Mt Tolmie</t>
  </si>
  <si>
    <t xml:space="preserve">Whistler </t>
  </si>
  <si>
    <t xml:space="preserve">Greater Vancouver Whistler </t>
  </si>
  <si>
    <t xml:space="preserve">White Rock </t>
  </si>
  <si>
    <t xml:space="preserve">Greater Vancouver White Rock </t>
  </si>
  <si>
    <t>Williams Lake</t>
  </si>
  <si>
    <t>Greater Vancouver Williams Lake</t>
  </si>
  <si>
    <t>Greater Vancouver Youbou</t>
  </si>
  <si>
    <t>–35</t>
  </si>
  <si>
    <t>Cold Lake</t>
  </si>
  <si>
    <t>Alberta Cold Lake</t>
  </si>
  <si>
    <t>Embarras Portage</t>
  </si>
  <si>
    <t>Alberta Embarras Portage</t>
  </si>
  <si>
    <t>–43</t>
  </si>
  <si>
    <t>Fort MacLeod</t>
  </si>
  <si>
    <t>Alberta Fort MacLeod</t>
  </si>
  <si>
    <t>Fort McMurray</t>
  </si>
  <si>
    <t>Alberta Fort McMurray</t>
  </si>
  <si>
    <t>Fort Saskatchewan</t>
  </si>
  <si>
    <t>Alberta Fort Saskatchewan</t>
  </si>
  <si>
    <t>Fort Vermilion</t>
  </si>
  <si>
    <t>Alberta Fort Vermilion</t>
  </si>
  <si>
    <t>Grande Prairie</t>
  </si>
  <si>
    <t>Alberta Grande Prairie</t>
  </si>
  <si>
    <t>High River</t>
  </si>
  <si>
    <t>Alberta High River</t>
  </si>
  <si>
    <t>Keg River</t>
  </si>
  <si>
    <t>Alberta Keg River</t>
  </si>
  <si>
    <t>Lac la Biche</t>
  </si>
  <si>
    <t>Alberta Lac la Biche</t>
  </si>
  <si>
    <t>–41</t>
  </si>
  <si>
    <t>Medicine Hat</t>
  </si>
  <si>
    <t>Alberta Medicine Hat</t>
  </si>
  <si>
    <t>Peace River</t>
  </si>
  <si>
    <t>Alberta Peace River</t>
  </si>
  <si>
    <t>Pincher Creek</t>
  </si>
  <si>
    <t>Alberta Pincher Creek</t>
  </si>
  <si>
    <t>Red Deer</t>
  </si>
  <si>
    <t>Alberta Red Deer</t>
  </si>
  <si>
    <t>Rocky Mountain House</t>
  </si>
  <si>
    <t>Alberta Rocky Mountain House</t>
  </si>
  <si>
    <t>Slave Lake</t>
  </si>
  <si>
    <t>Alberta Slave Lake</t>
  </si>
  <si>
    <t>Stony Plain</t>
  </si>
  <si>
    <t>Alberta Stony Plain</t>
  </si>
  <si>
    <t>Turner Valley</t>
  </si>
  <si>
    <t>Alberta Turner Valley</t>
  </si>
  <si>
    <t>Hudson Bay</t>
  </si>
  <si>
    <t>Saskatchewan Hudson Bay</t>
  </si>
  <si>
    <t>Humbolt</t>
  </si>
  <si>
    <t>Saskatchewan Humbolt</t>
  </si>
  <si>
    <t>Island Falls</t>
  </si>
  <si>
    <t>Saskatchewan Island Falls</t>
  </si>
  <si>
    <t>Maple Creek</t>
  </si>
  <si>
    <t>Saskatchewan Maple Creek</t>
  </si>
  <si>
    <t>Meadow Lake</t>
  </si>
  <si>
    <t>Saskatchewan Meadow Lake</t>
  </si>
  <si>
    <t>Moose Jaw</t>
  </si>
  <si>
    <t>Saskatchewan Moose Jaw</t>
  </si>
  <si>
    <t>North Battleford</t>
  </si>
  <si>
    <t>Saskatchewan North Battleford</t>
  </si>
  <si>
    <t>Prince Albert</t>
  </si>
  <si>
    <t>Saskatchewan Prince Albert</t>
  </si>
  <si>
    <t>Swift Current</t>
  </si>
  <si>
    <t>Saskatchewan Swift Current</t>
  </si>
  <si>
    <t>Uranium City</t>
  </si>
  <si>
    <t>Saskatchewan Uranium City</t>
  </si>
  <si>
    <t>–44</t>
  </si>
  <si>
    <t>Flin Flon</t>
  </si>
  <si>
    <t>Manitoba Flin Flon</t>
  </si>
  <si>
    <t>Island Lake</t>
  </si>
  <si>
    <t>Manitoba Island Lake</t>
  </si>
  <si>
    <t>Lac du Bonnet</t>
  </si>
  <si>
    <t>Manitoba Lac du Bonnet</t>
  </si>
  <si>
    <t>Lynn Lake</t>
  </si>
  <si>
    <t>Manitoba Lynn Lake</t>
  </si>
  <si>
    <t>Pine Falls</t>
  </si>
  <si>
    <t>Manitoba Pine Falls</t>
  </si>
  <si>
    <t>Portage la Prairie</t>
  </si>
  <si>
    <t>Manitoba Portage la Prairie</t>
  </si>
  <si>
    <t>Split Lake</t>
  </si>
  <si>
    <t>Manitoba Split Lake</t>
  </si>
  <si>
    <t>Swan River</t>
  </si>
  <si>
    <t>Manitoba Swan River</t>
  </si>
  <si>
    <t>The Pas</t>
  </si>
  <si>
    <t>Manitoba The Pas</t>
  </si>
  <si>
    <t>Ailsa Craig</t>
  </si>
  <si>
    <t>Ontario Ailsa Craig</t>
  </si>
  <si>
    <t>–19</t>
  </si>
  <si>
    <t>Bowmanville</t>
  </si>
  <si>
    <t>Ontario Bowmanville</t>
  </si>
  <si>
    <t>Burk’s Falls</t>
  </si>
  <si>
    <t>Ontario Burk’s Falls</t>
  </si>
  <si>
    <t>Carleton Place</t>
  </si>
  <si>
    <t>Ontario Carleton Place</t>
  </si>
  <si>
    <t>CFB Borden</t>
  </si>
  <si>
    <t>Ontario CFB Borden</t>
  </si>
  <si>
    <t>Deep River</t>
  </si>
  <si>
    <t>Ontario Deep River</t>
  </si>
  <si>
    <t xml:space="preserve">Elliot Lake </t>
  </si>
  <si>
    <t xml:space="preserve">Ontario Elliot Lake </t>
  </si>
  <si>
    <t>Fenelon Falls</t>
  </si>
  <si>
    <t>Ontario Fenelon Falls</t>
  </si>
  <si>
    <t>Fort Erie</t>
  </si>
  <si>
    <t>Ontario Fort Erie</t>
  </si>
  <si>
    <t>Fort Erie (Ridgeway)</t>
  </si>
  <si>
    <t>Ontario Fort Erie (Ridgeway)</t>
  </si>
  <si>
    <t>Fort Frances</t>
  </si>
  <si>
    <t>Ontario Fort Frances</t>
  </si>
  <si>
    <t>Gore Bay</t>
  </si>
  <si>
    <t>Ontario Gore Bay</t>
  </si>
  <si>
    <t>Gravenhurst (Muskoka Airport)</t>
  </si>
  <si>
    <t>Ontario Gravenhurst (Muskoka Airport)</t>
  </si>
  <si>
    <t>Haldimand (Caledonia)</t>
  </si>
  <si>
    <t>Ontario Haldimand (Caledonia)</t>
  </si>
  <si>
    <t>Haldimand (Hagersville)</t>
  </si>
  <si>
    <t>Ontario Haldimand (Hagersville)</t>
  </si>
  <si>
    <t>Halton Hills (Georgetown)</t>
  </si>
  <si>
    <t>Ontario Halton Hills (Georgetown)</t>
  </si>
  <si>
    <t>Honey Harbour</t>
  </si>
  <si>
    <t>Ontario Honey Harbour</t>
  </si>
  <si>
    <t>Iroquois Falls</t>
  </si>
  <si>
    <t>Ontario Iroquois Falls</t>
  </si>
  <si>
    <t>Kirkland Lake</t>
  </si>
  <si>
    <t>Ontario Kirkland Lake</t>
  </si>
  <si>
    <t>Lansdowne House</t>
  </si>
  <si>
    <t>Ontario Lansdowne House</t>
  </si>
  <si>
    <t>Lion’s Head</t>
  </si>
  <si>
    <t>Ontario Lion’s Head</t>
  </si>
  <si>
    <t>Mississauga Port Credit</t>
  </si>
  <si>
    <t>Ontario Mississauga Port Credit</t>
  </si>
  <si>
    <t>Mount Forest</t>
  </si>
  <si>
    <t>Ontario Mount Forest</t>
  </si>
  <si>
    <t>Nanticoke (Jarvis)</t>
  </si>
  <si>
    <t>Ontario Nanticoke (Jarvis)</t>
  </si>
  <si>
    <t>Nanticoke (Port Dover)</t>
  </si>
  <si>
    <t>Ontario Nanticoke (Port Dover)</t>
  </si>
  <si>
    <t>New Liskeard</t>
  </si>
  <si>
    <t>Ontario New Liskeard</t>
  </si>
  <si>
    <t>Niagara Falls</t>
  </si>
  <si>
    <t>Ontario Niagara Falls</t>
  </si>
  <si>
    <t>North Bay</t>
  </si>
  <si>
    <t>Ontario North Bay</t>
  </si>
  <si>
    <t>Ottawa (Barrhaven)</t>
  </si>
  <si>
    <t>Ontario Ottawa (Barrhaven)</t>
  </si>
  <si>
    <t>Ottawa (City Hall)</t>
  </si>
  <si>
    <t>Ontario Ottawa (City Hall)</t>
  </si>
  <si>
    <t>Ottawa (Kanata)</t>
  </si>
  <si>
    <t>Ontario Ottawa (Kanata)</t>
  </si>
  <si>
    <t>Ottawa (M–C Int’l Airport)</t>
  </si>
  <si>
    <t>Ontario Ottawa (M–C Int’l Airport)</t>
  </si>
  <si>
    <t>Ottawa (Orleans)</t>
  </si>
  <si>
    <t>Ontario Ottawa (Orleans)</t>
  </si>
  <si>
    <t>Owen Sound</t>
  </si>
  <si>
    <t>Ontario Owen Sound</t>
  </si>
  <si>
    <t>Pagwa River</t>
  </si>
  <si>
    <t>Ontario Pagwa River</t>
  </si>
  <si>
    <t>Parry Sound</t>
  </si>
  <si>
    <t>Ontario Parry Sound</t>
  </si>
  <si>
    <t>Pelham (Fonthill)</t>
  </si>
  <si>
    <t>Ontario Pelham (Fonthill)</t>
  </si>
  <si>
    <t>Pickering (Dunbarton)</t>
  </si>
  <si>
    <t>Ontario Pickering (Dunbarton)</t>
  </si>
  <si>
    <t>Point Alexander</t>
  </si>
  <si>
    <t>Ontario Point Alexander</t>
  </si>
  <si>
    <t>Port Burwell</t>
  </si>
  <si>
    <t>Ontario Port Burwell</t>
  </si>
  <si>
    <t>Port Colborne</t>
  </si>
  <si>
    <t>Ontario Port Colborne</t>
  </si>
  <si>
    <t>Port Elgin</t>
  </si>
  <si>
    <t>Ontario Port Elgin</t>
  </si>
  <si>
    <t>Port Hope</t>
  </si>
  <si>
    <t>Ontario Port Hope</t>
  </si>
  <si>
    <t>Port Perry</t>
  </si>
  <si>
    <t>Ontario Port Perry</t>
  </si>
  <si>
    <t>Port Stanley</t>
  </si>
  <si>
    <t>Ontario Port Stanley</t>
  </si>
  <si>
    <t>Rayside–Balfour (Chelmsford)</t>
  </si>
  <si>
    <t>Ontario Rayside–Balfour (Chelmsford)</t>
  </si>
  <si>
    <t>Red Lake</t>
  </si>
  <si>
    <t>Ontario Red Lake</t>
  </si>
  <si>
    <t>Richmond Hill</t>
  </si>
  <si>
    <t>Ontario Richmond Hill</t>
  </si>
  <si>
    <t>Sault Ste. Marie</t>
  </si>
  <si>
    <t>Ontario Sault Ste. Marie</t>
  </si>
  <si>
    <t>Sioux Lookout</t>
  </si>
  <si>
    <t>Ontario Sioux Lookout</t>
  </si>
  <si>
    <t>Smiths Falls</t>
  </si>
  <si>
    <t>Ontario Smiths Falls</t>
  </si>
  <si>
    <t>Smooth Rock Falls</t>
  </si>
  <si>
    <t>Ontario Smooth Rock Falls</t>
  </si>
  <si>
    <t>South River</t>
  </si>
  <si>
    <t>Ontario South River</t>
  </si>
  <si>
    <t>St. Catharines</t>
  </si>
  <si>
    <t>Ontario St. Catharines</t>
  </si>
  <si>
    <t>St. Mary’s</t>
  </si>
  <si>
    <t>Ontario St. Mary’s</t>
  </si>
  <si>
    <t>St. Thomas</t>
  </si>
  <si>
    <t>Ontario St. Thomas</t>
  </si>
  <si>
    <t>Sturgeon Falls</t>
  </si>
  <si>
    <t>Ontario Sturgeon Falls</t>
  </si>
  <si>
    <t>Thunder Bay</t>
  </si>
  <si>
    <t>Ontario Thunder Bay</t>
  </si>
  <si>
    <t>Timmins (Porcupine)</t>
  </si>
  <si>
    <t>Ontario Timmins (Porcupine)</t>
  </si>
  <si>
    <t>Toronto Area</t>
  </si>
  <si>
    <t>Etobicoke</t>
  </si>
  <si>
    <t>Toronto Area Etobicoke</t>
  </si>
  <si>
    <t>North York</t>
  </si>
  <si>
    <t>Toronto Area North York</t>
  </si>
  <si>
    <t>Scarborough</t>
  </si>
  <si>
    <t>Toronto Area Scarborough</t>
  </si>
  <si>
    <t>Toronto (City Hall)</t>
  </si>
  <si>
    <t>Toronto Area Toronto (City Hall)</t>
  </si>
  <si>
    <t>Toronto (LBP Int’l Airport)</t>
  </si>
  <si>
    <t>Toronto Area Toronto (LBP Int’l Airport)</t>
  </si>
  <si>
    <t>Toronto Area Trenton</t>
  </si>
  <si>
    <t>Trout Creek</t>
  </si>
  <si>
    <t>Toronto Area Trout Creek</t>
  </si>
  <si>
    <t>Toronto Area Uxbridge</t>
  </si>
  <si>
    <t>Vaughan (Woodbridge)</t>
  </si>
  <si>
    <t>Toronto Area Vaughan (Woodbridge)</t>
  </si>
  <si>
    <t>Toronto Area Vittoria</t>
  </si>
  <si>
    <t>Toronto Area Walkerton</t>
  </si>
  <si>
    <t>Toronto Area Wallaceburg</t>
  </si>
  <si>
    <t>Toronto Area Waterloo</t>
  </si>
  <si>
    <t>Toronto Area Watford</t>
  </si>
  <si>
    <t>Toronto Area Wawa</t>
  </si>
  <si>
    <t>Toronto Area Welland</t>
  </si>
  <si>
    <t>West Lorne</t>
  </si>
  <si>
    <t>Toronto Area West Lorne</t>
  </si>
  <si>
    <t>Toronto Area Whitby</t>
  </si>
  <si>
    <t>Whitby (Brooklin)</t>
  </si>
  <si>
    <t>Toronto Area Whitby (Brooklin)</t>
  </si>
  <si>
    <t>White River</t>
  </si>
  <si>
    <t>Toronto Area White River</t>
  </si>
  <si>
    <t>Toronto Area Wiarton</t>
  </si>
  <si>
    <t>Toronto Area Windsor</t>
  </si>
  <si>
    <t>Toronto Area Wingham</t>
  </si>
  <si>
    <t>Toronto Area Woodstock</t>
  </si>
  <si>
    <t>Toronto Area Wyoming</t>
  </si>
  <si>
    <t>Québec</t>
  </si>
  <si>
    <t>Acton–Vale</t>
  </si>
  <si>
    <t>Québec Acton–Vale</t>
  </si>
  <si>
    <t>Québec Alma</t>
  </si>
  <si>
    <t>Amos</t>
  </si>
  <si>
    <t>Québec Amos</t>
  </si>
  <si>
    <t>Asbestos</t>
  </si>
  <si>
    <t>Québec Asbestos</t>
  </si>
  <si>
    <t>Aylmer</t>
  </si>
  <si>
    <t>Québec Aylmer</t>
  </si>
  <si>
    <t>Baie–Comeau</t>
  </si>
  <si>
    <t>Québec Baie–Comeau</t>
  </si>
  <si>
    <t>Baie–Saint–Paul</t>
  </si>
  <si>
    <t>Québec Baie–Saint–Paul</t>
  </si>
  <si>
    <t>Beauport</t>
  </si>
  <si>
    <t>Québec Beauport</t>
  </si>
  <si>
    <t>Bedford</t>
  </si>
  <si>
    <t>Québec Bedford</t>
  </si>
  <si>
    <t>Beloeil</t>
  </si>
  <si>
    <t>Québec Beloeil</t>
  </si>
  <si>
    <t>Brome</t>
  </si>
  <si>
    <t>Québec Brome</t>
  </si>
  <si>
    <t>Brossard</t>
  </si>
  <si>
    <t>Québec Brossard</t>
  </si>
  <si>
    <t>Buckingham</t>
  </si>
  <si>
    <t>Québec Buckingham</t>
  </si>
  <si>
    <t>Campbell’s Bay</t>
  </si>
  <si>
    <t>Québec Campbell’s Bay</t>
  </si>
  <si>
    <t>Chambly</t>
  </si>
  <si>
    <t>Québec Chambly</t>
  </si>
  <si>
    <t>Coaticook</t>
  </si>
  <si>
    <t>Québec Coaticook</t>
  </si>
  <si>
    <t>Contrecœur</t>
  </si>
  <si>
    <t>Québec Contrecœur</t>
  </si>
  <si>
    <t>Cowansville</t>
  </si>
  <si>
    <t>Québec Cowansville</t>
  </si>
  <si>
    <t>Deux–Montagnes</t>
  </si>
  <si>
    <t>Québec Deux–Montagnes</t>
  </si>
  <si>
    <t>Dolbeau</t>
  </si>
  <si>
    <t>Québec Dolbeau</t>
  </si>
  <si>
    <t>Drummondville</t>
  </si>
  <si>
    <t>Québec Drummondville</t>
  </si>
  <si>
    <t>Farnham</t>
  </si>
  <si>
    <t>Québec Farnham</t>
  </si>
  <si>
    <t>Fort–Coulonge</t>
  </si>
  <si>
    <t>Québec Fort–Coulonge</t>
  </si>
  <si>
    <t>Gagnon</t>
  </si>
  <si>
    <t>Québec Gagnon</t>
  </si>
  <si>
    <t>Gaspé</t>
  </si>
  <si>
    <t>Québec Gaspé</t>
  </si>
  <si>
    <t>Gatineau</t>
  </si>
  <si>
    <t>Québec Gatineau</t>
  </si>
  <si>
    <t>Gracefield</t>
  </si>
  <si>
    <t>Québec Gracefield</t>
  </si>
  <si>
    <t>Granby</t>
  </si>
  <si>
    <t>Québec Granby</t>
  </si>
  <si>
    <t>Harrington–Harbour</t>
  </si>
  <si>
    <t>Québec Harrington–Harbour</t>
  </si>
  <si>
    <t>Havre–St–Pierre</t>
  </si>
  <si>
    <t>Québec Havre–St–Pierre</t>
  </si>
  <si>
    <t>Hemmingford</t>
  </si>
  <si>
    <t>Québec Hemmingford</t>
  </si>
  <si>
    <t>Hull</t>
  </si>
  <si>
    <t>Québec Hull</t>
  </si>
  <si>
    <t>Iberville</t>
  </si>
  <si>
    <t>Québec Iberville</t>
  </si>
  <si>
    <t>Inukjuak</t>
  </si>
  <si>
    <t>Québec Inukjuak</t>
  </si>
  <si>
    <t>Joliette</t>
  </si>
  <si>
    <t>Québec Joliette</t>
  </si>
  <si>
    <t>Kuujjuaq</t>
  </si>
  <si>
    <t>Québec Kuujjuaq</t>
  </si>
  <si>
    <t>Kuujjuarapik</t>
  </si>
  <si>
    <t>Québec Kuujjuarapik</t>
  </si>
  <si>
    <t>La Pocatière</t>
  </si>
  <si>
    <t>Québec La Pocatière</t>
  </si>
  <si>
    <t>Lachute</t>
  </si>
  <si>
    <t>Québec Lachute</t>
  </si>
  <si>
    <t>Lac–Mégantic</t>
  </si>
  <si>
    <t>Québec Lac–Mégantic</t>
  </si>
  <si>
    <t>La–Malbaie</t>
  </si>
  <si>
    <t>Québec La–Malbaie</t>
  </si>
  <si>
    <t>La–Tuque</t>
  </si>
  <si>
    <t>Québec La–Tuque</t>
  </si>
  <si>
    <t>Lennoxville</t>
  </si>
  <si>
    <t>Québec Lennoxville</t>
  </si>
  <si>
    <t>Léry</t>
  </si>
  <si>
    <t>Québec Léry</t>
  </si>
  <si>
    <t>Loretteville</t>
  </si>
  <si>
    <t>Québec Loretteville</t>
  </si>
  <si>
    <t>Louiseville</t>
  </si>
  <si>
    <t>Québec Louiseville</t>
  </si>
  <si>
    <t>Magog</t>
  </si>
  <si>
    <t>Québec Magog</t>
  </si>
  <si>
    <t>Malartic</t>
  </si>
  <si>
    <t>Québec Malartic</t>
  </si>
  <si>
    <t>Maniwaki</t>
  </si>
  <si>
    <t>Québec Maniwaki</t>
  </si>
  <si>
    <t>Masson</t>
  </si>
  <si>
    <t>Québec Masson</t>
  </si>
  <si>
    <t>Matane</t>
  </si>
  <si>
    <t>Québec Matane</t>
  </si>
  <si>
    <t>Mont–Joli</t>
  </si>
  <si>
    <t>Québec Mont–Joli</t>
  </si>
  <si>
    <t>Mont–Laurier</t>
  </si>
  <si>
    <t>Québec Mont–Laurier</t>
  </si>
  <si>
    <t>Montmagny</t>
  </si>
  <si>
    <t>Québec Montmagny</t>
  </si>
  <si>
    <t>Montréal Area</t>
  </si>
  <si>
    <t>Beaconsfield</t>
  </si>
  <si>
    <t>Montréal Area Beaconsfield</t>
  </si>
  <si>
    <t>Dorval</t>
  </si>
  <si>
    <t>Montréal Area Dorval</t>
  </si>
  <si>
    <t>Laval</t>
  </si>
  <si>
    <t>Montréal Area Laval</t>
  </si>
  <si>
    <t>Montréal (City Hall)</t>
  </si>
  <si>
    <t>Montréal Area Montréal (City Hall)</t>
  </si>
  <si>
    <t>Montréal–Est</t>
  </si>
  <si>
    <t>Montréal Area Montréal–Est</t>
  </si>
  <si>
    <t>Montréal–Nord</t>
  </si>
  <si>
    <t>Montréal Area Montréal–Nord</t>
  </si>
  <si>
    <t>Outremont</t>
  </si>
  <si>
    <t>Montréal Area Outremont</t>
  </si>
  <si>
    <t>Pierrefonds</t>
  </si>
  <si>
    <t>Montréal Area Pierrefonds</t>
  </si>
  <si>
    <t>St–Lambert</t>
  </si>
  <si>
    <t>Montréal Area St–Lambert</t>
  </si>
  <si>
    <t>St–Laurent</t>
  </si>
  <si>
    <t>Montréal Area St–Laurent</t>
  </si>
  <si>
    <t>Ste–Anne–de–Bellevue</t>
  </si>
  <si>
    <t>Montréal Area Ste–Anne–de–Bellevue</t>
  </si>
  <si>
    <t>Verdun</t>
  </si>
  <si>
    <t>Montréal Area Verdun</t>
  </si>
  <si>
    <t>Nicolet (Gentilly)</t>
  </si>
  <si>
    <t>Montréal Area Nicolet (Gentilly)</t>
  </si>
  <si>
    <t>Nitchequon</t>
  </si>
  <si>
    <t>Montréal Area Nitchequon</t>
  </si>
  <si>
    <t>Noranda</t>
  </si>
  <si>
    <t>Montréal Area Noranda</t>
  </si>
  <si>
    <t>Percé</t>
  </si>
  <si>
    <t>Montréal Area Percé</t>
  </si>
  <si>
    <t>Pincourt</t>
  </si>
  <si>
    <t>Montréal Area Pincourt</t>
  </si>
  <si>
    <t>Plessisville</t>
  </si>
  <si>
    <t>Montréal Area Plessisville</t>
  </si>
  <si>
    <t>Port–Cartier</t>
  </si>
  <si>
    <t>Montréal Area Port–Cartier</t>
  </si>
  <si>
    <t>Puvinrituq</t>
  </si>
  <si>
    <t>Montréal Area Puvinrituq</t>
  </si>
  <si>
    <t>Québec and environs</t>
  </si>
  <si>
    <t>Ancienne–Lorette</t>
  </si>
  <si>
    <t>Québec and environs Ancienne–Lorette</t>
  </si>
  <si>
    <t>Lévis</t>
  </si>
  <si>
    <t>Québec and environs Lévis</t>
  </si>
  <si>
    <t>Québec and environs Québec</t>
  </si>
  <si>
    <t>Sillery</t>
  </si>
  <si>
    <t>Québec and environs Sillery</t>
  </si>
  <si>
    <t>Ste–Foy</t>
  </si>
  <si>
    <t>Québec and environs Ste–Foy</t>
  </si>
  <si>
    <t>Québec Richmond</t>
  </si>
  <si>
    <t>Rimouski</t>
  </si>
  <si>
    <t>Québec Rimouski</t>
  </si>
  <si>
    <t>Rivière–du–Loup</t>
  </si>
  <si>
    <t>Québec Rivière–du–Loup</t>
  </si>
  <si>
    <t>Roberval</t>
  </si>
  <si>
    <t>Québec Roberval</t>
  </si>
  <si>
    <t>Rock–Island</t>
  </si>
  <si>
    <t>Québec Rock–Island</t>
  </si>
  <si>
    <t>Rosemère</t>
  </si>
  <si>
    <t>Québec Rosemère</t>
  </si>
  <si>
    <t>Rouyn</t>
  </si>
  <si>
    <t>Québec Rouyn</t>
  </si>
  <si>
    <t>Saguenay</t>
  </si>
  <si>
    <t>Québec Saguenay</t>
  </si>
  <si>
    <t>Saguenay (Bagotville)</t>
  </si>
  <si>
    <t>Québec Saguenay (Bagotville)</t>
  </si>
  <si>
    <t>Saguenay (Jonquière)</t>
  </si>
  <si>
    <t>Québec Saguenay (Jonquière)</t>
  </si>
  <si>
    <t>Saguenay (Kénogami)</t>
  </si>
  <si>
    <t>Québec Saguenay (Kénogami)</t>
  </si>
  <si>
    <t>Saint–Eustache</t>
  </si>
  <si>
    <t>Québec Saint–Eustache</t>
  </si>
  <si>
    <t>Saint–Jean–sur–Richelieu</t>
  </si>
  <si>
    <t>Québec Saint–Jean–sur–Richelieu</t>
  </si>
  <si>
    <t>Salaberry–de–Valleyfield</t>
  </si>
  <si>
    <t>Québec Salaberry–de–Valleyfield</t>
  </si>
  <si>
    <t>Schefferville</t>
  </si>
  <si>
    <t>Québec Schefferville</t>
  </si>
  <si>
    <t>Senneterre</t>
  </si>
  <si>
    <t>Québec Senneterre</t>
  </si>
  <si>
    <t>Sept–Îles</t>
  </si>
  <si>
    <t>Québec Sept–Îles</t>
  </si>
  <si>
    <t>Shawinigan</t>
  </si>
  <si>
    <t>Québec Shawinigan</t>
  </si>
  <si>
    <t>Shawville</t>
  </si>
  <si>
    <t>Québec Shawville</t>
  </si>
  <si>
    <t>Sherbrooke</t>
  </si>
  <si>
    <t>Québec Sherbrooke</t>
  </si>
  <si>
    <t>Sorel</t>
  </si>
  <si>
    <t>Québec Sorel</t>
  </si>
  <si>
    <t>Ste–Agathe–des–Monts</t>
  </si>
  <si>
    <t>Québec Ste–Agathe–des–Monts</t>
  </si>
  <si>
    <t>St–Félicien</t>
  </si>
  <si>
    <t>Québec St–Félicien</t>
  </si>
  <si>
    <t>St–Georges–de–Cacouna</t>
  </si>
  <si>
    <t>Québec St–Georges–de–Cacouna</t>
  </si>
  <si>
    <t>St–Hubert</t>
  </si>
  <si>
    <t>Québec St–Hubert</t>
  </si>
  <si>
    <t>St–Hubert–de–Rivière–du–Loup</t>
  </si>
  <si>
    <t>Québec St–Hubert–de–Rivière–du–Loup</t>
  </si>
  <si>
    <t>St–Hyacinthe</t>
  </si>
  <si>
    <t>Québec St–Hyacinthe</t>
  </si>
  <si>
    <t>St–Jérôme</t>
  </si>
  <si>
    <t>Québec St–Jérôme</t>
  </si>
  <si>
    <t>St–Jovite</t>
  </si>
  <si>
    <t>Québec St–Jovite</t>
  </si>
  <si>
    <t>St–Lazare–Hudson</t>
  </si>
  <si>
    <t>Québec St–Lazare–Hudson</t>
  </si>
  <si>
    <t>St–Nicolas</t>
  </si>
  <si>
    <t>Québec St–Nicolas</t>
  </si>
  <si>
    <t>Sutton</t>
  </si>
  <si>
    <t>Québec Sutton</t>
  </si>
  <si>
    <t>Tadoussac</t>
  </si>
  <si>
    <t>Québec Tadoussac</t>
  </si>
  <si>
    <t>Témiscaming</t>
  </si>
  <si>
    <t>Québec Témiscaming</t>
  </si>
  <si>
    <t>Terrebonne</t>
  </si>
  <si>
    <t>Québec Terrebonne</t>
  </si>
  <si>
    <t>Thetford Mines</t>
  </si>
  <si>
    <t>Québec Thetford Mines</t>
  </si>
  <si>
    <t>Thurso</t>
  </si>
  <si>
    <t>Québec Thurso</t>
  </si>
  <si>
    <t>Trois–Rivières</t>
  </si>
  <si>
    <t>Québec Trois–Rivières</t>
  </si>
  <si>
    <t>Val–d’Or</t>
  </si>
  <si>
    <t>Québec Val–d’Or</t>
  </si>
  <si>
    <t>Varennes</t>
  </si>
  <si>
    <t>Québec Varennes</t>
  </si>
  <si>
    <t>Verchères</t>
  </si>
  <si>
    <t>Québec Verchères</t>
  </si>
  <si>
    <t>Victoriaville</t>
  </si>
  <si>
    <t>Québec Victoriaville</t>
  </si>
  <si>
    <t>Ville–Marie</t>
  </si>
  <si>
    <t>Québec Ville–Marie</t>
  </si>
  <si>
    <t>Wakefield</t>
  </si>
  <si>
    <t>Québec Wakefield</t>
  </si>
  <si>
    <t>Québec Waterloo</t>
  </si>
  <si>
    <t>Québec Windsor</t>
  </si>
  <si>
    <t>Grand Falls</t>
  </si>
  <si>
    <t>New Brunswick Grand Falls</t>
  </si>
  <si>
    <t xml:space="preserve">Saint Andrews </t>
  </si>
  <si>
    <t xml:space="preserve">New Brunswick Saint Andrews </t>
  </si>
  <si>
    <t xml:space="preserve">Saint George </t>
  </si>
  <si>
    <t xml:space="preserve">New Brunswick Saint George </t>
  </si>
  <si>
    <t>Saint John</t>
  </si>
  <si>
    <t>New Brunswick Saint John</t>
  </si>
  <si>
    <t>St. Stephen</t>
  </si>
  <si>
    <t>New Brunswick St. Stephen</t>
  </si>
  <si>
    <t>Dartmouth</t>
  </si>
  <si>
    <t>Nova Scotia Dartmouth</t>
  </si>
  <si>
    <t>Greenwood (CFB)</t>
  </si>
  <si>
    <t>Nova Scotia Greenwood (CFB)</t>
  </si>
  <si>
    <t>Halifax</t>
  </si>
  <si>
    <t>Nova Scotia Halifax</t>
  </si>
  <si>
    <t>–16</t>
  </si>
  <si>
    <t>Louisburg</t>
  </si>
  <si>
    <t>Nova Scotia Louisburg</t>
  </si>
  <si>
    <t>New Glasgow</t>
  </si>
  <si>
    <t>Nova Scotia New Glasgow</t>
  </si>
  <si>
    <t>North Sydney</t>
  </si>
  <si>
    <t>Nova Scotia North Sydney</t>
  </si>
  <si>
    <t>Port Hawkesbury</t>
  </si>
  <si>
    <t>Nova Scotia Port Hawkesbury</t>
  </si>
  <si>
    <t>Nova Scotia Charlottetown</t>
  </si>
  <si>
    <t>Nova Scotia Souris</t>
  </si>
  <si>
    <t>Nova Scotia Summerside</t>
  </si>
  <si>
    <t>Nova Scotia Tignish</t>
  </si>
  <si>
    <t>–14</t>
  </si>
  <si>
    <t>Cape Harrison</t>
  </si>
  <si>
    <t>Newfoundland and Labrador Cape Harrison</t>
  </si>
  <si>
    <t>Cape Race</t>
  </si>
  <si>
    <t>Newfoundland and Labrador Cape Race</t>
  </si>
  <si>
    <t>–13</t>
  </si>
  <si>
    <t>Channel–Port aux Basques</t>
  </si>
  <si>
    <t>Newfoundland and Labrador Channel–Port aux Basques</t>
  </si>
  <si>
    <t>Corner Brook</t>
  </si>
  <si>
    <t>Newfoundland and Labrador Corner Brook</t>
  </si>
  <si>
    <t>Grand Bank</t>
  </si>
  <si>
    <t>Newfoundland and Labrador Grand Bank</t>
  </si>
  <si>
    <t>Newfoundland and Labrador Grand Falls</t>
  </si>
  <si>
    <t>Happy Valley–Goose Bay</t>
  </si>
  <si>
    <t>Newfoundland and Labrador Happy Valley–Goose Bay</t>
  </si>
  <si>
    <t>Labrador City</t>
  </si>
  <si>
    <t>Newfoundland and Labrador Labrador City</t>
  </si>
  <si>
    <t>St. Anthony</t>
  </si>
  <si>
    <t>Newfoundland and Labrador St. Anthony</t>
  </si>
  <si>
    <t>St. John’s</t>
  </si>
  <si>
    <t>Newfoundland and Labrador St. John’s</t>
  </si>
  <si>
    <t>Twin Falls</t>
  </si>
  <si>
    <t>Newfoundland and Labrador Twin Falls</t>
  </si>
  <si>
    <t>–46</t>
  </si>
  <si>
    <t>–51</t>
  </si>
  <si>
    <t>Destruction Bay</t>
  </si>
  <si>
    <t>Yukon Destruction Bay</t>
  </si>
  <si>
    <t>–45</t>
  </si>
  <si>
    <t>Haines Junction</t>
  </si>
  <si>
    <t>Yukon Haines Junction</t>
  </si>
  <si>
    <t>–53</t>
  </si>
  <si>
    <t>Watson Lake</t>
  </si>
  <si>
    <t>Yukon Watson Lake</t>
  </si>
  <si>
    <t>–48</t>
  </si>
  <si>
    <t>Echo Bay / Port Radium</t>
  </si>
  <si>
    <t>Northwest Territories Echo Bay / Port Radium</t>
  </si>
  <si>
    <t>Fort Good Hope</t>
  </si>
  <si>
    <t>Northwest Territories Fort Good Hope</t>
  </si>
  <si>
    <t xml:space="preserve">Fort McPherson </t>
  </si>
  <si>
    <t xml:space="preserve">Northwest Territories Fort McPherson </t>
  </si>
  <si>
    <t>Fort Providence</t>
  </si>
  <si>
    <t>Northwest Territories Fort Providence</t>
  </si>
  <si>
    <t>Fort Resolution</t>
  </si>
  <si>
    <t>Northwest Territories Fort Resolution</t>
  </si>
  <si>
    <t>Fort Simpson</t>
  </si>
  <si>
    <t>Northwest Territories Fort Simpson</t>
  </si>
  <si>
    <t>Fort Smith</t>
  </si>
  <si>
    <t>Northwest Territories Fort Smith</t>
  </si>
  <si>
    <t>Hay River</t>
  </si>
  <si>
    <t>Northwest Territories Hay River</t>
  </si>
  <si>
    <t>Mould Bay</t>
  </si>
  <si>
    <t>Northwest Territories Mould Bay</t>
  </si>
  <si>
    <t>Norman Wells</t>
  </si>
  <si>
    <t>Northwest Territories Norman Wells</t>
  </si>
  <si>
    <t>Rae–Edzo</t>
  </si>
  <si>
    <t>Northwest Territories Rae–Edzo</t>
  </si>
  <si>
    <t>Arctic Bay</t>
  </si>
  <si>
    <t>Nunavut Arctic Bay</t>
  </si>
  <si>
    <t>Baker Lake</t>
  </si>
  <si>
    <t>Nunavut Baker Lake</t>
  </si>
  <si>
    <t>Igluligaarjuk/Chesterfield Inlet</t>
  </si>
  <si>
    <t>Nunavut Igluligaarjuk/Chesterfield Inlet</t>
  </si>
  <si>
    <t>Iqaluktuuttiaq/Cambridge Bay</t>
  </si>
  <si>
    <t>Nunavut Iqaluktuuttiaq/Cambridge Bay</t>
  </si>
  <si>
    <t>Kangiqiniq/Rankin Inlet</t>
  </si>
  <si>
    <t>Nunavut Kangiqiniq/Rankin Inlet</t>
  </si>
  <si>
    <t>Kanngiqtugaapik/Clyde River</t>
  </si>
  <si>
    <t>Nunavut Kanngiqtugaapik/Clyde River</t>
  </si>
  <si>
    <t>Kugluktuk</t>
  </si>
  <si>
    <t>Nunavut Kugluktuk</t>
  </si>
  <si>
    <t>Nottingham Island</t>
  </si>
  <si>
    <t>Nunavut Nottingham Island</t>
  </si>
  <si>
    <t>Resolution Island</t>
  </si>
  <si>
    <t>Nunavut Resolution Island</t>
  </si>
  <si>
    <t>Salliq/Coral Harbour</t>
  </si>
  <si>
    <t>Nunavut Salliq/Coral Harbour</t>
  </si>
  <si>
    <t>Guys; messengers; communication, span, and lightning protection wires; communication cables</t>
  </si>
  <si>
    <t>&gt;150 + 0.01m/kV over 150kV</t>
  </si>
  <si>
    <t>&gt;0.75kV&lt;22kV</t>
  </si>
  <si>
    <t>&gt;22kV&lt;50kV</t>
  </si>
  <si>
    <t>&gt;50kV&lt;90kV</t>
  </si>
  <si>
    <t>Elevation (m)</t>
  </si>
  <si>
    <t>For Lookup no overide</t>
  </si>
  <si>
    <t>Minimum Temperature (oC)</t>
  </si>
  <si>
    <t>Reference Wind Speed (km/h)</t>
  </si>
  <si>
    <t>Reference Ice Thickness (mm)</t>
  </si>
  <si>
    <t>Whistler</t>
  </si>
  <si>
    <t>Humboldt</t>
  </si>
  <si>
    <t>Boiestown</t>
  </si>
  <si>
    <t>Louisbourg</t>
  </si>
  <si>
    <t>Rae-Edzo</t>
  </si>
  <si>
    <t>Kugluktuk/Coppermine</t>
  </si>
  <si>
    <t>Province</t>
  </si>
  <si>
    <t>Location</t>
  </si>
  <si>
    <t>For Lookup</t>
  </si>
  <si>
    <t>Elevation, m</t>
  </si>
  <si>
    <t>Mean annual maximum snow depth, m</t>
  </si>
  <si>
    <t>Tmin 50 (C)</t>
  </si>
  <si>
    <t>Tmax 50 (C)</t>
  </si>
  <si>
    <t>V10min50 (km/h)</t>
  </si>
  <si>
    <t>Vg50 (km/h)</t>
  </si>
  <si>
    <t>Dease Lake</t>
  </si>
  <si>
    <t>Gold River</t>
  </si>
  <si>
    <t>Jordan River</t>
  </si>
  <si>
    <t>Port Alice</t>
  </si>
  <si>
    <t>Port Renfrew</t>
  </si>
  <si>
    <t>Vancouver (City Hall)</t>
  </si>
  <si>
    <t>Victoria (Gonzales Hts)</t>
  </si>
  <si>
    <t>Victoria (Mt Tolmie)</t>
  </si>
  <si>
    <t>White Rock</t>
  </si>
  <si>
    <t>Lac La Biche</t>
  </si>
  <si>
    <t>Qu'Appelle</t>
  </si>
  <si>
    <t>Portage La Prairie</t>
  </si>
  <si>
    <t>Elliot Lake</t>
  </si>
  <si>
    <t>--43</t>
  </si>
  <si>
    <t>Kitchenuhmaykoosib (Big Trout Lake)</t>
  </si>
  <si>
    <t>Mississauga (Lester B. Pearson Int'l Airport)</t>
  </si>
  <si>
    <t>Mississauga (Port Credit)</t>
  </si>
  <si>
    <t>Newcastle (Bowmanville)</t>
  </si>
  <si>
    <t>Ottawa (M-C Int'l Airport)</t>
  </si>
  <si>
    <t>Rayside-Balfour (Chlemsford)</t>
  </si>
  <si>
    <t>St. Catharine</t>
  </si>
  <si>
    <t>St. Mary's</t>
  </si>
  <si>
    <t>Acton-Vale</t>
  </si>
  <si>
    <t>Baie-Comeau</t>
  </si>
  <si>
    <t>Baie-Saint-Paul</t>
  </si>
  <si>
    <t>Campbell's Bay</t>
  </si>
  <si>
    <t>Cap-aux-Meules</t>
  </si>
  <si>
    <t>Contrecoeur</t>
  </si>
  <si>
    <t>Deux-Montagnes</t>
  </si>
  <si>
    <t>Fort-Coulonge</t>
  </si>
  <si>
    <t>Harrington-Harbour</t>
  </si>
  <si>
    <t>Havre-St-Pierre</t>
  </si>
  <si>
    <t>Lac-Mégantic</t>
  </si>
  <si>
    <t>La-Malbaie</t>
  </si>
  <si>
    <t>La Pocatiére</t>
  </si>
  <si>
    <t>La-Tuque</t>
  </si>
  <si>
    <t>Mont-Joli</t>
  </si>
  <si>
    <t>Mont-Laurier</t>
  </si>
  <si>
    <t>Montréal-Est</t>
  </si>
  <si>
    <t>Montréal-Nord</t>
  </si>
  <si>
    <t>St-Lambert</t>
  </si>
  <si>
    <t>St-Laurent</t>
  </si>
  <si>
    <t>Ste-Anne-de-Bellevue</t>
  </si>
  <si>
    <t>Port-Cartier</t>
  </si>
  <si>
    <t>Ancienne-Lorette</t>
  </si>
  <si>
    <t>Ste-Foy</t>
  </si>
  <si>
    <t>Riviére-du-Loup</t>
  </si>
  <si>
    <t>Rock-Island</t>
  </si>
  <si>
    <t>Rosemére</t>
  </si>
  <si>
    <t>Saint-Eustache</t>
  </si>
  <si>
    <t>Saint-Jean-sur-Richelieu</t>
  </si>
  <si>
    <t>Salaberry-de-Valleyfield</t>
  </si>
  <si>
    <t>Sept-Îles</t>
  </si>
  <si>
    <t>St-Félicien</t>
  </si>
  <si>
    <t>St-Georges-de-Cacouna</t>
  </si>
  <si>
    <t>St-Hubert</t>
  </si>
  <si>
    <t>St-Hubert-de-Riviére-du-Loup</t>
  </si>
  <si>
    <t>St-Hyacinthe</t>
  </si>
  <si>
    <t>St-Jérôme</t>
  </si>
  <si>
    <t>St-Jovite</t>
  </si>
  <si>
    <t>St-Lazare-Hudson</t>
  </si>
  <si>
    <t>St-Nicolas</t>
  </si>
  <si>
    <t>Ste-Agathe-des-Monts</t>
  </si>
  <si>
    <t>Val-d'Or</t>
  </si>
  <si>
    <t>Ville-Marie</t>
  </si>
  <si>
    <t>Saint Andrews</t>
  </si>
  <si>
    <t>Saint George</t>
  </si>
  <si>
    <t>Channel-Port aux Basques</t>
  </si>
  <si>
    <t>Happy Valley-Goose Bay</t>
  </si>
  <si>
    <t>Echo Bay/Port Radium</t>
  </si>
  <si>
    <t>Fort McPherson</t>
  </si>
  <si>
    <t>AC &gt; 0.75 &lt; 22 kV</t>
  </si>
  <si>
    <t>AC &gt; 22 &lt; 50 kV</t>
  </si>
  <si>
    <t>AC &gt; 50 &lt; 90 kV</t>
  </si>
  <si>
    <t>AC &gt; 90 &lt; 120 kV</t>
  </si>
  <si>
    <t>AC &gt; 120 &lt; 150 kV</t>
  </si>
  <si>
    <t>Open supply-line conductors and service conductors of 0—750 V and effectively grounded continuous metallic sheathed cables of all voltages</t>
  </si>
  <si>
    <t>AC Supply conductors &gt; 150 kV +0.01m/kV over 150kV</t>
  </si>
  <si>
    <t>Minimum horizontal separation, m</t>
  </si>
  <si>
    <t>Buildings Vertical</t>
  </si>
  <si>
    <t>To signs, billboards, lamp and traffic sign standards, and similar plant Horiz.</t>
  </si>
  <si>
    <t>To signs, billboards, lamp and traffic sign standards, and similar plant Vertical</t>
  </si>
  <si>
    <t>Buildings Horiz.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</si>
</sst>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b/>
      <u/>
      <sz val="12"/>
      <color theme="1"/>
      <name val="Calibri"/>
      <family val="2"/>
      <scheme val="minor"/>
    </font>
    <font>
      <sz val="9"/>
      <color theme="1"/>
      <name val="Calibri"/>
      <family val="2"/>
      <scheme val="minor"/>
    </font>
    <font>
      <sz val="8"/>
      <color theme="1"/>
      <name val="Calibri"/>
      <family val="2"/>
      <scheme val="minor"/>
    </font>
    <font>
      <sz val="10"/>
      <color theme="1"/>
      <name val="Calibri"/>
      <family val="2"/>
      <scheme val="minor"/>
    </font>
    <font>
      <b/>
      <sz val="12"/>
      <name val="Calibri"/>
      <family val="2"/>
      <scheme val="minor"/>
    </font>
    <font>
      <b/>
      <sz val="11"/>
      <color rgb="FFFF0000"/>
      <name val="Calibri"/>
      <family val="2"/>
      <scheme val="minor"/>
    </font>
    <font>
      <b/>
      <sz val="11"/>
      <color theme="1"/>
      <name val="Calibri"/>
      <family val="2"/>
      <scheme val="minor"/>
    </font>
    <font>
      <b/>
      <u/>
      <sz val="11"/>
      <color theme="1"/>
      <name val="Calibri"/>
      <family val="2"/>
      <scheme val="minor"/>
    </font>
    <font>
      <sz val="8"/>
      <name val="Calibri"/>
      <family val="2"/>
      <scheme val="minor"/>
    </font>
    <font>
      <sz val="9"/>
      <name val="Calibri"/>
      <family val="2"/>
      <scheme val="minor"/>
    </font>
    <font>
      <sz val="11"/>
      <name val="Calibri"/>
      <family val="2"/>
      <scheme val="minor"/>
    </font>
    <font>
      <sz val="10"/>
      <name val="Calibri"/>
      <family val="2"/>
      <scheme val="minor"/>
    </font>
    <font>
      <sz val="11"/>
      <color rgb="FF000000"/>
      <name val="Calibri"/>
      <family val="2"/>
      <scheme val="minor"/>
    </font>
  </fonts>
  <fills count="3">
    <fill>
      <patternFill patternType="none"/>
    </fill>
    <fill>
      <patternFill patternType="gray125"/>
    </fill>
    <fill>
      <patternFill patternType="solid">
        <fgColor theme="0" tint="-0.14999847407452621"/>
        <bgColor indexed="64"/>
      </patternFill>
    </fill>
  </fills>
  <borders count="67">
    <border>
      <left/>
      <right/>
      <top/>
      <bottom/>
      <diagonal/>
    </border>
    <border>
      <left style="thick">
        <color auto="1"/>
      </left>
      <right/>
      <top style="thick">
        <color auto="1"/>
      </top>
      <bottom/>
      <diagonal/>
    </border>
    <border>
      <left/>
      <right/>
      <top style="thick">
        <color auto="1"/>
      </top>
      <bottom/>
      <diagonal/>
    </border>
    <border>
      <left/>
      <right style="thick">
        <color auto="1"/>
      </right>
      <top style="thick">
        <color auto="1"/>
      </top>
      <bottom/>
      <diagonal/>
    </border>
    <border>
      <left style="thick">
        <color auto="1"/>
      </left>
      <right/>
      <top/>
      <bottom/>
      <diagonal/>
    </border>
    <border>
      <left/>
      <right style="thick">
        <color auto="1"/>
      </right>
      <top/>
      <bottom/>
      <diagonal/>
    </border>
    <border>
      <left style="medium">
        <color auto="1"/>
      </left>
      <right/>
      <top style="thin">
        <color auto="1"/>
      </top>
      <bottom/>
      <diagonal/>
    </border>
    <border>
      <left/>
      <right/>
      <top style="thin">
        <color auto="1"/>
      </top>
      <bottom/>
      <diagonal/>
    </border>
    <border>
      <left/>
      <right style="medium">
        <color auto="1"/>
      </right>
      <top style="thin">
        <color auto="1"/>
      </top>
      <bottom/>
      <diagonal/>
    </border>
    <border>
      <left/>
      <right style="medium">
        <color auto="1"/>
      </right>
      <top/>
      <bottom/>
      <diagonal/>
    </border>
    <border>
      <left style="medium">
        <color auto="1"/>
      </left>
      <right/>
      <top style="thin">
        <color auto="1"/>
      </top>
      <bottom style="thin">
        <color auto="1"/>
      </bottom>
      <diagonal/>
    </border>
    <border>
      <left/>
      <right/>
      <top style="thin">
        <color auto="1"/>
      </top>
      <bottom style="thin">
        <color auto="1"/>
      </bottom>
      <diagonal/>
    </border>
    <border>
      <left/>
      <right style="thick">
        <color auto="1"/>
      </right>
      <top style="thin">
        <color auto="1"/>
      </top>
      <bottom style="thin">
        <color auto="1"/>
      </bottom>
      <diagonal/>
    </border>
    <border>
      <left/>
      <right style="medium">
        <color auto="1"/>
      </right>
      <top style="thin">
        <color auto="1"/>
      </top>
      <bottom style="thin">
        <color auto="1"/>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thin">
        <color auto="1"/>
      </left>
      <right style="thick">
        <color auto="1"/>
      </right>
      <top style="thin">
        <color auto="1"/>
      </top>
      <bottom/>
      <diagonal/>
    </border>
    <border>
      <left style="medium">
        <color auto="1"/>
      </left>
      <right style="thin">
        <color auto="1"/>
      </right>
      <top/>
      <bottom style="thick">
        <color auto="1"/>
      </bottom>
      <diagonal/>
    </border>
    <border>
      <left style="thin">
        <color auto="1"/>
      </left>
      <right style="thin">
        <color auto="1"/>
      </right>
      <top/>
      <bottom style="thick">
        <color auto="1"/>
      </bottom>
      <diagonal/>
    </border>
    <border>
      <left style="thin">
        <color auto="1"/>
      </left>
      <right style="medium">
        <color auto="1"/>
      </right>
      <top/>
      <bottom style="thick">
        <color auto="1"/>
      </bottom>
      <diagonal/>
    </border>
    <border>
      <left style="thin">
        <color auto="1"/>
      </left>
      <right style="thick">
        <color auto="1"/>
      </right>
      <top/>
      <bottom style="thick">
        <color auto="1"/>
      </bottom>
      <diagonal/>
    </border>
    <border>
      <left style="thick">
        <color auto="1"/>
      </left>
      <right/>
      <top style="thick">
        <color auto="1"/>
      </top>
      <bottom style="thin">
        <color auto="1"/>
      </bottom>
      <diagonal/>
    </border>
    <border>
      <left style="medium">
        <color auto="1"/>
      </left>
      <right style="thin">
        <color auto="1"/>
      </right>
      <top style="thick">
        <color auto="1"/>
      </top>
      <bottom style="thin">
        <color auto="1"/>
      </bottom>
      <diagonal/>
    </border>
    <border>
      <left style="thin">
        <color auto="1"/>
      </left>
      <right style="thin">
        <color auto="1"/>
      </right>
      <top style="thick">
        <color auto="1"/>
      </top>
      <bottom style="thin">
        <color auto="1"/>
      </bottom>
      <diagonal/>
    </border>
    <border>
      <left style="thin">
        <color auto="1"/>
      </left>
      <right style="medium">
        <color auto="1"/>
      </right>
      <top style="thick">
        <color auto="1"/>
      </top>
      <bottom style="thin">
        <color auto="1"/>
      </bottom>
      <diagonal/>
    </border>
    <border>
      <left/>
      <right style="thin">
        <color auto="1"/>
      </right>
      <top style="thick">
        <color auto="1"/>
      </top>
      <bottom style="thin">
        <color auto="1"/>
      </bottom>
      <diagonal/>
    </border>
    <border>
      <left style="thin">
        <color auto="1"/>
      </left>
      <right style="thick">
        <color auto="1"/>
      </right>
      <top style="thick">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ck">
        <color auto="1"/>
      </right>
      <top style="thin">
        <color auto="1"/>
      </top>
      <bottom style="thin">
        <color auto="1"/>
      </bottom>
      <diagonal/>
    </border>
    <border>
      <left style="thick">
        <color auto="1"/>
      </left>
      <right/>
      <top style="thin">
        <color auto="1"/>
      </top>
      <bottom style="thick">
        <color auto="1"/>
      </bottom>
      <diagonal/>
    </border>
    <border>
      <left style="medium">
        <color auto="1"/>
      </left>
      <right style="thin">
        <color auto="1"/>
      </right>
      <top style="thin">
        <color auto="1"/>
      </top>
      <bottom style="thick">
        <color auto="1"/>
      </bottom>
      <diagonal/>
    </border>
    <border>
      <left style="thin">
        <color auto="1"/>
      </left>
      <right style="thin">
        <color auto="1"/>
      </right>
      <top style="thin">
        <color auto="1"/>
      </top>
      <bottom style="thick">
        <color auto="1"/>
      </bottom>
      <diagonal/>
    </border>
    <border>
      <left style="thin">
        <color auto="1"/>
      </left>
      <right style="medium">
        <color auto="1"/>
      </right>
      <top style="thin">
        <color auto="1"/>
      </top>
      <bottom style="thick">
        <color auto="1"/>
      </bottom>
      <diagonal/>
    </border>
    <border>
      <left/>
      <right style="thin">
        <color auto="1"/>
      </right>
      <top style="thin">
        <color auto="1"/>
      </top>
      <bottom style="thick">
        <color auto="1"/>
      </bottom>
      <diagonal/>
    </border>
    <border>
      <left style="thin">
        <color auto="1"/>
      </left>
      <right style="thick">
        <color auto="1"/>
      </right>
      <top style="thin">
        <color auto="1"/>
      </top>
      <bottom style="thick">
        <color auto="1"/>
      </bottom>
      <diagonal/>
    </border>
    <border>
      <left style="thick">
        <color auto="1"/>
      </left>
      <right/>
      <top/>
      <bottom style="medium">
        <color auto="1"/>
      </bottom>
      <diagonal/>
    </border>
    <border>
      <left/>
      <right/>
      <top/>
      <bottom style="medium">
        <color auto="1"/>
      </bottom>
      <diagonal/>
    </border>
    <border>
      <left/>
      <right style="thick">
        <color auto="1"/>
      </right>
      <top/>
      <bottom style="medium">
        <color auto="1"/>
      </bottom>
      <diagonal/>
    </border>
    <border>
      <left style="thick">
        <color auto="1"/>
      </left>
      <right style="medium">
        <color auto="1"/>
      </right>
      <top style="medium">
        <color auto="1"/>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thick">
        <color auto="1"/>
      </right>
      <top style="medium">
        <color auto="1"/>
      </top>
      <bottom style="medium">
        <color auto="1"/>
      </bottom>
      <diagonal/>
    </border>
    <border>
      <left style="thick">
        <color auto="1"/>
      </left>
      <right style="medium">
        <color auto="1"/>
      </right>
      <top/>
      <bottom/>
      <diagonal/>
    </border>
    <border>
      <left style="medium">
        <color auto="1"/>
      </left>
      <right/>
      <top/>
      <bottom style="thin">
        <color auto="1"/>
      </bottom>
      <diagonal/>
    </border>
    <border>
      <left/>
      <right/>
      <top/>
      <bottom style="thin">
        <color auto="1"/>
      </bottom>
      <diagonal/>
    </border>
    <border>
      <left/>
      <right style="medium">
        <color auto="1"/>
      </right>
      <top/>
      <bottom style="thin">
        <color auto="1"/>
      </bottom>
      <diagonal/>
    </border>
    <border>
      <left style="medium">
        <color auto="1"/>
      </left>
      <right style="thin">
        <color auto="1"/>
      </right>
      <top/>
      <bottom style="medium">
        <color auto="1"/>
      </bottom>
      <diagonal/>
    </border>
    <border>
      <left style="thin">
        <color auto="1"/>
      </left>
      <right style="thin">
        <color auto="1"/>
      </right>
      <top/>
      <bottom style="medium">
        <color auto="1"/>
      </bottom>
      <diagonal/>
    </border>
    <border>
      <left style="thin">
        <color auto="1"/>
      </left>
      <right style="medium">
        <color auto="1"/>
      </right>
      <top/>
      <bottom style="medium">
        <color auto="1"/>
      </bottom>
      <diagonal/>
    </border>
    <border>
      <left style="thin">
        <color auto="1"/>
      </left>
      <right style="thick">
        <color auto="1"/>
      </right>
      <top/>
      <bottom style="medium">
        <color auto="1"/>
      </bottom>
      <diagonal/>
    </border>
    <border>
      <left style="thick">
        <color auto="1"/>
      </left>
      <right/>
      <top/>
      <bottom style="thin">
        <color auto="1"/>
      </bottom>
      <diagonal/>
    </border>
    <border>
      <left style="thin">
        <color auto="1"/>
      </left>
      <right style="medium">
        <color auto="1"/>
      </right>
      <top/>
      <bottom/>
      <diagonal/>
    </border>
    <border>
      <left style="medium">
        <color auto="1"/>
      </left>
      <right style="medium">
        <color auto="1"/>
      </right>
      <top style="thick">
        <color auto="1"/>
      </top>
      <bottom style="thin">
        <color auto="1"/>
      </bottom>
      <diagonal/>
    </border>
    <border>
      <left style="medium">
        <color auto="1"/>
      </left>
      <right style="medium">
        <color auto="1"/>
      </right>
      <top style="thin">
        <color auto="1"/>
      </top>
      <bottom style="thin">
        <color auto="1"/>
      </bottom>
      <diagonal/>
    </border>
    <border>
      <left style="thick">
        <color auto="1"/>
      </left>
      <right/>
      <top/>
      <bottom style="thick">
        <color auto="1"/>
      </bottom>
      <diagonal/>
    </border>
    <border>
      <left style="medium">
        <color auto="1"/>
      </left>
      <right style="medium">
        <color auto="1"/>
      </right>
      <top style="thin">
        <color auto="1"/>
      </top>
      <bottom style="thick">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thick">
        <color auto="1"/>
      </left>
      <right style="medium">
        <color auto="1"/>
      </right>
      <top/>
      <bottom style="thick">
        <color auto="1"/>
      </bottom>
      <diagonal/>
    </border>
    <border>
      <left/>
      <right style="thick">
        <color auto="1"/>
      </right>
      <top style="medium">
        <color auto="1"/>
      </top>
      <bottom style="thin">
        <color auto="1"/>
      </bottom>
      <diagonal/>
    </border>
    <border>
      <left style="thin">
        <color indexed="64"/>
      </left>
      <right/>
      <top/>
      <bottom/>
      <diagonal/>
    </border>
  </borders>
  <cellStyleXfs count="1">
    <xf numFmtId="0" fontId="0" fillId="0" borderId="0"/>
  </cellStyleXfs>
  <cellXfs count="120">
    <xf numFmtId="0" fontId="0" fillId="0" borderId="0" xfId="0"/>
    <xf numFmtId="0" fontId="0" fillId="0" borderId="0" xfId="0" applyAlignment="1">
      <alignment wrapText="1"/>
    </xf>
    <xf numFmtId="0" fontId="0" fillId="0" borderId="0" xfId="0" applyAlignment="1">
      <alignment horizontal="center" vertical="center"/>
    </xf>
    <xf numFmtId="0" fontId="0" fillId="0" borderId="0" xfId="0" applyAlignment="1">
      <alignment horizontal="center" vertical="center" wrapText="1"/>
    </xf>
    <xf numFmtId="49" fontId="0" fillId="2" borderId="4" xfId="0" applyNumberFormat="1" applyFill="1" applyBorder="1"/>
    <xf numFmtId="49" fontId="0" fillId="2" borderId="0" xfId="0" applyNumberFormat="1" applyFill="1"/>
    <xf numFmtId="49" fontId="0" fillId="2" borderId="5" xfId="0" applyNumberFormat="1" applyFill="1" applyBorder="1"/>
    <xf numFmtId="49" fontId="2" fillId="2" borderId="4" xfId="0" applyNumberFormat="1" applyFont="1" applyFill="1" applyBorder="1" applyAlignment="1">
      <alignment horizontal="center" vertical="center" wrapText="1"/>
    </xf>
    <xf numFmtId="49" fontId="2" fillId="2" borderId="14" xfId="0" applyNumberFormat="1" applyFont="1" applyFill="1" applyBorder="1" applyAlignment="1">
      <alignment horizontal="center" vertical="center" wrapText="1"/>
    </xf>
    <xf numFmtId="49" fontId="2" fillId="2" borderId="15" xfId="0" applyNumberFormat="1" applyFont="1" applyFill="1" applyBorder="1" applyAlignment="1">
      <alignment horizontal="center" vertical="center" wrapText="1"/>
    </xf>
    <xf numFmtId="49" fontId="2" fillId="2" borderId="16" xfId="0" applyNumberFormat="1" applyFont="1" applyFill="1" applyBorder="1" applyAlignment="1">
      <alignment horizontal="center" vertical="center" wrapText="1"/>
    </xf>
    <xf numFmtId="49" fontId="2" fillId="2" borderId="17" xfId="0" applyNumberFormat="1" applyFont="1" applyFill="1" applyBorder="1" applyAlignment="1">
      <alignment horizontal="center" vertical="center" wrapText="1"/>
    </xf>
    <xf numFmtId="49" fontId="0" fillId="0" borderId="23" xfId="0" applyNumberFormat="1" applyBorder="1" applyAlignment="1">
      <alignment horizontal="center" vertical="center"/>
    </xf>
    <xf numFmtId="49" fontId="0" fillId="0" borderId="24" xfId="0" applyNumberFormat="1" applyBorder="1" applyAlignment="1">
      <alignment horizontal="center" vertical="center"/>
    </xf>
    <xf numFmtId="49" fontId="0" fillId="0" borderId="27" xfId="0" applyNumberFormat="1" applyBorder="1" applyAlignment="1">
      <alignment horizontal="center" vertical="center"/>
    </xf>
    <xf numFmtId="49" fontId="0" fillId="0" borderId="34" xfId="0" applyNumberFormat="1" applyBorder="1" applyAlignment="1">
      <alignment horizontal="center" vertical="center"/>
    </xf>
    <xf numFmtId="49" fontId="0" fillId="0" borderId="35" xfId="0" applyNumberFormat="1" applyBorder="1" applyAlignment="1">
      <alignment horizontal="center" vertical="center"/>
    </xf>
    <xf numFmtId="49" fontId="0" fillId="0" borderId="38" xfId="0" applyNumberFormat="1" applyBorder="1" applyAlignment="1">
      <alignment horizontal="center" vertical="center"/>
    </xf>
    <xf numFmtId="49" fontId="1" fillId="2" borderId="4" xfId="0" applyNumberFormat="1" applyFont="1" applyFill="1" applyBorder="1" applyAlignment="1">
      <alignment horizontal="center"/>
    </xf>
    <xf numFmtId="49" fontId="1" fillId="2" borderId="0" xfId="0" applyNumberFormat="1" applyFont="1" applyFill="1" applyAlignment="1">
      <alignment horizontal="center"/>
    </xf>
    <xf numFmtId="49" fontId="1" fillId="2" borderId="5" xfId="0" applyNumberFormat="1" applyFont="1" applyFill="1" applyBorder="1" applyAlignment="1">
      <alignment horizontal="center"/>
    </xf>
    <xf numFmtId="49" fontId="6" fillId="2" borderId="39" xfId="0" applyNumberFormat="1" applyFont="1" applyFill="1" applyBorder="1"/>
    <xf numFmtId="49" fontId="6" fillId="2" borderId="40" xfId="0" applyNumberFormat="1" applyFont="1" applyFill="1" applyBorder="1"/>
    <xf numFmtId="49" fontId="6" fillId="2" borderId="41" xfId="0" applyNumberFormat="1" applyFont="1" applyFill="1" applyBorder="1"/>
    <xf numFmtId="49" fontId="0" fillId="2" borderId="51" xfId="0" applyNumberFormat="1" applyFill="1" applyBorder="1" applyAlignment="1">
      <alignment horizontal="center"/>
    </xf>
    <xf numFmtId="49" fontId="0" fillId="2" borderId="52" xfId="0" applyNumberFormat="1" applyFill="1" applyBorder="1" applyAlignment="1">
      <alignment horizontal="center"/>
    </xf>
    <xf numFmtId="49" fontId="0" fillId="2" borderId="53" xfId="0" applyNumberFormat="1" applyFill="1" applyBorder="1" applyAlignment="1">
      <alignment horizontal="center"/>
    </xf>
    <xf numFmtId="49" fontId="0" fillId="2" borderId="54" xfId="0" applyNumberFormat="1" applyFill="1" applyBorder="1" applyAlignment="1">
      <alignment horizontal="center"/>
    </xf>
    <xf numFmtId="49" fontId="4" fillId="0" borderId="22" xfId="0" applyNumberFormat="1" applyFont="1" applyBorder="1" applyAlignment="1">
      <alignment horizontal="left" vertical="center" wrapText="1"/>
    </xf>
    <xf numFmtId="49" fontId="4" fillId="0" borderId="33" xfId="0" applyNumberFormat="1" applyFont="1" applyBorder="1" applyAlignment="1">
      <alignment horizontal="left" vertical="center" wrapText="1"/>
    </xf>
    <xf numFmtId="49" fontId="0" fillId="2" borderId="9" xfId="0" applyNumberFormat="1" applyFill="1" applyBorder="1"/>
    <xf numFmtId="49" fontId="0" fillId="2" borderId="55" xfId="0" applyNumberFormat="1" applyFill="1" applyBorder="1"/>
    <xf numFmtId="49" fontId="0" fillId="2" borderId="50" xfId="0" applyNumberFormat="1" applyFill="1" applyBorder="1"/>
    <xf numFmtId="49" fontId="9" fillId="2" borderId="10" xfId="0" applyNumberFormat="1" applyFont="1" applyFill="1" applyBorder="1" applyAlignment="1">
      <alignment horizontal="center"/>
    </xf>
    <xf numFmtId="49" fontId="9" fillId="2" borderId="11" xfId="0" applyNumberFormat="1" applyFont="1" applyFill="1" applyBorder="1" applyAlignment="1">
      <alignment horizontal="center"/>
    </xf>
    <xf numFmtId="49" fontId="9" fillId="2" borderId="12" xfId="0" applyNumberFormat="1" applyFont="1" applyFill="1" applyBorder="1" applyAlignment="1">
      <alignment horizontal="center"/>
    </xf>
    <xf numFmtId="49" fontId="0" fillId="2" borderId="56" xfId="0" applyNumberFormat="1" applyFill="1" applyBorder="1"/>
    <xf numFmtId="49" fontId="2" fillId="2" borderId="56" xfId="0" applyNumberFormat="1" applyFont="1" applyFill="1" applyBorder="1" applyAlignment="1">
      <alignment horizontal="center" vertical="center" wrapText="1"/>
    </xf>
    <xf numFmtId="49" fontId="10" fillId="2" borderId="14" xfId="0" applyNumberFormat="1" applyFont="1" applyFill="1" applyBorder="1" applyAlignment="1">
      <alignment horizontal="center" vertical="center" wrapText="1"/>
    </xf>
    <xf numFmtId="49" fontId="10" fillId="2" borderId="15" xfId="0" applyNumberFormat="1" applyFont="1" applyFill="1" applyBorder="1" applyAlignment="1">
      <alignment horizontal="center" vertical="center" wrapText="1"/>
    </xf>
    <xf numFmtId="49" fontId="10" fillId="2" borderId="16" xfId="0" applyNumberFormat="1" applyFont="1" applyFill="1" applyBorder="1" applyAlignment="1">
      <alignment horizontal="center" vertical="center" wrapText="1"/>
    </xf>
    <xf numFmtId="49" fontId="10" fillId="2" borderId="17" xfId="0" applyNumberFormat="1" applyFont="1" applyFill="1" applyBorder="1" applyAlignment="1">
      <alignment horizontal="center" vertical="center" wrapText="1"/>
    </xf>
    <xf numFmtId="49" fontId="0" fillId="2" borderId="20" xfId="0" applyNumberFormat="1" applyFill="1" applyBorder="1"/>
    <xf numFmtId="49" fontId="11" fillId="2" borderId="18" xfId="0" applyNumberFormat="1" applyFont="1" applyFill="1" applyBorder="1" applyAlignment="1">
      <alignment horizontal="center"/>
    </xf>
    <xf numFmtId="49" fontId="11" fillId="2" borderId="19" xfId="0" applyNumberFormat="1" applyFont="1" applyFill="1" applyBorder="1" applyAlignment="1">
      <alignment horizontal="center"/>
    </xf>
    <xf numFmtId="49" fontId="11" fillId="2" borderId="20" xfId="0" applyNumberFormat="1" applyFont="1" applyFill="1" applyBorder="1" applyAlignment="1">
      <alignment horizontal="center"/>
    </xf>
    <xf numFmtId="49" fontId="11" fillId="2" borderId="21" xfId="0" applyNumberFormat="1" applyFont="1" applyFill="1" applyBorder="1" applyAlignment="1">
      <alignment horizontal="center"/>
    </xf>
    <xf numFmtId="49" fontId="0" fillId="0" borderId="1" xfId="0" applyNumberFormat="1" applyBorder="1" applyAlignment="1">
      <alignment horizontal="center" vertical="center"/>
    </xf>
    <xf numFmtId="49" fontId="12" fillId="0" borderId="57" xfId="0" applyNumberFormat="1" applyFont="1" applyBorder="1" applyAlignment="1">
      <alignment horizontal="left" vertical="center" wrapText="1"/>
    </xf>
    <xf numFmtId="49" fontId="11" fillId="0" borderId="23" xfId="0" applyNumberFormat="1" applyFont="1" applyBorder="1" applyAlignment="1">
      <alignment horizontal="center" vertical="center"/>
    </xf>
    <xf numFmtId="49" fontId="11" fillId="0" borderId="24" xfId="0" applyNumberFormat="1" applyFont="1" applyBorder="1" applyAlignment="1">
      <alignment horizontal="center" vertical="center"/>
    </xf>
    <xf numFmtId="49" fontId="11" fillId="0" borderId="25" xfId="0" applyNumberFormat="1" applyFont="1" applyBorder="1" applyAlignment="1">
      <alignment horizontal="center" vertical="center"/>
    </xf>
    <xf numFmtId="49" fontId="11" fillId="0" borderId="26" xfId="0" applyNumberFormat="1" applyFont="1" applyBorder="1" applyAlignment="1">
      <alignment horizontal="center" vertical="center" wrapText="1"/>
    </xf>
    <xf numFmtId="49" fontId="11" fillId="0" borderId="24" xfId="0" applyNumberFormat="1" applyFont="1" applyBorder="1" applyAlignment="1">
      <alignment horizontal="center" vertical="center" wrapText="1"/>
    </xf>
    <xf numFmtId="49" fontId="11" fillId="0" borderId="27" xfId="0" applyNumberFormat="1" applyFont="1" applyBorder="1" applyAlignment="1">
      <alignment horizontal="center" vertical="center" wrapText="1"/>
    </xf>
    <xf numFmtId="49" fontId="0" fillId="0" borderId="4" xfId="0" applyNumberFormat="1" applyBorder="1" applyAlignment="1">
      <alignment horizontal="center" vertical="center"/>
    </xf>
    <xf numFmtId="49" fontId="12" fillId="0" borderId="58" xfId="0" applyNumberFormat="1" applyFont="1" applyBorder="1" applyAlignment="1">
      <alignment horizontal="left" vertical="center" wrapText="1"/>
    </xf>
    <xf numFmtId="49" fontId="11" fillId="0" borderId="28" xfId="0" applyNumberFormat="1" applyFont="1" applyBorder="1" applyAlignment="1">
      <alignment horizontal="center" vertical="center"/>
    </xf>
    <xf numFmtId="49" fontId="11" fillId="0" borderId="29" xfId="0" applyNumberFormat="1" applyFont="1" applyBorder="1" applyAlignment="1">
      <alignment horizontal="center" vertical="center"/>
    </xf>
    <xf numFmtId="49" fontId="11" fillId="0" borderId="30" xfId="0" applyNumberFormat="1" applyFont="1" applyBorder="1" applyAlignment="1">
      <alignment horizontal="center" vertical="center"/>
    </xf>
    <xf numFmtId="49" fontId="11" fillId="0" borderId="31" xfId="0" applyNumberFormat="1" applyFont="1" applyBorder="1" applyAlignment="1">
      <alignment horizontal="center" vertical="center"/>
    </xf>
    <xf numFmtId="49" fontId="11" fillId="0" borderId="32" xfId="0" applyNumberFormat="1" applyFont="1" applyBorder="1" applyAlignment="1">
      <alignment horizontal="center" vertical="center"/>
    </xf>
    <xf numFmtId="49" fontId="0" fillId="0" borderId="59" xfId="0" applyNumberFormat="1" applyBorder="1" applyAlignment="1">
      <alignment horizontal="center" vertical="center"/>
    </xf>
    <xf numFmtId="49" fontId="12" fillId="0" borderId="60" xfId="0" applyNumberFormat="1" applyFont="1" applyBorder="1" applyAlignment="1">
      <alignment horizontal="left" vertical="center" wrapText="1"/>
    </xf>
    <xf numFmtId="49" fontId="11" fillId="0" borderId="34" xfId="0" applyNumberFormat="1" applyFont="1" applyBorder="1" applyAlignment="1">
      <alignment horizontal="center" vertical="center"/>
    </xf>
    <xf numFmtId="49" fontId="11" fillId="0" borderId="35" xfId="0" applyNumberFormat="1" applyFont="1" applyBorder="1" applyAlignment="1">
      <alignment horizontal="center" vertical="center"/>
    </xf>
    <xf numFmtId="49" fontId="11" fillId="0" borderId="36" xfId="0" applyNumberFormat="1" applyFont="1" applyBorder="1" applyAlignment="1">
      <alignment horizontal="center" vertical="center"/>
    </xf>
    <xf numFmtId="49" fontId="11" fillId="0" borderId="37" xfId="0" applyNumberFormat="1" applyFont="1" applyBorder="1" applyAlignment="1">
      <alignment horizontal="center" vertical="center"/>
    </xf>
    <xf numFmtId="49" fontId="11" fillId="0" borderId="38" xfId="0" applyNumberFormat="1" applyFont="1" applyBorder="1" applyAlignment="1">
      <alignment horizontal="center" vertical="center"/>
    </xf>
    <xf numFmtId="0" fontId="7" fillId="0" borderId="0" xfId="0" applyFont="1"/>
    <xf numFmtId="0" fontId="7" fillId="0" borderId="0" xfId="0" applyFont="1" applyAlignment="1">
      <alignment wrapText="1"/>
    </xf>
    <xf numFmtId="0" fontId="7" fillId="0" borderId="66" xfId="0" applyFont="1" applyBorder="1" applyAlignment="1">
      <alignment wrapText="1"/>
    </xf>
    <xf numFmtId="0" fontId="7" fillId="0" borderId="66" xfId="0" applyFont="1" applyBorder="1"/>
    <xf numFmtId="0" fontId="7" fillId="0" borderId="0" xfId="0" applyFont="1" applyAlignment="1">
      <alignment vertical="center"/>
    </xf>
    <xf numFmtId="0" fontId="7" fillId="0" borderId="0" xfId="0" applyFont="1" applyAlignment="1">
      <alignment horizontal="center" vertical="center" wrapText="1"/>
    </xf>
    <xf numFmtId="0" fontId="0" fillId="0" borderId="66" xfId="0" applyBorder="1"/>
    <xf numFmtId="0" fontId="7" fillId="0" borderId="0" xfId="0" applyFont="1" applyAlignment="1">
      <alignment horizontal="center" wrapText="1"/>
    </xf>
    <xf numFmtId="0" fontId="13" fillId="0" borderId="66" xfId="0" applyFont="1" applyBorder="1"/>
    <xf numFmtId="0" fontId="13" fillId="0" borderId="0" xfId="0" applyFont="1"/>
    <xf numFmtId="49" fontId="2" fillId="2" borderId="61" xfId="0" applyNumberFormat="1" applyFont="1" applyFill="1" applyBorder="1" applyAlignment="1">
      <alignment horizontal="center" vertical="center" wrapText="1"/>
    </xf>
    <xf numFmtId="49" fontId="2" fillId="2" borderId="62" xfId="0" applyNumberFormat="1" applyFont="1" applyFill="1" applyBorder="1" applyAlignment="1">
      <alignment horizontal="center" vertical="center" wrapText="1"/>
    </xf>
    <xf numFmtId="49" fontId="2" fillId="2" borderId="65" xfId="0" applyNumberFormat="1" applyFont="1" applyFill="1" applyBorder="1" applyAlignment="1">
      <alignment horizontal="center" vertical="center" wrapText="1"/>
    </xf>
    <xf numFmtId="49" fontId="1" fillId="2" borderId="1" xfId="0" applyNumberFormat="1" applyFont="1" applyFill="1" applyBorder="1" applyAlignment="1">
      <alignment horizontal="center"/>
    </xf>
    <xf numFmtId="49" fontId="1" fillId="2" borderId="2" xfId="0" applyNumberFormat="1" applyFont="1" applyFill="1" applyBorder="1" applyAlignment="1">
      <alignment horizontal="center"/>
    </xf>
    <xf numFmtId="49" fontId="1" fillId="2" borderId="3" xfId="0" applyNumberFormat="1" applyFont="1" applyFill="1" applyBorder="1" applyAlignment="1">
      <alignment horizontal="center"/>
    </xf>
    <xf numFmtId="49" fontId="1" fillId="2" borderId="4" xfId="0" applyNumberFormat="1" applyFont="1" applyFill="1" applyBorder="1" applyAlignment="1">
      <alignment horizontal="center"/>
    </xf>
    <xf numFmtId="49" fontId="1" fillId="2" borderId="0" xfId="0" applyNumberFormat="1" applyFont="1" applyFill="1" applyBorder="1" applyAlignment="1">
      <alignment horizontal="center"/>
    </xf>
    <xf numFmtId="49" fontId="1" fillId="2" borderId="5" xfId="0" applyNumberFormat="1" applyFont="1" applyFill="1" applyBorder="1" applyAlignment="1">
      <alignment horizontal="center"/>
    </xf>
    <xf numFmtId="49" fontId="5" fillId="2" borderId="4" xfId="0" applyNumberFormat="1" applyFont="1" applyFill="1" applyBorder="1" applyAlignment="1">
      <alignment horizontal="center"/>
    </xf>
    <xf numFmtId="49" fontId="5" fillId="2" borderId="0" xfId="0" applyNumberFormat="1" applyFont="1" applyFill="1" applyBorder="1" applyAlignment="1">
      <alignment horizontal="center"/>
    </xf>
    <xf numFmtId="49" fontId="5" fillId="2" borderId="5" xfId="0" applyNumberFormat="1" applyFont="1" applyFill="1" applyBorder="1" applyAlignment="1">
      <alignment horizontal="center"/>
    </xf>
    <xf numFmtId="49" fontId="2" fillId="2" borderId="42" xfId="0" applyNumberFormat="1" applyFont="1" applyFill="1" applyBorder="1" applyAlignment="1">
      <alignment horizontal="center" vertical="center" wrapText="1"/>
    </xf>
    <xf numFmtId="49" fontId="2" fillId="2" borderId="47" xfId="0" applyNumberFormat="1" applyFont="1" applyFill="1" applyBorder="1" applyAlignment="1">
      <alignment horizontal="center" vertical="center" wrapText="1"/>
    </xf>
    <xf numFmtId="49" fontId="2" fillId="2" borderId="64" xfId="0" applyNumberFormat="1" applyFont="1" applyFill="1" applyBorder="1" applyAlignment="1">
      <alignment horizontal="center" vertical="center" wrapText="1"/>
    </xf>
    <xf numFmtId="49" fontId="2" fillId="2" borderId="43" xfId="0" applyNumberFormat="1" applyFont="1" applyFill="1" applyBorder="1" applyAlignment="1">
      <alignment horizontal="center" vertical="center" wrapText="1"/>
    </xf>
    <xf numFmtId="49" fontId="2" fillId="2" borderId="44" xfId="0" applyNumberFormat="1" applyFont="1" applyFill="1" applyBorder="1" applyAlignment="1">
      <alignment horizontal="center" vertical="center" wrapText="1"/>
    </xf>
    <xf numFmtId="49" fontId="2" fillId="2" borderId="45" xfId="0" applyNumberFormat="1" applyFont="1" applyFill="1" applyBorder="1" applyAlignment="1">
      <alignment horizontal="center" vertical="center" wrapText="1"/>
    </xf>
    <xf numFmtId="49" fontId="2" fillId="2" borderId="46" xfId="0" applyNumberFormat="1" applyFont="1" applyFill="1" applyBorder="1" applyAlignment="1">
      <alignment horizontal="center" vertical="center" wrapText="1"/>
    </xf>
    <xf numFmtId="49" fontId="2" fillId="2" borderId="63" xfId="0" applyNumberFormat="1" applyFont="1" applyFill="1" applyBorder="1" applyAlignment="1">
      <alignment horizontal="center" vertical="center" wrapText="1"/>
    </xf>
    <xf numFmtId="49" fontId="3" fillId="2" borderId="10" xfId="0" applyNumberFormat="1" applyFont="1" applyFill="1" applyBorder="1" applyAlignment="1">
      <alignment horizontal="center"/>
    </xf>
    <xf numFmtId="49" fontId="3" fillId="2" borderId="11" xfId="0" applyNumberFormat="1" applyFont="1" applyFill="1" applyBorder="1" applyAlignment="1">
      <alignment horizontal="center"/>
    </xf>
    <xf numFmtId="49" fontId="3" fillId="2" borderId="13" xfId="0" applyNumberFormat="1" applyFont="1" applyFill="1" applyBorder="1" applyAlignment="1">
      <alignment horizontal="center"/>
    </xf>
    <xf numFmtId="49" fontId="8" fillId="2" borderId="1" xfId="0" applyNumberFormat="1" applyFont="1" applyFill="1" applyBorder="1" applyAlignment="1">
      <alignment horizontal="center"/>
    </xf>
    <xf numFmtId="49" fontId="8" fillId="2" borderId="2" xfId="0" applyNumberFormat="1" applyFont="1" applyFill="1" applyBorder="1" applyAlignment="1">
      <alignment horizontal="center"/>
    </xf>
    <xf numFmtId="49" fontId="8" fillId="2" borderId="3" xfId="0" applyNumberFormat="1" applyFont="1" applyFill="1" applyBorder="1" applyAlignment="1">
      <alignment horizontal="center"/>
    </xf>
    <xf numFmtId="49" fontId="7" fillId="2" borderId="4" xfId="0" applyNumberFormat="1" applyFont="1" applyFill="1" applyBorder="1" applyAlignment="1">
      <alignment horizontal="center"/>
    </xf>
    <xf numFmtId="49" fontId="7" fillId="2" borderId="0" xfId="0" applyNumberFormat="1" applyFont="1" applyFill="1" applyBorder="1" applyAlignment="1">
      <alignment horizontal="center"/>
    </xf>
    <xf numFmtId="49" fontId="7" fillId="2" borderId="5" xfId="0" applyNumberFormat="1" applyFont="1" applyFill="1" applyBorder="1" applyAlignment="1">
      <alignment horizontal="center"/>
    </xf>
    <xf numFmtId="49" fontId="0" fillId="2" borderId="4" xfId="0" applyNumberFormat="1" applyFill="1" applyBorder="1" applyAlignment="1">
      <alignment horizontal="center"/>
    </xf>
    <xf numFmtId="49" fontId="0" fillId="2" borderId="0" xfId="0" applyNumberFormat="1" applyFill="1" applyBorder="1" applyAlignment="1">
      <alignment horizontal="center"/>
    </xf>
    <xf numFmtId="49" fontId="0" fillId="2" borderId="5" xfId="0" applyNumberFormat="1" applyFill="1" applyBorder="1" applyAlignment="1">
      <alignment horizontal="center"/>
    </xf>
    <xf numFmtId="49" fontId="2" fillId="2" borderId="6" xfId="0" applyNumberFormat="1" applyFont="1" applyFill="1" applyBorder="1" applyAlignment="1">
      <alignment horizontal="center" vertical="center" wrapText="1"/>
    </xf>
    <xf numFmtId="49" fontId="2" fillId="2" borderId="7" xfId="0" applyNumberFormat="1" applyFont="1" applyFill="1" applyBorder="1" applyAlignment="1">
      <alignment horizontal="center" vertical="center" wrapText="1"/>
    </xf>
    <xf numFmtId="49" fontId="2" fillId="2" borderId="8" xfId="0" applyNumberFormat="1" applyFont="1" applyFill="1" applyBorder="1" applyAlignment="1">
      <alignment horizontal="center" vertical="center" wrapText="1"/>
    </xf>
    <xf numFmtId="49" fontId="2" fillId="2" borderId="48" xfId="0" applyNumberFormat="1" applyFont="1" applyFill="1" applyBorder="1" applyAlignment="1">
      <alignment horizontal="center" vertical="center" wrapText="1"/>
    </xf>
    <xf numFmtId="49" fontId="2" fillId="2" borderId="49" xfId="0" applyNumberFormat="1" applyFont="1" applyFill="1" applyBorder="1" applyAlignment="1">
      <alignment horizontal="center" vertical="center" wrapText="1"/>
    </xf>
    <xf numFmtId="49" fontId="2" fillId="2" borderId="50" xfId="0" applyNumberFormat="1" applyFont="1" applyFill="1" applyBorder="1" applyAlignment="1">
      <alignment horizontal="center" vertical="center" wrapText="1"/>
    </xf>
    <xf numFmtId="49" fontId="2" fillId="2" borderId="10" xfId="0" applyNumberFormat="1" applyFont="1" applyFill="1" applyBorder="1" applyAlignment="1">
      <alignment horizontal="center" vertical="center" wrapText="1"/>
    </xf>
    <xf numFmtId="49" fontId="2" fillId="2" borderId="11" xfId="0" applyNumberFormat="1" applyFont="1" applyFill="1" applyBorder="1" applyAlignment="1">
      <alignment horizontal="center" vertical="center" wrapText="1"/>
    </xf>
    <xf numFmtId="49" fontId="2" fillId="2" borderId="12" xfId="0" applyNumberFormat="1"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CSA%20clearances%20calculator%20version%208.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CSA%20clearances%20calculator%20version%208_mod.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okupLists"/>
      <sheetName val="CSA C22.3 No. 60826 table 4"/>
      <sheetName val="PLS CADD"/>
      <sheetName val="Inputs"/>
      <sheetName val="Advanced User Calcs"/>
      <sheetName val="PLS CADD Feature Codes"/>
      <sheetName val="AEUC table 5"/>
      <sheetName val="AEUC table 7"/>
      <sheetName val="CSA table 2"/>
      <sheetName val="CSA_C22.3_No.1_table_D1"/>
      <sheetName val="CSA C22.3 No.60826 Table CA.1"/>
      <sheetName val="CSA table 3"/>
      <sheetName val="CSA table 5"/>
      <sheetName val="CSA table 6"/>
      <sheetName val="CSA table 7"/>
      <sheetName val="CSA table 9"/>
      <sheetName val="CSA table 10"/>
      <sheetName val="CSA table 11"/>
      <sheetName val="CSA table 13"/>
      <sheetName val="CSA table 14"/>
      <sheetName val="CSA table 15"/>
      <sheetName val="CSA table 16"/>
      <sheetName val="CSA table 17"/>
      <sheetName val="CSA table 18"/>
      <sheetName val="CSA table 20"/>
      <sheetName val="CSA table 21"/>
      <sheetName val="CSA table 22"/>
      <sheetName val="CSA table 23"/>
      <sheetName val="CSA table 24"/>
      <sheetName val="CSA table 25"/>
      <sheetName val="CSA table 26"/>
      <sheetName val="CSA C22.3 No.60826 table CA.2"/>
      <sheetName val="C22.3 tables 17_18_20_21_22_24"/>
      <sheetName val="CSA C22.3 No.1 table 9"/>
      <sheetName val="ASCE MOP 74 table C-1"/>
      <sheetName val="ASCE MOP74 table 2-4 and 2-6"/>
      <sheetName val="CSA C22.3 No.1 table 31"/>
      <sheetName val="CSA C22.3 No.1 table 30"/>
      <sheetName val="CSA C22.3 No.1 clause 6.3"/>
      <sheetName val="AESOloadZone"/>
    </sheetNames>
    <sheetDataSet>
      <sheetData sheetId="0" refreshError="1"/>
      <sheetData sheetId="1" refreshError="1"/>
      <sheetData sheetId="2" refreshError="1"/>
      <sheetData sheetId="3">
        <row r="10">
          <cell r="F10">
            <v>138</v>
          </cell>
        </row>
        <row r="29">
          <cell r="H29">
            <v>1.2</v>
          </cell>
        </row>
        <row r="31">
          <cell r="H31">
            <v>0.01</v>
          </cell>
        </row>
      </sheetData>
      <sheetData sheetId="4"/>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okupLists"/>
      <sheetName val="CSA C22.3 No. 60826 table 4"/>
      <sheetName val="PLS CADD"/>
      <sheetName val="Inputs"/>
      <sheetName val="Advanced User Calcs"/>
      <sheetName val="PLS CADD Feature Codes"/>
      <sheetName val="AEUC table 5"/>
      <sheetName val="AEUC table 7"/>
      <sheetName val="CSA table 2"/>
      <sheetName val="CSA_C22.3_No.1_table_D1"/>
      <sheetName val="CSA C22.3 No.60826 Table CA.1"/>
      <sheetName val="CSA table 3"/>
      <sheetName val="CSA table 5"/>
      <sheetName val="CSA table 6"/>
      <sheetName val="CSA table 7"/>
      <sheetName val="CSA table 9"/>
      <sheetName val="CSA table 10"/>
      <sheetName val="CSA table 11"/>
      <sheetName val="CSA table 13"/>
      <sheetName val="CSA table 14"/>
      <sheetName val="CSA table 15"/>
      <sheetName val="CSA table 16"/>
      <sheetName val="CSA table 17"/>
      <sheetName val="CSA table 18"/>
      <sheetName val="CSA table 20"/>
      <sheetName val="CSA table 21"/>
      <sheetName val="CSA table 22"/>
      <sheetName val="CSA table 23"/>
      <sheetName val="CSA table 24"/>
      <sheetName val="CSA table 25"/>
      <sheetName val="CSA table 26"/>
      <sheetName val="CSA C22.3 No.60826 table CA.2"/>
      <sheetName val="C22.3 tables 17_18_20_21_22_24"/>
      <sheetName val="CSA C22.3 No.1 table 9"/>
      <sheetName val="ASCE MOP 74 table C-1"/>
      <sheetName val="ASCE MOP74 table 2-4 and 2-6"/>
      <sheetName val="CSA C22.3 No.1 table 31"/>
      <sheetName val="CSA C22.3 No.1 table 30"/>
      <sheetName val="CSA C22.3 No.1 clause 6.3"/>
      <sheetName val="AESOloadZone"/>
    </sheetNames>
    <sheetDataSet>
      <sheetData sheetId="0"/>
      <sheetData sheetId="1"/>
      <sheetData sheetId="2"/>
      <sheetData sheetId="3"/>
      <sheetData sheetId="4"/>
      <sheetData sheetId="5"/>
      <sheetData sheetId="6"/>
      <sheetData sheetId="7"/>
      <sheetData sheetId="8"/>
      <sheetData sheetId="9"/>
      <sheetData sheetId="10">
        <row r="3">
          <cell r="C3" t="str">
            <v>British Columbia 100 Mile House</v>
          </cell>
          <cell r="E3">
            <v>51.65</v>
          </cell>
          <cell r="F3">
            <v>-121.28</v>
          </cell>
        </row>
        <row r="4">
          <cell r="C4" t="str">
            <v>British Columbia Abbotsford</v>
          </cell>
          <cell r="E4">
            <v>49.05</v>
          </cell>
          <cell r="F4">
            <v>-122.33</v>
          </cell>
        </row>
        <row r="5">
          <cell r="C5" t="str">
            <v>British Columbia Agassiz</v>
          </cell>
          <cell r="E5">
            <v>49.23</v>
          </cell>
          <cell r="F5">
            <v>-121.77</v>
          </cell>
        </row>
        <row r="6">
          <cell r="C6" t="str">
            <v>British Columbia Alberni</v>
          </cell>
          <cell r="E6">
            <v>49.27</v>
          </cell>
          <cell r="F6">
            <v>-124.8</v>
          </cell>
        </row>
        <row r="7">
          <cell r="C7" t="str">
            <v>British Columbia Ashcroft</v>
          </cell>
          <cell r="E7">
            <v>50.72</v>
          </cell>
          <cell r="F7">
            <v>-121.28</v>
          </cell>
        </row>
        <row r="8">
          <cell r="C8" t="str">
            <v>British Columbia Bamfield</v>
          </cell>
          <cell r="E8">
            <v>48.83</v>
          </cell>
          <cell r="F8">
            <v>-125.13</v>
          </cell>
        </row>
        <row r="9">
          <cell r="C9" t="str">
            <v>British Columbia Beatton River</v>
          </cell>
          <cell r="E9">
            <v>57.38</v>
          </cell>
          <cell r="F9">
            <v>-121.4</v>
          </cell>
        </row>
        <row r="10">
          <cell r="C10" t="str">
            <v>British Columbia Bella Bella</v>
          </cell>
          <cell r="E10">
            <v>52.16</v>
          </cell>
          <cell r="F10">
            <v>-128.13999999999999</v>
          </cell>
        </row>
        <row r="11">
          <cell r="C11" t="str">
            <v>British Columbia Bella Coola</v>
          </cell>
          <cell r="E11">
            <v>52.37</v>
          </cell>
          <cell r="F11">
            <v>-126.75</v>
          </cell>
        </row>
        <row r="12">
          <cell r="C12" t="str">
            <v>British Columbia Burns Lake</v>
          </cell>
          <cell r="E12">
            <v>54.23</v>
          </cell>
          <cell r="F12">
            <v>-125.75</v>
          </cell>
        </row>
        <row r="13">
          <cell r="C13" t="str">
            <v>British Columbia Cache Creek</v>
          </cell>
          <cell r="E13">
            <v>50.8</v>
          </cell>
          <cell r="F13">
            <v>-121.32</v>
          </cell>
        </row>
        <row r="14">
          <cell r="C14" t="str">
            <v>British Columbia Campbell River</v>
          </cell>
          <cell r="E14">
            <v>50.02</v>
          </cell>
          <cell r="F14">
            <v>-125.24</v>
          </cell>
        </row>
        <row r="15">
          <cell r="C15" t="str">
            <v>British Columbia Carmi</v>
          </cell>
          <cell r="E15">
            <v>49.5</v>
          </cell>
          <cell r="F15">
            <v>-119.12</v>
          </cell>
        </row>
        <row r="16">
          <cell r="C16" t="str">
            <v>British Columbia Castlegar</v>
          </cell>
          <cell r="E16">
            <v>49.32</v>
          </cell>
          <cell r="F16">
            <v>-117.67</v>
          </cell>
        </row>
        <row r="17">
          <cell r="C17" t="str">
            <v>British Columbia Chetwynd</v>
          </cell>
          <cell r="E17">
            <v>55.7</v>
          </cell>
          <cell r="F17">
            <v>-121.63</v>
          </cell>
        </row>
        <row r="18">
          <cell r="C18" t="str">
            <v>British Columbia Chilliwack</v>
          </cell>
          <cell r="E18">
            <v>49.17</v>
          </cell>
          <cell r="F18">
            <v>-121.95</v>
          </cell>
        </row>
        <row r="19">
          <cell r="C19" t="str">
            <v>British Columbia Comox</v>
          </cell>
          <cell r="E19">
            <v>49.68</v>
          </cell>
          <cell r="F19">
            <v>-124.93</v>
          </cell>
        </row>
        <row r="20">
          <cell r="C20" t="str">
            <v>British Columbia Courtenay</v>
          </cell>
          <cell r="E20">
            <v>49.68</v>
          </cell>
          <cell r="F20">
            <v>-124.98</v>
          </cell>
        </row>
        <row r="21">
          <cell r="C21" t="str">
            <v>British Columbia Cranbrook</v>
          </cell>
          <cell r="E21">
            <v>49.5</v>
          </cell>
          <cell r="F21">
            <v>-115.77</v>
          </cell>
        </row>
        <row r="22">
          <cell r="C22" t="str">
            <v>British Columbia Crescent Valley</v>
          </cell>
          <cell r="E22">
            <v>49.45</v>
          </cell>
          <cell r="F22">
            <v>-117.55</v>
          </cell>
        </row>
        <row r="23">
          <cell r="C23" t="str">
            <v>British Columbia Crofton</v>
          </cell>
          <cell r="E23">
            <v>48.87</v>
          </cell>
          <cell r="F23">
            <v>-123.65</v>
          </cell>
        </row>
        <row r="24">
          <cell r="C24" t="str">
            <v>British Columbia Dawson Creek</v>
          </cell>
          <cell r="E24">
            <v>55.77</v>
          </cell>
          <cell r="F24">
            <v>-120.23</v>
          </cell>
        </row>
        <row r="25">
          <cell r="C25" t="str">
            <v xml:space="preserve">British Columbia Dease Lake </v>
          </cell>
          <cell r="E25">
            <v>58.44</v>
          </cell>
          <cell r="F25">
            <v>-130</v>
          </cell>
        </row>
        <row r="26">
          <cell r="C26" t="str">
            <v>British Columbia Dog Creek</v>
          </cell>
          <cell r="E26">
            <v>51.58</v>
          </cell>
          <cell r="F26">
            <v>-122.3</v>
          </cell>
        </row>
        <row r="27">
          <cell r="C27" t="str">
            <v>British Columbia Duncan</v>
          </cell>
          <cell r="E27">
            <v>48.78</v>
          </cell>
          <cell r="F27">
            <v>-123.7</v>
          </cell>
        </row>
        <row r="28">
          <cell r="C28" t="str">
            <v>British Columbia Elko</v>
          </cell>
          <cell r="E28">
            <v>49.3</v>
          </cell>
          <cell r="F28">
            <v>-115.12</v>
          </cell>
        </row>
        <row r="29">
          <cell r="C29" t="str">
            <v>British Columbia Fernie</v>
          </cell>
          <cell r="E29">
            <v>49.5</v>
          </cell>
          <cell r="F29">
            <v>-115.07</v>
          </cell>
        </row>
        <row r="30">
          <cell r="C30" t="str">
            <v>British Columbia Fort Nelson</v>
          </cell>
          <cell r="E30">
            <v>58.83</v>
          </cell>
          <cell r="F30">
            <v>-122.7</v>
          </cell>
        </row>
        <row r="31">
          <cell r="C31" t="str">
            <v>British Columbia Fort St. John</v>
          </cell>
          <cell r="E31">
            <v>56.25</v>
          </cell>
          <cell r="F31">
            <v>-120.85</v>
          </cell>
        </row>
        <row r="32">
          <cell r="C32" t="str">
            <v>British Columbia Glacier</v>
          </cell>
          <cell r="E32">
            <v>51.27</v>
          </cell>
          <cell r="F32">
            <v>-117.52</v>
          </cell>
        </row>
        <row r="33">
          <cell r="C33" t="str">
            <v xml:space="preserve">British Columbia Gold River </v>
          </cell>
          <cell r="E33">
            <v>49.78</v>
          </cell>
          <cell r="F33">
            <v>-126.05</v>
          </cell>
        </row>
        <row r="34">
          <cell r="C34" t="str">
            <v>British Columbia Golden</v>
          </cell>
          <cell r="E34">
            <v>51.3</v>
          </cell>
          <cell r="F34">
            <v>-116.97</v>
          </cell>
        </row>
        <row r="35">
          <cell r="C35" t="str">
            <v>British Columbia Grand Forks</v>
          </cell>
          <cell r="E35">
            <v>49.03</v>
          </cell>
          <cell r="F35">
            <v>-118.45</v>
          </cell>
        </row>
        <row r="36">
          <cell r="C36" t="str">
            <v>British Columbia Greenwood</v>
          </cell>
          <cell r="E36">
            <v>49.1</v>
          </cell>
          <cell r="F36">
            <v>-118.68</v>
          </cell>
        </row>
        <row r="37">
          <cell r="C37" t="str">
            <v>British Columbia Hope</v>
          </cell>
          <cell r="E37">
            <v>49.38</v>
          </cell>
          <cell r="F37">
            <v>-121.44</v>
          </cell>
        </row>
        <row r="38">
          <cell r="C38" t="str">
            <v xml:space="preserve">British Columbia Jordan River </v>
          </cell>
          <cell r="E38">
            <v>48.42</v>
          </cell>
          <cell r="F38">
            <v>-124.05</v>
          </cell>
        </row>
        <row r="39">
          <cell r="C39" t="str">
            <v>British Columbia Kamloops</v>
          </cell>
          <cell r="E39">
            <v>50.67</v>
          </cell>
          <cell r="F39">
            <v>-120.32</v>
          </cell>
        </row>
        <row r="40">
          <cell r="C40" t="str">
            <v>British Columbia Kaslo</v>
          </cell>
          <cell r="E40">
            <v>49.92</v>
          </cell>
          <cell r="F40">
            <v>-116.92</v>
          </cell>
        </row>
        <row r="41">
          <cell r="C41" t="str">
            <v>British Columbia Kelowna</v>
          </cell>
          <cell r="E41">
            <v>49.88</v>
          </cell>
          <cell r="F41">
            <v>-119.48</v>
          </cell>
        </row>
        <row r="42">
          <cell r="C42" t="str">
            <v>British Columbia Kimberley</v>
          </cell>
          <cell r="E42">
            <v>49.68</v>
          </cell>
          <cell r="F42">
            <v>-115.98</v>
          </cell>
        </row>
        <row r="43">
          <cell r="C43" t="str">
            <v>British Columbia Kitimat Plant</v>
          </cell>
          <cell r="E43">
            <v>54.05</v>
          </cell>
          <cell r="F43">
            <v>-128.63</v>
          </cell>
        </row>
        <row r="44">
          <cell r="C44" t="str">
            <v>British Columbia Kitimat Townsite</v>
          </cell>
          <cell r="E44">
            <v>54.07</v>
          </cell>
          <cell r="F44">
            <v>-128.65</v>
          </cell>
        </row>
        <row r="45">
          <cell r="C45" t="str">
            <v>British Columbia Ladysmith</v>
          </cell>
          <cell r="E45">
            <v>48.99</v>
          </cell>
          <cell r="F45">
            <v>-123.82</v>
          </cell>
        </row>
        <row r="46">
          <cell r="C46" t="str">
            <v>British Columbia Langford</v>
          </cell>
          <cell r="E46">
            <v>48.45</v>
          </cell>
          <cell r="F46">
            <v>-123.5</v>
          </cell>
        </row>
        <row r="47">
          <cell r="C47" t="str">
            <v>British Columbia Lillooet</v>
          </cell>
          <cell r="E47">
            <v>50.68</v>
          </cell>
          <cell r="F47">
            <v>-121.93</v>
          </cell>
        </row>
        <row r="48">
          <cell r="C48" t="str">
            <v>British Columbia Lytton</v>
          </cell>
          <cell r="E48">
            <v>50.23</v>
          </cell>
          <cell r="F48">
            <v>-121.57</v>
          </cell>
        </row>
        <row r="49">
          <cell r="C49" t="str">
            <v>British Columbia Mackenzie</v>
          </cell>
          <cell r="E49">
            <v>55.3</v>
          </cell>
          <cell r="F49">
            <v>-123.08</v>
          </cell>
        </row>
        <row r="50">
          <cell r="C50" t="str">
            <v>British Columbia Masset</v>
          </cell>
          <cell r="E50">
            <v>54.02</v>
          </cell>
          <cell r="F50">
            <v>-132.1</v>
          </cell>
        </row>
        <row r="51">
          <cell r="C51" t="str">
            <v>British Columbia McBride</v>
          </cell>
          <cell r="E51">
            <v>53.3</v>
          </cell>
          <cell r="F51">
            <v>-120.17</v>
          </cell>
        </row>
        <row r="52">
          <cell r="C52" t="str">
            <v>British Columbia McLeod Lake</v>
          </cell>
          <cell r="E52">
            <v>54.98</v>
          </cell>
          <cell r="F52">
            <v>-123.03</v>
          </cell>
        </row>
        <row r="53">
          <cell r="C53" t="str">
            <v>British Columbia Merritt</v>
          </cell>
          <cell r="E53">
            <v>50.1</v>
          </cell>
          <cell r="F53">
            <v>-120.78</v>
          </cell>
        </row>
        <row r="54">
          <cell r="C54" t="str">
            <v>British Columbia Mission City</v>
          </cell>
          <cell r="E54">
            <v>49.13</v>
          </cell>
          <cell r="F54">
            <v>-122.3</v>
          </cell>
        </row>
        <row r="55">
          <cell r="C55" t="str">
            <v>British Columbia Montrose</v>
          </cell>
          <cell r="E55">
            <v>49.08</v>
          </cell>
          <cell r="F55">
            <v>-117.58</v>
          </cell>
        </row>
        <row r="56">
          <cell r="C56" t="str">
            <v>British Columbia Nakusp</v>
          </cell>
          <cell r="E56">
            <v>50.23</v>
          </cell>
          <cell r="F56">
            <v>-117.8</v>
          </cell>
        </row>
        <row r="57">
          <cell r="C57" t="str">
            <v>British Columbia Nanaimo</v>
          </cell>
          <cell r="E57">
            <v>49.17</v>
          </cell>
          <cell r="F57">
            <v>-123.93</v>
          </cell>
        </row>
        <row r="58">
          <cell r="C58" t="str">
            <v>British Columbia Nelson</v>
          </cell>
          <cell r="E58">
            <v>49.48</v>
          </cell>
          <cell r="F58">
            <v>-117.28</v>
          </cell>
        </row>
        <row r="59">
          <cell r="C59" t="str">
            <v>British Columbia Ocean Falls</v>
          </cell>
          <cell r="E59">
            <v>52.35</v>
          </cell>
          <cell r="F59">
            <v>-127.7</v>
          </cell>
        </row>
        <row r="60">
          <cell r="C60" t="str">
            <v>British Columbia Osoyoos</v>
          </cell>
          <cell r="E60">
            <v>49.03</v>
          </cell>
          <cell r="F60">
            <v>-119.5</v>
          </cell>
        </row>
        <row r="61">
          <cell r="C61" t="str">
            <v>British Columbia Parksville</v>
          </cell>
          <cell r="E61">
            <v>49.32</v>
          </cell>
          <cell r="F61">
            <v>-124.33</v>
          </cell>
        </row>
        <row r="62">
          <cell r="C62" t="str">
            <v>British Columbia Penticton</v>
          </cell>
          <cell r="E62">
            <v>49.5</v>
          </cell>
          <cell r="F62">
            <v>-119.58</v>
          </cell>
        </row>
        <row r="63">
          <cell r="C63" t="str">
            <v>British Columbia Port Alberni</v>
          </cell>
          <cell r="E63">
            <v>49.23</v>
          </cell>
          <cell r="F63">
            <v>-124.8</v>
          </cell>
        </row>
        <row r="64">
          <cell r="C64" t="str">
            <v xml:space="preserve">British Columbia Port Alice </v>
          </cell>
          <cell r="E64">
            <v>50.38</v>
          </cell>
          <cell r="F64">
            <v>-127.45</v>
          </cell>
        </row>
        <row r="65">
          <cell r="C65" t="str">
            <v>British Columbia Port Hardy</v>
          </cell>
          <cell r="E65">
            <v>50.7</v>
          </cell>
          <cell r="F65">
            <v>-127.42</v>
          </cell>
        </row>
        <row r="66">
          <cell r="C66" t="str">
            <v>British Columbia Port McNeill</v>
          </cell>
          <cell r="E66">
            <v>50.58</v>
          </cell>
          <cell r="F66">
            <v>-127.1</v>
          </cell>
        </row>
        <row r="67">
          <cell r="C67" t="str">
            <v xml:space="preserve">British Columbia Port Renfrew </v>
          </cell>
          <cell r="E67">
            <v>48.56</v>
          </cell>
          <cell r="F67">
            <v>-124.4</v>
          </cell>
        </row>
        <row r="68">
          <cell r="C68" t="str">
            <v>British Columbia Powell River</v>
          </cell>
          <cell r="E68">
            <v>49.83</v>
          </cell>
          <cell r="F68">
            <v>-124.52</v>
          </cell>
        </row>
        <row r="69">
          <cell r="C69" t="str">
            <v>British Columbia Prince George</v>
          </cell>
          <cell r="E69">
            <v>53.92</v>
          </cell>
          <cell r="F69">
            <v>-122.75</v>
          </cell>
        </row>
        <row r="70">
          <cell r="C70" t="str">
            <v>British Columbia Prince Rupert</v>
          </cell>
          <cell r="E70">
            <v>54.32</v>
          </cell>
          <cell r="F70">
            <v>-130.32</v>
          </cell>
        </row>
        <row r="71">
          <cell r="C71" t="str">
            <v>British Columbia Princeton</v>
          </cell>
          <cell r="E71">
            <v>49.5</v>
          </cell>
          <cell r="F71">
            <v>-120.51</v>
          </cell>
        </row>
        <row r="72">
          <cell r="C72" t="str">
            <v>British Columbia Qualicum Beach</v>
          </cell>
          <cell r="E72">
            <v>49.35</v>
          </cell>
          <cell r="F72">
            <v>-124.45</v>
          </cell>
        </row>
        <row r="73">
          <cell r="C73" t="str">
            <v>British Columbia Queen Charlotte City</v>
          </cell>
          <cell r="E73">
            <v>53.26</v>
          </cell>
          <cell r="F73">
            <v>-132.08000000000001</v>
          </cell>
        </row>
        <row r="74">
          <cell r="C74" t="str">
            <v>British Columbia Quesnel</v>
          </cell>
          <cell r="E74">
            <v>52.98</v>
          </cell>
          <cell r="F74">
            <v>-122.48</v>
          </cell>
        </row>
        <row r="75">
          <cell r="C75" t="str">
            <v>British Columbia Revelstoke</v>
          </cell>
          <cell r="E75">
            <v>50.98</v>
          </cell>
          <cell r="F75">
            <v>-118.2</v>
          </cell>
        </row>
        <row r="76">
          <cell r="C76" t="str">
            <v>British Columbia Salmon Arm</v>
          </cell>
          <cell r="E76">
            <v>50.7</v>
          </cell>
          <cell r="F76">
            <v>-119.28</v>
          </cell>
        </row>
        <row r="77">
          <cell r="C77" t="str">
            <v>British Columbia Sandspit</v>
          </cell>
          <cell r="E77">
            <v>53.25</v>
          </cell>
          <cell r="F77">
            <v>-131.82</v>
          </cell>
        </row>
        <row r="78">
          <cell r="C78" t="str">
            <v>British Columbia Sechelt</v>
          </cell>
          <cell r="E78">
            <v>49.47</v>
          </cell>
          <cell r="F78">
            <v>-123.75</v>
          </cell>
        </row>
        <row r="79">
          <cell r="C79" t="str">
            <v>British Columbia Sidney</v>
          </cell>
          <cell r="E79">
            <v>48.65</v>
          </cell>
          <cell r="F79">
            <v>-123.4</v>
          </cell>
        </row>
        <row r="80">
          <cell r="C80" t="str">
            <v>British Columbia Smith River</v>
          </cell>
          <cell r="E80">
            <v>59.88</v>
          </cell>
          <cell r="F80">
            <v>-126.43</v>
          </cell>
        </row>
        <row r="81">
          <cell r="C81" t="str">
            <v>British Columbia Smithers</v>
          </cell>
          <cell r="E81">
            <v>54.78</v>
          </cell>
          <cell r="F81">
            <v>-127.17</v>
          </cell>
        </row>
        <row r="82">
          <cell r="C82" t="str">
            <v>British Columbia Sooke</v>
          </cell>
          <cell r="E82">
            <v>48.38</v>
          </cell>
          <cell r="F82">
            <v>-123.72</v>
          </cell>
        </row>
        <row r="83">
          <cell r="C83" t="str">
            <v>British Columbia Squamish</v>
          </cell>
          <cell r="E83">
            <v>49.7</v>
          </cell>
          <cell r="F83">
            <v>-123.15</v>
          </cell>
        </row>
        <row r="84">
          <cell r="C84" t="str">
            <v>British Columbia Stewart</v>
          </cell>
          <cell r="E84">
            <v>55.93</v>
          </cell>
          <cell r="F84">
            <v>-129.97999999999999</v>
          </cell>
        </row>
        <row r="85">
          <cell r="C85" t="str">
            <v>British Columbia Tahsis</v>
          </cell>
          <cell r="E85">
            <v>49.93</v>
          </cell>
          <cell r="F85">
            <v>-126.65</v>
          </cell>
        </row>
        <row r="86">
          <cell r="C86" t="str">
            <v>British Columbia Taylor</v>
          </cell>
          <cell r="E86">
            <v>56.2</v>
          </cell>
          <cell r="F86">
            <v>-120.69</v>
          </cell>
        </row>
        <row r="87">
          <cell r="C87" t="str">
            <v>British Columbia Terrace</v>
          </cell>
          <cell r="E87">
            <v>54.52</v>
          </cell>
          <cell r="F87">
            <v>-128.6</v>
          </cell>
        </row>
        <row r="88">
          <cell r="C88" t="str">
            <v>British Columbia Tofino</v>
          </cell>
          <cell r="E88">
            <v>49.12</v>
          </cell>
          <cell r="F88">
            <v>-125.88</v>
          </cell>
        </row>
        <row r="89">
          <cell r="C89" t="str">
            <v>British Columbia Trail</v>
          </cell>
          <cell r="E89">
            <v>49.1</v>
          </cell>
          <cell r="F89">
            <v>-117.7</v>
          </cell>
        </row>
        <row r="90">
          <cell r="C90" t="str">
            <v>British Columbia Ucluelet</v>
          </cell>
          <cell r="E90">
            <v>48.93</v>
          </cell>
          <cell r="F90">
            <v>-125.55</v>
          </cell>
        </row>
        <row r="91">
          <cell r="C91" t="str">
            <v>Greater Vancouver Burnaby (Simon Fraser Univ.)</v>
          </cell>
          <cell r="E91">
            <v>49.28</v>
          </cell>
          <cell r="F91">
            <v>-122.92</v>
          </cell>
        </row>
        <row r="92">
          <cell r="C92" t="str">
            <v>Greater Vancouver Cloverdale</v>
          </cell>
          <cell r="E92">
            <v>49.1</v>
          </cell>
          <cell r="F92">
            <v>-122.73</v>
          </cell>
        </row>
        <row r="93">
          <cell r="C93" t="str">
            <v>Greater Vancouver Haney</v>
          </cell>
          <cell r="E93">
            <v>49.22</v>
          </cell>
          <cell r="F93">
            <v>-122.6</v>
          </cell>
        </row>
        <row r="94">
          <cell r="C94" t="str">
            <v>Greater Vancouver Ladner</v>
          </cell>
          <cell r="E94">
            <v>49.08</v>
          </cell>
          <cell r="F94">
            <v>-123.08</v>
          </cell>
        </row>
        <row r="95">
          <cell r="C95" t="str">
            <v>Greater Vancouver Langley</v>
          </cell>
          <cell r="E95">
            <v>49.1</v>
          </cell>
          <cell r="F95">
            <v>-122.65</v>
          </cell>
        </row>
        <row r="96">
          <cell r="C96" t="str">
            <v>Greater Vancouver New Westminster</v>
          </cell>
          <cell r="E96">
            <v>49.22</v>
          </cell>
          <cell r="F96">
            <v>-122.92</v>
          </cell>
        </row>
        <row r="97">
          <cell r="C97" t="str">
            <v>Greater Vancouver North Vancouver</v>
          </cell>
          <cell r="E97">
            <v>49.32</v>
          </cell>
          <cell r="F97">
            <v>-123.07</v>
          </cell>
        </row>
        <row r="98">
          <cell r="C98" t="str">
            <v>Greater Vancouver Richmond</v>
          </cell>
          <cell r="E98">
            <v>49.17</v>
          </cell>
          <cell r="F98">
            <v>-123.1</v>
          </cell>
        </row>
        <row r="99">
          <cell r="C99" t="str">
            <v>Greater Vancouver Surrey (88 Ave. &amp; 156 St.)</v>
          </cell>
          <cell r="E99">
            <v>49.16</v>
          </cell>
          <cell r="F99">
            <v>-122.79</v>
          </cell>
        </row>
        <row r="100">
          <cell r="C100" t="str">
            <v>Greater Vancouver Vancouver (city hall)</v>
          </cell>
          <cell r="E100">
            <v>49.25</v>
          </cell>
          <cell r="F100">
            <v>-123.12</v>
          </cell>
        </row>
        <row r="101">
          <cell r="C101" t="str">
            <v>Greater Vancouver Vancouver (Granville &amp; 41 Ave.)</v>
          </cell>
          <cell r="E101">
            <v>49.23</v>
          </cell>
          <cell r="F101">
            <v>-123.14</v>
          </cell>
        </row>
        <row r="102">
          <cell r="C102" t="str">
            <v>Greater Vancouver West Vancouver</v>
          </cell>
          <cell r="E102">
            <v>49.33</v>
          </cell>
          <cell r="F102">
            <v>-123.17</v>
          </cell>
        </row>
        <row r="103">
          <cell r="C103" t="str">
            <v>Greater Vancouver Vernon</v>
          </cell>
          <cell r="E103">
            <v>50.3</v>
          </cell>
          <cell r="F103">
            <v>-119.27</v>
          </cell>
        </row>
        <row r="104">
          <cell r="C104" t="str">
            <v>Greater Vancouver Victoria</v>
          </cell>
          <cell r="E104">
            <v>48.43</v>
          </cell>
          <cell r="F104">
            <v>-123.37</v>
          </cell>
        </row>
        <row r="105">
          <cell r="C105" t="str">
            <v>Greater Vancouver Victoria Gonzales Height</v>
          </cell>
          <cell r="E105">
            <v>48.42</v>
          </cell>
          <cell r="F105">
            <v>-123.32</v>
          </cell>
        </row>
        <row r="106">
          <cell r="C106" t="str">
            <v>Greater Vancouver Victoria Mt Tolmie</v>
          </cell>
          <cell r="E106">
            <v>48.47</v>
          </cell>
          <cell r="F106">
            <v>-123.33</v>
          </cell>
        </row>
        <row r="107">
          <cell r="C107" t="str">
            <v xml:space="preserve">Greater Vancouver Whistler </v>
          </cell>
          <cell r="E107">
            <v>50.12</v>
          </cell>
          <cell r="F107">
            <v>-122.96</v>
          </cell>
        </row>
        <row r="108">
          <cell r="C108" t="str">
            <v xml:space="preserve">Greater Vancouver White Rock </v>
          </cell>
          <cell r="E108">
            <v>49.02</v>
          </cell>
          <cell r="F108">
            <v>-122.8</v>
          </cell>
        </row>
        <row r="109">
          <cell r="C109" t="str">
            <v>Greater Vancouver Williams Lake</v>
          </cell>
          <cell r="E109">
            <v>52.13</v>
          </cell>
          <cell r="F109">
            <v>-122.15</v>
          </cell>
        </row>
        <row r="110">
          <cell r="C110" t="str">
            <v>Greater Vancouver Youbou</v>
          </cell>
          <cell r="E110">
            <v>48.88</v>
          </cell>
          <cell r="F110">
            <v>-124.2</v>
          </cell>
        </row>
        <row r="111">
          <cell r="C111" t="str">
            <v>Alberta Athabasca</v>
          </cell>
          <cell r="E111">
            <v>54.72</v>
          </cell>
          <cell r="F111">
            <v>-113.28</v>
          </cell>
        </row>
        <row r="112">
          <cell r="C112" t="str">
            <v>Alberta Banff</v>
          </cell>
          <cell r="E112">
            <v>51.17</v>
          </cell>
          <cell r="F112">
            <v>-115.57</v>
          </cell>
        </row>
        <row r="113">
          <cell r="C113" t="str">
            <v>Alberta Barrhead</v>
          </cell>
          <cell r="E113">
            <v>54.13</v>
          </cell>
          <cell r="F113">
            <v>-114.4</v>
          </cell>
        </row>
        <row r="114">
          <cell r="C114" t="str">
            <v>Alberta Beaverlodge</v>
          </cell>
          <cell r="E114">
            <v>55.22</v>
          </cell>
          <cell r="F114">
            <v>-119.43</v>
          </cell>
        </row>
        <row r="115">
          <cell r="C115" t="str">
            <v>Alberta Brooks</v>
          </cell>
          <cell r="E115">
            <v>50.58</v>
          </cell>
          <cell r="F115">
            <v>-111.88</v>
          </cell>
        </row>
        <row r="116">
          <cell r="C116" t="str">
            <v>Alberta Calgary</v>
          </cell>
          <cell r="E116">
            <v>51.05</v>
          </cell>
          <cell r="F116">
            <v>-114.08</v>
          </cell>
        </row>
        <row r="117">
          <cell r="C117" t="str">
            <v>Alberta Campsie</v>
          </cell>
          <cell r="E117">
            <v>54.13</v>
          </cell>
          <cell r="F117">
            <v>-114.65</v>
          </cell>
        </row>
        <row r="118">
          <cell r="C118" t="str">
            <v>Alberta Camrose</v>
          </cell>
          <cell r="E118">
            <v>53.02</v>
          </cell>
          <cell r="F118">
            <v>-112.83</v>
          </cell>
        </row>
        <row r="119">
          <cell r="C119" t="str">
            <v>Alberta Canmore</v>
          </cell>
          <cell r="E119">
            <v>51.09</v>
          </cell>
          <cell r="F119">
            <v>-115.35</v>
          </cell>
        </row>
        <row r="120">
          <cell r="C120" t="str">
            <v>Alberta Cardston</v>
          </cell>
          <cell r="E120">
            <v>49.2</v>
          </cell>
          <cell r="F120">
            <v>-113.3</v>
          </cell>
        </row>
        <row r="121">
          <cell r="C121" t="str">
            <v>Alberta Claresholm</v>
          </cell>
          <cell r="E121">
            <v>50.03</v>
          </cell>
          <cell r="F121">
            <v>-113.58</v>
          </cell>
        </row>
        <row r="122">
          <cell r="C122" t="str">
            <v>Alberta Cold Lake</v>
          </cell>
          <cell r="E122">
            <v>54.45</v>
          </cell>
          <cell r="F122">
            <v>-110.17</v>
          </cell>
        </row>
        <row r="123">
          <cell r="C123" t="str">
            <v>Alberta Coleman</v>
          </cell>
          <cell r="E123">
            <v>49.63</v>
          </cell>
          <cell r="F123">
            <v>-114.5</v>
          </cell>
        </row>
        <row r="124">
          <cell r="C124" t="str">
            <v>Alberta Coronation</v>
          </cell>
          <cell r="E124">
            <v>52.08</v>
          </cell>
          <cell r="F124">
            <v>-111.45</v>
          </cell>
        </row>
        <row r="125">
          <cell r="C125" t="str">
            <v>Alberta Cowley</v>
          </cell>
          <cell r="E125">
            <v>49.57</v>
          </cell>
          <cell r="F125">
            <v>-114.08</v>
          </cell>
        </row>
        <row r="126">
          <cell r="C126" t="str">
            <v>Alberta Drumheller</v>
          </cell>
          <cell r="E126">
            <v>51.47</v>
          </cell>
          <cell r="F126">
            <v>-112.7</v>
          </cell>
        </row>
        <row r="127">
          <cell r="C127" t="str">
            <v>Alberta Edmonton</v>
          </cell>
          <cell r="E127">
            <v>53.55</v>
          </cell>
          <cell r="F127">
            <v>-113.47</v>
          </cell>
        </row>
        <row r="128">
          <cell r="C128" t="str">
            <v>Alberta Edson</v>
          </cell>
          <cell r="E128">
            <v>53.58</v>
          </cell>
          <cell r="F128">
            <v>-116.43</v>
          </cell>
        </row>
        <row r="129">
          <cell r="C129" t="str">
            <v>Alberta Embarras Portage</v>
          </cell>
          <cell r="E129">
            <v>58.45</v>
          </cell>
          <cell r="F129">
            <v>-111.47</v>
          </cell>
        </row>
        <row r="130">
          <cell r="C130" t="str">
            <v>Alberta Fairview</v>
          </cell>
          <cell r="E130">
            <v>56.07</v>
          </cell>
          <cell r="F130">
            <v>-118.38</v>
          </cell>
        </row>
        <row r="131">
          <cell r="C131" t="str">
            <v>Alberta Fort MacLeod</v>
          </cell>
          <cell r="E131">
            <v>49.72</v>
          </cell>
          <cell r="F131">
            <v>-113.42</v>
          </cell>
        </row>
        <row r="132">
          <cell r="C132" t="str">
            <v>Alberta Fort McMurray</v>
          </cell>
          <cell r="E132">
            <v>56.73</v>
          </cell>
          <cell r="F132">
            <v>-111.38</v>
          </cell>
        </row>
        <row r="133">
          <cell r="C133" t="str">
            <v>Alberta Fort Saskatchewan</v>
          </cell>
          <cell r="E133">
            <v>53.72</v>
          </cell>
          <cell r="F133">
            <v>-113.22</v>
          </cell>
        </row>
        <row r="134">
          <cell r="C134" t="str">
            <v>Alberta Fort Vermilion</v>
          </cell>
          <cell r="E134">
            <v>58.4</v>
          </cell>
          <cell r="F134">
            <v>-116</v>
          </cell>
        </row>
        <row r="135">
          <cell r="C135" t="str">
            <v>Alberta Grande Prairie</v>
          </cell>
          <cell r="E135">
            <v>55.17</v>
          </cell>
          <cell r="F135">
            <v>-118.8</v>
          </cell>
        </row>
        <row r="136">
          <cell r="C136" t="str">
            <v>Alberta Habay</v>
          </cell>
          <cell r="E136">
            <v>58.83</v>
          </cell>
          <cell r="F136">
            <v>-118.73</v>
          </cell>
        </row>
        <row r="137">
          <cell r="C137" t="str">
            <v>Alberta Hardisty</v>
          </cell>
          <cell r="E137">
            <v>52.67</v>
          </cell>
          <cell r="F137">
            <v>-111.3</v>
          </cell>
        </row>
        <row r="138">
          <cell r="C138" t="str">
            <v>Alberta High River</v>
          </cell>
          <cell r="E138">
            <v>50.58</v>
          </cell>
          <cell r="F138">
            <v>-113.87</v>
          </cell>
        </row>
        <row r="139">
          <cell r="C139" t="str">
            <v>Alberta Hinton</v>
          </cell>
          <cell r="E139">
            <v>53.4</v>
          </cell>
          <cell r="F139">
            <v>-117.58</v>
          </cell>
        </row>
        <row r="140">
          <cell r="C140" t="str">
            <v>Alberta Jasper</v>
          </cell>
          <cell r="E140">
            <v>52.88</v>
          </cell>
          <cell r="F140">
            <v>-118.08</v>
          </cell>
        </row>
        <row r="141">
          <cell r="C141" t="str">
            <v>Alberta Keg River</v>
          </cell>
          <cell r="E141">
            <v>57.75</v>
          </cell>
          <cell r="F141">
            <v>-117.62</v>
          </cell>
        </row>
        <row r="142">
          <cell r="C142" t="str">
            <v>Alberta Lac la Biche</v>
          </cell>
          <cell r="E142">
            <v>54.77</v>
          </cell>
          <cell r="F142">
            <v>-111.97</v>
          </cell>
        </row>
        <row r="143">
          <cell r="C143" t="str">
            <v>Alberta Lacombe</v>
          </cell>
          <cell r="E143">
            <v>52.47</v>
          </cell>
          <cell r="F143">
            <v>-113.73</v>
          </cell>
        </row>
        <row r="144">
          <cell r="C144" t="str">
            <v>Alberta Lethbridge</v>
          </cell>
          <cell r="E144">
            <v>49.7</v>
          </cell>
          <cell r="F144">
            <v>-112.82</v>
          </cell>
        </row>
        <row r="145">
          <cell r="C145" t="str">
            <v>Alberta Manning</v>
          </cell>
          <cell r="E145">
            <v>56.92</v>
          </cell>
          <cell r="F145">
            <v>-117.62</v>
          </cell>
        </row>
        <row r="146">
          <cell r="C146" t="str">
            <v>Alberta Medicine Hat</v>
          </cell>
          <cell r="E146">
            <v>50.05</v>
          </cell>
          <cell r="F146">
            <v>-110.67</v>
          </cell>
        </row>
        <row r="147">
          <cell r="C147" t="str">
            <v>Alberta Peace River</v>
          </cell>
          <cell r="E147">
            <v>56.23</v>
          </cell>
          <cell r="F147">
            <v>-117.28</v>
          </cell>
        </row>
        <row r="148">
          <cell r="C148" t="str">
            <v>Alberta Pincher Creek</v>
          </cell>
          <cell r="E148">
            <v>49.48</v>
          </cell>
          <cell r="F148">
            <v>-113.95</v>
          </cell>
        </row>
        <row r="149">
          <cell r="C149" t="str">
            <v>Alberta Ranfurly</v>
          </cell>
          <cell r="E149">
            <v>53.42</v>
          </cell>
          <cell r="F149">
            <v>-111.68</v>
          </cell>
        </row>
        <row r="150">
          <cell r="C150" t="str">
            <v>Alberta Red Deer</v>
          </cell>
          <cell r="E150">
            <v>52.27</v>
          </cell>
          <cell r="F150">
            <v>-113.8</v>
          </cell>
        </row>
        <row r="151">
          <cell r="C151" t="str">
            <v>Alberta Rocky Mountain House</v>
          </cell>
          <cell r="E151">
            <v>52.37</v>
          </cell>
          <cell r="F151">
            <v>-114.92</v>
          </cell>
        </row>
        <row r="152">
          <cell r="C152" t="str">
            <v>Alberta Slave Lake</v>
          </cell>
          <cell r="E152">
            <v>55.28</v>
          </cell>
          <cell r="F152">
            <v>-114.77</v>
          </cell>
        </row>
        <row r="153">
          <cell r="C153" t="str">
            <v>Alberta Stettler</v>
          </cell>
          <cell r="E153">
            <v>52.32</v>
          </cell>
          <cell r="F153">
            <v>-112.72</v>
          </cell>
        </row>
        <row r="154">
          <cell r="C154" t="str">
            <v>Alberta Stony Plain</v>
          </cell>
          <cell r="E154">
            <v>53.53</v>
          </cell>
          <cell r="F154">
            <v>-114</v>
          </cell>
        </row>
        <row r="155">
          <cell r="C155" t="str">
            <v>Alberta Suffield</v>
          </cell>
          <cell r="E155">
            <v>50.2</v>
          </cell>
          <cell r="F155">
            <v>-111.17</v>
          </cell>
        </row>
        <row r="156">
          <cell r="C156" t="str">
            <v>Alberta Taber</v>
          </cell>
          <cell r="E156">
            <v>49.78</v>
          </cell>
          <cell r="F156">
            <v>-112.15</v>
          </cell>
        </row>
        <row r="157">
          <cell r="C157" t="str">
            <v>Alberta Turner Valley</v>
          </cell>
          <cell r="E157">
            <v>50.67</v>
          </cell>
          <cell r="F157">
            <v>-114.28</v>
          </cell>
        </row>
        <row r="158">
          <cell r="C158" t="str">
            <v>Alberta Valleyview</v>
          </cell>
          <cell r="E158">
            <v>55.07</v>
          </cell>
          <cell r="F158">
            <v>-117.28</v>
          </cell>
        </row>
        <row r="159">
          <cell r="C159" t="str">
            <v>Alberta Vegreville</v>
          </cell>
          <cell r="E159">
            <v>53.5</v>
          </cell>
          <cell r="F159">
            <v>-112.05</v>
          </cell>
        </row>
        <row r="160">
          <cell r="C160" t="str">
            <v>Alberta Vermilion</v>
          </cell>
          <cell r="E160">
            <v>53.37</v>
          </cell>
          <cell r="F160">
            <v>-110.85</v>
          </cell>
        </row>
        <row r="161">
          <cell r="C161" t="str">
            <v>Alberta Wagner</v>
          </cell>
          <cell r="E161">
            <v>55.35</v>
          </cell>
          <cell r="F161">
            <v>-114.98</v>
          </cell>
        </row>
        <row r="162">
          <cell r="C162" t="str">
            <v>Alberta Wainwright</v>
          </cell>
          <cell r="E162">
            <v>52.82</v>
          </cell>
          <cell r="F162">
            <v>-110.87</v>
          </cell>
        </row>
        <row r="163">
          <cell r="C163" t="str">
            <v>Alberta Wetaskiwin</v>
          </cell>
          <cell r="E163">
            <v>52.97</v>
          </cell>
          <cell r="F163">
            <v>-113.37</v>
          </cell>
        </row>
        <row r="164">
          <cell r="C164" t="str">
            <v>Alberta Whitecourt</v>
          </cell>
          <cell r="E164">
            <v>54.15</v>
          </cell>
          <cell r="F164">
            <v>-115.68</v>
          </cell>
        </row>
        <row r="165">
          <cell r="C165" t="str">
            <v>Alberta Wimborne</v>
          </cell>
          <cell r="E165">
            <v>51.87</v>
          </cell>
          <cell r="F165">
            <v>-113.58</v>
          </cell>
        </row>
        <row r="166">
          <cell r="C166" t="str">
            <v>Saskatchewan Assiniboia</v>
          </cell>
          <cell r="E166">
            <v>49.63</v>
          </cell>
          <cell r="F166">
            <v>-105.98</v>
          </cell>
        </row>
        <row r="167">
          <cell r="C167" t="str">
            <v>Saskatchewan Battrum</v>
          </cell>
          <cell r="E167">
            <v>50.55</v>
          </cell>
          <cell r="F167">
            <v>-108.33</v>
          </cell>
        </row>
        <row r="168">
          <cell r="C168" t="str">
            <v>Saskatchewan Biggar</v>
          </cell>
          <cell r="E168">
            <v>52.07</v>
          </cell>
          <cell r="F168">
            <v>-108</v>
          </cell>
        </row>
        <row r="169">
          <cell r="C169" t="str">
            <v>Saskatchewan Broadview</v>
          </cell>
          <cell r="E169">
            <v>50.37</v>
          </cell>
          <cell r="F169">
            <v>-102.58</v>
          </cell>
        </row>
        <row r="170">
          <cell r="C170" t="str">
            <v>Saskatchewan Dafoe</v>
          </cell>
          <cell r="E170">
            <v>51.75</v>
          </cell>
          <cell r="F170">
            <v>-104.53</v>
          </cell>
        </row>
        <row r="171">
          <cell r="C171" t="str">
            <v>Saskatchewan Dundurn</v>
          </cell>
          <cell r="E171">
            <v>51.82</v>
          </cell>
          <cell r="F171">
            <v>-106.5</v>
          </cell>
        </row>
        <row r="172">
          <cell r="C172" t="str">
            <v>Saskatchewan Estevan</v>
          </cell>
          <cell r="E172">
            <v>49.13</v>
          </cell>
          <cell r="F172">
            <v>-102.98</v>
          </cell>
        </row>
        <row r="173">
          <cell r="C173" t="str">
            <v>Saskatchewan Hudson Bay</v>
          </cell>
          <cell r="E173">
            <v>52.85</v>
          </cell>
          <cell r="F173">
            <v>-102.38</v>
          </cell>
        </row>
        <row r="174">
          <cell r="C174" t="str">
            <v>Saskatchewan Humbolt</v>
          </cell>
          <cell r="E174">
            <v>52.2</v>
          </cell>
          <cell r="F174">
            <v>-105.12</v>
          </cell>
        </row>
        <row r="175">
          <cell r="C175" t="str">
            <v>Saskatchewan Island Falls</v>
          </cell>
          <cell r="E175">
            <v>55.53</v>
          </cell>
          <cell r="F175">
            <v>-102.35</v>
          </cell>
        </row>
        <row r="176">
          <cell r="C176" t="str">
            <v>Saskatchewan Kamsack</v>
          </cell>
          <cell r="E176">
            <v>51.57</v>
          </cell>
          <cell r="F176">
            <v>-101.9</v>
          </cell>
        </row>
        <row r="177">
          <cell r="C177" t="str">
            <v>Saskatchewan Kindersley</v>
          </cell>
          <cell r="E177">
            <v>51.47</v>
          </cell>
          <cell r="F177">
            <v>-109.17</v>
          </cell>
        </row>
        <row r="178">
          <cell r="C178" t="str">
            <v>Saskatchewan Lloydminster</v>
          </cell>
          <cell r="E178">
            <v>53.28</v>
          </cell>
          <cell r="F178">
            <v>-110</v>
          </cell>
        </row>
        <row r="179">
          <cell r="C179" t="str">
            <v>Saskatchewan Maple Creek</v>
          </cell>
          <cell r="E179">
            <v>49.92</v>
          </cell>
          <cell r="F179">
            <v>-109.48</v>
          </cell>
        </row>
        <row r="180">
          <cell r="C180" t="str">
            <v>Saskatchewan Meadow Lake</v>
          </cell>
          <cell r="E180">
            <v>54.13</v>
          </cell>
          <cell r="F180">
            <v>-108.43</v>
          </cell>
        </row>
        <row r="181">
          <cell r="C181" t="str">
            <v>Saskatchewan Melfort</v>
          </cell>
          <cell r="E181">
            <v>52.87</v>
          </cell>
          <cell r="F181">
            <v>-104.62</v>
          </cell>
        </row>
        <row r="182">
          <cell r="C182" t="str">
            <v>Saskatchewan Melville</v>
          </cell>
          <cell r="E182">
            <v>50.92</v>
          </cell>
          <cell r="F182">
            <v>-102.8</v>
          </cell>
        </row>
        <row r="183">
          <cell r="C183" t="str">
            <v>Saskatchewan Moose Jaw</v>
          </cell>
          <cell r="E183">
            <v>50.4</v>
          </cell>
          <cell r="F183">
            <v>-105.53</v>
          </cell>
        </row>
        <row r="184">
          <cell r="C184" t="str">
            <v>Saskatchewan Nipawin</v>
          </cell>
          <cell r="E184">
            <v>53.37</v>
          </cell>
          <cell r="F184">
            <v>-104</v>
          </cell>
        </row>
        <row r="185">
          <cell r="C185" t="str">
            <v>Saskatchewan North Battleford</v>
          </cell>
          <cell r="E185">
            <v>52.78</v>
          </cell>
          <cell r="F185">
            <v>-108.28</v>
          </cell>
        </row>
        <row r="186">
          <cell r="C186" t="str">
            <v>Saskatchewan Prince Albert</v>
          </cell>
          <cell r="E186">
            <v>53.2</v>
          </cell>
          <cell r="F186">
            <v>-105.77</v>
          </cell>
        </row>
        <row r="187">
          <cell r="C187" t="str">
            <v>Saskatchewan Qu’Appelle</v>
          </cell>
          <cell r="E187">
            <v>50.55</v>
          </cell>
          <cell r="F187">
            <v>-103.88</v>
          </cell>
        </row>
        <row r="188">
          <cell r="C188" t="str">
            <v>Saskatchewan Regina</v>
          </cell>
          <cell r="E188">
            <v>50.45</v>
          </cell>
          <cell r="F188">
            <v>-104.62</v>
          </cell>
        </row>
        <row r="189">
          <cell r="C189" t="str">
            <v>Saskatchewan Rosetown</v>
          </cell>
          <cell r="E189">
            <v>51.55</v>
          </cell>
          <cell r="F189">
            <v>-108</v>
          </cell>
        </row>
        <row r="190">
          <cell r="C190" t="str">
            <v>Saskatchewan Saskatoon</v>
          </cell>
          <cell r="E190">
            <v>52.12</v>
          </cell>
          <cell r="F190">
            <v>-106.63</v>
          </cell>
        </row>
        <row r="191">
          <cell r="C191" t="str">
            <v>Saskatchewan Scott</v>
          </cell>
          <cell r="E191">
            <v>52.37</v>
          </cell>
          <cell r="F191">
            <v>-108.83</v>
          </cell>
        </row>
        <row r="192">
          <cell r="C192" t="str">
            <v>Saskatchewan Strasbourg</v>
          </cell>
          <cell r="E192">
            <v>51.07</v>
          </cell>
          <cell r="F192">
            <v>-104.95</v>
          </cell>
        </row>
        <row r="193">
          <cell r="C193" t="str">
            <v>Saskatchewan Swift Current</v>
          </cell>
          <cell r="E193">
            <v>50.28</v>
          </cell>
          <cell r="F193">
            <v>-107.8</v>
          </cell>
        </row>
        <row r="194">
          <cell r="C194" t="str">
            <v>Saskatchewan Uranium City</v>
          </cell>
          <cell r="E194">
            <v>59.57</v>
          </cell>
          <cell r="F194">
            <v>-108.62</v>
          </cell>
        </row>
        <row r="195">
          <cell r="C195" t="str">
            <v>Saskatchewan Weyburn</v>
          </cell>
          <cell r="E195">
            <v>49.67</v>
          </cell>
          <cell r="F195">
            <v>-103.85</v>
          </cell>
        </row>
        <row r="196">
          <cell r="C196" t="str">
            <v>Saskatchewan Yorkton</v>
          </cell>
          <cell r="E196">
            <v>51.22</v>
          </cell>
          <cell r="F196">
            <v>-102.47</v>
          </cell>
        </row>
        <row r="197">
          <cell r="C197" t="str">
            <v>Manitoba Beausejour</v>
          </cell>
          <cell r="E197">
            <v>50.07</v>
          </cell>
          <cell r="F197">
            <v>-96.52</v>
          </cell>
        </row>
        <row r="198">
          <cell r="C198" t="str">
            <v>Manitoba Boissevain</v>
          </cell>
          <cell r="E198">
            <v>49.23</v>
          </cell>
          <cell r="F198">
            <v>-100.05</v>
          </cell>
        </row>
        <row r="199">
          <cell r="C199" t="str">
            <v>Manitoba Brandon</v>
          </cell>
          <cell r="E199">
            <v>49.83</v>
          </cell>
          <cell r="F199">
            <v>-99.95</v>
          </cell>
        </row>
        <row r="200">
          <cell r="C200" t="str">
            <v>Manitoba Churchill</v>
          </cell>
          <cell r="E200">
            <v>58.75</v>
          </cell>
          <cell r="F200">
            <v>-94.12</v>
          </cell>
        </row>
        <row r="201">
          <cell r="C201" t="str">
            <v>Manitoba Dauphin</v>
          </cell>
          <cell r="E201">
            <v>51.15</v>
          </cell>
          <cell r="F201">
            <v>-100.05</v>
          </cell>
        </row>
        <row r="202">
          <cell r="C202" t="str">
            <v>Manitoba Flin Flon</v>
          </cell>
          <cell r="E202">
            <v>54.77</v>
          </cell>
          <cell r="F202">
            <v>-101.88</v>
          </cell>
        </row>
        <row r="203">
          <cell r="C203" t="str">
            <v>Manitoba Gimli</v>
          </cell>
          <cell r="E203">
            <v>50.64</v>
          </cell>
          <cell r="F203">
            <v>-96.99</v>
          </cell>
        </row>
        <row r="204">
          <cell r="C204" t="str">
            <v>Manitoba Island Lake</v>
          </cell>
          <cell r="E204">
            <v>53.87</v>
          </cell>
          <cell r="F204">
            <v>-94.67</v>
          </cell>
        </row>
        <row r="205">
          <cell r="C205" t="str">
            <v>Manitoba Lac du Bonnet</v>
          </cell>
          <cell r="E205">
            <v>50.27</v>
          </cell>
          <cell r="F205">
            <v>-96.06</v>
          </cell>
        </row>
        <row r="206">
          <cell r="C206" t="str">
            <v>Manitoba Lynn Lake</v>
          </cell>
          <cell r="E206">
            <v>56.85</v>
          </cell>
          <cell r="F206">
            <v>-101.05</v>
          </cell>
        </row>
        <row r="207">
          <cell r="C207" t="str">
            <v>Manitoba Morden</v>
          </cell>
          <cell r="E207">
            <v>49.18</v>
          </cell>
          <cell r="F207">
            <v>-98.1</v>
          </cell>
        </row>
        <row r="208">
          <cell r="C208" t="str">
            <v>Manitoba Neepawa</v>
          </cell>
          <cell r="E208">
            <v>50.23</v>
          </cell>
          <cell r="F208">
            <v>-99.47</v>
          </cell>
        </row>
        <row r="209">
          <cell r="C209" t="str">
            <v>Manitoba Pine Falls</v>
          </cell>
          <cell r="E209">
            <v>50.57</v>
          </cell>
          <cell r="F209">
            <v>-96.22</v>
          </cell>
        </row>
        <row r="210">
          <cell r="C210" t="str">
            <v>Manitoba Portage la Prairie</v>
          </cell>
          <cell r="E210">
            <v>50</v>
          </cell>
          <cell r="F210">
            <v>-98.29</v>
          </cell>
        </row>
        <row r="211">
          <cell r="C211" t="str">
            <v>Manitoba Rivers</v>
          </cell>
          <cell r="E211">
            <v>50.03</v>
          </cell>
          <cell r="F211">
            <v>-100.23</v>
          </cell>
        </row>
        <row r="212">
          <cell r="C212" t="str">
            <v>Manitoba Sandilands</v>
          </cell>
          <cell r="E212">
            <v>49.36</v>
          </cell>
          <cell r="F212">
            <v>-96.3</v>
          </cell>
        </row>
        <row r="213">
          <cell r="C213" t="str">
            <v>Manitoba Selkirk</v>
          </cell>
          <cell r="E213">
            <v>50.15</v>
          </cell>
          <cell r="F213">
            <v>-96.87</v>
          </cell>
        </row>
        <row r="214">
          <cell r="C214" t="str">
            <v>Manitoba Split Lake</v>
          </cell>
          <cell r="E214">
            <v>56.25</v>
          </cell>
          <cell r="F214">
            <v>-96.1</v>
          </cell>
        </row>
        <row r="215">
          <cell r="C215" t="str">
            <v>Manitoba Steinbach</v>
          </cell>
          <cell r="E215">
            <v>49.53</v>
          </cell>
          <cell r="F215">
            <v>-96.68</v>
          </cell>
        </row>
        <row r="216">
          <cell r="C216" t="str">
            <v>Manitoba Swan River</v>
          </cell>
          <cell r="E216">
            <v>52.14</v>
          </cell>
          <cell r="F216">
            <v>-101.27</v>
          </cell>
        </row>
        <row r="217">
          <cell r="C217" t="str">
            <v>Manitoba The Pas</v>
          </cell>
          <cell r="E217">
            <v>53.87</v>
          </cell>
          <cell r="F217">
            <v>-101.25</v>
          </cell>
        </row>
        <row r="218">
          <cell r="C218" t="str">
            <v>Manitoba Thompson</v>
          </cell>
          <cell r="E218">
            <v>55.79</v>
          </cell>
          <cell r="F218">
            <v>-97.86</v>
          </cell>
        </row>
        <row r="219">
          <cell r="C219" t="str">
            <v>Manitoba Virden</v>
          </cell>
          <cell r="E219">
            <v>49.86</v>
          </cell>
          <cell r="F219">
            <v>-100.93</v>
          </cell>
        </row>
        <row r="220">
          <cell r="C220" t="str">
            <v>Manitoba Winnipeg</v>
          </cell>
          <cell r="E220">
            <v>49.89</v>
          </cell>
          <cell r="F220">
            <v>-97.15</v>
          </cell>
        </row>
        <row r="221">
          <cell r="C221" t="str">
            <v>Ontario Ailsa Craig</v>
          </cell>
          <cell r="E221">
            <v>43.13</v>
          </cell>
          <cell r="F221">
            <v>-81.55</v>
          </cell>
        </row>
        <row r="222">
          <cell r="C222" t="str">
            <v>Ontario Ajax</v>
          </cell>
          <cell r="E222">
            <v>43.85</v>
          </cell>
          <cell r="F222">
            <v>-79.03</v>
          </cell>
        </row>
        <row r="223">
          <cell r="C223" t="str">
            <v>Ontario Alexandria</v>
          </cell>
          <cell r="E223">
            <v>45.32</v>
          </cell>
          <cell r="F223">
            <v>-74.63</v>
          </cell>
        </row>
        <row r="224">
          <cell r="C224" t="str">
            <v>Ontario Alliston</v>
          </cell>
          <cell r="E224">
            <v>44.15</v>
          </cell>
          <cell r="F224">
            <v>-79.87</v>
          </cell>
        </row>
        <row r="225">
          <cell r="C225" t="str">
            <v>Ontario Almonte</v>
          </cell>
          <cell r="E225">
            <v>45.23</v>
          </cell>
          <cell r="F225">
            <v>-76.2</v>
          </cell>
        </row>
        <row r="226">
          <cell r="C226" t="str">
            <v>Ontario Armstrong</v>
          </cell>
          <cell r="E226">
            <v>50.3</v>
          </cell>
          <cell r="F226">
            <v>-89.03</v>
          </cell>
        </row>
        <row r="227">
          <cell r="C227" t="str">
            <v>Ontario Arnprior</v>
          </cell>
          <cell r="E227">
            <v>45.43</v>
          </cell>
          <cell r="F227">
            <v>-76.349999999999994</v>
          </cell>
        </row>
        <row r="228">
          <cell r="C228" t="str">
            <v>Ontario Atikokan</v>
          </cell>
          <cell r="E228">
            <v>48.75</v>
          </cell>
          <cell r="F228">
            <v>-91.62</v>
          </cell>
        </row>
        <row r="229">
          <cell r="C229" t="str">
            <v>Ontario Attawapiskat</v>
          </cell>
          <cell r="E229">
            <v>52.93</v>
          </cell>
          <cell r="F229">
            <v>-82.43</v>
          </cell>
        </row>
        <row r="230">
          <cell r="C230" t="str">
            <v>Ontario Aurora</v>
          </cell>
          <cell r="E230">
            <v>44</v>
          </cell>
          <cell r="F230">
            <v>-79.47</v>
          </cell>
        </row>
        <row r="231">
          <cell r="C231" t="str">
            <v>Ontario Bancroft</v>
          </cell>
          <cell r="E231">
            <v>45.05</v>
          </cell>
          <cell r="F231">
            <v>-77.849999999999994</v>
          </cell>
        </row>
        <row r="232">
          <cell r="C232" t="str">
            <v>Ontario Barrie</v>
          </cell>
          <cell r="E232">
            <v>44.4</v>
          </cell>
          <cell r="F232">
            <v>-79.67</v>
          </cell>
        </row>
        <row r="233">
          <cell r="C233" t="str">
            <v>Ontario Barriefield</v>
          </cell>
          <cell r="E233">
            <v>44.23</v>
          </cell>
          <cell r="F233">
            <v>-76.47</v>
          </cell>
        </row>
        <row r="234">
          <cell r="C234" t="str">
            <v>Ontario Beaverton</v>
          </cell>
          <cell r="E234">
            <v>44.43</v>
          </cell>
          <cell r="F234">
            <v>-79.150000000000006</v>
          </cell>
        </row>
        <row r="235">
          <cell r="C235" t="str">
            <v>Ontario Belleville</v>
          </cell>
          <cell r="E235">
            <v>44.17</v>
          </cell>
          <cell r="F235">
            <v>-77.38</v>
          </cell>
        </row>
        <row r="236">
          <cell r="C236" t="str">
            <v>Ontario Belmont</v>
          </cell>
          <cell r="E236">
            <v>42.88</v>
          </cell>
          <cell r="F236">
            <v>-81.08</v>
          </cell>
        </row>
        <row r="237">
          <cell r="C237" t="str">
            <v>Ontario Bowmanville</v>
          </cell>
          <cell r="E237">
            <v>43.91</v>
          </cell>
          <cell r="F237">
            <v>-78.680000000000007</v>
          </cell>
        </row>
        <row r="238">
          <cell r="C238" t="str">
            <v>Ontario Bracebridge</v>
          </cell>
          <cell r="E238">
            <v>45.03</v>
          </cell>
          <cell r="F238">
            <v>-79.3</v>
          </cell>
        </row>
        <row r="239">
          <cell r="C239" t="str">
            <v>Ontario Bradford</v>
          </cell>
          <cell r="E239">
            <v>44.12</v>
          </cell>
          <cell r="F239">
            <v>-79.569999999999993</v>
          </cell>
        </row>
        <row r="240">
          <cell r="C240" t="str">
            <v>Ontario Brampton</v>
          </cell>
          <cell r="E240">
            <v>43.68</v>
          </cell>
          <cell r="F240">
            <v>-79.77</v>
          </cell>
        </row>
        <row r="241">
          <cell r="C241" t="str">
            <v>Ontario Brantford</v>
          </cell>
          <cell r="E241">
            <v>43.13</v>
          </cell>
          <cell r="F241">
            <v>-80.27</v>
          </cell>
        </row>
        <row r="242">
          <cell r="C242" t="str">
            <v>Ontario Brighton</v>
          </cell>
          <cell r="E242">
            <v>44.03</v>
          </cell>
          <cell r="F242">
            <v>-77.73</v>
          </cell>
        </row>
        <row r="243">
          <cell r="C243" t="str">
            <v>Ontario Brockville</v>
          </cell>
          <cell r="E243">
            <v>44.59</v>
          </cell>
          <cell r="F243">
            <v>-75.680000000000007</v>
          </cell>
        </row>
        <row r="244">
          <cell r="C244" t="str">
            <v>Ontario Burk’s Falls</v>
          </cell>
          <cell r="E244">
            <v>45.62</v>
          </cell>
          <cell r="F244">
            <v>-79.400000000000006</v>
          </cell>
        </row>
        <row r="245">
          <cell r="C245" t="str">
            <v>Ontario Burlington</v>
          </cell>
          <cell r="E245">
            <v>43.32</v>
          </cell>
          <cell r="F245">
            <v>-79.8</v>
          </cell>
        </row>
        <row r="246">
          <cell r="C246" t="str">
            <v>Ontario Cambridge</v>
          </cell>
          <cell r="E246">
            <v>43.38</v>
          </cell>
          <cell r="F246">
            <v>-80.319999999999993</v>
          </cell>
        </row>
        <row r="247">
          <cell r="C247" t="str">
            <v>Ontario Campbellford</v>
          </cell>
          <cell r="E247">
            <v>44.3</v>
          </cell>
          <cell r="F247">
            <v>-77.8</v>
          </cell>
        </row>
        <row r="248">
          <cell r="C248" t="str">
            <v>Ontario Cannington</v>
          </cell>
          <cell r="E248">
            <v>44.35</v>
          </cell>
          <cell r="F248">
            <v>-79.03</v>
          </cell>
        </row>
        <row r="249">
          <cell r="C249" t="str">
            <v>Ontario Carleton Place</v>
          </cell>
          <cell r="E249">
            <v>45.13</v>
          </cell>
          <cell r="F249">
            <v>-76.150000000000006</v>
          </cell>
        </row>
        <row r="250">
          <cell r="C250" t="str">
            <v>Ontario Cavan</v>
          </cell>
          <cell r="E250">
            <v>44.2</v>
          </cell>
          <cell r="F250">
            <v>-78.47</v>
          </cell>
        </row>
        <row r="251">
          <cell r="C251" t="str">
            <v>Ontario Centralia</v>
          </cell>
          <cell r="E251">
            <v>43.28</v>
          </cell>
          <cell r="F251">
            <v>-81.47</v>
          </cell>
        </row>
        <row r="252">
          <cell r="C252" t="str">
            <v>Ontario CFB Borden</v>
          </cell>
          <cell r="E252">
            <v>44.27</v>
          </cell>
          <cell r="F252">
            <v>-79.88</v>
          </cell>
        </row>
        <row r="253">
          <cell r="C253" t="str">
            <v>Ontario Chapleau</v>
          </cell>
          <cell r="E253">
            <v>47.83</v>
          </cell>
          <cell r="F253">
            <v>-83.4</v>
          </cell>
        </row>
        <row r="254">
          <cell r="C254" t="str">
            <v>Ontario Chatham</v>
          </cell>
          <cell r="E254">
            <v>42.4</v>
          </cell>
          <cell r="F254">
            <v>-82.18</v>
          </cell>
        </row>
        <row r="255">
          <cell r="C255" t="str">
            <v>Ontario Chesley</v>
          </cell>
          <cell r="E255">
            <v>44.28</v>
          </cell>
          <cell r="F255">
            <v>-81.08</v>
          </cell>
        </row>
        <row r="256">
          <cell r="C256" t="str">
            <v>Ontario Clinton</v>
          </cell>
          <cell r="E256">
            <v>43.62</v>
          </cell>
          <cell r="F256">
            <v>-81.53</v>
          </cell>
        </row>
        <row r="257">
          <cell r="C257" t="str">
            <v>Ontario Coboconk</v>
          </cell>
          <cell r="E257">
            <v>44.65</v>
          </cell>
          <cell r="F257">
            <v>-78.8</v>
          </cell>
        </row>
        <row r="258">
          <cell r="C258" t="str">
            <v>Ontario Cobourg</v>
          </cell>
          <cell r="E258">
            <v>43.97</v>
          </cell>
          <cell r="F258">
            <v>-78.17</v>
          </cell>
        </row>
        <row r="259">
          <cell r="C259" t="str">
            <v>Ontario Cochrane</v>
          </cell>
          <cell r="E259">
            <v>49.07</v>
          </cell>
          <cell r="F259">
            <v>-81.02</v>
          </cell>
        </row>
        <row r="260">
          <cell r="C260" t="str">
            <v>Ontario Colborne</v>
          </cell>
          <cell r="E260">
            <v>44</v>
          </cell>
          <cell r="F260">
            <v>-77.88</v>
          </cell>
        </row>
        <row r="261">
          <cell r="C261" t="str">
            <v>Ontario Collingwood</v>
          </cell>
          <cell r="E261">
            <v>44.48</v>
          </cell>
          <cell r="F261">
            <v>-80.22</v>
          </cell>
        </row>
        <row r="262">
          <cell r="C262" t="str">
            <v>Ontario Cornwall</v>
          </cell>
          <cell r="E262">
            <v>45.03</v>
          </cell>
          <cell r="F262">
            <v>-74.73</v>
          </cell>
        </row>
        <row r="263">
          <cell r="C263" t="str">
            <v>Ontario Corunna</v>
          </cell>
          <cell r="E263">
            <v>42.88</v>
          </cell>
          <cell r="F263">
            <v>-82.43</v>
          </cell>
        </row>
        <row r="264">
          <cell r="C264" t="str">
            <v>Ontario Deep River</v>
          </cell>
          <cell r="E264">
            <v>46.1</v>
          </cell>
          <cell r="F264">
            <v>-77.5</v>
          </cell>
        </row>
        <row r="265">
          <cell r="C265" t="str">
            <v>Ontario Deseronto</v>
          </cell>
          <cell r="E265">
            <v>44.2</v>
          </cell>
          <cell r="F265">
            <v>-77.05</v>
          </cell>
        </row>
        <row r="266">
          <cell r="C266" t="str">
            <v>Ontario Dorchester</v>
          </cell>
          <cell r="E266">
            <v>42.98</v>
          </cell>
          <cell r="F266">
            <v>-81.069999999999993</v>
          </cell>
        </row>
        <row r="267">
          <cell r="C267" t="str">
            <v>Ontario Dorion</v>
          </cell>
          <cell r="E267">
            <v>48.78</v>
          </cell>
          <cell r="F267">
            <v>-88.53</v>
          </cell>
        </row>
        <row r="268">
          <cell r="C268" t="str">
            <v>Ontario Dresden</v>
          </cell>
          <cell r="E268">
            <v>42.58</v>
          </cell>
          <cell r="F268">
            <v>-82.18</v>
          </cell>
        </row>
        <row r="269">
          <cell r="C269" t="str">
            <v>Ontario Dryden</v>
          </cell>
          <cell r="E269">
            <v>49.78</v>
          </cell>
          <cell r="F269">
            <v>-92.75</v>
          </cell>
        </row>
        <row r="270">
          <cell r="C270" t="str">
            <v>Ontario Dundalk</v>
          </cell>
          <cell r="E270">
            <v>44.17</v>
          </cell>
          <cell r="F270">
            <v>-80.39</v>
          </cell>
        </row>
        <row r="271">
          <cell r="C271" t="str">
            <v>Ontario Dunnville</v>
          </cell>
          <cell r="E271">
            <v>42.9</v>
          </cell>
          <cell r="F271">
            <v>-79.62</v>
          </cell>
        </row>
        <row r="272">
          <cell r="C272" t="str">
            <v>Ontario Durham</v>
          </cell>
          <cell r="E272">
            <v>44.17</v>
          </cell>
          <cell r="F272">
            <v>-80.819999999999993</v>
          </cell>
        </row>
        <row r="273">
          <cell r="C273" t="str">
            <v>Ontario Dutton</v>
          </cell>
          <cell r="E273">
            <v>42.67</v>
          </cell>
          <cell r="F273">
            <v>-81.5</v>
          </cell>
        </row>
        <row r="274">
          <cell r="C274" t="str">
            <v>Ontario Earlton</v>
          </cell>
          <cell r="E274">
            <v>47.72</v>
          </cell>
          <cell r="F274">
            <v>-79.819999999999993</v>
          </cell>
        </row>
        <row r="275">
          <cell r="C275" t="str">
            <v>Ontario Edison</v>
          </cell>
          <cell r="E275">
            <v>49.8</v>
          </cell>
          <cell r="F275">
            <v>-93.55</v>
          </cell>
        </row>
        <row r="276">
          <cell r="C276" t="str">
            <v xml:space="preserve">Ontario Elliot Lake </v>
          </cell>
          <cell r="E276">
            <v>46.38</v>
          </cell>
          <cell r="F276">
            <v>-82.66</v>
          </cell>
        </row>
        <row r="277">
          <cell r="C277" t="str">
            <v>Ontario Elmvale</v>
          </cell>
          <cell r="E277">
            <v>44.58</v>
          </cell>
          <cell r="F277">
            <v>-79.87</v>
          </cell>
        </row>
        <row r="278">
          <cell r="C278" t="str">
            <v>Ontario Embro</v>
          </cell>
          <cell r="E278">
            <v>43.15</v>
          </cell>
          <cell r="F278">
            <v>-80.900000000000006</v>
          </cell>
        </row>
        <row r="279">
          <cell r="C279" t="str">
            <v>Ontario Englehart</v>
          </cell>
          <cell r="E279">
            <v>47.82</v>
          </cell>
          <cell r="F279">
            <v>-79.87</v>
          </cell>
        </row>
        <row r="280">
          <cell r="C280" t="str">
            <v>Ontario Espanola</v>
          </cell>
          <cell r="E280">
            <v>46.25</v>
          </cell>
          <cell r="F280">
            <v>-81.77</v>
          </cell>
        </row>
        <row r="281">
          <cell r="C281" t="str">
            <v>Ontario Exeter</v>
          </cell>
          <cell r="E281">
            <v>43.35</v>
          </cell>
          <cell r="F281">
            <v>-81.48</v>
          </cell>
        </row>
        <row r="282">
          <cell r="C282" t="str">
            <v>Ontario Fenelon Falls</v>
          </cell>
          <cell r="E282">
            <v>44.53</v>
          </cell>
          <cell r="F282">
            <v>-78.75</v>
          </cell>
        </row>
        <row r="283">
          <cell r="C283" t="str">
            <v>Ontario Fergus</v>
          </cell>
          <cell r="E283">
            <v>43.7</v>
          </cell>
          <cell r="F283">
            <v>-80.37</v>
          </cell>
        </row>
        <row r="284">
          <cell r="C284" t="str">
            <v>Ontario Forest</v>
          </cell>
          <cell r="E284">
            <v>43.1</v>
          </cell>
          <cell r="F284">
            <v>-82</v>
          </cell>
        </row>
        <row r="285">
          <cell r="C285" t="str">
            <v>Ontario Fort Erie</v>
          </cell>
          <cell r="E285">
            <v>42.9</v>
          </cell>
          <cell r="F285">
            <v>-78.930000000000007</v>
          </cell>
        </row>
        <row r="286">
          <cell r="C286" t="str">
            <v>Ontario Fort Erie (Ridgeway)</v>
          </cell>
          <cell r="E286">
            <v>42.88</v>
          </cell>
          <cell r="F286">
            <v>-79.05</v>
          </cell>
        </row>
        <row r="287">
          <cell r="C287" t="str">
            <v>Ontario Fort Frances</v>
          </cell>
          <cell r="E287">
            <v>48.61</v>
          </cell>
          <cell r="F287">
            <v>-93.39</v>
          </cell>
        </row>
        <row r="288">
          <cell r="C288" t="str">
            <v>Ontario Gananoque</v>
          </cell>
          <cell r="E288">
            <v>44.33</v>
          </cell>
          <cell r="F288">
            <v>-76.17</v>
          </cell>
        </row>
        <row r="289">
          <cell r="C289" t="str">
            <v>Ontario Geraldton</v>
          </cell>
          <cell r="E289">
            <v>49.73</v>
          </cell>
          <cell r="F289">
            <v>-86.95</v>
          </cell>
        </row>
        <row r="290">
          <cell r="C290" t="str">
            <v>Ontario Glencoe</v>
          </cell>
          <cell r="E290">
            <v>42.75</v>
          </cell>
          <cell r="F290">
            <v>-81.72</v>
          </cell>
        </row>
        <row r="291">
          <cell r="C291" t="str">
            <v>Ontario Goderich</v>
          </cell>
          <cell r="E291">
            <v>43.75</v>
          </cell>
          <cell r="F291">
            <v>-81.72</v>
          </cell>
        </row>
        <row r="292">
          <cell r="C292" t="str">
            <v>Ontario Gore Bay</v>
          </cell>
          <cell r="E292">
            <v>45.92</v>
          </cell>
          <cell r="F292">
            <v>-82.47</v>
          </cell>
        </row>
        <row r="293">
          <cell r="C293" t="str">
            <v>Ontario Graham</v>
          </cell>
          <cell r="E293">
            <v>49.25</v>
          </cell>
          <cell r="F293">
            <v>-90.57</v>
          </cell>
        </row>
        <row r="294">
          <cell r="C294" t="str">
            <v>Ontario Gravenhurst (Muskoka Airport)</v>
          </cell>
          <cell r="E294">
            <v>44.92</v>
          </cell>
          <cell r="F294">
            <v>-79.37</v>
          </cell>
        </row>
        <row r="295">
          <cell r="C295" t="str">
            <v>Ontario Grimsby</v>
          </cell>
          <cell r="E295">
            <v>43.2</v>
          </cell>
          <cell r="F295">
            <v>-79.569999999999993</v>
          </cell>
        </row>
        <row r="296">
          <cell r="C296" t="str">
            <v>Ontario Guelph</v>
          </cell>
          <cell r="E296">
            <v>43.55</v>
          </cell>
          <cell r="F296">
            <v>-80.25</v>
          </cell>
        </row>
        <row r="297">
          <cell r="C297" t="str">
            <v>Ontario Guthrie</v>
          </cell>
          <cell r="E297">
            <v>44.47</v>
          </cell>
          <cell r="F297">
            <v>-79.55</v>
          </cell>
        </row>
        <row r="298">
          <cell r="C298" t="str">
            <v>Ontario Haileybury</v>
          </cell>
          <cell r="E298">
            <v>47.45</v>
          </cell>
          <cell r="F298">
            <v>-79.63</v>
          </cell>
        </row>
        <row r="299">
          <cell r="C299" t="str">
            <v>Ontario Haldimand (Caledonia)</v>
          </cell>
          <cell r="E299">
            <v>43.07</v>
          </cell>
          <cell r="F299">
            <v>-79.930000000000007</v>
          </cell>
        </row>
        <row r="300">
          <cell r="C300" t="str">
            <v>Ontario Haldimand (Hagersville)</v>
          </cell>
          <cell r="E300">
            <v>42.97</v>
          </cell>
          <cell r="F300">
            <v>-80.05</v>
          </cell>
        </row>
        <row r="301">
          <cell r="C301" t="str">
            <v>Ontario Haliburton</v>
          </cell>
          <cell r="E301">
            <v>45.05</v>
          </cell>
          <cell r="F301">
            <v>-78.52</v>
          </cell>
        </row>
        <row r="302">
          <cell r="C302" t="str">
            <v>Ontario Halton Hills (Georgetown)</v>
          </cell>
          <cell r="E302">
            <v>43.65</v>
          </cell>
          <cell r="F302">
            <v>-79.92</v>
          </cell>
        </row>
        <row r="303">
          <cell r="C303" t="str">
            <v>Ontario Hamilton</v>
          </cell>
          <cell r="E303">
            <v>43.25</v>
          </cell>
          <cell r="F303">
            <v>-79.86</v>
          </cell>
        </row>
        <row r="304">
          <cell r="C304" t="str">
            <v>Ontario Hanover</v>
          </cell>
          <cell r="E304">
            <v>44.15</v>
          </cell>
          <cell r="F304">
            <v>-81.03</v>
          </cell>
        </row>
        <row r="305">
          <cell r="C305" t="str">
            <v>Ontario Hastings</v>
          </cell>
          <cell r="E305">
            <v>44.3</v>
          </cell>
          <cell r="F305">
            <v>-77.95</v>
          </cell>
        </row>
        <row r="306">
          <cell r="C306" t="str">
            <v>Ontario Hawkesbury</v>
          </cell>
          <cell r="E306">
            <v>45.6</v>
          </cell>
          <cell r="F306">
            <v>-74.62</v>
          </cell>
        </row>
        <row r="307">
          <cell r="C307" t="str">
            <v>Ontario Hearst</v>
          </cell>
          <cell r="E307">
            <v>49.68</v>
          </cell>
          <cell r="F307">
            <v>-83.67</v>
          </cell>
        </row>
        <row r="308">
          <cell r="C308" t="str">
            <v>Ontario Honey Harbour</v>
          </cell>
          <cell r="E308">
            <v>44.87</v>
          </cell>
          <cell r="F308">
            <v>-79.819999999999993</v>
          </cell>
        </row>
        <row r="309">
          <cell r="C309" t="str">
            <v>Ontario Hornepayne</v>
          </cell>
          <cell r="E309">
            <v>49.22</v>
          </cell>
          <cell r="F309">
            <v>-84.78</v>
          </cell>
        </row>
        <row r="310">
          <cell r="C310" t="str">
            <v>Ontario Huntsville</v>
          </cell>
          <cell r="E310">
            <v>45.33</v>
          </cell>
          <cell r="F310">
            <v>-79.22</v>
          </cell>
        </row>
        <row r="311">
          <cell r="C311" t="str">
            <v>Ontario Ingersoll</v>
          </cell>
          <cell r="E311">
            <v>43.03</v>
          </cell>
          <cell r="F311">
            <v>-80.88</v>
          </cell>
        </row>
        <row r="312">
          <cell r="C312" t="str">
            <v>Ontario Iroquois Falls</v>
          </cell>
          <cell r="E312">
            <v>48.77</v>
          </cell>
          <cell r="F312">
            <v>-80.680000000000007</v>
          </cell>
        </row>
        <row r="313">
          <cell r="C313" t="str">
            <v>Ontario Jellicoe</v>
          </cell>
          <cell r="E313">
            <v>49.68</v>
          </cell>
          <cell r="F313">
            <v>-87.52</v>
          </cell>
        </row>
        <row r="314">
          <cell r="C314" t="str">
            <v>Ontario Kapuskasing</v>
          </cell>
          <cell r="E314">
            <v>49.42</v>
          </cell>
          <cell r="F314">
            <v>-82.43</v>
          </cell>
        </row>
        <row r="315">
          <cell r="C315" t="str">
            <v>Ontario Kemptville</v>
          </cell>
          <cell r="E315">
            <v>45.02</v>
          </cell>
          <cell r="F315">
            <v>-75.64</v>
          </cell>
        </row>
        <row r="316">
          <cell r="C316" t="str">
            <v>Ontario Kenora</v>
          </cell>
          <cell r="E316">
            <v>49.82</v>
          </cell>
          <cell r="F316">
            <v>-94.43</v>
          </cell>
        </row>
        <row r="317">
          <cell r="C317" t="str">
            <v>Ontario Killaloe</v>
          </cell>
          <cell r="E317">
            <v>45.55</v>
          </cell>
          <cell r="F317">
            <v>-77.42</v>
          </cell>
        </row>
        <row r="318">
          <cell r="C318" t="str">
            <v>Ontario Kincardine</v>
          </cell>
          <cell r="E318">
            <v>44.18</v>
          </cell>
          <cell r="F318">
            <v>-81.63</v>
          </cell>
        </row>
        <row r="319">
          <cell r="C319" t="str">
            <v>Ontario Kingston</v>
          </cell>
          <cell r="E319">
            <v>44.23</v>
          </cell>
          <cell r="F319">
            <v>-76.48</v>
          </cell>
        </row>
        <row r="320">
          <cell r="C320" t="str">
            <v>Ontario Kinmount</v>
          </cell>
          <cell r="E320">
            <v>44.78</v>
          </cell>
          <cell r="F320">
            <v>-78.650000000000006</v>
          </cell>
        </row>
        <row r="321">
          <cell r="C321" t="str">
            <v>Ontario Kirkland Lake</v>
          </cell>
          <cell r="E321">
            <v>48.15</v>
          </cell>
          <cell r="F321">
            <v>-80.03</v>
          </cell>
        </row>
        <row r="322">
          <cell r="C322" t="str">
            <v>Ontario Kitchener</v>
          </cell>
          <cell r="E322">
            <v>43.45</v>
          </cell>
          <cell r="F322">
            <v>-80.48</v>
          </cell>
        </row>
        <row r="323">
          <cell r="C323" t="str">
            <v>Ontario Kitchenuhmaykoosib</v>
          </cell>
          <cell r="E323">
            <v>53.83</v>
          </cell>
          <cell r="F323">
            <v>-90</v>
          </cell>
        </row>
        <row r="324">
          <cell r="C324" t="str">
            <v>Ontario Lakefield</v>
          </cell>
          <cell r="E324">
            <v>44.43</v>
          </cell>
          <cell r="F324">
            <v>-78.27</v>
          </cell>
        </row>
        <row r="325">
          <cell r="C325" t="str">
            <v>Ontario Lansdowne House</v>
          </cell>
          <cell r="E325">
            <v>52.23</v>
          </cell>
          <cell r="F325">
            <v>-87.88</v>
          </cell>
        </row>
        <row r="326">
          <cell r="C326" t="str">
            <v>Ontario Leamington</v>
          </cell>
          <cell r="E326">
            <v>42.08</v>
          </cell>
          <cell r="F326">
            <v>-82.57</v>
          </cell>
        </row>
        <row r="327">
          <cell r="C327" t="str">
            <v>Ontario Lindsay</v>
          </cell>
          <cell r="E327">
            <v>44.35</v>
          </cell>
          <cell r="F327">
            <v>-78.73</v>
          </cell>
        </row>
        <row r="328">
          <cell r="C328" t="str">
            <v>Ontario Lion’s Head</v>
          </cell>
          <cell r="E328">
            <v>44.98</v>
          </cell>
          <cell r="F328">
            <v>-81.25</v>
          </cell>
        </row>
        <row r="329">
          <cell r="C329" t="str">
            <v>Ontario Listowel</v>
          </cell>
          <cell r="E329">
            <v>43.73</v>
          </cell>
          <cell r="F329">
            <v>-80.95</v>
          </cell>
        </row>
        <row r="330">
          <cell r="C330" t="str">
            <v>Ontario London</v>
          </cell>
          <cell r="E330">
            <v>42.98</v>
          </cell>
          <cell r="F330">
            <v>-81.23</v>
          </cell>
        </row>
        <row r="331">
          <cell r="C331" t="str">
            <v>Ontario Lucan</v>
          </cell>
          <cell r="E331">
            <v>43.18</v>
          </cell>
          <cell r="F331">
            <v>-81.400000000000006</v>
          </cell>
        </row>
        <row r="332">
          <cell r="C332" t="str">
            <v>Ontario Maitland</v>
          </cell>
          <cell r="E332">
            <v>44.63</v>
          </cell>
          <cell r="F332">
            <v>-75.62</v>
          </cell>
        </row>
        <row r="333">
          <cell r="C333" t="str">
            <v>Ontario Markdale</v>
          </cell>
          <cell r="E333">
            <v>44.32</v>
          </cell>
          <cell r="F333">
            <v>-80.650000000000006</v>
          </cell>
        </row>
        <row r="334">
          <cell r="C334" t="str">
            <v>Ontario Markham</v>
          </cell>
          <cell r="E334">
            <v>43.87</v>
          </cell>
          <cell r="F334">
            <v>-79.27</v>
          </cell>
        </row>
        <row r="335">
          <cell r="C335" t="str">
            <v>Ontario Martin</v>
          </cell>
          <cell r="E335">
            <v>49.25</v>
          </cell>
          <cell r="F335">
            <v>-91.13</v>
          </cell>
        </row>
        <row r="336">
          <cell r="C336" t="str">
            <v>Ontario Matheson</v>
          </cell>
          <cell r="E336">
            <v>48.53</v>
          </cell>
          <cell r="F336">
            <v>-80.47</v>
          </cell>
        </row>
        <row r="337">
          <cell r="C337" t="str">
            <v>Ontario Mattawa</v>
          </cell>
          <cell r="E337">
            <v>46.32</v>
          </cell>
          <cell r="F337">
            <v>-78.7</v>
          </cell>
        </row>
        <row r="338">
          <cell r="C338" t="str">
            <v>Ontario Midland</v>
          </cell>
          <cell r="E338">
            <v>44.75</v>
          </cell>
          <cell r="F338">
            <v>-79.88</v>
          </cell>
        </row>
        <row r="339">
          <cell r="C339" t="str">
            <v>Ontario Milton</v>
          </cell>
          <cell r="E339">
            <v>43.52</v>
          </cell>
          <cell r="F339">
            <v>-79.88</v>
          </cell>
        </row>
        <row r="340">
          <cell r="C340" t="str">
            <v>Ontario Milverton</v>
          </cell>
          <cell r="E340">
            <v>43.57</v>
          </cell>
          <cell r="F340">
            <v>-80.92</v>
          </cell>
        </row>
        <row r="341">
          <cell r="C341" t="str">
            <v>Ontario Minden</v>
          </cell>
          <cell r="E341">
            <v>44.92</v>
          </cell>
          <cell r="F341">
            <v>-78.73</v>
          </cell>
        </row>
        <row r="342">
          <cell r="C342" t="str">
            <v>Ontario Mississauga</v>
          </cell>
          <cell r="E342">
            <v>43.58</v>
          </cell>
          <cell r="F342">
            <v>-79.650000000000006</v>
          </cell>
        </row>
        <row r="343">
          <cell r="C343" t="str">
            <v>Ontario Mississauga Port Credit</v>
          </cell>
          <cell r="E343">
            <v>43.55</v>
          </cell>
          <cell r="F343">
            <v>-79.58</v>
          </cell>
        </row>
        <row r="344">
          <cell r="C344" t="str">
            <v>Ontario Mitchell</v>
          </cell>
          <cell r="E344">
            <v>43.47</v>
          </cell>
          <cell r="F344">
            <v>-81.2</v>
          </cell>
        </row>
        <row r="345">
          <cell r="C345" t="str">
            <v>Ontario Moosonee</v>
          </cell>
          <cell r="E345">
            <v>51.32</v>
          </cell>
          <cell r="F345">
            <v>-80.72</v>
          </cell>
        </row>
        <row r="346">
          <cell r="C346" t="str">
            <v>Ontario Morrisburg</v>
          </cell>
          <cell r="E346">
            <v>44.9</v>
          </cell>
          <cell r="F346">
            <v>-75.180000000000007</v>
          </cell>
        </row>
        <row r="347">
          <cell r="C347" t="str">
            <v>Ontario Mount Forest</v>
          </cell>
          <cell r="E347">
            <v>43.98</v>
          </cell>
          <cell r="F347">
            <v>-80.73</v>
          </cell>
        </row>
        <row r="348">
          <cell r="C348" t="str">
            <v>Ontario Nakina</v>
          </cell>
          <cell r="E348">
            <v>50.17</v>
          </cell>
          <cell r="F348">
            <v>-86.7</v>
          </cell>
        </row>
        <row r="349">
          <cell r="C349" t="str">
            <v>Ontario Nanticoke (Jarvis)</v>
          </cell>
          <cell r="E349">
            <v>42.88</v>
          </cell>
          <cell r="F349">
            <v>-80.099999999999994</v>
          </cell>
        </row>
        <row r="350">
          <cell r="C350" t="str">
            <v>Ontario Nanticoke (Port Dover)</v>
          </cell>
          <cell r="E350">
            <v>42.78</v>
          </cell>
          <cell r="F350">
            <v>-80.2</v>
          </cell>
        </row>
        <row r="351">
          <cell r="C351" t="str">
            <v>Ontario Napanee</v>
          </cell>
          <cell r="E351">
            <v>44.25</v>
          </cell>
          <cell r="F351">
            <v>-76.95</v>
          </cell>
        </row>
        <row r="352">
          <cell r="C352" t="str">
            <v>Ontario New Liskeard</v>
          </cell>
          <cell r="E352">
            <v>47.5</v>
          </cell>
          <cell r="F352">
            <v>-79.67</v>
          </cell>
        </row>
        <row r="353">
          <cell r="C353" t="str">
            <v>Ontario Newcastle</v>
          </cell>
          <cell r="E353">
            <v>43.92</v>
          </cell>
          <cell r="F353">
            <v>-78.58</v>
          </cell>
        </row>
        <row r="354">
          <cell r="C354" t="str">
            <v>Ontario Newmarket</v>
          </cell>
          <cell r="E354">
            <v>44.05</v>
          </cell>
          <cell r="F354">
            <v>-79.47</v>
          </cell>
        </row>
        <row r="355">
          <cell r="C355" t="str">
            <v>Ontario Niagara Falls</v>
          </cell>
          <cell r="E355">
            <v>43.1</v>
          </cell>
          <cell r="F355">
            <v>-79.069999999999993</v>
          </cell>
        </row>
        <row r="356">
          <cell r="C356" t="str">
            <v>Ontario North Bay</v>
          </cell>
          <cell r="E356">
            <v>46.32</v>
          </cell>
          <cell r="F356">
            <v>-79.47</v>
          </cell>
        </row>
        <row r="357">
          <cell r="C357" t="str">
            <v>Ontario Norwood</v>
          </cell>
          <cell r="E357">
            <v>44.38</v>
          </cell>
          <cell r="F357">
            <v>-77.98</v>
          </cell>
        </row>
        <row r="358">
          <cell r="C358" t="str">
            <v>Ontario Oakville</v>
          </cell>
          <cell r="E358">
            <v>43.45</v>
          </cell>
          <cell r="F358">
            <v>-79.680000000000007</v>
          </cell>
        </row>
        <row r="359">
          <cell r="C359" t="str">
            <v>Ontario Orangeville</v>
          </cell>
          <cell r="E359">
            <v>43.92</v>
          </cell>
          <cell r="F359">
            <v>-80.099999999999994</v>
          </cell>
        </row>
        <row r="360">
          <cell r="C360" t="str">
            <v>Ontario Orillia</v>
          </cell>
          <cell r="E360">
            <v>44.62</v>
          </cell>
          <cell r="F360">
            <v>-79.42</v>
          </cell>
        </row>
        <row r="361">
          <cell r="C361" t="str">
            <v>Ontario Oshawa</v>
          </cell>
          <cell r="E361">
            <v>43.9</v>
          </cell>
          <cell r="F361">
            <v>-78.849999999999994</v>
          </cell>
        </row>
        <row r="362">
          <cell r="C362" t="str">
            <v>Ontario Ottawa (Barrhaven)</v>
          </cell>
          <cell r="E362">
            <v>45.28</v>
          </cell>
          <cell r="F362">
            <v>-75.760000000000005</v>
          </cell>
        </row>
        <row r="363">
          <cell r="C363" t="str">
            <v>Ontario Ottawa (City Hall)</v>
          </cell>
          <cell r="E363">
            <v>45.42</v>
          </cell>
          <cell r="F363">
            <v>-75.69</v>
          </cell>
        </row>
        <row r="364">
          <cell r="C364" t="str">
            <v>Ontario Ottawa (Kanata)</v>
          </cell>
          <cell r="E364">
            <v>45.31</v>
          </cell>
          <cell r="F364">
            <v>-75.91</v>
          </cell>
        </row>
        <row r="365">
          <cell r="C365" t="str">
            <v>Ontario Ottawa (M–C Int’l Airport)</v>
          </cell>
          <cell r="E365">
            <v>45.32</v>
          </cell>
          <cell r="F365">
            <v>-75.67</v>
          </cell>
        </row>
        <row r="366">
          <cell r="C366" t="str">
            <v>Ontario Ottawa (Orleans)</v>
          </cell>
          <cell r="E366">
            <v>45.48</v>
          </cell>
          <cell r="F366">
            <v>-75.52</v>
          </cell>
        </row>
        <row r="367">
          <cell r="C367" t="str">
            <v>Ontario Owen Sound</v>
          </cell>
          <cell r="E367">
            <v>44.57</v>
          </cell>
          <cell r="F367">
            <v>-80.930000000000007</v>
          </cell>
        </row>
        <row r="368">
          <cell r="C368" t="str">
            <v>Ontario Pagwa River</v>
          </cell>
          <cell r="E368">
            <v>50.02</v>
          </cell>
          <cell r="F368">
            <v>-85.22</v>
          </cell>
        </row>
        <row r="369">
          <cell r="C369" t="str">
            <v>Ontario Paris</v>
          </cell>
          <cell r="E369">
            <v>43.2</v>
          </cell>
          <cell r="F369">
            <v>-80.38</v>
          </cell>
        </row>
        <row r="370">
          <cell r="C370" t="str">
            <v>Ontario Parkhill</v>
          </cell>
          <cell r="E370">
            <v>43.15</v>
          </cell>
          <cell r="F370">
            <v>-81.680000000000007</v>
          </cell>
        </row>
        <row r="371">
          <cell r="C371" t="str">
            <v>Ontario Parry Sound</v>
          </cell>
          <cell r="E371">
            <v>45.35</v>
          </cell>
          <cell r="F371">
            <v>-80.03</v>
          </cell>
        </row>
        <row r="372">
          <cell r="C372" t="str">
            <v>Ontario Pelham (Fonthill)</v>
          </cell>
          <cell r="E372">
            <v>43.03</v>
          </cell>
          <cell r="F372">
            <v>-79.28</v>
          </cell>
        </row>
        <row r="373">
          <cell r="C373" t="str">
            <v>Ontario Pembroke</v>
          </cell>
          <cell r="E373">
            <v>45.82</v>
          </cell>
          <cell r="F373">
            <v>-77.12</v>
          </cell>
        </row>
        <row r="374">
          <cell r="C374" t="str">
            <v>Ontario Penetanguishene</v>
          </cell>
          <cell r="E374">
            <v>44.78</v>
          </cell>
          <cell r="F374">
            <v>-79.92</v>
          </cell>
        </row>
        <row r="375">
          <cell r="C375" t="str">
            <v>Ontario Perth</v>
          </cell>
          <cell r="E375">
            <v>44.9</v>
          </cell>
          <cell r="F375">
            <v>-76.25</v>
          </cell>
        </row>
        <row r="376">
          <cell r="C376" t="str">
            <v>Ontario Petawawa</v>
          </cell>
          <cell r="E376">
            <v>45.9</v>
          </cell>
          <cell r="F376">
            <v>-77.33</v>
          </cell>
        </row>
        <row r="377">
          <cell r="C377" t="str">
            <v>Ontario Peterborough</v>
          </cell>
          <cell r="E377">
            <v>44.3</v>
          </cell>
          <cell r="F377">
            <v>-78.319999999999993</v>
          </cell>
        </row>
        <row r="378">
          <cell r="C378" t="str">
            <v>Ontario Petrolia</v>
          </cell>
          <cell r="E378">
            <v>42.87</v>
          </cell>
          <cell r="F378">
            <v>-82.15</v>
          </cell>
        </row>
        <row r="379">
          <cell r="C379" t="str">
            <v>Ontario Pickering (Dunbarton)</v>
          </cell>
          <cell r="E379">
            <v>43.82</v>
          </cell>
          <cell r="F379">
            <v>-79.099999999999994</v>
          </cell>
        </row>
        <row r="380">
          <cell r="C380" t="str">
            <v>Ontario Picton</v>
          </cell>
          <cell r="E380">
            <v>44</v>
          </cell>
          <cell r="F380">
            <v>-77.13</v>
          </cell>
        </row>
        <row r="381">
          <cell r="C381" t="str">
            <v>Ontario Plattsville</v>
          </cell>
          <cell r="E381">
            <v>43.3</v>
          </cell>
          <cell r="F381">
            <v>-80.62</v>
          </cell>
        </row>
        <row r="382">
          <cell r="C382" t="str">
            <v>Ontario Point Alexander</v>
          </cell>
          <cell r="E382">
            <v>46.13</v>
          </cell>
          <cell r="F382">
            <v>-77.569999999999993</v>
          </cell>
        </row>
        <row r="383">
          <cell r="C383" t="str">
            <v>Ontario Port Burwell</v>
          </cell>
          <cell r="E383">
            <v>42.65</v>
          </cell>
          <cell r="F383">
            <v>-80.819999999999993</v>
          </cell>
        </row>
        <row r="384">
          <cell r="C384" t="str">
            <v>Ontario Port Colborne</v>
          </cell>
          <cell r="E384">
            <v>42.9</v>
          </cell>
          <cell r="F384">
            <v>-79.23</v>
          </cell>
        </row>
        <row r="385">
          <cell r="C385" t="str">
            <v>Ontario Port Elgin</v>
          </cell>
          <cell r="E385">
            <v>44.43</v>
          </cell>
          <cell r="F385">
            <v>-81.400000000000006</v>
          </cell>
        </row>
        <row r="386">
          <cell r="C386" t="str">
            <v>Ontario Port Hope</v>
          </cell>
          <cell r="E386">
            <v>43.95</v>
          </cell>
          <cell r="F386">
            <v>-78.3</v>
          </cell>
        </row>
        <row r="387">
          <cell r="C387" t="str">
            <v>Ontario Port Perry</v>
          </cell>
          <cell r="E387">
            <v>44.1</v>
          </cell>
          <cell r="F387">
            <v>-78.95</v>
          </cell>
        </row>
        <row r="388">
          <cell r="C388" t="str">
            <v>Ontario Port Stanley</v>
          </cell>
          <cell r="E388">
            <v>42.67</v>
          </cell>
          <cell r="F388">
            <v>-81.22</v>
          </cell>
        </row>
        <row r="389">
          <cell r="C389" t="str">
            <v>Ontario Prescott</v>
          </cell>
          <cell r="E389">
            <v>44.72</v>
          </cell>
          <cell r="F389">
            <v>-75.52</v>
          </cell>
        </row>
        <row r="390">
          <cell r="C390" t="str">
            <v>Ontario Princeton</v>
          </cell>
          <cell r="E390">
            <v>43.17</v>
          </cell>
          <cell r="F390">
            <v>-80.53</v>
          </cell>
        </row>
        <row r="391">
          <cell r="C391" t="str">
            <v>Ontario Raith</v>
          </cell>
          <cell r="E391">
            <v>48.83</v>
          </cell>
          <cell r="F391">
            <v>-89.93</v>
          </cell>
        </row>
        <row r="392">
          <cell r="C392" t="str">
            <v>Ontario Rayside–Balfour (Chelmsford)</v>
          </cell>
          <cell r="E392">
            <v>46.58</v>
          </cell>
          <cell r="F392">
            <v>-81.2</v>
          </cell>
        </row>
        <row r="393">
          <cell r="C393" t="str">
            <v>Ontario Red Lake</v>
          </cell>
          <cell r="E393">
            <v>51.05</v>
          </cell>
          <cell r="F393">
            <v>-93.82</v>
          </cell>
        </row>
        <row r="394">
          <cell r="C394" t="str">
            <v>Ontario Renfrew</v>
          </cell>
          <cell r="E394">
            <v>45.47</v>
          </cell>
          <cell r="F394">
            <v>-76.680000000000007</v>
          </cell>
        </row>
        <row r="395">
          <cell r="C395" t="str">
            <v>Ontario Richmond Hill</v>
          </cell>
          <cell r="E395">
            <v>43.87</v>
          </cell>
          <cell r="F395">
            <v>-79.45</v>
          </cell>
        </row>
        <row r="396">
          <cell r="C396" t="str">
            <v>Ontario Rockland</v>
          </cell>
          <cell r="E396">
            <v>45.55</v>
          </cell>
          <cell r="F396">
            <v>-75.290000000000006</v>
          </cell>
        </row>
        <row r="397">
          <cell r="C397" t="str">
            <v>Ontario Sarnia</v>
          </cell>
          <cell r="E397">
            <v>42.97</v>
          </cell>
          <cell r="F397">
            <v>-82.38</v>
          </cell>
        </row>
        <row r="398">
          <cell r="C398" t="str">
            <v>Ontario Sault Ste. Marie</v>
          </cell>
          <cell r="E398">
            <v>46.52</v>
          </cell>
          <cell r="F398">
            <v>-84.33</v>
          </cell>
        </row>
        <row r="399">
          <cell r="C399" t="str">
            <v>Ontario Schreiber</v>
          </cell>
          <cell r="E399">
            <v>48.8</v>
          </cell>
          <cell r="F399">
            <v>-87.25</v>
          </cell>
        </row>
        <row r="400">
          <cell r="C400" t="str">
            <v>Ontario Seaforth</v>
          </cell>
          <cell r="E400">
            <v>43.55</v>
          </cell>
          <cell r="F400">
            <v>-81.400000000000006</v>
          </cell>
        </row>
        <row r="401">
          <cell r="C401" t="str">
            <v>Ontario Shelburne</v>
          </cell>
          <cell r="E401">
            <v>44.08</v>
          </cell>
          <cell r="F401">
            <v>-80.2</v>
          </cell>
        </row>
        <row r="402">
          <cell r="C402" t="str">
            <v>Ontario Simcoe</v>
          </cell>
          <cell r="E402">
            <v>42.83</v>
          </cell>
          <cell r="F402">
            <v>-80.3</v>
          </cell>
        </row>
        <row r="403">
          <cell r="C403" t="str">
            <v>Ontario Sioux Lookout</v>
          </cell>
          <cell r="E403">
            <v>50.07</v>
          </cell>
          <cell r="F403">
            <v>-91.98</v>
          </cell>
        </row>
        <row r="404">
          <cell r="C404" t="str">
            <v>Ontario Smiths Falls</v>
          </cell>
          <cell r="E404">
            <v>44.9</v>
          </cell>
          <cell r="F404">
            <v>-76.02</v>
          </cell>
        </row>
        <row r="405">
          <cell r="C405" t="str">
            <v>Ontario Smithville</v>
          </cell>
          <cell r="E405">
            <v>43.1</v>
          </cell>
          <cell r="F405">
            <v>-79.55</v>
          </cell>
        </row>
        <row r="406">
          <cell r="C406" t="str">
            <v>Ontario Smooth Rock Falls</v>
          </cell>
          <cell r="E406">
            <v>49.28</v>
          </cell>
          <cell r="F406">
            <v>-81.63</v>
          </cell>
        </row>
        <row r="407">
          <cell r="C407" t="str">
            <v>Ontario South River</v>
          </cell>
          <cell r="E407">
            <v>45.83</v>
          </cell>
          <cell r="F407">
            <v>-79.38</v>
          </cell>
        </row>
        <row r="408">
          <cell r="C408" t="str">
            <v>Ontario Southampton</v>
          </cell>
          <cell r="E408">
            <v>44.48</v>
          </cell>
          <cell r="F408">
            <v>-81.38</v>
          </cell>
        </row>
        <row r="409">
          <cell r="C409" t="str">
            <v>Ontario St. Catharines</v>
          </cell>
          <cell r="E409">
            <v>43.17</v>
          </cell>
          <cell r="F409">
            <v>-79.25</v>
          </cell>
        </row>
        <row r="410">
          <cell r="C410" t="str">
            <v>Ontario St. Mary’s</v>
          </cell>
          <cell r="E410">
            <v>43.25</v>
          </cell>
          <cell r="F410">
            <v>-81.13</v>
          </cell>
        </row>
        <row r="411">
          <cell r="C411" t="str">
            <v>Ontario St. Thomas</v>
          </cell>
          <cell r="E411">
            <v>42.78</v>
          </cell>
          <cell r="F411">
            <v>-81.2</v>
          </cell>
        </row>
        <row r="412">
          <cell r="C412" t="str">
            <v>Ontario Stirling</v>
          </cell>
          <cell r="E412">
            <v>44.3</v>
          </cell>
          <cell r="F412">
            <v>-77.55</v>
          </cell>
        </row>
        <row r="413">
          <cell r="C413" t="str">
            <v>Ontario Stratford</v>
          </cell>
          <cell r="E413">
            <v>43.37</v>
          </cell>
          <cell r="F413">
            <v>-80.95</v>
          </cell>
        </row>
        <row r="414">
          <cell r="C414" t="str">
            <v>Ontario Strathroy</v>
          </cell>
          <cell r="E414">
            <v>42.95</v>
          </cell>
          <cell r="F414">
            <v>-81.63</v>
          </cell>
        </row>
        <row r="415">
          <cell r="C415" t="str">
            <v>Ontario Sturgeon Falls</v>
          </cell>
          <cell r="E415">
            <v>46.37</v>
          </cell>
          <cell r="F415">
            <v>-79.92</v>
          </cell>
        </row>
        <row r="416">
          <cell r="C416" t="str">
            <v>Ontario Sudbury</v>
          </cell>
          <cell r="E416">
            <v>46.5</v>
          </cell>
          <cell r="F416">
            <v>-81</v>
          </cell>
        </row>
        <row r="417">
          <cell r="C417" t="str">
            <v>Ontario Sundridge</v>
          </cell>
          <cell r="E417">
            <v>45.77</v>
          </cell>
          <cell r="F417">
            <v>-79.400000000000006</v>
          </cell>
        </row>
        <row r="418">
          <cell r="C418" t="str">
            <v>Ontario Tavistock</v>
          </cell>
          <cell r="E418">
            <v>43.32</v>
          </cell>
          <cell r="F418">
            <v>-80.83</v>
          </cell>
        </row>
        <row r="419">
          <cell r="C419" t="str">
            <v>Ontario Temagami</v>
          </cell>
          <cell r="E419">
            <v>47.07</v>
          </cell>
          <cell r="F419">
            <v>-79.78</v>
          </cell>
        </row>
        <row r="420">
          <cell r="C420" t="str">
            <v>Ontario Thamesford</v>
          </cell>
          <cell r="E420">
            <v>43.07</v>
          </cell>
          <cell r="F420">
            <v>-81</v>
          </cell>
        </row>
        <row r="421">
          <cell r="C421" t="str">
            <v>Ontario Thedford</v>
          </cell>
          <cell r="E421">
            <v>43.15</v>
          </cell>
          <cell r="F421">
            <v>-81.849999999999994</v>
          </cell>
        </row>
        <row r="422">
          <cell r="C422" t="str">
            <v>Ontario Thunder Bay</v>
          </cell>
          <cell r="E422">
            <v>48.4</v>
          </cell>
          <cell r="F422">
            <v>-89.32</v>
          </cell>
        </row>
        <row r="423">
          <cell r="C423" t="str">
            <v>Ontario Tillsonburg</v>
          </cell>
          <cell r="E423">
            <v>42.85</v>
          </cell>
          <cell r="F423">
            <v>-80.73</v>
          </cell>
        </row>
        <row r="424">
          <cell r="C424" t="str">
            <v>Ontario Timmins</v>
          </cell>
          <cell r="E424">
            <v>48.47</v>
          </cell>
          <cell r="F424">
            <v>-81.33</v>
          </cell>
        </row>
        <row r="425">
          <cell r="C425" t="str">
            <v>Ontario Timmins (Porcupine)</v>
          </cell>
          <cell r="E425">
            <v>48.5</v>
          </cell>
          <cell r="F425">
            <v>-81.17</v>
          </cell>
        </row>
        <row r="426">
          <cell r="C426" t="str">
            <v>Toronto Area Etobicoke</v>
          </cell>
          <cell r="E426">
            <v>43.7</v>
          </cell>
          <cell r="F426">
            <v>-79.569999999999993</v>
          </cell>
        </row>
        <row r="427">
          <cell r="C427" t="str">
            <v>Toronto Area North York</v>
          </cell>
          <cell r="E427">
            <v>43.77</v>
          </cell>
          <cell r="F427">
            <v>-79.42</v>
          </cell>
        </row>
        <row r="428">
          <cell r="C428" t="str">
            <v>Toronto Area Scarborough</v>
          </cell>
          <cell r="E428">
            <v>43.78</v>
          </cell>
          <cell r="F428">
            <v>-79.25</v>
          </cell>
        </row>
        <row r="429">
          <cell r="C429" t="str">
            <v>Toronto Area Toronto (City Hall)</v>
          </cell>
          <cell r="E429">
            <v>43.65</v>
          </cell>
          <cell r="F429">
            <v>-79.38</v>
          </cell>
        </row>
        <row r="430">
          <cell r="C430" t="str">
            <v>Toronto Area Toronto (LBP Int’l Airport)</v>
          </cell>
          <cell r="E430">
            <v>43.68</v>
          </cell>
          <cell r="F430">
            <v>-79.61</v>
          </cell>
        </row>
        <row r="431">
          <cell r="C431" t="str">
            <v>Toronto Area Trenton</v>
          </cell>
          <cell r="E431">
            <v>44.1</v>
          </cell>
          <cell r="F431">
            <v>-77.58</v>
          </cell>
        </row>
        <row r="432">
          <cell r="C432" t="str">
            <v>Toronto Area Trout Creek</v>
          </cell>
          <cell r="E432">
            <v>45.98</v>
          </cell>
          <cell r="F432">
            <v>-79.37</v>
          </cell>
        </row>
        <row r="433">
          <cell r="C433" t="str">
            <v>Toronto Area Uxbridge</v>
          </cell>
          <cell r="E433">
            <v>44.1</v>
          </cell>
          <cell r="F433">
            <v>-79.12</v>
          </cell>
        </row>
        <row r="434">
          <cell r="C434" t="str">
            <v>Toronto Area Vaughan (Woodbridge)</v>
          </cell>
          <cell r="E434">
            <v>43.78</v>
          </cell>
          <cell r="F434">
            <v>-79.599999999999994</v>
          </cell>
        </row>
        <row r="435">
          <cell r="C435" t="str">
            <v>Toronto Area Vittoria</v>
          </cell>
          <cell r="E435">
            <v>42.77</v>
          </cell>
          <cell r="F435">
            <v>-80.319999999999993</v>
          </cell>
        </row>
        <row r="436">
          <cell r="C436" t="str">
            <v>Toronto Area Walkerton</v>
          </cell>
          <cell r="E436">
            <v>44.12</v>
          </cell>
          <cell r="F436">
            <v>-81.150000000000006</v>
          </cell>
        </row>
        <row r="437">
          <cell r="C437" t="str">
            <v>Toronto Area Wallaceburg</v>
          </cell>
          <cell r="E437">
            <v>42.6</v>
          </cell>
          <cell r="F437">
            <v>-82.38</v>
          </cell>
        </row>
        <row r="438">
          <cell r="C438" t="str">
            <v>Toronto Area Waterloo</v>
          </cell>
          <cell r="E438">
            <v>43.47</v>
          </cell>
          <cell r="F438">
            <v>-80.52</v>
          </cell>
        </row>
        <row r="439">
          <cell r="C439" t="str">
            <v>Toronto Area Watford</v>
          </cell>
          <cell r="E439">
            <v>42.95</v>
          </cell>
          <cell r="F439">
            <v>-81.88</v>
          </cell>
        </row>
        <row r="440">
          <cell r="C440" t="str">
            <v>Toronto Area Wawa</v>
          </cell>
          <cell r="E440">
            <v>47.98</v>
          </cell>
          <cell r="F440">
            <v>-84.78</v>
          </cell>
        </row>
        <row r="441">
          <cell r="C441" t="str">
            <v>Toronto Area Welland</v>
          </cell>
          <cell r="E441">
            <v>42.98</v>
          </cell>
          <cell r="F441">
            <v>-79.25</v>
          </cell>
        </row>
        <row r="442">
          <cell r="C442" t="str">
            <v>Toronto Area West Lorne</v>
          </cell>
          <cell r="E442">
            <v>42.6</v>
          </cell>
          <cell r="F442">
            <v>-81.599999999999994</v>
          </cell>
        </row>
        <row r="443">
          <cell r="C443" t="str">
            <v>Toronto Area Whitby</v>
          </cell>
          <cell r="E443">
            <v>43.87</v>
          </cell>
          <cell r="F443">
            <v>-78.930000000000007</v>
          </cell>
        </row>
        <row r="444">
          <cell r="C444" t="str">
            <v>Toronto Area Whitby (Brooklin)</v>
          </cell>
          <cell r="E444">
            <v>43.95</v>
          </cell>
          <cell r="F444">
            <v>-78.95</v>
          </cell>
        </row>
        <row r="445">
          <cell r="C445" t="str">
            <v>Toronto Area White River</v>
          </cell>
          <cell r="E445">
            <v>48.6</v>
          </cell>
          <cell r="F445">
            <v>-85.28</v>
          </cell>
        </row>
        <row r="446">
          <cell r="C446" t="str">
            <v>Toronto Area Wiarton</v>
          </cell>
          <cell r="E446">
            <v>44.75</v>
          </cell>
          <cell r="F446">
            <v>-81.150000000000006</v>
          </cell>
        </row>
        <row r="447">
          <cell r="C447" t="str">
            <v>Toronto Area Windsor</v>
          </cell>
          <cell r="E447">
            <v>42.3</v>
          </cell>
          <cell r="F447">
            <v>-83.02</v>
          </cell>
        </row>
        <row r="448">
          <cell r="C448" t="str">
            <v>Toronto Area Wingham</v>
          </cell>
          <cell r="E448">
            <v>43.88</v>
          </cell>
          <cell r="F448">
            <v>-81.319999999999993</v>
          </cell>
        </row>
        <row r="449">
          <cell r="C449" t="str">
            <v>Toronto Area Woodstock</v>
          </cell>
          <cell r="E449">
            <v>43.13</v>
          </cell>
          <cell r="F449">
            <v>-80.75</v>
          </cell>
        </row>
        <row r="450">
          <cell r="C450" t="str">
            <v>Toronto Area Wyoming</v>
          </cell>
          <cell r="E450">
            <v>42.95</v>
          </cell>
          <cell r="F450">
            <v>-82.12</v>
          </cell>
        </row>
        <row r="451">
          <cell r="C451" t="str">
            <v>Québec Acton–Vale</v>
          </cell>
          <cell r="E451">
            <v>45.65</v>
          </cell>
          <cell r="F451">
            <v>-72.569999999999993</v>
          </cell>
        </row>
        <row r="452">
          <cell r="C452" t="str">
            <v>Québec Alma</v>
          </cell>
          <cell r="E452">
            <v>48.55</v>
          </cell>
          <cell r="F452">
            <v>-71.650000000000006</v>
          </cell>
        </row>
        <row r="453">
          <cell r="C453" t="str">
            <v>Québec Amos</v>
          </cell>
          <cell r="E453">
            <v>48.57</v>
          </cell>
          <cell r="F453">
            <v>-78.12</v>
          </cell>
        </row>
        <row r="454">
          <cell r="C454" t="str">
            <v>Québec Asbestos</v>
          </cell>
          <cell r="E454">
            <v>45.77</v>
          </cell>
          <cell r="F454">
            <v>-71.930000000000007</v>
          </cell>
        </row>
        <row r="455">
          <cell r="C455" t="str">
            <v>Québec Aylmer</v>
          </cell>
          <cell r="E455">
            <v>45.4</v>
          </cell>
          <cell r="F455">
            <v>-75.83</v>
          </cell>
        </row>
        <row r="456">
          <cell r="C456" t="str">
            <v>Québec Baie–Comeau</v>
          </cell>
          <cell r="E456">
            <v>49.22</v>
          </cell>
          <cell r="F456">
            <v>-68.150000000000006</v>
          </cell>
        </row>
        <row r="457">
          <cell r="C457" t="str">
            <v>Québec Baie–Saint–Paul</v>
          </cell>
          <cell r="E457">
            <v>47.44</v>
          </cell>
          <cell r="F457">
            <v>-70.510000000000005</v>
          </cell>
        </row>
        <row r="458">
          <cell r="C458" t="str">
            <v>Québec Beauport</v>
          </cell>
          <cell r="E458">
            <v>46.87</v>
          </cell>
          <cell r="F458">
            <v>-71.180000000000007</v>
          </cell>
        </row>
        <row r="459">
          <cell r="C459" t="str">
            <v>Québec Bedford</v>
          </cell>
          <cell r="E459">
            <v>45.12</v>
          </cell>
          <cell r="F459">
            <v>-72.98</v>
          </cell>
        </row>
        <row r="460">
          <cell r="C460" t="str">
            <v>Québec Beloeil</v>
          </cell>
          <cell r="E460">
            <v>45.57</v>
          </cell>
          <cell r="F460">
            <v>-73.2</v>
          </cell>
        </row>
        <row r="461">
          <cell r="C461" t="str">
            <v>Québec Brome</v>
          </cell>
          <cell r="E461">
            <v>45.2</v>
          </cell>
          <cell r="F461">
            <v>-72.569999999999993</v>
          </cell>
        </row>
        <row r="462">
          <cell r="C462" t="str">
            <v>Québec Brossard</v>
          </cell>
          <cell r="E462">
            <v>45.45</v>
          </cell>
          <cell r="F462">
            <v>-73.47</v>
          </cell>
        </row>
        <row r="463">
          <cell r="C463" t="str">
            <v>Québec Buckingham</v>
          </cell>
          <cell r="E463">
            <v>45.58</v>
          </cell>
          <cell r="F463">
            <v>-75.42</v>
          </cell>
        </row>
        <row r="464">
          <cell r="C464" t="str">
            <v>Québec Campbell’s Bay</v>
          </cell>
          <cell r="E464">
            <v>45.73</v>
          </cell>
          <cell r="F464">
            <v>-76.599999999999994</v>
          </cell>
        </row>
        <row r="465">
          <cell r="C465" t="str">
            <v>Québec Chambly</v>
          </cell>
          <cell r="E465">
            <v>45.45</v>
          </cell>
          <cell r="F465">
            <v>-73.28</v>
          </cell>
        </row>
        <row r="466">
          <cell r="C466" t="str">
            <v>Québec Coaticook</v>
          </cell>
          <cell r="E466">
            <v>45.13</v>
          </cell>
          <cell r="F466">
            <v>-71.8</v>
          </cell>
        </row>
        <row r="467">
          <cell r="C467" t="str">
            <v>Québec Contrecœur</v>
          </cell>
          <cell r="E467">
            <v>45.85</v>
          </cell>
          <cell r="F467">
            <v>-73.23</v>
          </cell>
        </row>
        <row r="468">
          <cell r="C468" t="str">
            <v>Québec Cowansville</v>
          </cell>
          <cell r="E468">
            <v>45.2</v>
          </cell>
          <cell r="F468">
            <v>-72.75</v>
          </cell>
        </row>
        <row r="469">
          <cell r="C469" t="str">
            <v>Québec Deux–Montagnes</v>
          </cell>
          <cell r="E469">
            <v>45.53</v>
          </cell>
          <cell r="F469">
            <v>-73.88</v>
          </cell>
        </row>
        <row r="470">
          <cell r="C470" t="str">
            <v>Québec Dolbeau</v>
          </cell>
          <cell r="E470">
            <v>48.88</v>
          </cell>
          <cell r="F470">
            <v>-72.23</v>
          </cell>
        </row>
        <row r="471">
          <cell r="C471" t="str">
            <v>Québec Drummondville</v>
          </cell>
          <cell r="E471">
            <v>45.88</v>
          </cell>
          <cell r="F471">
            <v>-72.48</v>
          </cell>
        </row>
        <row r="472">
          <cell r="C472" t="str">
            <v>Québec Farnham</v>
          </cell>
          <cell r="E472">
            <v>45.28</v>
          </cell>
          <cell r="F472">
            <v>-72.98</v>
          </cell>
        </row>
        <row r="473">
          <cell r="C473" t="str">
            <v>Québec Fort–Coulonge</v>
          </cell>
          <cell r="E473">
            <v>45.85</v>
          </cell>
          <cell r="F473">
            <v>-76.73</v>
          </cell>
        </row>
        <row r="474">
          <cell r="C474" t="str">
            <v>Québec Gagnon</v>
          </cell>
          <cell r="E474">
            <v>51.93</v>
          </cell>
          <cell r="F474">
            <v>-68.17</v>
          </cell>
        </row>
        <row r="475">
          <cell r="C475" t="str">
            <v>Québec Gaspé</v>
          </cell>
          <cell r="E475">
            <v>48.83</v>
          </cell>
          <cell r="F475">
            <v>-64.48</v>
          </cell>
        </row>
        <row r="476">
          <cell r="C476" t="str">
            <v>Québec Gatineau</v>
          </cell>
          <cell r="E476">
            <v>45.5</v>
          </cell>
          <cell r="F476">
            <v>-75.650000000000006</v>
          </cell>
        </row>
        <row r="477">
          <cell r="C477" t="str">
            <v>Québec Gracefield</v>
          </cell>
          <cell r="E477">
            <v>46.1</v>
          </cell>
          <cell r="F477">
            <v>-76.05</v>
          </cell>
        </row>
        <row r="478">
          <cell r="C478" t="str">
            <v>Québec Granby</v>
          </cell>
          <cell r="E478">
            <v>45.4</v>
          </cell>
          <cell r="F478">
            <v>-72.73</v>
          </cell>
        </row>
        <row r="479">
          <cell r="C479" t="str">
            <v>Québec Harrington–Harbour</v>
          </cell>
          <cell r="E479">
            <v>50.5</v>
          </cell>
          <cell r="F479">
            <v>-59.48</v>
          </cell>
        </row>
        <row r="480">
          <cell r="C480" t="str">
            <v>Québec Havre–St–Pierre</v>
          </cell>
          <cell r="E480">
            <v>50.23</v>
          </cell>
          <cell r="F480">
            <v>-63.6</v>
          </cell>
        </row>
        <row r="481">
          <cell r="C481" t="str">
            <v>Québec Hemmingford</v>
          </cell>
          <cell r="E481">
            <v>45.05</v>
          </cell>
          <cell r="F481">
            <v>-73.58</v>
          </cell>
        </row>
        <row r="482">
          <cell r="C482" t="str">
            <v>Québec Hull</v>
          </cell>
          <cell r="E482">
            <v>45.43</v>
          </cell>
          <cell r="F482">
            <v>-75.73</v>
          </cell>
        </row>
        <row r="483">
          <cell r="C483" t="str">
            <v>Québec Iberville</v>
          </cell>
          <cell r="E483">
            <v>45.35</v>
          </cell>
          <cell r="F483">
            <v>-73.23</v>
          </cell>
        </row>
        <row r="484">
          <cell r="C484" t="str">
            <v>Québec Inukjuak</v>
          </cell>
          <cell r="E484">
            <v>58.48</v>
          </cell>
          <cell r="F484">
            <v>-78.099999999999994</v>
          </cell>
        </row>
        <row r="485">
          <cell r="C485" t="str">
            <v>Québec Joliette</v>
          </cell>
          <cell r="E485">
            <v>46.02</v>
          </cell>
          <cell r="F485">
            <v>-73.45</v>
          </cell>
        </row>
        <row r="486">
          <cell r="C486" t="str">
            <v>Québec Kuujjuaq</v>
          </cell>
          <cell r="E486">
            <v>58.1</v>
          </cell>
          <cell r="F486">
            <v>-68.400000000000006</v>
          </cell>
        </row>
        <row r="487">
          <cell r="C487" t="str">
            <v>Québec Kuujjuarapik</v>
          </cell>
          <cell r="E487">
            <v>55.28</v>
          </cell>
          <cell r="F487">
            <v>-77.75</v>
          </cell>
        </row>
        <row r="488">
          <cell r="C488" t="str">
            <v>Québec La Pocatière</v>
          </cell>
          <cell r="E488">
            <v>47.37</v>
          </cell>
          <cell r="F488">
            <v>-70.040000000000006</v>
          </cell>
        </row>
        <row r="489">
          <cell r="C489" t="str">
            <v>Québec Lachute</v>
          </cell>
          <cell r="E489">
            <v>45.65</v>
          </cell>
          <cell r="F489">
            <v>-74.33</v>
          </cell>
        </row>
        <row r="490">
          <cell r="C490" t="str">
            <v>Québec Lac–Mégantic</v>
          </cell>
          <cell r="E490">
            <v>45.58</v>
          </cell>
          <cell r="F490">
            <v>-70.88</v>
          </cell>
        </row>
        <row r="491">
          <cell r="C491" t="str">
            <v>Québec La–Malbaie</v>
          </cell>
          <cell r="E491">
            <v>47.65</v>
          </cell>
          <cell r="F491">
            <v>-70.150000000000006</v>
          </cell>
        </row>
        <row r="492">
          <cell r="C492" t="str">
            <v>Québec La–Tuque</v>
          </cell>
          <cell r="E492">
            <v>47.43</v>
          </cell>
          <cell r="F492">
            <v>-72.78</v>
          </cell>
        </row>
        <row r="493">
          <cell r="C493" t="str">
            <v>Québec Lennoxville</v>
          </cell>
          <cell r="E493">
            <v>45.37</v>
          </cell>
          <cell r="F493">
            <v>-71.849999999999994</v>
          </cell>
        </row>
        <row r="494">
          <cell r="C494" t="str">
            <v>Québec Léry</v>
          </cell>
          <cell r="E494">
            <v>45.35</v>
          </cell>
          <cell r="F494">
            <v>-73.8</v>
          </cell>
        </row>
        <row r="495">
          <cell r="C495" t="str">
            <v>Québec Loretteville</v>
          </cell>
          <cell r="E495">
            <v>46.85</v>
          </cell>
          <cell r="F495">
            <v>-71.349999999999994</v>
          </cell>
        </row>
        <row r="496">
          <cell r="C496" t="str">
            <v>Québec Louiseville</v>
          </cell>
          <cell r="E496">
            <v>46.25</v>
          </cell>
          <cell r="F496">
            <v>-72.95</v>
          </cell>
        </row>
        <row r="497">
          <cell r="C497" t="str">
            <v>Québec Magog</v>
          </cell>
          <cell r="E497">
            <v>45.27</v>
          </cell>
          <cell r="F497">
            <v>-72.13</v>
          </cell>
        </row>
        <row r="498">
          <cell r="C498" t="str">
            <v>Québec Malartic</v>
          </cell>
          <cell r="E498">
            <v>48.13</v>
          </cell>
          <cell r="F498">
            <v>-78.13</v>
          </cell>
        </row>
        <row r="499">
          <cell r="C499" t="str">
            <v>Québec Maniwaki</v>
          </cell>
          <cell r="E499">
            <v>46.38</v>
          </cell>
          <cell r="F499">
            <v>-75.97</v>
          </cell>
        </row>
        <row r="500">
          <cell r="C500" t="str">
            <v>Québec Masson</v>
          </cell>
          <cell r="E500">
            <v>45.53</v>
          </cell>
          <cell r="F500">
            <v>-75.42</v>
          </cell>
        </row>
        <row r="501">
          <cell r="C501" t="str">
            <v>Québec Matane</v>
          </cell>
          <cell r="E501">
            <v>48.85</v>
          </cell>
          <cell r="F501">
            <v>-67.53</v>
          </cell>
        </row>
        <row r="502">
          <cell r="C502" t="str">
            <v>Québec Mont–Joli</v>
          </cell>
          <cell r="E502">
            <v>48.58</v>
          </cell>
          <cell r="F502">
            <v>-68.180000000000007</v>
          </cell>
        </row>
        <row r="503">
          <cell r="C503" t="str">
            <v>Québec Mont–Laurier</v>
          </cell>
          <cell r="E503">
            <v>46.55</v>
          </cell>
          <cell r="F503">
            <v>-75.5</v>
          </cell>
        </row>
        <row r="504">
          <cell r="C504" t="str">
            <v>Québec Montmagny</v>
          </cell>
          <cell r="E504">
            <v>46.98</v>
          </cell>
          <cell r="F504">
            <v>-70.55</v>
          </cell>
        </row>
        <row r="505">
          <cell r="C505" t="str">
            <v>Montréal Area Beaconsfield</v>
          </cell>
          <cell r="E505">
            <v>45.43</v>
          </cell>
          <cell r="F505">
            <v>-73.87</v>
          </cell>
        </row>
        <row r="506">
          <cell r="C506" t="str">
            <v>Montréal Area Dorval</v>
          </cell>
          <cell r="E506">
            <v>45.45</v>
          </cell>
          <cell r="F506">
            <v>-73.75</v>
          </cell>
        </row>
        <row r="507">
          <cell r="C507" t="str">
            <v>Montréal Area Laval</v>
          </cell>
          <cell r="E507">
            <v>45.58</v>
          </cell>
          <cell r="F507">
            <v>-73.75</v>
          </cell>
        </row>
        <row r="508">
          <cell r="C508" t="str">
            <v>Montréal Area Montréal (City Hall)</v>
          </cell>
          <cell r="E508">
            <v>45.51</v>
          </cell>
          <cell r="F508">
            <v>-73.55</v>
          </cell>
        </row>
        <row r="509">
          <cell r="C509" t="str">
            <v>Montréal Area Montréal–Est</v>
          </cell>
          <cell r="E509">
            <v>45.63</v>
          </cell>
          <cell r="F509">
            <v>-73.52</v>
          </cell>
        </row>
        <row r="510">
          <cell r="C510" t="str">
            <v>Montréal Area Montréal–Nord</v>
          </cell>
          <cell r="E510">
            <v>45.6</v>
          </cell>
          <cell r="F510">
            <v>-73.63</v>
          </cell>
        </row>
        <row r="511">
          <cell r="C511" t="str">
            <v>Montréal Area Outremont</v>
          </cell>
          <cell r="E511">
            <v>45.52</v>
          </cell>
          <cell r="F511">
            <v>-73.62</v>
          </cell>
        </row>
        <row r="512">
          <cell r="C512" t="str">
            <v>Montréal Area Pierrefonds</v>
          </cell>
          <cell r="E512">
            <v>45.48</v>
          </cell>
          <cell r="F512">
            <v>-73.87</v>
          </cell>
        </row>
        <row r="513">
          <cell r="C513" t="str">
            <v>Montréal Area St–Lambert</v>
          </cell>
          <cell r="E513">
            <v>45.5</v>
          </cell>
          <cell r="F513">
            <v>-73.5</v>
          </cell>
        </row>
        <row r="514">
          <cell r="C514" t="str">
            <v>Montréal Area St–Laurent</v>
          </cell>
          <cell r="E514">
            <v>45.5</v>
          </cell>
          <cell r="F514">
            <v>-73.67</v>
          </cell>
        </row>
        <row r="515">
          <cell r="C515" t="str">
            <v>Montréal Area Ste–Anne–de–Bellevue</v>
          </cell>
          <cell r="E515">
            <v>45.42</v>
          </cell>
          <cell r="F515">
            <v>-73.930000000000007</v>
          </cell>
        </row>
        <row r="516">
          <cell r="C516" t="str">
            <v>Montréal Area Verdun</v>
          </cell>
          <cell r="E516">
            <v>45.45</v>
          </cell>
          <cell r="F516">
            <v>-73.569999999999993</v>
          </cell>
        </row>
        <row r="517">
          <cell r="C517" t="str">
            <v>Montréal Area Nicolet (Gentilly)</v>
          </cell>
          <cell r="E517">
            <v>46.4</v>
          </cell>
          <cell r="F517">
            <v>-72.28</v>
          </cell>
        </row>
        <row r="518">
          <cell r="C518" t="str">
            <v>Montréal Area Nitchequon</v>
          </cell>
          <cell r="E518">
            <v>53.21</v>
          </cell>
          <cell r="F518">
            <v>-70.91</v>
          </cell>
        </row>
        <row r="519">
          <cell r="C519" t="str">
            <v>Montréal Area Noranda</v>
          </cell>
          <cell r="E519">
            <v>48.25</v>
          </cell>
          <cell r="F519">
            <v>-79.02</v>
          </cell>
        </row>
        <row r="520">
          <cell r="C520" t="str">
            <v>Montréal Area Percé</v>
          </cell>
          <cell r="E520">
            <v>48.53</v>
          </cell>
          <cell r="F520">
            <v>-64.22</v>
          </cell>
        </row>
        <row r="521">
          <cell r="C521" t="str">
            <v>Montréal Area Pincourt</v>
          </cell>
          <cell r="E521">
            <v>45.38</v>
          </cell>
          <cell r="F521">
            <v>-73.98</v>
          </cell>
        </row>
        <row r="522">
          <cell r="C522" t="str">
            <v>Montréal Area Plessisville</v>
          </cell>
          <cell r="E522">
            <v>46.22</v>
          </cell>
          <cell r="F522">
            <v>-71.78</v>
          </cell>
        </row>
        <row r="523">
          <cell r="C523" t="str">
            <v>Montréal Area Port–Cartier</v>
          </cell>
          <cell r="E523">
            <v>50.02</v>
          </cell>
          <cell r="F523">
            <v>-66.87</v>
          </cell>
        </row>
        <row r="524">
          <cell r="C524" t="str">
            <v>Montréal Area Puvinrituq</v>
          </cell>
          <cell r="E524">
            <v>60.03</v>
          </cell>
          <cell r="F524">
            <v>-77.28</v>
          </cell>
        </row>
        <row r="525">
          <cell r="C525" t="str">
            <v>Québec and environs Ancienne–Lorette</v>
          </cell>
          <cell r="E525">
            <v>46.78</v>
          </cell>
          <cell r="F525">
            <v>-71.38</v>
          </cell>
        </row>
        <row r="526">
          <cell r="C526" t="str">
            <v>Québec and environs Lévis</v>
          </cell>
          <cell r="E526">
            <v>46.8</v>
          </cell>
          <cell r="F526">
            <v>-71.180000000000007</v>
          </cell>
        </row>
        <row r="527">
          <cell r="C527" t="str">
            <v>Québec and environs Québec</v>
          </cell>
          <cell r="E527">
            <v>46.8</v>
          </cell>
          <cell r="F527">
            <v>-71.23</v>
          </cell>
        </row>
        <row r="528">
          <cell r="C528" t="str">
            <v>Québec and environs Sillery</v>
          </cell>
          <cell r="E528">
            <v>46.77</v>
          </cell>
          <cell r="F528">
            <v>-71.25</v>
          </cell>
        </row>
        <row r="529">
          <cell r="C529" t="str">
            <v>Québec and environs Ste–Foy</v>
          </cell>
          <cell r="E529">
            <v>46.78</v>
          </cell>
          <cell r="F529">
            <v>-71.28</v>
          </cell>
        </row>
        <row r="530">
          <cell r="C530" t="str">
            <v>Québec Richmond</v>
          </cell>
          <cell r="E530">
            <v>45.67</v>
          </cell>
          <cell r="F530">
            <v>-72.150000000000006</v>
          </cell>
        </row>
        <row r="531">
          <cell r="C531" t="str">
            <v>Québec Rimouski</v>
          </cell>
          <cell r="E531">
            <v>48.43</v>
          </cell>
          <cell r="F531">
            <v>-68.55</v>
          </cell>
        </row>
        <row r="532">
          <cell r="C532" t="str">
            <v>Québec Rivière–du–Loup</v>
          </cell>
          <cell r="E532">
            <v>47.83</v>
          </cell>
          <cell r="F532">
            <v>-69.53</v>
          </cell>
        </row>
        <row r="533">
          <cell r="C533" t="str">
            <v>Québec Roberval</v>
          </cell>
          <cell r="E533">
            <v>48.52</v>
          </cell>
          <cell r="F533">
            <v>-72.23</v>
          </cell>
        </row>
        <row r="534">
          <cell r="C534" t="str">
            <v>Québec Rock–Island</v>
          </cell>
          <cell r="E534">
            <v>45.04</v>
          </cell>
          <cell r="F534">
            <v>-72.099999999999994</v>
          </cell>
        </row>
        <row r="535">
          <cell r="C535" t="str">
            <v>Québec Rosemère</v>
          </cell>
          <cell r="E535">
            <v>45.63</v>
          </cell>
          <cell r="F535">
            <v>-73.8</v>
          </cell>
        </row>
        <row r="536">
          <cell r="C536" t="str">
            <v>Québec Rouyn</v>
          </cell>
          <cell r="E536">
            <v>48.23</v>
          </cell>
          <cell r="F536">
            <v>-79.02</v>
          </cell>
        </row>
        <row r="537">
          <cell r="C537" t="str">
            <v>Québec Saguenay</v>
          </cell>
          <cell r="E537">
            <v>48.43</v>
          </cell>
          <cell r="F537">
            <v>-71.069999999999993</v>
          </cell>
        </row>
        <row r="538">
          <cell r="C538" t="str">
            <v>Québec Saguenay (Bagotville)</v>
          </cell>
          <cell r="E538">
            <v>48.35</v>
          </cell>
          <cell r="F538">
            <v>-70.88</v>
          </cell>
        </row>
        <row r="539">
          <cell r="C539" t="str">
            <v>Québec Saguenay (Jonquière)</v>
          </cell>
          <cell r="E539">
            <v>48.42</v>
          </cell>
          <cell r="F539">
            <v>-71.22</v>
          </cell>
        </row>
        <row r="540">
          <cell r="C540" t="str">
            <v>Québec Saguenay (Kénogami)</v>
          </cell>
          <cell r="E540">
            <v>48.42</v>
          </cell>
          <cell r="F540">
            <v>-71.25</v>
          </cell>
        </row>
        <row r="541">
          <cell r="C541" t="str">
            <v>Québec Saint–Eustache</v>
          </cell>
          <cell r="E541">
            <v>45.56</v>
          </cell>
          <cell r="F541">
            <v>-73.900000000000006</v>
          </cell>
        </row>
        <row r="542">
          <cell r="C542" t="str">
            <v>Québec Saint–Jean–sur–Richelieu</v>
          </cell>
          <cell r="E542">
            <v>45.31</v>
          </cell>
          <cell r="F542">
            <v>-73.260000000000005</v>
          </cell>
        </row>
        <row r="543">
          <cell r="C543" t="str">
            <v>Québec Salaberry–de–Valleyfield</v>
          </cell>
          <cell r="E543">
            <v>45.25</v>
          </cell>
          <cell r="F543">
            <v>-74.13</v>
          </cell>
        </row>
        <row r="544">
          <cell r="C544" t="str">
            <v>Québec Schefferville</v>
          </cell>
          <cell r="E544">
            <v>54.8</v>
          </cell>
          <cell r="F544">
            <v>-66.83</v>
          </cell>
        </row>
        <row r="545">
          <cell r="C545" t="str">
            <v>Québec Senneterre</v>
          </cell>
          <cell r="E545">
            <v>48.38</v>
          </cell>
          <cell r="F545">
            <v>-77.23</v>
          </cell>
        </row>
        <row r="546">
          <cell r="C546" t="str">
            <v>Québec Sept–Îles</v>
          </cell>
          <cell r="E546">
            <v>50.2</v>
          </cell>
          <cell r="F546">
            <v>-66.38</v>
          </cell>
        </row>
        <row r="547">
          <cell r="C547" t="str">
            <v>Québec Shawinigan</v>
          </cell>
          <cell r="E547">
            <v>46.55</v>
          </cell>
          <cell r="F547">
            <v>-72.75</v>
          </cell>
        </row>
        <row r="548">
          <cell r="C548" t="str">
            <v>Québec Shawville</v>
          </cell>
          <cell r="E548">
            <v>45.6</v>
          </cell>
          <cell r="F548">
            <v>-76.48</v>
          </cell>
        </row>
        <row r="549">
          <cell r="C549" t="str">
            <v>Québec Sherbrooke</v>
          </cell>
          <cell r="E549">
            <v>45.42</v>
          </cell>
          <cell r="F549">
            <v>-71.900000000000006</v>
          </cell>
        </row>
        <row r="550">
          <cell r="C550" t="str">
            <v>Québec Sorel</v>
          </cell>
          <cell r="E550">
            <v>46.03</v>
          </cell>
          <cell r="F550">
            <v>-73.12</v>
          </cell>
        </row>
        <row r="551">
          <cell r="C551" t="str">
            <v>Québec Ste–Agathe–des–Monts</v>
          </cell>
          <cell r="E551">
            <v>46.05</v>
          </cell>
          <cell r="F551">
            <v>-74.28</v>
          </cell>
        </row>
        <row r="552">
          <cell r="C552" t="str">
            <v>Québec St–Félicien</v>
          </cell>
          <cell r="E552">
            <v>48.65</v>
          </cell>
          <cell r="F552">
            <v>-72.45</v>
          </cell>
        </row>
        <row r="553">
          <cell r="C553" t="str">
            <v>Québec St–Georges–de–Cacouna</v>
          </cell>
          <cell r="E553">
            <v>47.92</v>
          </cell>
          <cell r="F553">
            <v>-69.5</v>
          </cell>
        </row>
        <row r="554">
          <cell r="C554" t="str">
            <v>Québec St–Hubert</v>
          </cell>
          <cell r="E554">
            <v>45.5</v>
          </cell>
          <cell r="F554">
            <v>-73.42</v>
          </cell>
        </row>
        <row r="555">
          <cell r="C555" t="str">
            <v>Québec St–Hubert–de–Rivière–du–Loup</v>
          </cell>
          <cell r="E555">
            <v>47.82</v>
          </cell>
          <cell r="F555">
            <v>-69.150000000000006</v>
          </cell>
        </row>
        <row r="556">
          <cell r="C556" t="str">
            <v>Québec St–Hyacinthe</v>
          </cell>
          <cell r="E556">
            <v>45.62</v>
          </cell>
          <cell r="F556">
            <v>-72.95</v>
          </cell>
        </row>
        <row r="557">
          <cell r="C557" t="str">
            <v>Québec St–Jérôme</v>
          </cell>
          <cell r="E557">
            <v>45.78</v>
          </cell>
          <cell r="F557">
            <v>-74</v>
          </cell>
        </row>
        <row r="558">
          <cell r="C558" t="str">
            <v>Québec St–Jovite</v>
          </cell>
          <cell r="E558">
            <v>46.12</v>
          </cell>
          <cell r="F558">
            <v>-74.599999999999994</v>
          </cell>
        </row>
        <row r="559">
          <cell r="C559" t="str">
            <v>Québec St–Lazare–Hudson</v>
          </cell>
          <cell r="E559">
            <v>45.4</v>
          </cell>
          <cell r="F559">
            <v>-74.14</v>
          </cell>
        </row>
        <row r="560">
          <cell r="C560" t="str">
            <v>Québec St–Nicolas</v>
          </cell>
          <cell r="E560">
            <v>46.7</v>
          </cell>
          <cell r="F560">
            <v>-71.400000000000006</v>
          </cell>
        </row>
        <row r="561">
          <cell r="C561" t="str">
            <v>Québec Sutton</v>
          </cell>
          <cell r="E561">
            <v>45.1</v>
          </cell>
          <cell r="F561">
            <v>-72.62</v>
          </cell>
        </row>
        <row r="562">
          <cell r="C562" t="str">
            <v>Québec Tadoussac</v>
          </cell>
          <cell r="E562">
            <v>48.15</v>
          </cell>
          <cell r="F562">
            <v>-69.72</v>
          </cell>
        </row>
        <row r="563">
          <cell r="C563" t="str">
            <v>Québec Témiscaming</v>
          </cell>
          <cell r="E563">
            <v>46.72</v>
          </cell>
          <cell r="F563">
            <v>-79.099999999999994</v>
          </cell>
        </row>
        <row r="564">
          <cell r="C564" t="str">
            <v>Québec Terrebonne</v>
          </cell>
          <cell r="E564">
            <v>45.69</v>
          </cell>
          <cell r="F564">
            <v>-73.63</v>
          </cell>
        </row>
        <row r="565">
          <cell r="C565" t="str">
            <v>Québec Thetford Mines</v>
          </cell>
          <cell r="E565">
            <v>46.08</v>
          </cell>
          <cell r="F565">
            <v>-71.3</v>
          </cell>
        </row>
        <row r="566">
          <cell r="C566" t="str">
            <v>Québec Thurso</v>
          </cell>
          <cell r="E566">
            <v>45.6</v>
          </cell>
          <cell r="F566">
            <v>-75.25</v>
          </cell>
        </row>
        <row r="567">
          <cell r="C567" t="str">
            <v>Québec Trois–Rivières</v>
          </cell>
          <cell r="E567">
            <v>46.35</v>
          </cell>
          <cell r="F567">
            <v>-72.55</v>
          </cell>
        </row>
        <row r="568">
          <cell r="C568" t="str">
            <v>Québec Val–d’Or</v>
          </cell>
          <cell r="E568">
            <v>48.1</v>
          </cell>
          <cell r="F568">
            <v>-77.78</v>
          </cell>
        </row>
        <row r="569">
          <cell r="C569" t="str">
            <v>Québec Varennes</v>
          </cell>
          <cell r="E569">
            <v>45.68</v>
          </cell>
          <cell r="F569">
            <v>-73.430000000000007</v>
          </cell>
        </row>
        <row r="570">
          <cell r="C570" t="str">
            <v>Québec Verchères</v>
          </cell>
          <cell r="E570">
            <v>45.78</v>
          </cell>
          <cell r="F570">
            <v>-73.349999999999994</v>
          </cell>
        </row>
        <row r="571">
          <cell r="C571" t="str">
            <v>Québec Victoriaville</v>
          </cell>
          <cell r="E571">
            <v>46.05</v>
          </cell>
          <cell r="F571">
            <v>-71.97</v>
          </cell>
        </row>
        <row r="572">
          <cell r="C572" t="str">
            <v>Québec Ville–Marie</v>
          </cell>
          <cell r="E572">
            <v>47.33</v>
          </cell>
          <cell r="F572">
            <v>-79.430000000000007</v>
          </cell>
        </row>
        <row r="573">
          <cell r="C573" t="str">
            <v>Québec Wakefield</v>
          </cell>
          <cell r="E573">
            <v>45.64</v>
          </cell>
          <cell r="F573">
            <v>-75.930000000000007</v>
          </cell>
        </row>
        <row r="574">
          <cell r="C574" t="str">
            <v>Québec Waterloo</v>
          </cell>
          <cell r="E574">
            <v>45.35</v>
          </cell>
          <cell r="F574">
            <v>-72.52</v>
          </cell>
        </row>
        <row r="575">
          <cell r="C575" t="str">
            <v>Québec Windsor</v>
          </cell>
          <cell r="E575">
            <v>45.57</v>
          </cell>
          <cell r="F575">
            <v>-72</v>
          </cell>
        </row>
        <row r="576">
          <cell r="C576" t="str">
            <v>New Brunswick Alma</v>
          </cell>
          <cell r="E576">
            <v>45.6</v>
          </cell>
          <cell r="F576">
            <v>-64.95</v>
          </cell>
        </row>
        <row r="577">
          <cell r="C577" t="str">
            <v>New Brunswick Bathurst</v>
          </cell>
          <cell r="E577">
            <v>47.6</v>
          </cell>
          <cell r="F577">
            <v>-65.650000000000006</v>
          </cell>
        </row>
        <row r="578">
          <cell r="C578" t="str">
            <v>New Brunswick Campbellton</v>
          </cell>
          <cell r="E578">
            <v>48</v>
          </cell>
          <cell r="F578">
            <v>-66.67</v>
          </cell>
        </row>
        <row r="579">
          <cell r="C579" t="str">
            <v>New Brunswick Edmundston</v>
          </cell>
          <cell r="E579">
            <v>47.37</v>
          </cell>
          <cell r="F579">
            <v>-68.33</v>
          </cell>
        </row>
        <row r="580">
          <cell r="C580" t="str">
            <v>New Brunswick Fredericton</v>
          </cell>
          <cell r="E580">
            <v>45.95</v>
          </cell>
          <cell r="F580">
            <v>-66.650000000000006</v>
          </cell>
        </row>
        <row r="581">
          <cell r="C581" t="str">
            <v>New Brunswick Gagetown</v>
          </cell>
          <cell r="E581">
            <v>45.79</v>
          </cell>
          <cell r="F581">
            <v>-66.16</v>
          </cell>
        </row>
        <row r="582">
          <cell r="C582" t="str">
            <v>New Brunswick Grand Falls</v>
          </cell>
          <cell r="E582">
            <v>47.05</v>
          </cell>
          <cell r="F582">
            <v>-67.73</v>
          </cell>
        </row>
        <row r="583">
          <cell r="C583" t="str">
            <v>New Brunswick Miramichi</v>
          </cell>
          <cell r="E583">
            <v>47.03</v>
          </cell>
          <cell r="F583">
            <v>-65.47</v>
          </cell>
        </row>
        <row r="584">
          <cell r="C584" t="str">
            <v>New Brunswick Moncton</v>
          </cell>
          <cell r="E584">
            <v>46.1</v>
          </cell>
          <cell r="F584">
            <v>-64.78</v>
          </cell>
        </row>
        <row r="585">
          <cell r="C585" t="str">
            <v>New Brunswick Oromocto</v>
          </cell>
          <cell r="E585">
            <v>45.84</v>
          </cell>
          <cell r="F585">
            <v>-66.48</v>
          </cell>
        </row>
        <row r="586">
          <cell r="C586" t="str">
            <v>New Brunswick Sackville</v>
          </cell>
          <cell r="E586">
            <v>45.88</v>
          </cell>
          <cell r="F586">
            <v>-64.37</v>
          </cell>
        </row>
        <row r="587">
          <cell r="C587" t="str">
            <v xml:space="preserve">New Brunswick Saint Andrews </v>
          </cell>
          <cell r="E587">
            <v>45.07</v>
          </cell>
          <cell r="F587">
            <v>-67.05</v>
          </cell>
        </row>
        <row r="588">
          <cell r="C588" t="str">
            <v xml:space="preserve">New Brunswick Saint George </v>
          </cell>
          <cell r="E588">
            <v>45.13</v>
          </cell>
          <cell r="F588">
            <v>-66.819999999999993</v>
          </cell>
        </row>
        <row r="589">
          <cell r="C589" t="str">
            <v>New Brunswick Saint John</v>
          </cell>
          <cell r="E589">
            <v>45.27</v>
          </cell>
          <cell r="F589">
            <v>-66.05</v>
          </cell>
        </row>
        <row r="590">
          <cell r="C590" t="str">
            <v>New Brunswick Shippagan</v>
          </cell>
          <cell r="E590">
            <v>47.73</v>
          </cell>
          <cell r="F590">
            <v>-64.7</v>
          </cell>
        </row>
        <row r="591">
          <cell r="C591" t="str">
            <v>New Brunswick St. Stephen</v>
          </cell>
          <cell r="E591">
            <v>45.2</v>
          </cell>
          <cell r="F591">
            <v>-67.28</v>
          </cell>
        </row>
        <row r="592">
          <cell r="C592" t="str">
            <v>New Brunswick Woodstock</v>
          </cell>
          <cell r="E592">
            <v>46.16</v>
          </cell>
          <cell r="F592">
            <v>-67.599999999999994</v>
          </cell>
        </row>
        <row r="593">
          <cell r="C593" t="str">
            <v>Nova Scotia Amherst</v>
          </cell>
          <cell r="E593">
            <v>45.83</v>
          </cell>
          <cell r="F593">
            <v>-64.2</v>
          </cell>
        </row>
        <row r="594">
          <cell r="C594" t="str">
            <v>Nova Scotia Antigonish</v>
          </cell>
          <cell r="E594">
            <v>45.62</v>
          </cell>
          <cell r="F594">
            <v>-62</v>
          </cell>
        </row>
        <row r="595">
          <cell r="C595" t="str">
            <v>Nova Scotia Bridgewater</v>
          </cell>
          <cell r="E595">
            <v>44.38</v>
          </cell>
          <cell r="F595">
            <v>-64.52</v>
          </cell>
        </row>
        <row r="596">
          <cell r="C596" t="str">
            <v>Nova Scotia Canso</v>
          </cell>
          <cell r="E596">
            <v>45.33</v>
          </cell>
          <cell r="F596">
            <v>-61</v>
          </cell>
        </row>
        <row r="597">
          <cell r="C597" t="str">
            <v>Nova Scotia Dartmouth</v>
          </cell>
          <cell r="E597">
            <v>44.67</v>
          </cell>
          <cell r="F597">
            <v>-63.57</v>
          </cell>
        </row>
        <row r="598">
          <cell r="C598" t="str">
            <v>Nova Scotia Debert</v>
          </cell>
          <cell r="E598">
            <v>45.43</v>
          </cell>
          <cell r="F598">
            <v>-63.47</v>
          </cell>
        </row>
        <row r="599">
          <cell r="C599" t="str">
            <v>Nova Scotia Digby</v>
          </cell>
          <cell r="E599">
            <v>44.62</v>
          </cell>
          <cell r="F599">
            <v>-65.77</v>
          </cell>
        </row>
        <row r="600">
          <cell r="C600" t="str">
            <v>Nova Scotia Greenwood (CFB)</v>
          </cell>
          <cell r="E600">
            <v>44.98</v>
          </cell>
          <cell r="F600">
            <v>-64.900000000000006</v>
          </cell>
        </row>
        <row r="601">
          <cell r="C601" t="str">
            <v>Nova Scotia Halifax</v>
          </cell>
          <cell r="E601">
            <v>44.65</v>
          </cell>
          <cell r="F601">
            <v>-63.6</v>
          </cell>
        </row>
        <row r="602">
          <cell r="C602" t="str">
            <v>Nova Scotia Kentville</v>
          </cell>
          <cell r="E602">
            <v>45.08</v>
          </cell>
          <cell r="F602">
            <v>-64.5</v>
          </cell>
        </row>
        <row r="603">
          <cell r="C603" t="str">
            <v>Nova Scotia Liverpool</v>
          </cell>
          <cell r="E603">
            <v>44.03</v>
          </cell>
          <cell r="F603">
            <v>-64.72</v>
          </cell>
        </row>
        <row r="604">
          <cell r="C604" t="str">
            <v>Nova Scotia Lockeport</v>
          </cell>
          <cell r="E604">
            <v>43.7</v>
          </cell>
          <cell r="F604">
            <v>-65.12</v>
          </cell>
        </row>
        <row r="605">
          <cell r="C605" t="str">
            <v>Nova Scotia Louisburg</v>
          </cell>
          <cell r="E605">
            <v>45.92</v>
          </cell>
          <cell r="F605">
            <v>-59.98</v>
          </cell>
        </row>
        <row r="606">
          <cell r="C606" t="str">
            <v>Nova Scotia Lunenburg</v>
          </cell>
          <cell r="E606">
            <v>44.38</v>
          </cell>
          <cell r="F606">
            <v>-64.319999999999993</v>
          </cell>
        </row>
        <row r="607">
          <cell r="C607" t="str">
            <v>Nova Scotia New Glasgow</v>
          </cell>
          <cell r="E607">
            <v>45.58</v>
          </cell>
          <cell r="F607">
            <v>-62.65</v>
          </cell>
        </row>
        <row r="608">
          <cell r="C608" t="str">
            <v>Nova Scotia North Sydney</v>
          </cell>
          <cell r="E608">
            <v>46.22</v>
          </cell>
          <cell r="F608">
            <v>-60.25</v>
          </cell>
        </row>
        <row r="609">
          <cell r="C609" t="str">
            <v>Nova Scotia Pictou</v>
          </cell>
          <cell r="E609">
            <v>45.68</v>
          </cell>
          <cell r="F609">
            <v>-62.72</v>
          </cell>
        </row>
        <row r="610">
          <cell r="C610" t="str">
            <v>Nova Scotia Port Hawkesbury</v>
          </cell>
          <cell r="E610">
            <v>45.62</v>
          </cell>
          <cell r="F610">
            <v>-61.35</v>
          </cell>
        </row>
        <row r="611">
          <cell r="C611" t="str">
            <v>Nova Scotia Springhill</v>
          </cell>
          <cell r="E611">
            <v>45.65</v>
          </cell>
          <cell r="F611">
            <v>-64.05</v>
          </cell>
        </row>
        <row r="612">
          <cell r="C612" t="str">
            <v>Nova Scotia Stewiacke</v>
          </cell>
          <cell r="E612">
            <v>45.13</v>
          </cell>
          <cell r="F612">
            <v>-63.35</v>
          </cell>
        </row>
        <row r="613">
          <cell r="C613" t="str">
            <v>Nova Scotia Sydney</v>
          </cell>
          <cell r="E613">
            <v>46.15</v>
          </cell>
          <cell r="F613">
            <v>-60.18</v>
          </cell>
        </row>
        <row r="614">
          <cell r="C614" t="str">
            <v>Nova Scotia Tatamagouche</v>
          </cell>
          <cell r="E614">
            <v>45.72</v>
          </cell>
          <cell r="F614">
            <v>-63.3</v>
          </cell>
        </row>
        <row r="615">
          <cell r="C615" t="str">
            <v>Nova Scotia Truro</v>
          </cell>
          <cell r="E615">
            <v>45.37</v>
          </cell>
          <cell r="F615">
            <v>-63.27</v>
          </cell>
        </row>
        <row r="616">
          <cell r="C616" t="str">
            <v>Nova Scotia Wolfville</v>
          </cell>
          <cell r="E616">
            <v>45.08</v>
          </cell>
          <cell r="F616">
            <v>-64.37</v>
          </cell>
        </row>
        <row r="617">
          <cell r="C617" t="str">
            <v>Nova Scotia Yarmouth</v>
          </cell>
          <cell r="E617">
            <v>43.83</v>
          </cell>
          <cell r="F617">
            <v>-66.12</v>
          </cell>
        </row>
        <row r="618">
          <cell r="C618" t="str">
            <v>Nova Scotia Charlottetown</v>
          </cell>
          <cell r="E618">
            <v>46.23</v>
          </cell>
          <cell r="F618">
            <v>-63.13</v>
          </cell>
        </row>
        <row r="619">
          <cell r="C619" t="str">
            <v>Nova Scotia Souris</v>
          </cell>
          <cell r="E619">
            <v>46.35</v>
          </cell>
          <cell r="F619">
            <v>-62.25</v>
          </cell>
        </row>
        <row r="620">
          <cell r="C620" t="str">
            <v>Nova Scotia Summerside</v>
          </cell>
          <cell r="E620">
            <v>46.4</v>
          </cell>
          <cell r="F620">
            <v>-63.78</v>
          </cell>
        </row>
        <row r="621">
          <cell r="C621" t="str">
            <v>Nova Scotia Tignish</v>
          </cell>
          <cell r="E621">
            <v>46.95</v>
          </cell>
          <cell r="F621">
            <v>-64.03</v>
          </cell>
        </row>
        <row r="622">
          <cell r="C622" t="str">
            <v>Newfoundland and Labrador Argentia</v>
          </cell>
          <cell r="E622">
            <v>47.3</v>
          </cell>
          <cell r="F622">
            <v>-53.98</v>
          </cell>
        </row>
        <row r="623">
          <cell r="C623" t="str">
            <v>Newfoundland and Labrador Bonavista</v>
          </cell>
          <cell r="E623">
            <v>48.65</v>
          </cell>
          <cell r="F623">
            <v>-53.12</v>
          </cell>
        </row>
        <row r="624">
          <cell r="C624" t="str">
            <v>Newfoundland and Labrador Buchans</v>
          </cell>
          <cell r="E624">
            <v>48.82</v>
          </cell>
          <cell r="F624">
            <v>-56.87</v>
          </cell>
        </row>
        <row r="625">
          <cell r="C625" t="str">
            <v>Newfoundland and Labrador Cape Harrison</v>
          </cell>
          <cell r="E625">
            <v>54.78</v>
          </cell>
          <cell r="F625">
            <v>-57.95</v>
          </cell>
        </row>
        <row r="626">
          <cell r="C626" t="str">
            <v>Newfoundland and Labrador Cape Race</v>
          </cell>
          <cell r="E626">
            <v>46.65</v>
          </cell>
          <cell r="F626">
            <v>-53.07</v>
          </cell>
        </row>
        <row r="627">
          <cell r="C627" t="str">
            <v>Newfoundland and Labrador Channel–Port aux Basques</v>
          </cell>
          <cell r="E627">
            <v>47.57</v>
          </cell>
          <cell r="F627">
            <v>-59.15</v>
          </cell>
        </row>
        <row r="628">
          <cell r="C628" t="str">
            <v>Newfoundland and Labrador Corner Brook</v>
          </cell>
          <cell r="E628">
            <v>48.95</v>
          </cell>
          <cell r="F628">
            <v>-57.95</v>
          </cell>
        </row>
        <row r="629">
          <cell r="C629" t="str">
            <v>Newfoundland and Labrador Gander</v>
          </cell>
          <cell r="E629">
            <v>48.98</v>
          </cell>
          <cell r="F629">
            <v>-54.59</v>
          </cell>
        </row>
        <row r="630">
          <cell r="C630" t="str">
            <v>Newfoundland and Labrador Grand Bank</v>
          </cell>
          <cell r="E630">
            <v>47.1</v>
          </cell>
          <cell r="F630">
            <v>-55.77</v>
          </cell>
        </row>
        <row r="631">
          <cell r="C631" t="str">
            <v>Newfoundland and Labrador Grand Falls</v>
          </cell>
          <cell r="E631">
            <v>48.93</v>
          </cell>
          <cell r="F631">
            <v>-55.67</v>
          </cell>
        </row>
        <row r="632">
          <cell r="C632" t="str">
            <v>Newfoundland and Labrador Happy Valley–Goose Bay</v>
          </cell>
          <cell r="E632">
            <v>53.32</v>
          </cell>
          <cell r="F632">
            <v>-60.37</v>
          </cell>
        </row>
        <row r="633">
          <cell r="C633" t="str">
            <v>Newfoundland and Labrador Labrador City</v>
          </cell>
          <cell r="E633">
            <v>52.95</v>
          </cell>
          <cell r="F633">
            <v>-66.92</v>
          </cell>
        </row>
        <row r="634">
          <cell r="C634" t="str">
            <v>Newfoundland and Labrador St. Anthony</v>
          </cell>
          <cell r="E634">
            <v>51.37</v>
          </cell>
          <cell r="F634">
            <v>-55.58</v>
          </cell>
        </row>
        <row r="635">
          <cell r="C635" t="str">
            <v>Newfoundland and Labrador St. John’s</v>
          </cell>
          <cell r="E635">
            <v>47.57</v>
          </cell>
          <cell r="F635">
            <v>-52.72</v>
          </cell>
        </row>
        <row r="636">
          <cell r="C636" t="str">
            <v>Newfoundland and Labrador Stephenville</v>
          </cell>
          <cell r="E636">
            <v>48.55</v>
          </cell>
          <cell r="F636">
            <v>-58.58</v>
          </cell>
        </row>
        <row r="637">
          <cell r="C637" t="str">
            <v>Newfoundland and Labrador Twin Falls</v>
          </cell>
          <cell r="E637">
            <v>53.5</v>
          </cell>
          <cell r="F637">
            <v>-64.53</v>
          </cell>
        </row>
        <row r="638">
          <cell r="C638" t="str">
            <v>Newfoundland and Labrador Wabana</v>
          </cell>
          <cell r="E638">
            <v>47.63</v>
          </cell>
          <cell r="F638">
            <v>-52.95</v>
          </cell>
        </row>
        <row r="639">
          <cell r="C639" t="str">
            <v>Newfoundland and Labrador Wabush</v>
          </cell>
          <cell r="E639">
            <v>52.92</v>
          </cell>
          <cell r="F639">
            <v>-66.87</v>
          </cell>
        </row>
        <row r="640">
          <cell r="C640" t="str">
            <v>Yukon Aishihik</v>
          </cell>
          <cell r="E640">
            <v>61.6</v>
          </cell>
          <cell r="F640">
            <v>-137.52000000000001</v>
          </cell>
        </row>
        <row r="641">
          <cell r="C641" t="str">
            <v>Yukon Dawson</v>
          </cell>
          <cell r="E641">
            <v>64.069999999999993</v>
          </cell>
          <cell r="F641">
            <v>-139.41999999999999</v>
          </cell>
        </row>
        <row r="642">
          <cell r="C642" t="str">
            <v>Yukon Destruction Bay</v>
          </cell>
          <cell r="E642">
            <v>61.25</v>
          </cell>
          <cell r="F642">
            <v>-138.80000000000001</v>
          </cell>
        </row>
        <row r="643">
          <cell r="C643" t="str">
            <v>Yukon Faro</v>
          </cell>
          <cell r="E643">
            <v>62.23</v>
          </cell>
          <cell r="F643">
            <v>-133.36000000000001</v>
          </cell>
        </row>
        <row r="644">
          <cell r="C644" t="str">
            <v>Yukon Haines Junction</v>
          </cell>
          <cell r="E644">
            <v>60.78</v>
          </cell>
          <cell r="F644">
            <v>-137.54</v>
          </cell>
        </row>
        <row r="645">
          <cell r="C645" t="str">
            <v>Yukon Snag</v>
          </cell>
          <cell r="E645">
            <v>62.4</v>
          </cell>
          <cell r="F645">
            <v>-140.37</v>
          </cell>
        </row>
        <row r="646">
          <cell r="C646" t="str">
            <v>Yukon Teslin</v>
          </cell>
          <cell r="E646">
            <v>60.17</v>
          </cell>
          <cell r="F646">
            <v>-132.72</v>
          </cell>
        </row>
        <row r="647">
          <cell r="C647" t="str">
            <v>Yukon Watson Lake</v>
          </cell>
          <cell r="E647">
            <v>60.13</v>
          </cell>
          <cell r="F647">
            <v>-128.71</v>
          </cell>
        </row>
        <row r="648">
          <cell r="C648" t="str">
            <v>Yukon Whitehorse</v>
          </cell>
          <cell r="E648">
            <v>60.72</v>
          </cell>
          <cell r="F648">
            <v>-135.05000000000001</v>
          </cell>
        </row>
        <row r="649">
          <cell r="C649" t="str">
            <v>Northwest Territories Aklavik</v>
          </cell>
          <cell r="E649">
            <v>68.23</v>
          </cell>
          <cell r="F649">
            <v>-135.01</v>
          </cell>
        </row>
        <row r="650">
          <cell r="C650" t="str">
            <v>Northwest Territories Echo Bay / Port Radium</v>
          </cell>
          <cell r="E650">
            <v>66.05</v>
          </cell>
          <cell r="F650">
            <v>-117.88</v>
          </cell>
        </row>
        <row r="651">
          <cell r="C651" t="str">
            <v>Northwest Territories Fort Good Hope</v>
          </cell>
          <cell r="E651">
            <v>66.290000000000006</v>
          </cell>
          <cell r="F651">
            <v>-128.63</v>
          </cell>
        </row>
        <row r="652">
          <cell r="C652" t="str">
            <v xml:space="preserve">Northwest Territories Fort McPherson </v>
          </cell>
          <cell r="E652">
            <v>67.430000000000007</v>
          </cell>
          <cell r="F652">
            <v>-134.88</v>
          </cell>
        </row>
        <row r="653">
          <cell r="C653" t="str">
            <v>Northwest Territories Fort Providence</v>
          </cell>
          <cell r="E653">
            <v>61.35</v>
          </cell>
          <cell r="F653">
            <v>-117.65</v>
          </cell>
        </row>
        <row r="654">
          <cell r="C654" t="str">
            <v>Northwest Territories Fort Resolution</v>
          </cell>
          <cell r="E654">
            <v>61.19</v>
          </cell>
          <cell r="F654">
            <v>-113.67</v>
          </cell>
        </row>
        <row r="655">
          <cell r="C655" t="str">
            <v>Northwest Territories Fort Simpson</v>
          </cell>
          <cell r="E655">
            <v>61.93</v>
          </cell>
          <cell r="F655">
            <v>-121.35</v>
          </cell>
        </row>
        <row r="656">
          <cell r="C656" t="str">
            <v>Northwest Territories Fort Smith</v>
          </cell>
          <cell r="E656">
            <v>60</v>
          </cell>
          <cell r="F656">
            <v>-111.88</v>
          </cell>
        </row>
        <row r="657">
          <cell r="C657" t="str">
            <v>Northwest Territories Hay River</v>
          </cell>
          <cell r="E657">
            <v>60.85</v>
          </cell>
          <cell r="F657">
            <v>-115.73</v>
          </cell>
        </row>
        <row r="658">
          <cell r="C658" t="str">
            <v>Northwest Territories Inuvik</v>
          </cell>
          <cell r="E658">
            <v>68.349999999999994</v>
          </cell>
          <cell r="F658">
            <v>-133.72</v>
          </cell>
        </row>
        <row r="659">
          <cell r="C659" t="str">
            <v>Northwest Territories Mould Bay</v>
          </cell>
          <cell r="E659">
            <v>76.23</v>
          </cell>
          <cell r="F659">
            <v>-119.33</v>
          </cell>
        </row>
        <row r="660">
          <cell r="C660" t="str">
            <v>Northwest Territories Norman Wells</v>
          </cell>
          <cell r="E660">
            <v>65.28</v>
          </cell>
          <cell r="F660">
            <v>-126.85</v>
          </cell>
        </row>
        <row r="661">
          <cell r="C661" t="str">
            <v>Northwest Territories Rae–Edzo</v>
          </cell>
          <cell r="E661">
            <v>62.83</v>
          </cell>
          <cell r="F661">
            <v>-116.05</v>
          </cell>
        </row>
        <row r="662">
          <cell r="C662" t="str">
            <v>Northwest Territories Tungsten</v>
          </cell>
          <cell r="E662">
            <v>61.95</v>
          </cell>
          <cell r="F662">
            <v>-128.27000000000001</v>
          </cell>
        </row>
        <row r="663">
          <cell r="C663" t="str">
            <v>Northwest Territories Ulukhaqtuuq/Holman</v>
          </cell>
          <cell r="E663">
            <v>70.73</v>
          </cell>
          <cell r="F663">
            <v>-117.75</v>
          </cell>
        </row>
        <row r="664">
          <cell r="C664" t="str">
            <v>Northwest Territories Wrigley</v>
          </cell>
          <cell r="E664">
            <v>63.23</v>
          </cell>
          <cell r="F664">
            <v>-123.47</v>
          </cell>
        </row>
        <row r="665">
          <cell r="C665" t="str">
            <v>Northwest Territories Yellowknife</v>
          </cell>
          <cell r="E665">
            <v>62.48</v>
          </cell>
          <cell r="F665">
            <v>-114.35</v>
          </cell>
        </row>
        <row r="666">
          <cell r="C666" t="str">
            <v>Nunavut Alert</v>
          </cell>
          <cell r="E666">
            <v>82.48</v>
          </cell>
          <cell r="F666">
            <v>-62.25</v>
          </cell>
        </row>
        <row r="667">
          <cell r="C667" t="str">
            <v>Nunavut Arctic Bay</v>
          </cell>
          <cell r="E667">
            <v>73.03</v>
          </cell>
          <cell r="F667">
            <v>-85.17</v>
          </cell>
        </row>
        <row r="668">
          <cell r="C668" t="str">
            <v>Nunavut Arviat</v>
          </cell>
          <cell r="E668">
            <v>61.12</v>
          </cell>
          <cell r="F668">
            <v>-94.05</v>
          </cell>
        </row>
        <row r="669">
          <cell r="C669" t="str">
            <v>Nunavut Baker Lake</v>
          </cell>
          <cell r="E669">
            <v>64.319999999999993</v>
          </cell>
          <cell r="F669">
            <v>-96.02</v>
          </cell>
        </row>
        <row r="670">
          <cell r="C670" t="str">
            <v>Nunavut Eureka</v>
          </cell>
          <cell r="E670">
            <v>79.98</v>
          </cell>
          <cell r="F670">
            <v>-85.95</v>
          </cell>
        </row>
        <row r="671">
          <cell r="C671" t="str">
            <v>Nunavut Igluligaarjuk/Chesterfield Inlet</v>
          </cell>
          <cell r="E671">
            <v>63.33</v>
          </cell>
          <cell r="F671">
            <v>-90.7</v>
          </cell>
        </row>
        <row r="672">
          <cell r="C672" t="str">
            <v>Nunavut Iqaluit</v>
          </cell>
          <cell r="E672">
            <v>63.73</v>
          </cell>
          <cell r="F672">
            <v>-68.5</v>
          </cell>
        </row>
        <row r="673">
          <cell r="C673" t="str">
            <v>Nunavut Iqaluktuuttiaq/Cambridge Bay</v>
          </cell>
          <cell r="E673">
            <v>69.12</v>
          </cell>
          <cell r="F673">
            <v>-105.03</v>
          </cell>
        </row>
        <row r="674">
          <cell r="C674" t="str">
            <v>Nunavut Isachsen</v>
          </cell>
          <cell r="E674">
            <v>78.78</v>
          </cell>
          <cell r="F674">
            <v>-103.53</v>
          </cell>
        </row>
        <row r="675">
          <cell r="C675" t="str">
            <v>Nunavut Kangiqiniq/Rankin Inlet</v>
          </cell>
          <cell r="E675">
            <v>62.82</v>
          </cell>
          <cell r="F675">
            <v>-92.08</v>
          </cell>
        </row>
        <row r="676">
          <cell r="C676" t="str">
            <v>Nunavut Kanngiqtugaapik/Clyde River</v>
          </cell>
          <cell r="E676">
            <v>70.45</v>
          </cell>
          <cell r="F676">
            <v>-68.569999999999993</v>
          </cell>
        </row>
        <row r="677">
          <cell r="C677" t="str">
            <v>Nunavut Kugluktuk</v>
          </cell>
          <cell r="E677">
            <v>67.83</v>
          </cell>
          <cell r="F677">
            <v>-115.08</v>
          </cell>
        </row>
        <row r="678">
          <cell r="C678" t="str">
            <v>Nunavut Nottingham Island</v>
          </cell>
          <cell r="E678">
            <v>63.1</v>
          </cell>
          <cell r="F678">
            <v>-78</v>
          </cell>
        </row>
        <row r="679">
          <cell r="C679" t="str">
            <v>Nunavut Resolute</v>
          </cell>
          <cell r="E679">
            <v>74.680000000000007</v>
          </cell>
          <cell r="F679">
            <v>-94.9</v>
          </cell>
        </row>
        <row r="680">
          <cell r="C680" t="str">
            <v>Nunavut Resolution Island</v>
          </cell>
          <cell r="E680">
            <v>61.3</v>
          </cell>
          <cell r="F680">
            <v>-64.88</v>
          </cell>
        </row>
        <row r="681">
          <cell r="C681" t="str">
            <v>Nunavut Salliq/Coral Harbour</v>
          </cell>
          <cell r="E681">
            <v>64.13</v>
          </cell>
          <cell r="F681">
            <v>-83.17</v>
          </cell>
        </row>
      </sheetData>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7"/>
  <sheetViews>
    <sheetView zoomScale="70" zoomScaleNormal="70" workbookViewId="0">
      <selection activeCell="B1" sqref="B1:I1"/>
    </sheetView>
  </sheetViews>
  <sheetFormatPr defaultRowHeight="14.4" x14ac:dyDescent="0.3"/>
  <cols>
    <col min="1" max="1" width="22.109375" customWidth="1"/>
    <col min="2" max="2" width="9.6640625" customWidth="1"/>
    <col min="3" max="3" width="11" customWidth="1"/>
    <col min="4" max="4" width="10.6640625" customWidth="1"/>
    <col min="5" max="5" width="10.33203125" customWidth="1"/>
    <col min="6" max="6" width="9.21875" customWidth="1"/>
    <col min="7" max="7" width="10" customWidth="1"/>
    <col min="8" max="8" width="11.21875" customWidth="1"/>
    <col min="9" max="9" width="13.77734375" customWidth="1"/>
  </cols>
  <sheetData>
    <row r="1" spans="1:9" ht="28.8" x14ac:dyDescent="0.3">
      <c r="A1" s="70" t="s">
        <v>0</v>
      </c>
      <c r="B1" s="69" t="s">
        <v>13</v>
      </c>
      <c r="C1" s="69" t="s">
        <v>7</v>
      </c>
      <c r="D1" s="69" t="s">
        <v>8</v>
      </c>
      <c r="E1" s="69" t="s">
        <v>9</v>
      </c>
      <c r="F1" s="69" t="s">
        <v>10</v>
      </c>
      <c r="G1" s="69" t="s">
        <v>11</v>
      </c>
      <c r="H1" s="69">
        <v>318</v>
      </c>
      <c r="I1" s="69" t="s">
        <v>12</v>
      </c>
    </row>
    <row r="2" spans="1:9" ht="86.4" x14ac:dyDescent="0.3">
      <c r="A2" s="70" t="s">
        <v>1</v>
      </c>
      <c r="B2">
        <v>3.7</v>
      </c>
      <c r="C2">
        <v>4</v>
      </c>
      <c r="D2">
        <v>4.3</v>
      </c>
      <c r="E2">
        <v>4.7</v>
      </c>
      <c r="F2">
        <v>5</v>
      </c>
      <c r="G2">
        <v>5.6</v>
      </c>
      <c r="H2">
        <v>9.9</v>
      </c>
      <c r="I2">
        <v>6.5</v>
      </c>
    </row>
    <row r="3" spans="1:9" ht="86.4" x14ac:dyDescent="0.3">
      <c r="A3" s="70" t="s">
        <v>2</v>
      </c>
      <c r="B3">
        <v>4.5</v>
      </c>
      <c r="C3">
        <v>4.5</v>
      </c>
      <c r="D3">
        <v>4.8</v>
      </c>
      <c r="E3">
        <v>5.2</v>
      </c>
      <c r="F3">
        <v>5.5</v>
      </c>
      <c r="G3">
        <v>6.1</v>
      </c>
      <c r="H3">
        <v>9.9</v>
      </c>
      <c r="I3">
        <v>7.7</v>
      </c>
    </row>
    <row r="4" spans="1:9" ht="100.8" x14ac:dyDescent="0.3">
      <c r="A4" s="70" t="s">
        <v>3</v>
      </c>
      <c r="B4">
        <v>4.5</v>
      </c>
      <c r="C4">
        <v>4.5</v>
      </c>
      <c r="D4">
        <v>4.8</v>
      </c>
      <c r="E4">
        <v>5.2</v>
      </c>
      <c r="F4">
        <v>5.5</v>
      </c>
      <c r="G4">
        <v>6.1</v>
      </c>
      <c r="H4">
        <v>15.4</v>
      </c>
      <c r="I4">
        <v>7.7</v>
      </c>
    </row>
    <row r="5" spans="1:9" ht="115.2" x14ac:dyDescent="0.3">
      <c r="A5" s="70" t="s">
        <v>4</v>
      </c>
      <c r="B5">
        <v>5.6</v>
      </c>
      <c r="C5">
        <v>5.7</v>
      </c>
      <c r="D5">
        <v>6</v>
      </c>
      <c r="E5">
        <v>6.4</v>
      </c>
      <c r="F5">
        <v>6.7</v>
      </c>
      <c r="G5">
        <v>7.3</v>
      </c>
      <c r="H5">
        <v>16.600000000000001</v>
      </c>
      <c r="I5">
        <v>8.9</v>
      </c>
    </row>
    <row r="6" spans="1:9" ht="72" x14ac:dyDescent="0.3">
      <c r="A6" s="70" t="s">
        <v>5</v>
      </c>
      <c r="B6">
        <v>5.6</v>
      </c>
      <c r="C6">
        <v>5.7</v>
      </c>
      <c r="D6">
        <v>6</v>
      </c>
      <c r="E6">
        <v>6.4</v>
      </c>
      <c r="F6">
        <v>6.7</v>
      </c>
      <c r="G6">
        <v>7.3</v>
      </c>
      <c r="H6">
        <v>12.2</v>
      </c>
      <c r="I6">
        <v>8.9</v>
      </c>
    </row>
    <row r="7" spans="1:9" ht="57.6" x14ac:dyDescent="0.3">
      <c r="A7" s="70" t="s">
        <v>6</v>
      </c>
      <c r="B7">
        <v>7.3</v>
      </c>
      <c r="C7">
        <v>7.5</v>
      </c>
      <c r="D7">
        <v>7.8</v>
      </c>
      <c r="E7">
        <v>8.1999999999999993</v>
      </c>
      <c r="F7">
        <v>8.5</v>
      </c>
      <c r="G7">
        <v>9.1</v>
      </c>
      <c r="H7">
        <v>11.1</v>
      </c>
      <c r="I7">
        <v>10.7</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330DEC-D385-4B72-B4FF-CE641A5F0FD6}">
  <dimension ref="A1:E8"/>
  <sheetViews>
    <sheetView tabSelected="1" workbookViewId="0">
      <selection activeCell="D14" sqref="D14"/>
    </sheetView>
  </sheetViews>
  <sheetFormatPr defaultRowHeight="14.4" x14ac:dyDescent="0.3"/>
  <cols>
    <col min="1" max="1" width="43.77734375" customWidth="1"/>
    <col min="2" max="2" width="22.33203125" customWidth="1"/>
    <col min="3" max="3" width="29" customWidth="1"/>
    <col min="4" max="4" width="35.44140625" customWidth="1"/>
    <col min="5" max="5" width="29.44140625" customWidth="1"/>
  </cols>
  <sheetData>
    <row r="1" spans="1:5" ht="43.2" x14ac:dyDescent="0.3">
      <c r="A1" s="1" t="s">
        <v>24</v>
      </c>
      <c r="B1" t="s">
        <v>1656</v>
      </c>
      <c r="C1" t="s">
        <v>1653</v>
      </c>
      <c r="D1" s="1" t="s">
        <v>1654</v>
      </c>
      <c r="E1" s="1" t="s">
        <v>1655</v>
      </c>
    </row>
    <row r="2" spans="1:5" x14ac:dyDescent="0.3">
      <c r="A2" t="s">
        <v>30</v>
      </c>
      <c r="B2">
        <v>0</v>
      </c>
      <c r="C2">
        <v>0.08</v>
      </c>
      <c r="D2">
        <v>0</v>
      </c>
      <c r="E2">
        <v>0.08</v>
      </c>
    </row>
    <row r="3" spans="1:5" x14ac:dyDescent="0.3">
      <c r="A3" t="s">
        <v>115</v>
      </c>
      <c r="B3">
        <v>1</v>
      </c>
      <c r="C3">
        <v>2.5</v>
      </c>
      <c r="D3">
        <v>0.3</v>
      </c>
      <c r="E3">
        <v>0.5</v>
      </c>
    </row>
    <row r="4" spans="1:5" x14ac:dyDescent="0.3">
      <c r="B4">
        <v>0</v>
      </c>
      <c r="C4">
        <v>0</v>
      </c>
      <c r="D4">
        <v>0</v>
      </c>
      <c r="E4">
        <v>0.08</v>
      </c>
    </row>
    <row r="5" spans="1:5" x14ac:dyDescent="0.3">
      <c r="B5">
        <v>1</v>
      </c>
      <c r="C5">
        <v>2.5</v>
      </c>
      <c r="D5">
        <v>1</v>
      </c>
      <c r="E5">
        <v>0.5</v>
      </c>
    </row>
    <row r="6" spans="1:5" x14ac:dyDescent="0.3">
      <c r="A6" t="s">
        <v>116</v>
      </c>
      <c r="B6">
        <v>0</v>
      </c>
      <c r="C6">
        <v>0</v>
      </c>
      <c r="D6">
        <v>0</v>
      </c>
      <c r="E6">
        <v>0.08</v>
      </c>
    </row>
    <row r="7" spans="1:5" x14ac:dyDescent="0.3">
      <c r="B7">
        <v>2</v>
      </c>
      <c r="C7">
        <v>3</v>
      </c>
      <c r="D7">
        <v>2</v>
      </c>
      <c r="E7">
        <v>2.5</v>
      </c>
    </row>
    <row r="8" spans="1:5" x14ac:dyDescent="0.3">
      <c r="A8" t="s">
        <v>102</v>
      </c>
      <c r="B8">
        <v>2</v>
      </c>
      <c r="C8">
        <v>3.6</v>
      </c>
      <c r="D8">
        <v>2</v>
      </c>
      <c r="E8">
        <v>3.6</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4872E1-D2BB-4B10-9448-113DF36AF448}">
  <dimension ref="A1:N7"/>
  <sheetViews>
    <sheetView workbookViewId="0">
      <selection activeCell="J10" sqref="J10"/>
    </sheetView>
  </sheetViews>
  <sheetFormatPr defaultRowHeight="14.4" x14ac:dyDescent="0.3"/>
  <cols>
    <col min="1" max="1" width="10.77734375" customWidth="1"/>
    <col min="2" max="2" width="11.21875" customWidth="1"/>
    <col min="3" max="3" width="11.88671875" customWidth="1"/>
    <col min="4" max="4" width="10.44140625" customWidth="1"/>
    <col min="5" max="5" width="11" customWidth="1"/>
    <col min="6" max="6" width="10.33203125" customWidth="1"/>
    <col min="7" max="7" width="10" customWidth="1"/>
    <col min="8" max="8" width="9.88671875" customWidth="1"/>
    <col min="9" max="9" width="13.77734375" customWidth="1"/>
    <col min="10" max="10" width="11.33203125" customWidth="1"/>
    <col min="11" max="11" width="10.44140625" customWidth="1"/>
    <col min="12" max="12" width="10" customWidth="1"/>
    <col min="13" max="13" width="9.77734375" customWidth="1"/>
    <col min="14" max="14" width="9.88671875" customWidth="1"/>
  </cols>
  <sheetData>
    <row r="1" spans="1:14" ht="43.2" x14ac:dyDescent="0.3">
      <c r="A1" t="s">
        <v>128</v>
      </c>
      <c r="B1" s="69"/>
      <c r="C1" s="69"/>
      <c r="D1" s="70" t="s">
        <v>122</v>
      </c>
      <c r="E1" s="70" t="s">
        <v>122</v>
      </c>
      <c r="F1" s="70" t="s">
        <v>123</v>
      </c>
      <c r="G1" s="70" t="s">
        <v>123</v>
      </c>
      <c r="H1" s="75" t="s">
        <v>129</v>
      </c>
      <c r="I1" s="69"/>
      <c r="J1" s="69"/>
      <c r="K1" s="70" t="s">
        <v>122</v>
      </c>
      <c r="L1" s="70" t="s">
        <v>122</v>
      </c>
      <c r="M1" s="70" t="s">
        <v>123</v>
      </c>
      <c r="N1" s="70" t="s">
        <v>123</v>
      </c>
    </row>
    <row r="2" spans="1:14" ht="57.6" x14ac:dyDescent="0.3">
      <c r="A2" s="70" t="s">
        <v>118</v>
      </c>
      <c r="B2" s="70" t="s">
        <v>125</v>
      </c>
      <c r="C2" s="70" t="s">
        <v>124</v>
      </c>
      <c r="D2" s="70" t="s">
        <v>126</v>
      </c>
      <c r="E2" s="70" t="s">
        <v>127</v>
      </c>
      <c r="F2" s="70" t="s">
        <v>126</v>
      </c>
      <c r="G2" s="70" t="s">
        <v>127</v>
      </c>
      <c r="H2" s="71" t="s">
        <v>118</v>
      </c>
      <c r="I2" s="70" t="s">
        <v>125</v>
      </c>
      <c r="J2" s="70" t="s">
        <v>124</v>
      </c>
      <c r="K2" s="70" t="s">
        <v>126</v>
      </c>
      <c r="L2" s="70" t="s">
        <v>127</v>
      </c>
      <c r="M2" s="70" t="s">
        <v>126</v>
      </c>
      <c r="N2" s="70" t="s">
        <v>127</v>
      </c>
    </row>
    <row r="3" spans="1:14" x14ac:dyDescent="0.3">
      <c r="A3" s="70" t="s">
        <v>117</v>
      </c>
      <c r="B3" t="s">
        <v>119</v>
      </c>
      <c r="C3" t="s">
        <v>119</v>
      </c>
      <c r="D3">
        <v>2.5</v>
      </c>
      <c r="E3">
        <v>0.3</v>
      </c>
      <c r="F3">
        <v>2.5</v>
      </c>
      <c r="G3">
        <v>0.3</v>
      </c>
      <c r="H3" s="71" t="s">
        <v>117</v>
      </c>
      <c r="I3">
        <v>0.15</v>
      </c>
      <c r="J3">
        <v>0.3</v>
      </c>
      <c r="K3">
        <v>0.9</v>
      </c>
      <c r="L3">
        <v>1.5</v>
      </c>
      <c r="M3">
        <v>2.5</v>
      </c>
      <c r="N3">
        <v>0.3</v>
      </c>
    </row>
    <row r="4" spans="1:14" ht="28.8" x14ac:dyDescent="0.3">
      <c r="A4" s="70" t="s">
        <v>111</v>
      </c>
      <c r="B4">
        <v>1.5</v>
      </c>
      <c r="C4">
        <v>1.5</v>
      </c>
      <c r="D4">
        <v>3</v>
      </c>
      <c r="E4">
        <v>0.9</v>
      </c>
      <c r="F4">
        <v>3</v>
      </c>
      <c r="G4">
        <v>0.9</v>
      </c>
      <c r="H4" s="71" t="s">
        <v>111</v>
      </c>
      <c r="I4">
        <v>0.5</v>
      </c>
      <c r="J4">
        <v>0.6</v>
      </c>
      <c r="K4">
        <v>1.2</v>
      </c>
      <c r="L4">
        <v>0.5</v>
      </c>
      <c r="M4">
        <v>2.7</v>
      </c>
      <c r="N4">
        <v>0.9</v>
      </c>
    </row>
    <row r="5" spans="1:14" ht="28.8" x14ac:dyDescent="0.3">
      <c r="A5" s="70" t="s">
        <v>110</v>
      </c>
      <c r="B5">
        <v>1.8</v>
      </c>
      <c r="C5">
        <v>1.8</v>
      </c>
      <c r="D5">
        <v>3.3</v>
      </c>
      <c r="E5">
        <v>1.2</v>
      </c>
      <c r="F5">
        <v>3.3</v>
      </c>
      <c r="G5">
        <v>1.2</v>
      </c>
      <c r="H5" s="71" t="s">
        <v>110</v>
      </c>
      <c r="I5">
        <v>0.9</v>
      </c>
      <c r="J5">
        <v>0.9</v>
      </c>
      <c r="K5">
        <v>1.5</v>
      </c>
      <c r="L5">
        <v>0.9</v>
      </c>
      <c r="M5">
        <v>3</v>
      </c>
      <c r="N5">
        <v>1.2</v>
      </c>
    </row>
    <row r="6" spans="1:14" ht="57.6" x14ac:dyDescent="0.3">
      <c r="A6" s="70" t="s">
        <v>121</v>
      </c>
      <c r="B6">
        <v>1.8</v>
      </c>
      <c r="C6">
        <v>1.8</v>
      </c>
      <c r="D6">
        <v>3.3</v>
      </c>
      <c r="E6">
        <v>1.2</v>
      </c>
      <c r="F6">
        <v>3.3</v>
      </c>
      <c r="G6">
        <v>1.2</v>
      </c>
      <c r="H6" s="71" t="s">
        <v>121</v>
      </c>
      <c r="I6">
        <v>0.9</v>
      </c>
      <c r="J6">
        <v>0.9</v>
      </c>
      <c r="K6">
        <v>1.5</v>
      </c>
      <c r="L6">
        <v>0.9</v>
      </c>
      <c r="M6">
        <v>3</v>
      </c>
      <c r="N6">
        <v>1.2</v>
      </c>
    </row>
    <row r="7" spans="1:14" ht="57.6" x14ac:dyDescent="0.3">
      <c r="A7" s="70" t="s">
        <v>120</v>
      </c>
      <c r="B7">
        <v>1.8</v>
      </c>
      <c r="C7">
        <v>1.8</v>
      </c>
      <c r="D7">
        <v>3.3</v>
      </c>
      <c r="E7">
        <v>1.2</v>
      </c>
      <c r="F7">
        <v>3.3</v>
      </c>
      <c r="G7">
        <v>1.2</v>
      </c>
      <c r="H7" s="71" t="s">
        <v>120</v>
      </c>
      <c r="I7">
        <v>0.9</v>
      </c>
      <c r="J7">
        <v>0.9</v>
      </c>
      <c r="K7">
        <v>1.5</v>
      </c>
      <c r="L7">
        <v>0.9</v>
      </c>
      <c r="M7">
        <v>3</v>
      </c>
      <c r="N7">
        <v>1.2</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AFE7E7-CAAC-400D-838A-9F5291087BA6}">
  <dimension ref="A1"/>
  <sheetViews>
    <sheetView workbookViewId="0"/>
  </sheetViews>
  <sheetFormatPr defaultRowHeight="14.4" x14ac:dyDescent="0.3"/>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D4E87C-FFE6-4F04-88CA-B35A47E7587C}">
  <dimension ref="A1"/>
  <sheetViews>
    <sheetView workbookViewId="0"/>
  </sheetViews>
  <sheetFormatPr defaultRowHeight="14.4" x14ac:dyDescent="0.3"/>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83A29D-C531-4BC7-B282-D7E221D1D550}">
  <dimension ref="A1"/>
  <sheetViews>
    <sheetView workbookViewId="0"/>
  </sheetViews>
  <sheetFormatPr defaultRowHeight="14.4" x14ac:dyDescent="0.3"/>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291676-B421-4732-AE26-3C83CCB2E396}">
  <dimension ref="A1"/>
  <sheetViews>
    <sheetView workbookViewId="0"/>
  </sheetViews>
  <sheetFormatPr defaultRowHeight="14.4" x14ac:dyDescent="0.3"/>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E21A4C-EC48-40A7-A901-B56AB1FC4A39}">
  <dimension ref="A1"/>
  <sheetViews>
    <sheetView workbookViewId="0"/>
  </sheetViews>
  <sheetFormatPr defaultRowHeight="14.4" x14ac:dyDescent="0.3"/>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3DF239-8478-497B-8099-A6F4F5B834F8}">
  <dimension ref="A1"/>
  <sheetViews>
    <sheetView workbookViewId="0"/>
  </sheetViews>
  <sheetFormatPr defaultRowHeight="14.4" x14ac:dyDescent="0.3"/>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EDF121-3F1D-4C33-B24A-FF0D03551444}">
  <dimension ref="A1"/>
  <sheetViews>
    <sheetView workbookViewId="0"/>
  </sheetViews>
  <sheetFormatPr defaultRowHeight="14.4" x14ac:dyDescent="0.3"/>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55B213-C4DE-4094-9F76-E7B35D3988F6}">
  <dimension ref="A1"/>
  <sheetViews>
    <sheetView workbookViewId="0"/>
  </sheetViews>
  <sheetFormatPr defaultRowHeight="14.4" x14ac:dyDescent="0.3"/>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20966A-F1C5-4A35-9DA3-AD21F9B4845C}">
  <dimension ref="A1:E8"/>
  <sheetViews>
    <sheetView workbookViewId="0">
      <selection activeCell="D2" sqref="D2"/>
    </sheetView>
  </sheetViews>
  <sheetFormatPr defaultRowHeight="14.4" x14ac:dyDescent="0.3"/>
  <cols>
    <col min="1" max="1" width="20.21875" customWidth="1"/>
    <col min="2" max="2" width="21" customWidth="1"/>
    <col min="3" max="3" width="17.33203125" customWidth="1"/>
    <col min="4" max="4" width="14.5546875" customWidth="1"/>
    <col min="5" max="5" width="15" customWidth="1"/>
    <col min="6" max="6" width="16.88671875" customWidth="1"/>
  </cols>
  <sheetData>
    <row r="1" spans="1:5" ht="28.8" x14ac:dyDescent="0.3">
      <c r="A1" s="73" t="s">
        <v>24</v>
      </c>
      <c r="B1" s="74" t="s">
        <v>37</v>
      </c>
      <c r="C1" s="74" t="s">
        <v>36</v>
      </c>
      <c r="D1" s="74" t="s">
        <v>34</v>
      </c>
      <c r="E1" s="74" t="s">
        <v>35</v>
      </c>
    </row>
    <row r="2" spans="1:5" ht="28.8" x14ac:dyDescent="0.3">
      <c r="A2" s="70" t="s">
        <v>32</v>
      </c>
      <c r="B2" s="2">
        <v>0</v>
      </c>
      <c r="C2" s="2">
        <v>0.08</v>
      </c>
      <c r="D2" s="2">
        <v>0</v>
      </c>
      <c r="E2" s="2">
        <v>0.08</v>
      </c>
    </row>
    <row r="3" spans="1:5" ht="28.8" x14ac:dyDescent="0.3">
      <c r="A3" s="70" t="s">
        <v>40</v>
      </c>
      <c r="B3" s="2">
        <v>1</v>
      </c>
      <c r="C3" s="2">
        <v>2.5</v>
      </c>
      <c r="D3" s="2">
        <v>0.3</v>
      </c>
      <c r="E3" s="2">
        <v>0.5</v>
      </c>
    </row>
    <row r="4" spans="1:5" ht="43.2" x14ac:dyDescent="0.3">
      <c r="A4" s="70" t="s">
        <v>41</v>
      </c>
      <c r="B4" s="2">
        <v>0</v>
      </c>
      <c r="C4" s="2">
        <v>0</v>
      </c>
      <c r="D4" s="2">
        <v>0</v>
      </c>
      <c r="E4" s="2">
        <v>0.8</v>
      </c>
    </row>
    <row r="5" spans="1:5" ht="72" x14ac:dyDescent="0.3">
      <c r="A5" s="70" t="s">
        <v>42</v>
      </c>
      <c r="B5" s="2">
        <v>1</v>
      </c>
      <c r="C5" s="2">
        <v>2.5</v>
      </c>
      <c r="D5" s="2">
        <v>1</v>
      </c>
      <c r="E5" s="2">
        <v>0.5</v>
      </c>
    </row>
    <row r="6" spans="1:5" ht="57.6" x14ac:dyDescent="0.3">
      <c r="A6" s="70" t="s">
        <v>38</v>
      </c>
      <c r="B6" s="2">
        <v>3</v>
      </c>
      <c r="C6" s="2">
        <v>3</v>
      </c>
      <c r="D6" s="2">
        <v>3</v>
      </c>
      <c r="E6" s="2">
        <v>3</v>
      </c>
    </row>
    <row r="7" spans="1:5" ht="57.6" x14ac:dyDescent="0.3">
      <c r="A7" s="70" t="s">
        <v>39</v>
      </c>
      <c r="B7" s="2">
        <v>0</v>
      </c>
      <c r="C7" s="2">
        <v>0</v>
      </c>
      <c r="D7" s="2">
        <v>0</v>
      </c>
      <c r="E7" s="2">
        <v>0.08</v>
      </c>
    </row>
    <row r="8" spans="1:5" x14ac:dyDescent="0.3">
      <c r="A8" s="69" t="s">
        <v>33</v>
      </c>
      <c r="B8" s="3">
        <v>3</v>
      </c>
      <c r="C8" s="3">
        <v>3.6</v>
      </c>
      <c r="D8" s="3">
        <v>3</v>
      </c>
      <c r="E8" s="3">
        <v>3.6</v>
      </c>
    </row>
  </sheetData>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3C1BD1-0BC0-4032-A11F-606EC57A209E}">
  <dimension ref="A1"/>
  <sheetViews>
    <sheetView workbookViewId="0"/>
  </sheetViews>
  <sheetFormatPr defaultRowHeight="14.4" x14ac:dyDescent="0.3"/>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DDF029-148A-4983-A864-F18C1F696E3E}">
  <dimension ref="A1"/>
  <sheetViews>
    <sheetView workbookViewId="0"/>
  </sheetViews>
  <sheetFormatPr defaultRowHeight="14.4" x14ac:dyDescent="0.3"/>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07B8D6-4BCD-4778-A70E-F76356A6ED49}">
  <dimension ref="A1"/>
  <sheetViews>
    <sheetView workbookViewId="0"/>
  </sheetViews>
  <sheetFormatPr defaultRowHeight="14.4" x14ac:dyDescent="0.3"/>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7AF96B-9516-4E8F-906F-2D6A1CFA8D27}">
  <dimension ref="A1"/>
  <sheetViews>
    <sheetView workbookViewId="0"/>
  </sheetViews>
  <sheetFormatPr defaultRowHeight="14.4" x14ac:dyDescent="0.3"/>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BE3240-1F9D-4EBB-8E6B-063E85AF465C}">
  <dimension ref="A1"/>
  <sheetViews>
    <sheetView workbookViewId="0"/>
  </sheetViews>
  <sheetFormatPr defaultRowHeight="14.4" x14ac:dyDescent="0.3"/>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87E58B-D1A3-4FBD-9C66-ABF5F5BF1B0C}">
  <dimension ref="A1"/>
  <sheetViews>
    <sheetView workbookViewId="0">
      <selection activeCell="Q34" sqref="Q34"/>
    </sheetView>
  </sheetViews>
  <sheetFormatPr defaultRowHeight="14.4" x14ac:dyDescent="0.3"/>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8D45CC-6101-4FEE-B1F3-9CE1EFC50472}">
  <dimension ref="A1:K682"/>
  <sheetViews>
    <sheetView zoomScale="70" zoomScaleNormal="70" workbookViewId="0">
      <selection activeCell="H105" sqref="H105"/>
    </sheetView>
  </sheetViews>
  <sheetFormatPr defaultRowHeight="14.4" x14ac:dyDescent="0.3"/>
  <cols>
    <col min="1" max="1" width="18.77734375" customWidth="1"/>
    <col min="2" max="2" width="23.77734375" customWidth="1"/>
    <col min="4" max="4" width="25.5546875" customWidth="1"/>
    <col min="5" max="5" width="33" customWidth="1"/>
    <col min="7" max="7" width="10.5546875" customWidth="1"/>
  </cols>
  <sheetData>
    <row r="1" spans="1:11" ht="28.8" x14ac:dyDescent="0.3">
      <c r="A1" s="69" t="s">
        <v>1565</v>
      </c>
      <c r="B1" s="69" t="s">
        <v>1566</v>
      </c>
      <c r="C1" s="70" t="s">
        <v>1567</v>
      </c>
      <c r="D1" s="70" t="s">
        <v>1568</v>
      </c>
      <c r="E1" s="70" t="s">
        <v>1569</v>
      </c>
      <c r="F1" s="70" t="s">
        <v>1570</v>
      </c>
      <c r="G1" s="70" t="s">
        <v>1571</v>
      </c>
      <c r="H1" s="70" t="s">
        <v>1572</v>
      </c>
      <c r="I1" s="70" t="s">
        <v>1573</v>
      </c>
      <c r="J1" s="76" t="s">
        <v>132</v>
      </c>
      <c r="K1" s="76" t="s">
        <v>133</v>
      </c>
    </row>
    <row r="2" spans="1:11" x14ac:dyDescent="0.3">
      <c r="A2" t="s">
        <v>134</v>
      </c>
      <c r="B2" t="s">
        <v>823</v>
      </c>
      <c r="C2" t="str">
        <f>_xlfn.CONCAT(A2, " ", B2)</f>
        <v>British Columbia 100 Mile House</v>
      </c>
      <c r="D2">
        <v>1040</v>
      </c>
      <c r="E2">
        <v>0.6</v>
      </c>
      <c r="F2">
        <v>-50</v>
      </c>
      <c r="G2">
        <v>38</v>
      </c>
      <c r="H2">
        <v>83</v>
      </c>
      <c r="I2">
        <v>116</v>
      </c>
      <c r="J2">
        <f>_xlfn.XLOOKUP(C2, '[2]CSA C22.3 No.60826 Table CA.1'!$C$3:$C$681, '[2]CSA C22.3 No.60826 Table CA.1'!$E$3:$E$681)</f>
        <v>51.65</v>
      </c>
      <c r="K2">
        <f>_xlfn.XLOOKUP(C2, '[2]CSA C22.3 No.60826 Table CA.1'!$C$3:$C$681, '[2]CSA C22.3 No.60826 Table CA.1'!$F$3:$F$681)</f>
        <v>-121.28</v>
      </c>
    </row>
    <row r="3" spans="1:11" x14ac:dyDescent="0.3">
      <c r="A3" t="s">
        <v>134</v>
      </c>
      <c r="B3" t="s">
        <v>135</v>
      </c>
      <c r="C3" t="str">
        <f t="shared" ref="C3:C66" si="0">_xlfn.CONCAT(A3, " ", B3)</f>
        <v>British Columbia Abbotsford</v>
      </c>
      <c r="D3">
        <v>70</v>
      </c>
      <c r="E3">
        <v>0.5</v>
      </c>
      <c r="F3">
        <v>-22</v>
      </c>
      <c r="G3">
        <v>40</v>
      </c>
      <c r="H3">
        <v>96</v>
      </c>
      <c r="I3">
        <v>135</v>
      </c>
      <c r="J3">
        <f>_xlfn.XLOOKUP(C3, '[2]CSA C22.3 No.60826 Table CA.1'!$C$3:$C$681, '[2]CSA C22.3 No.60826 Table CA.1'!$E$3:$E$681)</f>
        <v>49.05</v>
      </c>
      <c r="K3">
        <f>_xlfn.XLOOKUP(C3, '[2]CSA C22.3 No.60826 Table CA.1'!$C$3:$C$681, '[2]CSA C22.3 No.60826 Table CA.1'!$F$3:$F$681)</f>
        <v>-122.33</v>
      </c>
    </row>
    <row r="4" spans="1:11" x14ac:dyDescent="0.3">
      <c r="A4" t="s">
        <v>134</v>
      </c>
      <c r="B4" t="s">
        <v>137</v>
      </c>
      <c r="C4" t="str">
        <f t="shared" si="0"/>
        <v>British Columbia Agassiz</v>
      </c>
      <c r="D4">
        <v>15</v>
      </c>
      <c r="E4">
        <v>0.6</v>
      </c>
      <c r="F4">
        <v>-23</v>
      </c>
      <c r="G4">
        <v>40</v>
      </c>
      <c r="H4">
        <v>94</v>
      </c>
      <c r="I4">
        <v>132</v>
      </c>
      <c r="J4">
        <f>_xlfn.XLOOKUP(C4, '[2]CSA C22.3 No.60826 Table CA.1'!$C$3:$C$681, '[2]CSA C22.3 No.60826 Table CA.1'!$E$3:$E$681)</f>
        <v>49.23</v>
      </c>
      <c r="K4">
        <f>_xlfn.XLOOKUP(C4, '[2]CSA C22.3 No.60826 Table CA.1'!$C$3:$C$681, '[2]CSA C22.3 No.60826 Table CA.1'!$F$3:$F$681)</f>
        <v>-121.77</v>
      </c>
    </row>
    <row r="5" spans="1:11" x14ac:dyDescent="0.3">
      <c r="A5" t="s">
        <v>134</v>
      </c>
      <c r="B5" t="s">
        <v>139</v>
      </c>
      <c r="C5" t="str">
        <f t="shared" si="0"/>
        <v>British Columbia Alberni</v>
      </c>
      <c r="D5">
        <v>12</v>
      </c>
      <c r="E5">
        <v>0.6</v>
      </c>
      <c r="F5">
        <v>-22</v>
      </c>
      <c r="G5">
        <v>41</v>
      </c>
      <c r="H5">
        <v>80</v>
      </c>
      <c r="I5">
        <v>113</v>
      </c>
      <c r="J5">
        <f>_xlfn.XLOOKUP(C5, '[2]CSA C22.3 No.60826 Table CA.1'!$C$3:$C$681, '[2]CSA C22.3 No.60826 Table CA.1'!$E$3:$E$681)</f>
        <v>49.27</v>
      </c>
      <c r="K5">
        <f>_xlfn.XLOOKUP(C5, '[2]CSA C22.3 No.60826 Table CA.1'!$C$3:$C$681, '[2]CSA C22.3 No.60826 Table CA.1'!$F$3:$F$681)</f>
        <v>-124.8</v>
      </c>
    </row>
    <row r="6" spans="1:11" x14ac:dyDescent="0.3">
      <c r="A6" t="s">
        <v>134</v>
      </c>
      <c r="B6" t="s">
        <v>141</v>
      </c>
      <c r="C6" t="str">
        <f t="shared" si="0"/>
        <v>British Columbia Ashcroft</v>
      </c>
      <c r="D6">
        <v>305</v>
      </c>
      <c r="E6">
        <v>0.4</v>
      </c>
      <c r="F6">
        <v>-46</v>
      </c>
      <c r="G6">
        <v>41</v>
      </c>
      <c r="H6">
        <v>90</v>
      </c>
      <c r="I6">
        <v>126</v>
      </c>
      <c r="J6">
        <f>_xlfn.XLOOKUP(C6, '[2]CSA C22.3 No.60826 Table CA.1'!$C$3:$C$681, '[2]CSA C22.3 No.60826 Table CA.1'!$E$3:$E$681)</f>
        <v>50.72</v>
      </c>
      <c r="K6">
        <f>_xlfn.XLOOKUP(C6, '[2]CSA C22.3 No.60826 Table CA.1'!$C$3:$C$681, '[2]CSA C22.3 No.60826 Table CA.1'!$F$3:$F$681)</f>
        <v>-121.28</v>
      </c>
    </row>
    <row r="7" spans="1:11" x14ac:dyDescent="0.3">
      <c r="A7" t="s">
        <v>134</v>
      </c>
      <c r="B7" t="s">
        <v>143</v>
      </c>
      <c r="C7" t="str">
        <f t="shared" si="0"/>
        <v>British Columbia Bamfield</v>
      </c>
      <c r="D7">
        <v>20</v>
      </c>
      <c r="E7">
        <v>0.2</v>
      </c>
      <c r="F7">
        <v>-13</v>
      </c>
      <c r="G7">
        <v>35</v>
      </c>
      <c r="H7">
        <v>100</v>
      </c>
      <c r="I7">
        <v>141</v>
      </c>
      <c r="J7">
        <f>_xlfn.XLOOKUP(C7, '[2]CSA C22.3 No.60826 Table CA.1'!$C$3:$C$681, '[2]CSA C22.3 No.60826 Table CA.1'!$E$3:$E$681)</f>
        <v>48.83</v>
      </c>
      <c r="K7">
        <f>_xlfn.XLOOKUP(C7, '[2]CSA C22.3 No.60826 Table CA.1'!$C$3:$C$681, '[2]CSA C22.3 No.60826 Table CA.1'!$F$3:$F$681)</f>
        <v>-125.13</v>
      </c>
    </row>
    <row r="8" spans="1:11" x14ac:dyDescent="0.3">
      <c r="A8" t="s">
        <v>134</v>
      </c>
      <c r="B8" t="s">
        <v>831</v>
      </c>
      <c r="C8" t="str">
        <f t="shared" si="0"/>
        <v>British Columbia Beatton River</v>
      </c>
      <c r="D8">
        <v>840</v>
      </c>
      <c r="E8">
        <v>0.8</v>
      </c>
      <c r="F8">
        <v>-51</v>
      </c>
      <c r="G8">
        <v>34</v>
      </c>
      <c r="H8">
        <v>80</v>
      </c>
      <c r="I8">
        <v>109</v>
      </c>
      <c r="J8">
        <f>_xlfn.XLOOKUP(C8, '[2]CSA C22.3 No.60826 Table CA.1'!$C$3:$C$681, '[2]CSA C22.3 No.60826 Table CA.1'!$E$3:$E$681)</f>
        <v>57.38</v>
      </c>
      <c r="K8">
        <f>_xlfn.XLOOKUP(C8, '[2]CSA C22.3 No.60826 Table CA.1'!$C$3:$C$681, '[2]CSA C22.3 No.60826 Table CA.1'!$F$3:$F$681)</f>
        <v>-121.4</v>
      </c>
    </row>
    <row r="9" spans="1:11" x14ac:dyDescent="0.3">
      <c r="A9" t="s">
        <v>134</v>
      </c>
      <c r="B9" t="s">
        <v>834</v>
      </c>
      <c r="C9" t="str">
        <f t="shared" si="0"/>
        <v>British Columbia Bella Bella</v>
      </c>
      <c r="D9">
        <v>25</v>
      </c>
      <c r="E9">
        <v>0.6</v>
      </c>
      <c r="F9">
        <v>-19</v>
      </c>
      <c r="G9">
        <v>34</v>
      </c>
      <c r="H9">
        <v>104</v>
      </c>
      <c r="I9">
        <v>146</v>
      </c>
      <c r="J9">
        <f>_xlfn.XLOOKUP(C9, '[2]CSA C22.3 No.60826 Table CA.1'!$C$3:$C$681, '[2]CSA C22.3 No.60826 Table CA.1'!$E$3:$E$681)</f>
        <v>52.16</v>
      </c>
      <c r="K9">
        <f>_xlfn.XLOOKUP(C9, '[2]CSA C22.3 No.60826 Table CA.1'!$C$3:$C$681, '[2]CSA C22.3 No.60826 Table CA.1'!$F$3:$F$681)</f>
        <v>-128.13999999999999</v>
      </c>
    </row>
    <row r="10" spans="1:11" x14ac:dyDescent="0.3">
      <c r="A10" t="s">
        <v>134</v>
      </c>
      <c r="B10" t="s">
        <v>837</v>
      </c>
      <c r="C10" t="str">
        <f t="shared" si="0"/>
        <v>British Columbia Bella Coola</v>
      </c>
      <c r="D10">
        <v>40</v>
      </c>
      <c r="E10">
        <v>1.1000000000000001</v>
      </c>
      <c r="F10">
        <v>-29</v>
      </c>
      <c r="G10">
        <v>38</v>
      </c>
      <c r="H10">
        <v>98</v>
      </c>
      <c r="I10">
        <v>137</v>
      </c>
      <c r="J10">
        <f>_xlfn.XLOOKUP(C10, '[2]CSA C22.3 No.60826 Table CA.1'!$C$3:$C$681, '[2]CSA C22.3 No.60826 Table CA.1'!$E$3:$E$681)</f>
        <v>52.37</v>
      </c>
      <c r="K10">
        <f>_xlfn.XLOOKUP(C10, '[2]CSA C22.3 No.60826 Table CA.1'!$C$3:$C$681, '[2]CSA C22.3 No.60826 Table CA.1'!$F$3:$F$681)</f>
        <v>-126.75</v>
      </c>
    </row>
    <row r="11" spans="1:11" x14ac:dyDescent="0.3">
      <c r="A11" t="s">
        <v>134</v>
      </c>
      <c r="B11" t="s">
        <v>840</v>
      </c>
      <c r="C11" t="str">
        <f t="shared" si="0"/>
        <v>British Columbia Burns Lake</v>
      </c>
      <c r="D11">
        <v>755</v>
      </c>
      <c r="E11">
        <v>0.8</v>
      </c>
      <c r="F11">
        <v>-50</v>
      </c>
      <c r="G11">
        <v>36</v>
      </c>
      <c r="H11">
        <v>80</v>
      </c>
      <c r="I11">
        <v>111</v>
      </c>
      <c r="J11">
        <f>_xlfn.XLOOKUP(C11, '[2]CSA C22.3 No.60826 Table CA.1'!$C$3:$C$681, '[2]CSA C22.3 No.60826 Table CA.1'!$E$3:$E$681)</f>
        <v>54.23</v>
      </c>
      <c r="K11">
        <f>_xlfn.XLOOKUP(C11, '[2]CSA C22.3 No.60826 Table CA.1'!$C$3:$C$681, '[2]CSA C22.3 No.60826 Table CA.1'!$F$3:$F$681)</f>
        <v>-125.75</v>
      </c>
    </row>
    <row r="12" spans="1:11" x14ac:dyDescent="0.3">
      <c r="A12" t="s">
        <v>134</v>
      </c>
      <c r="B12" t="s">
        <v>843</v>
      </c>
      <c r="C12" t="str">
        <f t="shared" si="0"/>
        <v>British Columbia Cache Creek</v>
      </c>
      <c r="D12">
        <v>455</v>
      </c>
      <c r="E12">
        <v>0.4</v>
      </c>
      <c r="F12">
        <v>-46</v>
      </c>
      <c r="G12">
        <v>41</v>
      </c>
      <c r="H12">
        <v>86</v>
      </c>
      <c r="I12">
        <v>120</v>
      </c>
      <c r="J12">
        <f>_xlfn.XLOOKUP(C12, '[2]CSA C22.3 No.60826 Table CA.1'!$C$3:$C$681, '[2]CSA C22.3 No.60826 Table CA.1'!$E$3:$E$681)</f>
        <v>50.8</v>
      </c>
      <c r="K12">
        <f>_xlfn.XLOOKUP(C12, '[2]CSA C22.3 No.60826 Table CA.1'!$C$3:$C$681, '[2]CSA C22.3 No.60826 Table CA.1'!$F$3:$F$681)</f>
        <v>-121.32</v>
      </c>
    </row>
    <row r="13" spans="1:11" x14ac:dyDescent="0.3">
      <c r="A13" t="s">
        <v>134</v>
      </c>
      <c r="B13" t="s">
        <v>845</v>
      </c>
      <c r="C13" t="str">
        <f t="shared" si="0"/>
        <v>British Columbia Campbell River</v>
      </c>
      <c r="D13">
        <v>20</v>
      </c>
      <c r="E13">
        <v>0.7</v>
      </c>
      <c r="F13">
        <v>-21</v>
      </c>
      <c r="G13">
        <v>38</v>
      </c>
      <c r="H13">
        <v>96</v>
      </c>
      <c r="I13">
        <v>135</v>
      </c>
      <c r="J13">
        <f>_xlfn.XLOOKUP(C13, '[2]CSA C22.3 No.60826 Table CA.1'!$C$3:$C$681, '[2]CSA C22.3 No.60826 Table CA.1'!$E$3:$E$681)</f>
        <v>50.02</v>
      </c>
      <c r="K13">
        <f>_xlfn.XLOOKUP(C13, '[2]CSA C22.3 No.60826 Table CA.1'!$C$3:$C$681, '[2]CSA C22.3 No.60826 Table CA.1'!$F$3:$F$681)</f>
        <v>-125.24</v>
      </c>
    </row>
    <row r="14" spans="1:11" x14ac:dyDescent="0.3">
      <c r="A14" t="s">
        <v>134</v>
      </c>
      <c r="B14" t="s">
        <v>145</v>
      </c>
      <c r="C14" t="str">
        <f t="shared" si="0"/>
        <v>British Columbia Carmi</v>
      </c>
      <c r="D14">
        <v>845</v>
      </c>
      <c r="E14">
        <v>0.8</v>
      </c>
      <c r="F14">
        <v>-42</v>
      </c>
      <c r="G14">
        <v>39</v>
      </c>
      <c r="H14">
        <v>84</v>
      </c>
      <c r="I14">
        <v>118</v>
      </c>
      <c r="J14">
        <f>_xlfn.XLOOKUP(C14, '[2]CSA C22.3 No.60826 Table CA.1'!$C$3:$C$681, '[2]CSA C22.3 No.60826 Table CA.1'!$E$3:$E$681)</f>
        <v>49.5</v>
      </c>
      <c r="K14">
        <f>_xlfn.XLOOKUP(C14, '[2]CSA C22.3 No.60826 Table CA.1'!$C$3:$C$681, '[2]CSA C22.3 No.60826 Table CA.1'!$F$3:$F$681)</f>
        <v>-119.12</v>
      </c>
    </row>
    <row r="15" spans="1:11" x14ac:dyDescent="0.3">
      <c r="A15" t="s">
        <v>134</v>
      </c>
      <c r="B15" t="s">
        <v>147</v>
      </c>
      <c r="C15" t="str">
        <f t="shared" si="0"/>
        <v>British Columbia Castlegar</v>
      </c>
      <c r="D15">
        <v>430</v>
      </c>
      <c r="E15">
        <v>1</v>
      </c>
      <c r="F15">
        <v>-28</v>
      </c>
      <c r="G15">
        <v>41</v>
      </c>
      <c r="H15">
        <v>80</v>
      </c>
      <c r="I15">
        <v>112</v>
      </c>
      <c r="J15">
        <f>_xlfn.XLOOKUP(C15, '[2]CSA C22.3 No.60826 Table CA.1'!$C$3:$C$681, '[2]CSA C22.3 No.60826 Table CA.1'!$E$3:$E$681)</f>
        <v>49.32</v>
      </c>
      <c r="K15">
        <f>_xlfn.XLOOKUP(C15, '[2]CSA C22.3 No.60826 Table CA.1'!$C$3:$C$681, '[2]CSA C22.3 No.60826 Table CA.1'!$F$3:$F$681)</f>
        <v>-117.67</v>
      </c>
    </row>
    <row r="16" spans="1:11" x14ac:dyDescent="0.3">
      <c r="A16" t="s">
        <v>134</v>
      </c>
      <c r="B16" t="s">
        <v>149</v>
      </c>
      <c r="C16" t="str">
        <f t="shared" si="0"/>
        <v>British Columbia Chetwynd</v>
      </c>
      <c r="D16">
        <v>605</v>
      </c>
      <c r="E16">
        <v>0.6</v>
      </c>
      <c r="F16">
        <v>-53</v>
      </c>
      <c r="G16">
        <v>36</v>
      </c>
      <c r="H16">
        <v>90</v>
      </c>
      <c r="I16">
        <v>124</v>
      </c>
      <c r="J16">
        <f>_xlfn.XLOOKUP(C16, '[2]CSA C22.3 No.60826 Table CA.1'!$C$3:$C$681, '[2]CSA C22.3 No.60826 Table CA.1'!$E$3:$E$681)</f>
        <v>55.7</v>
      </c>
      <c r="K16">
        <f>_xlfn.XLOOKUP(C16, '[2]CSA C22.3 No.60826 Table CA.1'!$C$3:$C$681, '[2]CSA C22.3 No.60826 Table CA.1'!$F$3:$F$681)</f>
        <v>-121.63</v>
      </c>
    </row>
    <row r="17" spans="1:11" x14ac:dyDescent="0.3">
      <c r="A17" t="s">
        <v>134</v>
      </c>
      <c r="B17" t="s">
        <v>151</v>
      </c>
      <c r="C17" t="str">
        <f t="shared" si="0"/>
        <v>British Columbia Chilliwack</v>
      </c>
      <c r="D17">
        <v>10</v>
      </c>
      <c r="E17">
        <v>0.5</v>
      </c>
      <c r="F17">
        <v>-23</v>
      </c>
      <c r="G17">
        <v>40</v>
      </c>
      <c r="H17">
        <v>96</v>
      </c>
      <c r="I17">
        <v>135</v>
      </c>
      <c r="J17">
        <f>_xlfn.XLOOKUP(C17, '[2]CSA C22.3 No.60826 Table CA.1'!$C$3:$C$681, '[2]CSA C22.3 No.60826 Table CA.1'!$E$3:$E$681)</f>
        <v>49.17</v>
      </c>
      <c r="K17">
        <f>_xlfn.XLOOKUP(C17, '[2]CSA C22.3 No.60826 Table CA.1'!$C$3:$C$681, '[2]CSA C22.3 No.60826 Table CA.1'!$F$3:$F$681)</f>
        <v>-121.95</v>
      </c>
    </row>
    <row r="18" spans="1:11" x14ac:dyDescent="0.3">
      <c r="A18" t="s">
        <v>134</v>
      </c>
      <c r="B18" t="s">
        <v>153</v>
      </c>
      <c r="C18" t="str">
        <f t="shared" si="0"/>
        <v>British Columbia Comox</v>
      </c>
      <c r="D18">
        <v>15</v>
      </c>
      <c r="E18">
        <v>0.6</v>
      </c>
      <c r="F18">
        <v>-19</v>
      </c>
      <c r="G18">
        <v>39</v>
      </c>
      <c r="H18">
        <v>96</v>
      </c>
      <c r="I18">
        <v>135</v>
      </c>
      <c r="J18">
        <f>_xlfn.XLOOKUP(C18, '[2]CSA C22.3 No.60826 Table CA.1'!$C$3:$C$681, '[2]CSA C22.3 No.60826 Table CA.1'!$E$3:$E$681)</f>
        <v>49.68</v>
      </c>
      <c r="K18">
        <f>_xlfn.XLOOKUP(C18, '[2]CSA C22.3 No.60826 Table CA.1'!$C$3:$C$681, '[2]CSA C22.3 No.60826 Table CA.1'!$F$3:$F$681)</f>
        <v>-124.93</v>
      </c>
    </row>
    <row r="19" spans="1:11" x14ac:dyDescent="0.3">
      <c r="A19" t="s">
        <v>134</v>
      </c>
      <c r="B19" t="s">
        <v>155</v>
      </c>
      <c r="C19" t="str">
        <f t="shared" si="0"/>
        <v>British Columbia Courtenay</v>
      </c>
      <c r="D19">
        <v>10</v>
      </c>
      <c r="E19">
        <v>0.6</v>
      </c>
      <c r="F19">
        <v>-19</v>
      </c>
      <c r="G19">
        <v>39</v>
      </c>
      <c r="H19">
        <v>96</v>
      </c>
      <c r="I19">
        <v>135</v>
      </c>
      <c r="J19">
        <f>_xlfn.XLOOKUP(C19, '[2]CSA C22.3 No.60826 Table CA.1'!$C$3:$C$681, '[2]CSA C22.3 No.60826 Table CA.1'!$E$3:$E$681)</f>
        <v>49.68</v>
      </c>
      <c r="K19">
        <f>_xlfn.XLOOKUP(C19, '[2]CSA C22.3 No.60826 Table CA.1'!$C$3:$C$681, '[2]CSA C22.3 No.60826 Table CA.1'!$F$3:$F$681)</f>
        <v>-124.98</v>
      </c>
    </row>
    <row r="20" spans="1:11" x14ac:dyDescent="0.3">
      <c r="A20" t="s">
        <v>134</v>
      </c>
      <c r="B20" t="s">
        <v>157</v>
      </c>
      <c r="C20" t="str">
        <f t="shared" si="0"/>
        <v>British Columbia Cranbrook</v>
      </c>
      <c r="D20">
        <v>910</v>
      </c>
      <c r="E20">
        <v>0.7</v>
      </c>
      <c r="F20">
        <v>-43</v>
      </c>
      <c r="G20">
        <v>40</v>
      </c>
      <c r="H20">
        <v>80</v>
      </c>
      <c r="I20">
        <v>112</v>
      </c>
      <c r="J20">
        <f>_xlfn.XLOOKUP(C20, '[2]CSA C22.3 No.60826 Table CA.1'!$C$3:$C$681, '[2]CSA C22.3 No.60826 Table CA.1'!$E$3:$E$681)</f>
        <v>49.5</v>
      </c>
      <c r="K20">
        <f>_xlfn.XLOOKUP(C20, '[2]CSA C22.3 No.60826 Table CA.1'!$C$3:$C$681, '[2]CSA C22.3 No.60826 Table CA.1'!$F$3:$F$681)</f>
        <v>-115.77</v>
      </c>
    </row>
    <row r="21" spans="1:11" x14ac:dyDescent="0.3">
      <c r="A21" t="s">
        <v>134</v>
      </c>
      <c r="B21" t="s">
        <v>852</v>
      </c>
      <c r="C21" t="str">
        <f t="shared" si="0"/>
        <v>British Columbia Crescent Valley</v>
      </c>
      <c r="D21">
        <v>585</v>
      </c>
      <c r="E21">
        <v>1</v>
      </c>
      <c r="F21">
        <v>-38</v>
      </c>
      <c r="G21">
        <v>41</v>
      </c>
      <c r="H21">
        <v>80</v>
      </c>
      <c r="I21">
        <v>112</v>
      </c>
      <c r="J21">
        <f>_xlfn.XLOOKUP(C21, '[2]CSA C22.3 No.60826 Table CA.1'!$C$3:$C$681, '[2]CSA C22.3 No.60826 Table CA.1'!$E$3:$E$681)</f>
        <v>49.45</v>
      </c>
      <c r="K21">
        <f>_xlfn.XLOOKUP(C21, '[2]CSA C22.3 No.60826 Table CA.1'!$C$3:$C$681, '[2]CSA C22.3 No.60826 Table CA.1'!$F$3:$F$681)</f>
        <v>-117.55</v>
      </c>
    </row>
    <row r="22" spans="1:11" x14ac:dyDescent="0.3">
      <c r="A22" t="s">
        <v>134</v>
      </c>
      <c r="B22" t="s">
        <v>159</v>
      </c>
      <c r="C22" t="str">
        <f t="shared" si="0"/>
        <v>British Columbia Crofton</v>
      </c>
      <c r="D22">
        <v>5</v>
      </c>
      <c r="E22">
        <v>0.4</v>
      </c>
      <c r="F22">
        <v>-16</v>
      </c>
      <c r="G22">
        <v>38</v>
      </c>
      <c r="H22">
        <v>85</v>
      </c>
      <c r="I22">
        <v>120</v>
      </c>
      <c r="J22">
        <f>_xlfn.XLOOKUP(C22, '[2]CSA C22.3 No.60826 Table CA.1'!$C$3:$C$681, '[2]CSA C22.3 No.60826 Table CA.1'!$E$3:$E$681)</f>
        <v>48.87</v>
      </c>
      <c r="K22">
        <f>_xlfn.XLOOKUP(C22, '[2]CSA C22.3 No.60826 Table CA.1'!$C$3:$C$681, '[2]CSA C22.3 No.60826 Table CA.1'!$F$3:$F$681)</f>
        <v>-123.65</v>
      </c>
    </row>
    <row r="23" spans="1:11" x14ac:dyDescent="0.3">
      <c r="A23" t="s">
        <v>134</v>
      </c>
      <c r="B23" t="s">
        <v>855</v>
      </c>
      <c r="C23" t="str">
        <f t="shared" si="0"/>
        <v>British Columbia Dawson Creek</v>
      </c>
      <c r="D23">
        <v>665</v>
      </c>
      <c r="E23">
        <v>0.6</v>
      </c>
      <c r="F23">
        <v>-52</v>
      </c>
      <c r="G23">
        <v>36</v>
      </c>
      <c r="H23">
        <v>92</v>
      </c>
      <c r="I23">
        <v>126</v>
      </c>
      <c r="J23">
        <f>_xlfn.XLOOKUP(C23, '[2]CSA C22.3 No.60826 Table CA.1'!$C$3:$C$681, '[2]CSA C22.3 No.60826 Table CA.1'!$E$3:$E$681)</f>
        <v>55.77</v>
      </c>
      <c r="K23">
        <f>_xlfn.XLOOKUP(C23, '[2]CSA C22.3 No.60826 Table CA.1'!$C$3:$C$681, '[2]CSA C22.3 No.60826 Table CA.1'!$F$3:$F$681)</f>
        <v>-120.23</v>
      </c>
    </row>
    <row r="24" spans="1:11" x14ac:dyDescent="0.3">
      <c r="A24" t="s">
        <v>134</v>
      </c>
      <c r="B24" t="s">
        <v>1574</v>
      </c>
      <c r="C24" t="str">
        <f t="shared" si="0"/>
        <v>British Columbia Dease Lake</v>
      </c>
      <c r="D24">
        <v>800</v>
      </c>
      <c r="E24">
        <v>0.7</v>
      </c>
      <c r="F24">
        <v>-50</v>
      </c>
      <c r="G24">
        <v>34</v>
      </c>
      <c r="H24">
        <v>80</v>
      </c>
      <c r="I24">
        <v>110</v>
      </c>
      <c r="J24">
        <v>58.44</v>
      </c>
      <c r="K24">
        <v>-130</v>
      </c>
    </row>
    <row r="25" spans="1:11" x14ac:dyDescent="0.3">
      <c r="A25" t="s">
        <v>134</v>
      </c>
      <c r="B25" t="s">
        <v>860</v>
      </c>
      <c r="C25" t="str">
        <f t="shared" si="0"/>
        <v>British Columbia Dog Creek</v>
      </c>
      <c r="D25">
        <v>450</v>
      </c>
      <c r="E25">
        <v>0.4</v>
      </c>
      <c r="F25">
        <v>-49</v>
      </c>
      <c r="G25">
        <v>38</v>
      </c>
      <c r="H25">
        <v>80</v>
      </c>
      <c r="I25">
        <v>112</v>
      </c>
      <c r="J25">
        <f>_xlfn.XLOOKUP(C25, '[2]CSA C22.3 No.60826 Table CA.1'!$C$3:$C$681, '[2]CSA C22.3 No.60826 Table CA.1'!$E$3:$E$681)</f>
        <v>51.58</v>
      </c>
      <c r="K25">
        <f>_xlfn.XLOOKUP(C25, '[2]CSA C22.3 No.60826 Table CA.1'!$C$3:$C$681, '[2]CSA C22.3 No.60826 Table CA.1'!$F$3:$F$681)</f>
        <v>-122.3</v>
      </c>
    </row>
    <row r="26" spans="1:11" x14ac:dyDescent="0.3">
      <c r="A26" t="s">
        <v>134</v>
      </c>
      <c r="B26" t="s">
        <v>161</v>
      </c>
      <c r="C26" t="str">
        <f t="shared" si="0"/>
        <v>British Columbia Duncan</v>
      </c>
      <c r="D26">
        <v>10</v>
      </c>
      <c r="E26">
        <v>0.4</v>
      </c>
      <c r="F26">
        <v>-22</v>
      </c>
      <c r="G26">
        <v>40</v>
      </c>
      <c r="H26">
        <v>80</v>
      </c>
      <c r="I26">
        <v>113</v>
      </c>
      <c r="J26">
        <f>_xlfn.XLOOKUP(C26, '[2]CSA C22.3 No.60826 Table CA.1'!$C$3:$C$681, '[2]CSA C22.3 No.60826 Table CA.1'!$E$3:$E$681)</f>
        <v>48.78</v>
      </c>
      <c r="K26">
        <f>_xlfn.XLOOKUP(C26, '[2]CSA C22.3 No.60826 Table CA.1'!$C$3:$C$681, '[2]CSA C22.3 No.60826 Table CA.1'!$F$3:$F$681)</f>
        <v>-123.7</v>
      </c>
    </row>
    <row r="27" spans="1:11" x14ac:dyDescent="0.3">
      <c r="A27" t="s">
        <v>134</v>
      </c>
      <c r="B27" t="s">
        <v>163</v>
      </c>
      <c r="C27" t="str">
        <f t="shared" si="0"/>
        <v>British Columbia Elko</v>
      </c>
      <c r="D27">
        <v>1065</v>
      </c>
      <c r="E27">
        <v>0.8</v>
      </c>
      <c r="F27">
        <v>-43</v>
      </c>
      <c r="G27">
        <v>39</v>
      </c>
      <c r="H27">
        <v>80</v>
      </c>
      <c r="I27">
        <v>112</v>
      </c>
      <c r="J27">
        <f>_xlfn.XLOOKUP(C27, '[2]CSA C22.3 No.60826 Table CA.1'!$C$3:$C$681, '[2]CSA C22.3 No.60826 Table CA.1'!$E$3:$E$681)</f>
        <v>49.3</v>
      </c>
      <c r="K27">
        <f>_xlfn.XLOOKUP(C27, '[2]CSA C22.3 No.60826 Table CA.1'!$C$3:$C$681, '[2]CSA C22.3 No.60826 Table CA.1'!$F$3:$F$681)</f>
        <v>-115.12</v>
      </c>
    </row>
    <row r="28" spans="1:11" x14ac:dyDescent="0.3">
      <c r="A28" t="s">
        <v>134</v>
      </c>
      <c r="B28" t="s">
        <v>165</v>
      </c>
      <c r="C28" t="str">
        <f t="shared" si="0"/>
        <v>British Columbia Fernie</v>
      </c>
      <c r="D28">
        <v>1010</v>
      </c>
      <c r="E28">
        <v>1.1000000000000001</v>
      </c>
      <c r="F28">
        <v>-46</v>
      </c>
      <c r="G28">
        <v>38</v>
      </c>
      <c r="H28">
        <v>80</v>
      </c>
      <c r="I28">
        <v>111</v>
      </c>
      <c r="J28">
        <f>_xlfn.XLOOKUP(C28, '[2]CSA C22.3 No.60826 Table CA.1'!$C$3:$C$681, '[2]CSA C22.3 No.60826 Table CA.1'!$E$3:$E$681)</f>
        <v>49.5</v>
      </c>
      <c r="K28">
        <f>_xlfn.XLOOKUP(C28, '[2]CSA C22.3 No.60826 Table CA.1'!$C$3:$C$681, '[2]CSA C22.3 No.60826 Table CA.1'!$F$3:$F$681)</f>
        <v>-115.07</v>
      </c>
    </row>
    <row r="29" spans="1:11" x14ac:dyDescent="0.3">
      <c r="A29" t="s">
        <v>134</v>
      </c>
      <c r="B29" t="s">
        <v>864</v>
      </c>
      <c r="C29" t="str">
        <f t="shared" si="0"/>
        <v>British Columbia Fort Nelson</v>
      </c>
      <c r="D29">
        <v>465</v>
      </c>
      <c r="E29">
        <v>0.6</v>
      </c>
      <c r="F29">
        <v>-51</v>
      </c>
      <c r="G29">
        <v>36</v>
      </c>
      <c r="H29">
        <v>80</v>
      </c>
      <c r="I29">
        <v>109</v>
      </c>
      <c r="J29">
        <f>_xlfn.XLOOKUP(C29, '[2]CSA C22.3 No.60826 Table CA.1'!$C$3:$C$681, '[2]CSA C22.3 No.60826 Table CA.1'!$E$3:$E$681)</f>
        <v>58.83</v>
      </c>
      <c r="K29">
        <f>_xlfn.XLOOKUP(C29, '[2]CSA C22.3 No.60826 Table CA.1'!$C$3:$C$681, '[2]CSA C22.3 No.60826 Table CA.1'!$F$3:$F$681)</f>
        <v>-122.7</v>
      </c>
    </row>
    <row r="30" spans="1:11" x14ac:dyDescent="0.3">
      <c r="A30" t="s">
        <v>134</v>
      </c>
      <c r="B30" t="s">
        <v>867</v>
      </c>
      <c r="C30" t="str">
        <f t="shared" si="0"/>
        <v>British Columbia Fort St. John</v>
      </c>
      <c r="D30">
        <v>685</v>
      </c>
      <c r="E30">
        <v>0.7</v>
      </c>
      <c r="F30">
        <v>-50</v>
      </c>
      <c r="G30">
        <v>36</v>
      </c>
      <c r="H30">
        <v>95</v>
      </c>
      <c r="I30">
        <v>130</v>
      </c>
      <c r="J30">
        <f>_xlfn.XLOOKUP(C30, '[2]CSA C22.3 No.60826 Table CA.1'!$C$3:$C$681, '[2]CSA C22.3 No.60826 Table CA.1'!$E$3:$E$681)</f>
        <v>56.25</v>
      </c>
      <c r="K30">
        <f>_xlfn.XLOOKUP(C30, '[2]CSA C22.3 No.60826 Table CA.1'!$C$3:$C$681, '[2]CSA C22.3 No.60826 Table CA.1'!$F$3:$F$681)</f>
        <v>-120.85</v>
      </c>
    </row>
    <row r="31" spans="1:11" x14ac:dyDescent="0.3">
      <c r="A31" t="s">
        <v>134</v>
      </c>
      <c r="B31" t="s">
        <v>167</v>
      </c>
      <c r="C31" t="str">
        <f t="shared" si="0"/>
        <v>British Columbia Glacier</v>
      </c>
      <c r="D31">
        <v>1145</v>
      </c>
      <c r="E31">
        <v>2.2000000000000002</v>
      </c>
      <c r="F31">
        <v>-40</v>
      </c>
      <c r="G31">
        <v>35</v>
      </c>
      <c r="H31">
        <v>80</v>
      </c>
      <c r="I31">
        <v>111</v>
      </c>
      <c r="J31">
        <f>_xlfn.XLOOKUP(C31, '[2]CSA C22.3 No.60826 Table CA.1'!$C$3:$C$681, '[2]CSA C22.3 No.60826 Table CA.1'!$E$3:$E$681)</f>
        <v>51.27</v>
      </c>
      <c r="K31">
        <f>_xlfn.XLOOKUP(C31, '[2]CSA C22.3 No.60826 Table CA.1'!$C$3:$C$681, '[2]CSA C22.3 No.60826 Table CA.1'!$F$3:$F$681)</f>
        <v>-117.52</v>
      </c>
    </row>
    <row r="32" spans="1:11" x14ac:dyDescent="0.3">
      <c r="A32" t="s">
        <v>134</v>
      </c>
      <c r="B32" t="s">
        <v>169</v>
      </c>
      <c r="C32" t="str">
        <f t="shared" si="0"/>
        <v>British Columbia Golden</v>
      </c>
      <c r="D32">
        <v>790</v>
      </c>
      <c r="E32">
        <v>0.9</v>
      </c>
      <c r="F32">
        <v>-48</v>
      </c>
      <c r="G32">
        <v>40</v>
      </c>
      <c r="H32">
        <v>80</v>
      </c>
      <c r="I32">
        <v>111</v>
      </c>
      <c r="J32">
        <f>_xlfn.XLOOKUP(C32, '[2]CSA C22.3 No.60826 Table CA.1'!$C$3:$C$681, '[2]CSA C22.3 No.60826 Table CA.1'!$E$3:$E$681)</f>
        <v>51.3</v>
      </c>
      <c r="K32">
        <f>_xlfn.XLOOKUP(C32, '[2]CSA C22.3 No.60826 Table CA.1'!$C$3:$C$681, '[2]CSA C22.3 No.60826 Table CA.1'!$F$3:$F$681)</f>
        <v>-116.97</v>
      </c>
    </row>
    <row r="33" spans="1:11" x14ac:dyDescent="0.3">
      <c r="A33" t="s">
        <v>134</v>
      </c>
      <c r="B33" t="s">
        <v>1575</v>
      </c>
      <c r="C33" t="str">
        <f t="shared" si="0"/>
        <v>British Columbia Gold River</v>
      </c>
      <c r="D33">
        <v>120</v>
      </c>
      <c r="E33">
        <v>0.7</v>
      </c>
      <c r="F33">
        <v>-22</v>
      </c>
      <c r="G33">
        <v>40</v>
      </c>
      <c r="H33">
        <v>80</v>
      </c>
      <c r="I33">
        <v>113</v>
      </c>
      <c r="J33">
        <v>49.78</v>
      </c>
      <c r="K33">
        <v>-126.05</v>
      </c>
    </row>
    <row r="34" spans="1:11" x14ac:dyDescent="0.3">
      <c r="A34" t="s">
        <v>134</v>
      </c>
      <c r="B34" t="s">
        <v>872</v>
      </c>
      <c r="C34" t="str">
        <f t="shared" si="0"/>
        <v>British Columbia Grand Forks</v>
      </c>
      <c r="D34">
        <v>565</v>
      </c>
      <c r="E34">
        <v>0.7</v>
      </c>
      <c r="F34">
        <v>-43</v>
      </c>
      <c r="G34">
        <v>42</v>
      </c>
      <c r="H34">
        <v>85</v>
      </c>
      <c r="I34">
        <v>119</v>
      </c>
      <c r="J34">
        <f>_xlfn.XLOOKUP(C34, '[2]CSA C22.3 No.60826 Table CA.1'!$C$3:$C$681, '[2]CSA C22.3 No.60826 Table CA.1'!$E$3:$E$681)</f>
        <v>49.03</v>
      </c>
      <c r="K34">
        <f>_xlfn.XLOOKUP(C34, '[2]CSA C22.3 No.60826 Table CA.1'!$C$3:$C$681, '[2]CSA C22.3 No.60826 Table CA.1'!$F$3:$F$681)</f>
        <v>-118.45</v>
      </c>
    </row>
    <row r="35" spans="1:11" x14ac:dyDescent="0.3">
      <c r="A35" t="s">
        <v>134</v>
      </c>
      <c r="B35" t="s">
        <v>171</v>
      </c>
      <c r="C35" t="str">
        <f t="shared" si="0"/>
        <v>British Columbia Greenwood</v>
      </c>
      <c r="D35">
        <v>745</v>
      </c>
      <c r="E35">
        <v>0.8</v>
      </c>
      <c r="F35">
        <v>-45</v>
      </c>
      <c r="G35">
        <v>43</v>
      </c>
      <c r="H35">
        <v>85</v>
      </c>
      <c r="I35">
        <v>119</v>
      </c>
      <c r="J35">
        <f>_xlfn.XLOOKUP(C35, '[2]CSA C22.3 No.60826 Table CA.1'!$C$3:$C$681, '[2]CSA C22.3 No.60826 Table CA.1'!$E$3:$E$681)</f>
        <v>49.1</v>
      </c>
      <c r="K35">
        <f>_xlfn.XLOOKUP(C35, '[2]CSA C22.3 No.60826 Table CA.1'!$C$3:$C$681, '[2]CSA C22.3 No.60826 Table CA.1'!$F$3:$F$681)</f>
        <v>-118.68</v>
      </c>
    </row>
    <row r="36" spans="1:11" x14ac:dyDescent="0.3">
      <c r="A36" t="s">
        <v>134</v>
      </c>
      <c r="B36" t="s">
        <v>173</v>
      </c>
      <c r="C36" t="str">
        <f t="shared" si="0"/>
        <v>British Columbia Hope</v>
      </c>
      <c r="D36">
        <v>40</v>
      </c>
      <c r="E36">
        <v>0.7</v>
      </c>
      <c r="F36">
        <v>-26</v>
      </c>
      <c r="G36">
        <v>40</v>
      </c>
      <c r="H36">
        <v>108</v>
      </c>
      <c r="I36">
        <v>152</v>
      </c>
      <c r="J36">
        <f>_xlfn.XLOOKUP(C36, '[2]CSA C22.3 No.60826 Table CA.1'!$C$3:$C$681, '[2]CSA C22.3 No.60826 Table CA.1'!$E$3:$E$681)</f>
        <v>49.38</v>
      </c>
      <c r="K36">
        <f>_xlfn.XLOOKUP(C36, '[2]CSA C22.3 No.60826 Table CA.1'!$C$3:$C$681, '[2]CSA C22.3 No.60826 Table CA.1'!$F$3:$F$681)</f>
        <v>-121.44</v>
      </c>
    </row>
    <row r="37" spans="1:11" x14ac:dyDescent="0.3">
      <c r="A37" t="s">
        <v>134</v>
      </c>
      <c r="B37" t="s">
        <v>1576</v>
      </c>
      <c r="C37" t="str">
        <f t="shared" si="0"/>
        <v>British Columbia Jordan River</v>
      </c>
      <c r="D37">
        <v>20</v>
      </c>
      <c r="E37">
        <v>0.3</v>
      </c>
      <c r="F37">
        <v>-13</v>
      </c>
      <c r="G37">
        <v>32</v>
      </c>
      <c r="H37">
        <v>118</v>
      </c>
      <c r="I37">
        <v>167</v>
      </c>
      <c r="J37">
        <v>48.42</v>
      </c>
      <c r="K37">
        <v>-124.05</v>
      </c>
    </row>
    <row r="38" spans="1:11" x14ac:dyDescent="0.3">
      <c r="A38" t="s">
        <v>134</v>
      </c>
      <c r="B38" t="s">
        <v>175</v>
      </c>
      <c r="C38" t="str">
        <f t="shared" si="0"/>
        <v>British Columbia Kamloops</v>
      </c>
      <c r="D38">
        <v>355</v>
      </c>
      <c r="E38">
        <v>0.4</v>
      </c>
      <c r="F38">
        <v>-40</v>
      </c>
      <c r="G38">
        <v>42</v>
      </c>
      <c r="H38">
        <v>90</v>
      </c>
      <c r="I38">
        <v>126</v>
      </c>
      <c r="J38">
        <f>_xlfn.XLOOKUP(C38, '[2]CSA C22.3 No.60826 Table CA.1'!$C$3:$C$681, '[2]CSA C22.3 No.60826 Table CA.1'!$E$3:$E$681)</f>
        <v>50.67</v>
      </c>
      <c r="K38">
        <f>_xlfn.XLOOKUP(C38, '[2]CSA C22.3 No.60826 Table CA.1'!$C$3:$C$681, '[2]CSA C22.3 No.60826 Table CA.1'!$F$3:$F$681)</f>
        <v>-120.32</v>
      </c>
    </row>
    <row r="39" spans="1:11" x14ac:dyDescent="0.3">
      <c r="A39" t="s">
        <v>134</v>
      </c>
      <c r="B39" t="s">
        <v>177</v>
      </c>
      <c r="C39" t="str">
        <f t="shared" si="0"/>
        <v>British Columbia Kaslo</v>
      </c>
      <c r="D39">
        <v>545</v>
      </c>
      <c r="E39">
        <v>0.7</v>
      </c>
      <c r="F39">
        <v>-30</v>
      </c>
      <c r="G39">
        <v>38</v>
      </c>
      <c r="H39">
        <v>80</v>
      </c>
      <c r="I39">
        <v>112</v>
      </c>
      <c r="J39">
        <f>_xlfn.XLOOKUP(C39, '[2]CSA C22.3 No.60826 Table CA.1'!$C$3:$C$681, '[2]CSA C22.3 No.60826 Table CA.1'!$E$3:$E$681)</f>
        <v>49.92</v>
      </c>
      <c r="K39">
        <f>_xlfn.XLOOKUP(C39, '[2]CSA C22.3 No.60826 Table CA.1'!$C$3:$C$681, '[2]CSA C22.3 No.60826 Table CA.1'!$F$3:$F$681)</f>
        <v>-116.92</v>
      </c>
    </row>
    <row r="40" spans="1:11" x14ac:dyDescent="0.3">
      <c r="A40" t="s">
        <v>134</v>
      </c>
      <c r="B40" t="s">
        <v>179</v>
      </c>
      <c r="C40" t="str">
        <f t="shared" si="0"/>
        <v>British Columbia Kelowna</v>
      </c>
      <c r="D40">
        <v>350</v>
      </c>
      <c r="E40">
        <v>0.4</v>
      </c>
      <c r="F40">
        <v>-35</v>
      </c>
      <c r="G40">
        <v>41</v>
      </c>
      <c r="H40">
        <v>82</v>
      </c>
      <c r="I40">
        <v>115</v>
      </c>
      <c r="J40">
        <f>_xlfn.XLOOKUP(C40, '[2]CSA C22.3 No.60826 Table CA.1'!$C$3:$C$681, '[2]CSA C22.3 No.60826 Table CA.1'!$E$3:$E$681)</f>
        <v>49.88</v>
      </c>
      <c r="K40">
        <f>_xlfn.XLOOKUP(C40, '[2]CSA C22.3 No.60826 Table CA.1'!$C$3:$C$681, '[2]CSA C22.3 No.60826 Table CA.1'!$F$3:$F$681)</f>
        <v>-119.48</v>
      </c>
    </row>
    <row r="41" spans="1:11" x14ac:dyDescent="0.3">
      <c r="A41" t="s">
        <v>134</v>
      </c>
      <c r="B41" t="s">
        <v>181</v>
      </c>
      <c r="C41" t="str">
        <f t="shared" si="0"/>
        <v>British Columbia Kimberley</v>
      </c>
      <c r="D41">
        <v>1090</v>
      </c>
      <c r="E41">
        <v>0.7</v>
      </c>
      <c r="F41">
        <v>-40</v>
      </c>
      <c r="G41">
        <v>40</v>
      </c>
      <c r="H41">
        <v>80</v>
      </c>
      <c r="I41">
        <v>112</v>
      </c>
      <c r="J41">
        <f>_xlfn.XLOOKUP(C41, '[2]CSA C22.3 No.60826 Table CA.1'!$C$3:$C$681, '[2]CSA C22.3 No.60826 Table CA.1'!$E$3:$E$681)</f>
        <v>49.68</v>
      </c>
      <c r="K41">
        <f>_xlfn.XLOOKUP(C41, '[2]CSA C22.3 No.60826 Table CA.1'!$C$3:$C$681, '[2]CSA C22.3 No.60826 Table CA.1'!$F$3:$F$681)</f>
        <v>-115.98</v>
      </c>
    </row>
    <row r="42" spans="1:11" x14ac:dyDescent="0.3">
      <c r="A42" t="s">
        <v>134</v>
      </c>
      <c r="B42" t="s">
        <v>881</v>
      </c>
      <c r="C42" t="str">
        <f t="shared" si="0"/>
        <v>British Columbia Kitimat Plant</v>
      </c>
      <c r="D42">
        <v>15</v>
      </c>
      <c r="E42">
        <v>1.3</v>
      </c>
      <c r="F42">
        <v>-30</v>
      </c>
      <c r="G42">
        <v>38</v>
      </c>
      <c r="H42">
        <v>98</v>
      </c>
      <c r="I42">
        <v>137</v>
      </c>
      <c r="J42">
        <f>_xlfn.XLOOKUP(C42, '[2]CSA C22.3 No.60826 Table CA.1'!$C$3:$C$681, '[2]CSA C22.3 No.60826 Table CA.1'!$E$3:$E$681)</f>
        <v>54.05</v>
      </c>
      <c r="K42">
        <f>_xlfn.XLOOKUP(C42, '[2]CSA C22.3 No.60826 Table CA.1'!$C$3:$C$681, '[2]CSA C22.3 No.60826 Table CA.1'!$F$3:$F$681)</f>
        <v>-128.63</v>
      </c>
    </row>
    <row r="43" spans="1:11" x14ac:dyDescent="0.3">
      <c r="A43" t="s">
        <v>134</v>
      </c>
      <c r="B43" t="s">
        <v>883</v>
      </c>
      <c r="C43" t="str">
        <f t="shared" si="0"/>
        <v>British Columbia Kitimat Townsite</v>
      </c>
      <c r="D43">
        <v>130</v>
      </c>
      <c r="E43">
        <v>1.5</v>
      </c>
      <c r="F43">
        <v>-30</v>
      </c>
      <c r="G43">
        <v>38</v>
      </c>
      <c r="H43">
        <v>98</v>
      </c>
      <c r="I43">
        <v>137</v>
      </c>
      <c r="J43">
        <f>_xlfn.XLOOKUP(C43, '[2]CSA C22.3 No.60826 Table CA.1'!$C$3:$C$681, '[2]CSA C22.3 No.60826 Table CA.1'!$E$3:$E$681)</f>
        <v>54.07</v>
      </c>
      <c r="K43">
        <f>_xlfn.XLOOKUP(C43, '[2]CSA C22.3 No.60826 Table CA.1'!$C$3:$C$681, '[2]CSA C22.3 No.60826 Table CA.1'!$F$3:$F$681)</f>
        <v>-128.65</v>
      </c>
    </row>
    <row r="44" spans="1:11" x14ac:dyDescent="0.3">
      <c r="A44" t="s">
        <v>134</v>
      </c>
      <c r="B44" t="s">
        <v>183</v>
      </c>
      <c r="C44" t="str">
        <f t="shared" si="0"/>
        <v>British Columbia Ladysmith</v>
      </c>
      <c r="D44">
        <v>80</v>
      </c>
      <c r="E44">
        <v>0.6</v>
      </c>
      <c r="F44">
        <v>-16</v>
      </c>
      <c r="G44">
        <v>38</v>
      </c>
      <c r="H44">
        <v>80</v>
      </c>
      <c r="I44">
        <v>113</v>
      </c>
      <c r="J44">
        <f>_xlfn.XLOOKUP(C44, '[2]CSA C22.3 No.60826 Table CA.1'!$C$3:$C$681, '[2]CSA C22.3 No.60826 Table CA.1'!$E$3:$E$681)</f>
        <v>48.99</v>
      </c>
      <c r="K44">
        <f>_xlfn.XLOOKUP(C44, '[2]CSA C22.3 No.60826 Table CA.1'!$C$3:$C$681, '[2]CSA C22.3 No.60826 Table CA.1'!$F$3:$F$681)</f>
        <v>-123.82</v>
      </c>
    </row>
    <row r="45" spans="1:11" x14ac:dyDescent="0.3">
      <c r="A45" t="s">
        <v>134</v>
      </c>
      <c r="B45" t="s">
        <v>185</v>
      </c>
      <c r="C45" t="str">
        <f t="shared" si="0"/>
        <v>British Columbia Langford</v>
      </c>
      <c r="D45">
        <v>80</v>
      </c>
      <c r="E45">
        <v>0.4</v>
      </c>
      <c r="F45">
        <v>-16</v>
      </c>
      <c r="G45">
        <v>38</v>
      </c>
      <c r="H45">
        <v>89</v>
      </c>
      <c r="I45">
        <v>126</v>
      </c>
      <c r="J45">
        <f>_xlfn.XLOOKUP(C45, '[2]CSA C22.3 No.60826 Table CA.1'!$C$3:$C$681, '[2]CSA C22.3 No.60826 Table CA.1'!$E$3:$E$681)</f>
        <v>48.45</v>
      </c>
      <c r="K45">
        <f>_xlfn.XLOOKUP(C45, '[2]CSA C22.3 No.60826 Table CA.1'!$C$3:$C$681, '[2]CSA C22.3 No.60826 Table CA.1'!$F$3:$F$681)</f>
        <v>-123.5</v>
      </c>
    </row>
    <row r="46" spans="1:11" x14ac:dyDescent="0.3">
      <c r="A46" t="s">
        <v>134</v>
      </c>
      <c r="B46" t="s">
        <v>187</v>
      </c>
      <c r="C46" t="str">
        <f t="shared" si="0"/>
        <v>British Columbia Lillooet</v>
      </c>
      <c r="D46">
        <v>245</v>
      </c>
      <c r="E46">
        <v>0.5</v>
      </c>
      <c r="F46">
        <v>-35</v>
      </c>
      <c r="G46">
        <v>43</v>
      </c>
      <c r="H46">
        <v>88</v>
      </c>
      <c r="I46">
        <v>123</v>
      </c>
      <c r="J46">
        <f>_xlfn.XLOOKUP(C46, '[2]CSA C22.3 No.60826 Table CA.1'!$C$3:$C$681, '[2]CSA C22.3 No.60826 Table CA.1'!$E$3:$E$681)</f>
        <v>50.68</v>
      </c>
      <c r="K46">
        <f>_xlfn.XLOOKUP(C46, '[2]CSA C22.3 No.60826 Table CA.1'!$C$3:$C$681, '[2]CSA C22.3 No.60826 Table CA.1'!$F$3:$F$681)</f>
        <v>-121.93</v>
      </c>
    </row>
    <row r="47" spans="1:11" x14ac:dyDescent="0.3">
      <c r="A47" t="s">
        <v>134</v>
      </c>
      <c r="B47" t="s">
        <v>189</v>
      </c>
      <c r="C47" t="str">
        <f t="shared" si="0"/>
        <v>British Columbia Lytton</v>
      </c>
      <c r="D47">
        <v>325</v>
      </c>
      <c r="E47">
        <v>0.7</v>
      </c>
      <c r="F47">
        <v>-34</v>
      </c>
      <c r="G47">
        <v>44</v>
      </c>
      <c r="H47">
        <v>98</v>
      </c>
      <c r="I47">
        <v>137</v>
      </c>
      <c r="J47">
        <f>_xlfn.XLOOKUP(C47, '[2]CSA C22.3 No.60826 Table CA.1'!$C$3:$C$681, '[2]CSA C22.3 No.60826 Table CA.1'!$E$3:$E$681)</f>
        <v>50.23</v>
      </c>
      <c r="K47">
        <f>_xlfn.XLOOKUP(C47, '[2]CSA C22.3 No.60826 Table CA.1'!$C$3:$C$681, '[2]CSA C22.3 No.60826 Table CA.1'!$F$3:$F$681)</f>
        <v>-121.57</v>
      </c>
    </row>
    <row r="48" spans="1:11" x14ac:dyDescent="0.3">
      <c r="A48" t="s">
        <v>134</v>
      </c>
      <c r="B48" t="s">
        <v>191</v>
      </c>
      <c r="C48" t="str">
        <f t="shared" si="0"/>
        <v>British Columbia Mackenzie</v>
      </c>
      <c r="D48">
        <v>765</v>
      </c>
      <c r="E48">
        <v>1.2</v>
      </c>
      <c r="F48">
        <v>-52</v>
      </c>
      <c r="G48">
        <v>36</v>
      </c>
      <c r="H48">
        <v>80</v>
      </c>
      <c r="I48">
        <v>110</v>
      </c>
      <c r="J48">
        <f>_xlfn.XLOOKUP(C48, '[2]CSA C22.3 No.60826 Table CA.1'!$C$3:$C$681, '[2]CSA C22.3 No.60826 Table CA.1'!$E$3:$E$681)</f>
        <v>55.3</v>
      </c>
      <c r="K48">
        <f>_xlfn.XLOOKUP(C48, '[2]CSA C22.3 No.60826 Table CA.1'!$C$3:$C$681, '[2]CSA C22.3 No.60826 Table CA.1'!$F$3:$F$681)</f>
        <v>-123.08</v>
      </c>
    </row>
    <row r="49" spans="1:11" x14ac:dyDescent="0.3">
      <c r="A49" t="s">
        <v>134</v>
      </c>
      <c r="B49" t="s">
        <v>193</v>
      </c>
      <c r="C49" t="str">
        <f t="shared" si="0"/>
        <v>British Columbia Masset</v>
      </c>
      <c r="D49">
        <v>10</v>
      </c>
      <c r="E49">
        <v>0.4</v>
      </c>
      <c r="F49">
        <v>-19</v>
      </c>
      <c r="G49">
        <v>29</v>
      </c>
      <c r="H49">
        <v>117</v>
      </c>
      <c r="I49">
        <v>164</v>
      </c>
      <c r="J49">
        <f>_xlfn.XLOOKUP(C49, '[2]CSA C22.3 No.60826 Table CA.1'!$C$3:$C$681, '[2]CSA C22.3 No.60826 Table CA.1'!$E$3:$E$681)</f>
        <v>54.02</v>
      </c>
      <c r="K49">
        <f>_xlfn.XLOOKUP(C49, '[2]CSA C22.3 No.60826 Table CA.1'!$C$3:$C$681, '[2]CSA C22.3 No.60826 Table CA.1'!$F$3:$F$681)</f>
        <v>-132.1</v>
      </c>
    </row>
    <row r="50" spans="1:11" x14ac:dyDescent="0.3">
      <c r="A50" t="s">
        <v>134</v>
      </c>
      <c r="B50" t="s">
        <v>195</v>
      </c>
      <c r="C50" t="str">
        <f t="shared" si="0"/>
        <v>British Columbia McBride</v>
      </c>
      <c r="D50">
        <v>730</v>
      </c>
      <c r="E50">
        <v>1</v>
      </c>
      <c r="F50">
        <v>-53</v>
      </c>
      <c r="G50">
        <v>38</v>
      </c>
      <c r="H50">
        <v>85</v>
      </c>
      <c r="I50">
        <v>118</v>
      </c>
      <c r="J50">
        <f>_xlfn.XLOOKUP(C50, '[2]CSA C22.3 No.60826 Table CA.1'!$C$3:$C$681, '[2]CSA C22.3 No.60826 Table CA.1'!$E$3:$E$681)</f>
        <v>53.3</v>
      </c>
      <c r="K50">
        <f>_xlfn.XLOOKUP(C50, '[2]CSA C22.3 No.60826 Table CA.1'!$C$3:$C$681, '[2]CSA C22.3 No.60826 Table CA.1'!$F$3:$F$681)</f>
        <v>-120.17</v>
      </c>
    </row>
    <row r="51" spans="1:11" x14ac:dyDescent="0.3">
      <c r="A51" t="s">
        <v>134</v>
      </c>
      <c r="B51" t="s">
        <v>885</v>
      </c>
      <c r="C51" t="str">
        <f t="shared" si="0"/>
        <v>British Columbia McLeod Lake</v>
      </c>
      <c r="D51">
        <v>695</v>
      </c>
      <c r="E51">
        <v>1</v>
      </c>
      <c r="F51">
        <v>-52</v>
      </c>
      <c r="G51">
        <v>36</v>
      </c>
      <c r="H51">
        <v>80</v>
      </c>
      <c r="I51">
        <v>110</v>
      </c>
      <c r="J51">
        <f>_xlfn.XLOOKUP(C51, '[2]CSA C22.3 No.60826 Table CA.1'!$C$3:$C$681, '[2]CSA C22.3 No.60826 Table CA.1'!$E$3:$E$681)</f>
        <v>54.98</v>
      </c>
      <c r="K51">
        <f>_xlfn.XLOOKUP(C51, '[2]CSA C22.3 No.60826 Table CA.1'!$C$3:$C$681, '[2]CSA C22.3 No.60826 Table CA.1'!$F$3:$F$681)</f>
        <v>-123.03</v>
      </c>
    </row>
    <row r="52" spans="1:11" x14ac:dyDescent="0.3">
      <c r="A52" t="s">
        <v>134</v>
      </c>
      <c r="B52" t="s">
        <v>197</v>
      </c>
      <c r="C52" t="str">
        <f t="shared" si="0"/>
        <v>British Columbia Merritt</v>
      </c>
      <c r="D52">
        <v>570</v>
      </c>
      <c r="E52">
        <v>0.4</v>
      </c>
      <c r="F52">
        <v>-43</v>
      </c>
      <c r="G52">
        <v>40</v>
      </c>
      <c r="H52">
        <v>80</v>
      </c>
      <c r="I52">
        <v>112</v>
      </c>
      <c r="J52">
        <f>_xlfn.XLOOKUP(C52, '[2]CSA C22.3 No.60826 Table CA.1'!$C$3:$C$681, '[2]CSA C22.3 No.60826 Table CA.1'!$E$3:$E$681)</f>
        <v>50.1</v>
      </c>
      <c r="K52">
        <f>_xlfn.XLOOKUP(C52, '[2]CSA C22.3 No.60826 Table CA.1'!$C$3:$C$681, '[2]CSA C22.3 No.60826 Table CA.1'!$F$3:$F$681)</f>
        <v>-120.78</v>
      </c>
    </row>
    <row r="53" spans="1:11" x14ac:dyDescent="0.3">
      <c r="A53" t="s">
        <v>134</v>
      </c>
      <c r="B53" t="s">
        <v>887</v>
      </c>
      <c r="C53" t="str">
        <f t="shared" si="0"/>
        <v>British Columbia Mission City</v>
      </c>
      <c r="D53">
        <v>45</v>
      </c>
      <c r="E53">
        <v>0.6</v>
      </c>
      <c r="F53">
        <v>-22</v>
      </c>
      <c r="G53">
        <v>40</v>
      </c>
      <c r="H53">
        <v>96</v>
      </c>
      <c r="I53">
        <v>135</v>
      </c>
      <c r="J53">
        <f>_xlfn.XLOOKUP(C53, '[2]CSA C22.3 No.60826 Table CA.1'!$C$3:$C$681, '[2]CSA C22.3 No.60826 Table CA.1'!$E$3:$E$681)</f>
        <v>49.13</v>
      </c>
      <c r="K53">
        <f>_xlfn.XLOOKUP(C53, '[2]CSA C22.3 No.60826 Table CA.1'!$C$3:$C$681, '[2]CSA C22.3 No.60826 Table CA.1'!$F$3:$F$681)</f>
        <v>-122.3</v>
      </c>
    </row>
    <row r="54" spans="1:11" x14ac:dyDescent="0.3">
      <c r="A54" t="s">
        <v>134</v>
      </c>
      <c r="B54" t="s">
        <v>199</v>
      </c>
      <c r="C54" t="str">
        <f t="shared" si="0"/>
        <v>British Columbia Montrose</v>
      </c>
      <c r="D54">
        <v>615</v>
      </c>
      <c r="E54">
        <v>1</v>
      </c>
      <c r="F54">
        <v>-37</v>
      </c>
      <c r="G54">
        <v>41</v>
      </c>
      <c r="H54">
        <v>86</v>
      </c>
      <c r="I54">
        <v>120</v>
      </c>
      <c r="J54">
        <f>_xlfn.XLOOKUP(C54, '[2]CSA C22.3 No.60826 Table CA.1'!$C$3:$C$681, '[2]CSA C22.3 No.60826 Table CA.1'!$E$3:$E$681)</f>
        <v>49.08</v>
      </c>
      <c r="K54">
        <f>_xlfn.XLOOKUP(C54, '[2]CSA C22.3 No.60826 Table CA.1'!$C$3:$C$681, '[2]CSA C22.3 No.60826 Table CA.1'!$F$3:$F$681)</f>
        <v>-117.58</v>
      </c>
    </row>
    <row r="55" spans="1:11" x14ac:dyDescent="0.3">
      <c r="A55" t="s">
        <v>134</v>
      </c>
      <c r="B55" t="s">
        <v>201</v>
      </c>
      <c r="C55" t="str">
        <f t="shared" si="0"/>
        <v>British Columbia Nakusp</v>
      </c>
      <c r="D55">
        <v>445</v>
      </c>
      <c r="E55">
        <v>1</v>
      </c>
      <c r="F55">
        <v>-28</v>
      </c>
      <c r="G55">
        <v>41</v>
      </c>
      <c r="H55">
        <v>80</v>
      </c>
      <c r="I55">
        <v>112</v>
      </c>
      <c r="J55">
        <f>_xlfn.XLOOKUP(C55, '[2]CSA C22.3 No.60826 Table CA.1'!$C$3:$C$681, '[2]CSA C22.3 No.60826 Table CA.1'!$E$3:$E$681)</f>
        <v>50.23</v>
      </c>
      <c r="K55">
        <f>_xlfn.XLOOKUP(C55, '[2]CSA C22.3 No.60826 Table CA.1'!$C$3:$C$681, '[2]CSA C22.3 No.60826 Table CA.1'!$F$3:$F$681)</f>
        <v>-117.8</v>
      </c>
    </row>
    <row r="56" spans="1:11" x14ac:dyDescent="0.3">
      <c r="A56" t="s">
        <v>134</v>
      </c>
      <c r="B56" t="s">
        <v>203</v>
      </c>
      <c r="C56" t="str">
        <f t="shared" si="0"/>
        <v>British Columbia Nanaimo</v>
      </c>
      <c r="D56">
        <v>15</v>
      </c>
      <c r="E56">
        <v>0.5</v>
      </c>
      <c r="F56">
        <v>-19</v>
      </c>
      <c r="G56">
        <v>38</v>
      </c>
      <c r="H56">
        <v>88</v>
      </c>
      <c r="I56">
        <v>124</v>
      </c>
      <c r="J56">
        <f>_xlfn.XLOOKUP(C56, '[2]CSA C22.3 No.60826 Table CA.1'!$C$3:$C$681, '[2]CSA C22.3 No.60826 Table CA.1'!$E$3:$E$681)</f>
        <v>49.17</v>
      </c>
      <c r="K56">
        <f>_xlfn.XLOOKUP(C56, '[2]CSA C22.3 No.60826 Table CA.1'!$C$3:$C$681, '[2]CSA C22.3 No.60826 Table CA.1'!$F$3:$F$681)</f>
        <v>-123.93</v>
      </c>
    </row>
    <row r="57" spans="1:11" x14ac:dyDescent="0.3">
      <c r="A57" t="s">
        <v>134</v>
      </c>
      <c r="B57" t="s">
        <v>205</v>
      </c>
      <c r="C57" t="str">
        <f t="shared" si="0"/>
        <v>British Columbia Nelson</v>
      </c>
      <c r="D57">
        <v>600</v>
      </c>
      <c r="E57">
        <v>1</v>
      </c>
      <c r="F57">
        <v>-30</v>
      </c>
      <c r="G57">
        <v>40</v>
      </c>
      <c r="H57">
        <v>80</v>
      </c>
      <c r="I57">
        <v>112</v>
      </c>
      <c r="J57">
        <f>_xlfn.XLOOKUP(C57, '[2]CSA C22.3 No.60826 Table CA.1'!$C$3:$C$681, '[2]CSA C22.3 No.60826 Table CA.1'!$E$3:$E$681)</f>
        <v>49.48</v>
      </c>
      <c r="K57">
        <f>_xlfn.XLOOKUP(C57, '[2]CSA C22.3 No.60826 Table CA.1'!$C$3:$C$681, '[2]CSA C22.3 No.60826 Table CA.1'!$F$3:$F$681)</f>
        <v>-117.28</v>
      </c>
    </row>
    <row r="58" spans="1:11" x14ac:dyDescent="0.3">
      <c r="A58" t="s">
        <v>134</v>
      </c>
      <c r="B58" t="s">
        <v>889</v>
      </c>
      <c r="C58" t="str">
        <f t="shared" si="0"/>
        <v>British Columbia Ocean Falls</v>
      </c>
      <c r="D58">
        <v>10</v>
      </c>
      <c r="E58">
        <v>0.9</v>
      </c>
      <c r="F58">
        <v>-23</v>
      </c>
      <c r="G58">
        <v>38</v>
      </c>
      <c r="H58">
        <v>99</v>
      </c>
      <c r="I58">
        <v>139</v>
      </c>
      <c r="J58">
        <f>_xlfn.XLOOKUP(C58, '[2]CSA C22.3 No.60826 Table CA.1'!$C$3:$C$681, '[2]CSA C22.3 No.60826 Table CA.1'!$E$3:$E$681)</f>
        <v>52.35</v>
      </c>
      <c r="K58">
        <f>_xlfn.XLOOKUP(C58, '[2]CSA C22.3 No.60826 Table CA.1'!$C$3:$C$681, '[2]CSA C22.3 No.60826 Table CA.1'!$F$3:$F$681)</f>
        <v>-127.7</v>
      </c>
    </row>
    <row r="59" spans="1:11" x14ac:dyDescent="0.3">
      <c r="A59" t="s">
        <v>134</v>
      </c>
      <c r="B59" t="s">
        <v>207</v>
      </c>
      <c r="C59" t="str">
        <f t="shared" si="0"/>
        <v>British Columbia Osoyoos</v>
      </c>
      <c r="D59">
        <v>285</v>
      </c>
      <c r="E59">
        <v>0.3</v>
      </c>
      <c r="F59">
        <v>-28</v>
      </c>
      <c r="G59">
        <v>42</v>
      </c>
      <c r="H59">
        <v>84</v>
      </c>
      <c r="I59">
        <v>118</v>
      </c>
      <c r="J59">
        <f>_xlfn.XLOOKUP(C59, '[2]CSA C22.3 No.60826 Table CA.1'!$C$3:$C$681, '[2]CSA C22.3 No.60826 Table CA.1'!$E$3:$E$681)</f>
        <v>49.03</v>
      </c>
      <c r="K59">
        <f>_xlfn.XLOOKUP(C59, '[2]CSA C22.3 No.60826 Table CA.1'!$C$3:$C$681, '[2]CSA C22.3 No.60826 Table CA.1'!$F$3:$F$681)</f>
        <v>-119.5</v>
      </c>
    </row>
    <row r="60" spans="1:11" x14ac:dyDescent="0.3">
      <c r="A60" t="s">
        <v>134</v>
      </c>
      <c r="B60" t="s">
        <v>209</v>
      </c>
      <c r="C60" t="str">
        <f t="shared" si="0"/>
        <v>British Columbia Parksville</v>
      </c>
      <c r="D60">
        <v>40</v>
      </c>
      <c r="E60">
        <v>0.5</v>
      </c>
      <c r="F60">
        <v>-18</v>
      </c>
      <c r="G60">
        <v>36</v>
      </c>
      <c r="H60">
        <v>88</v>
      </c>
      <c r="I60">
        <v>124</v>
      </c>
      <c r="J60">
        <f>_xlfn.XLOOKUP(C60, '[2]CSA C22.3 No.60826 Table CA.1'!$C$3:$C$681, '[2]CSA C22.3 No.60826 Table CA.1'!$E$3:$E$681)</f>
        <v>49.32</v>
      </c>
      <c r="K60">
        <f>_xlfn.XLOOKUP(C60, '[2]CSA C22.3 No.60826 Table CA.1'!$C$3:$C$681, '[2]CSA C22.3 No.60826 Table CA.1'!$F$3:$F$681)</f>
        <v>-124.33</v>
      </c>
    </row>
    <row r="61" spans="1:11" x14ac:dyDescent="0.3">
      <c r="A61" t="s">
        <v>134</v>
      </c>
      <c r="B61" t="s">
        <v>211</v>
      </c>
      <c r="C61" t="str">
        <f t="shared" si="0"/>
        <v>British Columbia Penticton</v>
      </c>
      <c r="D61">
        <v>350</v>
      </c>
      <c r="E61">
        <v>0.3</v>
      </c>
      <c r="F61">
        <v>-30</v>
      </c>
      <c r="G61">
        <v>41</v>
      </c>
      <c r="H61">
        <v>86</v>
      </c>
      <c r="I61">
        <v>120</v>
      </c>
      <c r="J61">
        <f>_xlfn.XLOOKUP(C61, '[2]CSA C22.3 No.60826 Table CA.1'!$C$3:$C$681, '[2]CSA C22.3 No.60826 Table CA.1'!$E$3:$E$681)</f>
        <v>49.5</v>
      </c>
      <c r="K61">
        <f>_xlfn.XLOOKUP(C61, '[2]CSA C22.3 No.60826 Table CA.1'!$C$3:$C$681, '[2]CSA C22.3 No.60826 Table CA.1'!$F$3:$F$681)</f>
        <v>-119.58</v>
      </c>
    </row>
    <row r="62" spans="1:11" x14ac:dyDescent="0.3">
      <c r="A62" t="s">
        <v>134</v>
      </c>
      <c r="B62" t="s">
        <v>893</v>
      </c>
      <c r="C62" t="str">
        <f t="shared" si="0"/>
        <v>British Columbia Port Alberni</v>
      </c>
      <c r="D62">
        <v>15</v>
      </c>
      <c r="E62">
        <v>0.6</v>
      </c>
      <c r="F62">
        <v>-22</v>
      </c>
      <c r="G62">
        <v>41</v>
      </c>
      <c r="H62">
        <v>80</v>
      </c>
      <c r="I62">
        <v>113</v>
      </c>
      <c r="J62">
        <f>_xlfn.XLOOKUP(C62, '[2]CSA C22.3 No.60826 Table CA.1'!$C$3:$C$681, '[2]CSA C22.3 No.60826 Table CA.1'!$E$3:$E$681)</f>
        <v>49.23</v>
      </c>
      <c r="K62">
        <f>_xlfn.XLOOKUP(C62, '[2]CSA C22.3 No.60826 Table CA.1'!$C$3:$C$681, '[2]CSA C22.3 No.60826 Table CA.1'!$F$3:$F$681)</f>
        <v>-124.8</v>
      </c>
    </row>
    <row r="63" spans="1:11" x14ac:dyDescent="0.3">
      <c r="A63" t="s">
        <v>134</v>
      </c>
      <c r="B63" t="s">
        <v>1577</v>
      </c>
      <c r="C63" t="str">
        <f t="shared" si="0"/>
        <v>British Columbia Port Alice</v>
      </c>
      <c r="D63">
        <v>25</v>
      </c>
      <c r="E63">
        <v>0.3</v>
      </c>
      <c r="F63">
        <v>-14</v>
      </c>
      <c r="G63">
        <v>35</v>
      </c>
      <c r="H63">
        <v>80</v>
      </c>
      <c r="I63">
        <v>113</v>
      </c>
      <c r="J63">
        <v>50.38</v>
      </c>
      <c r="K63">
        <v>-127.45</v>
      </c>
    </row>
    <row r="64" spans="1:11" x14ac:dyDescent="0.3">
      <c r="A64" t="s">
        <v>134</v>
      </c>
      <c r="B64" t="s">
        <v>897</v>
      </c>
      <c r="C64" t="str">
        <f t="shared" si="0"/>
        <v>British Columbia Port Hardy</v>
      </c>
      <c r="D64">
        <v>5</v>
      </c>
      <c r="E64">
        <v>0.2</v>
      </c>
      <c r="F64">
        <v>-15</v>
      </c>
      <c r="G64">
        <v>31</v>
      </c>
      <c r="H64">
        <v>104</v>
      </c>
      <c r="I64">
        <v>147</v>
      </c>
      <c r="J64">
        <f>_xlfn.XLOOKUP(C64, '[2]CSA C22.3 No.60826 Table CA.1'!$C$3:$C$681, '[2]CSA C22.3 No.60826 Table CA.1'!$E$3:$E$681)</f>
        <v>50.7</v>
      </c>
      <c r="K64">
        <f>_xlfn.XLOOKUP(C64, '[2]CSA C22.3 No.60826 Table CA.1'!$C$3:$C$681, '[2]CSA C22.3 No.60826 Table CA.1'!$F$3:$F$681)</f>
        <v>-127.42</v>
      </c>
    </row>
    <row r="65" spans="1:11" x14ac:dyDescent="0.3">
      <c r="A65" t="s">
        <v>134</v>
      </c>
      <c r="B65" t="s">
        <v>899</v>
      </c>
      <c r="C65" t="str">
        <f t="shared" si="0"/>
        <v>British Columbia Port McNeill</v>
      </c>
      <c r="D65">
        <v>5</v>
      </c>
      <c r="E65">
        <v>0.3</v>
      </c>
      <c r="F65">
        <v>-15</v>
      </c>
      <c r="G65">
        <v>33</v>
      </c>
      <c r="H65">
        <v>99</v>
      </c>
      <c r="I65">
        <v>139</v>
      </c>
      <c r="J65">
        <f>_xlfn.XLOOKUP(C65, '[2]CSA C22.3 No.60826 Table CA.1'!$C$3:$C$681, '[2]CSA C22.3 No.60826 Table CA.1'!$E$3:$E$681)</f>
        <v>50.58</v>
      </c>
      <c r="K65">
        <f>_xlfn.XLOOKUP(C65, '[2]CSA C22.3 No.60826 Table CA.1'!$C$3:$C$681, '[2]CSA C22.3 No.60826 Table CA.1'!$F$3:$F$681)</f>
        <v>-127.1</v>
      </c>
    </row>
    <row r="66" spans="1:11" x14ac:dyDescent="0.3">
      <c r="A66" t="s">
        <v>134</v>
      </c>
      <c r="B66" t="s">
        <v>1578</v>
      </c>
      <c r="C66" t="str">
        <f t="shared" si="0"/>
        <v>British Columbia Port Renfrew</v>
      </c>
      <c r="D66">
        <v>20</v>
      </c>
      <c r="E66">
        <v>0.3</v>
      </c>
      <c r="F66">
        <v>-13</v>
      </c>
      <c r="G66">
        <v>35</v>
      </c>
      <c r="H66">
        <v>108</v>
      </c>
      <c r="I66">
        <v>153</v>
      </c>
      <c r="J66">
        <v>48.56</v>
      </c>
      <c r="K66">
        <v>-124.4</v>
      </c>
    </row>
    <row r="67" spans="1:11" x14ac:dyDescent="0.3">
      <c r="A67" t="s">
        <v>134</v>
      </c>
      <c r="B67" t="s">
        <v>904</v>
      </c>
      <c r="C67" t="str">
        <f t="shared" ref="C67:C130" si="1">_xlfn.CONCAT(A67, " ", B67)</f>
        <v>British Columbia Powell River</v>
      </c>
      <c r="D67">
        <v>10</v>
      </c>
      <c r="E67">
        <v>0.4</v>
      </c>
      <c r="F67">
        <v>-17</v>
      </c>
      <c r="G67">
        <v>36</v>
      </c>
      <c r="H67">
        <v>105</v>
      </c>
      <c r="I67">
        <v>148</v>
      </c>
      <c r="J67">
        <f>_xlfn.XLOOKUP(C67, '[2]CSA C22.3 No.60826 Table CA.1'!$C$3:$C$681, '[2]CSA C22.3 No.60826 Table CA.1'!$E$3:$E$681)</f>
        <v>49.83</v>
      </c>
      <c r="K67">
        <f>_xlfn.XLOOKUP(C67, '[2]CSA C22.3 No.60826 Table CA.1'!$C$3:$C$681, '[2]CSA C22.3 No.60826 Table CA.1'!$F$3:$F$681)</f>
        <v>-124.52</v>
      </c>
    </row>
    <row r="68" spans="1:11" x14ac:dyDescent="0.3">
      <c r="A68" t="s">
        <v>134</v>
      </c>
      <c r="B68" t="s">
        <v>906</v>
      </c>
      <c r="C68" t="str">
        <f t="shared" si="1"/>
        <v>British Columbia Prince George</v>
      </c>
      <c r="D68">
        <v>580</v>
      </c>
      <c r="E68">
        <v>0.8</v>
      </c>
      <c r="F68">
        <v>-51</v>
      </c>
      <c r="G68">
        <v>38</v>
      </c>
      <c r="H68">
        <v>87</v>
      </c>
      <c r="I68">
        <v>121</v>
      </c>
      <c r="J68">
        <f>_xlfn.XLOOKUP(C68, '[2]CSA C22.3 No.60826 Table CA.1'!$C$3:$C$681, '[2]CSA C22.3 No.60826 Table CA.1'!$E$3:$E$681)</f>
        <v>53.92</v>
      </c>
      <c r="K68">
        <f>_xlfn.XLOOKUP(C68, '[2]CSA C22.3 No.60826 Table CA.1'!$C$3:$C$681, '[2]CSA C22.3 No.60826 Table CA.1'!$F$3:$F$681)</f>
        <v>-122.75</v>
      </c>
    </row>
    <row r="69" spans="1:11" x14ac:dyDescent="0.3">
      <c r="A69" t="s">
        <v>134</v>
      </c>
      <c r="B69" t="s">
        <v>909</v>
      </c>
      <c r="C69" t="str">
        <f t="shared" si="1"/>
        <v>British Columbia Prince Rupert</v>
      </c>
      <c r="D69">
        <v>20</v>
      </c>
      <c r="E69">
        <v>0.4</v>
      </c>
      <c r="F69">
        <v>-26</v>
      </c>
      <c r="G69">
        <v>32</v>
      </c>
      <c r="H69">
        <v>110</v>
      </c>
      <c r="I69">
        <v>154</v>
      </c>
      <c r="J69">
        <f>_xlfn.XLOOKUP(C69, '[2]CSA C22.3 No.60826 Table CA.1'!$C$3:$C$681, '[2]CSA C22.3 No.60826 Table CA.1'!$E$3:$E$681)</f>
        <v>54.32</v>
      </c>
      <c r="K69">
        <f>_xlfn.XLOOKUP(C69, '[2]CSA C22.3 No.60826 Table CA.1'!$C$3:$C$681, '[2]CSA C22.3 No.60826 Table CA.1'!$F$3:$F$681)</f>
        <v>-130.32</v>
      </c>
    </row>
    <row r="70" spans="1:11" x14ac:dyDescent="0.3">
      <c r="A70" t="s">
        <v>134</v>
      </c>
      <c r="B70" t="s">
        <v>213</v>
      </c>
      <c r="C70" t="str">
        <f t="shared" si="1"/>
        <v>British Columbia Princeton</v>
      </c>
      <c r="D70">
        <v>655</v>
      </c>
      <c r="E70">
        <v>0.7</v>
      </c>
      <c r="F70">
        <v>-40</v>
      </c>
      <c r="G70">
        <v>40</v>
      </c>
      <c r="H70">
        <v>85</v>
      </c>
      <c r="I70">
        <v>119</v>
      </c>
      <c r="J70">
        <f>_xlfn.XLOOKUP(C70, '[2]CSA C22.3 No.60826 Table CA.1'!$C$3:$C$681, '[2]CSA C22.3 No.60826 Table CA.1'!$E$3:$E$681)</f>
        <v>49.5</v>
      </c>
      <c r="K70">
        <f>_xlfn.XLOOKUP(C70, '[2]CSA C22.3 No.60826 Table CA.1'!$C$3:$C$681, '[2]CSA C22.3 No.60826 Table CA.1'!$F$3:$F$681)</f>
        <v>-120.51</v>
      </c>
    </row>
    <row r="71" spans="1:11" x14ac:dyDescent="0.3">
      <c r="A71" t="s">
        <v>134</v>
      </c>
      <c r="B71" t="s">
        <v>912</v>
      </c>
      <c r="C71" t="str">
        <f t="shared" si="1"/>
        <v>British Columbia Qualicum Beach</v>
      </c>
      <c r="D71">
        <v>10</v>
      </c>
      <c r="E71">
        <v>0.5</v>
      </c>
      <c r="F71">
        <v>-18</v>
      </c>
      <c r="G71">
        <v>36</v>
      </c>
      <c r="H71">
        <v>88</v>
      </c>
      <c r="I71">
        <v>124</v>
      </c>
      <c r="J71">
        <f>_xlfn.XLOOKUP(C71, '[2]CSA C22.3 No.60826 Table CA.1'!$C$3:$C$681, '[2]CSA C22.3 No.60826 Table CA.1'!$E$3:$E$681)</f>
        <v>49.35</v>
      </c>
      <c r="K71">
        <f>_xlfn.XLOOKUP(C71, '[2]CSA C22.3 No.60826 Table CA.1'!$C$3:$C$681, '[2]CSA C22.3 No.60826 Table CA.1'!$F$3:$F$681)</f>
        <v>-124.45</v>
      </c>
    </row>
    <row r="72" spans="1:11" x14ac:dyDescent="0.3">
      <c r="A72" t="s">
        <v>134</v>
      </c>
      <c r="B72" t="s">
        <v>914</v>
      </c>
      <c r="C72" t="str">
        <f t="shared" si="1"/>
        <v>British Columbia Queen Charlotte City</v>
      </c>
      <c r="D72">
        <v>35</v>
      </c>
      <c r="E72">
        <v>0.4</v>
      </c>
      <c r="F72">
        <v>-18</v>
      </c>
      <c r="G72">
        <v>31</v>
      </c>
      <c r="H72">
        <v>117</v>
      </c>
      <c r="I72">
        <v>164</v>
      </c>
      <c r="J72">
        <f>_xlfn.XLOOKUP(C72, '[2]CSA C22.3 No.60826 Table CA.1'!$C$3:$C$681, '[2]CSA C22.3 No.60826 Table CA.1'!$E$3:$E$681)</f>
        <v>53.26</v>
      </c>
      <c r="K72">
        <f>_xlfn.XLOOKUP(C72, '[2]CSA C22.3 No.60826 Table CA.1'!$C$3:$C$681, '[2]CSA C22.3 No.60826 Table CA.1'!$F$3:$F$681)</f>
        <v>-132.08000000000001</v>
      </c>
    </row>
    <row r="73" spans="1:11" x14ac:dyDescent="0.3">
      <c r="A73" t="s">
        <v>134</v>
      </c>
      <c r="B73" t="s">
        <v>215</v>
      </c>
      <c r="C73" t="str">
        <f t="shared" si="1"/>
        <v>British Columbia Quesnel</v>
      </c>
      <c r="D73">
        <v>475</v>
      </c>
      <c r="E73">
        <v>0.7</v>
      </c>
      <c r="F73">
        <v>-51</v>
      </c>
      <c r="G73">
        <v>39</v>
      </c>
      <c r="H73">
        <v>84</v>
      </c>
      <c r="I73">
        <v>117</v>
      </c>
      <c r="J73">
        <f>_xlfn.XLOOKUP(C73, '[2]CSA C22.3 No.60826 Table CA.1'!$C$3:$C$681, '[2]CSA C22.3 No.60826 Table CA.1'!$E$3:$E$681)</f>
        <v>52.98</v>
      </c>
      <c r="K73">
        <f>_xlfn.XLOOKUP(C73, '[2]CSA C22.3 No.60826 Table CA.1'!$C$3:$C$681, '[2]CSA C22.3 No.60826 Table CA.1'!$F$3:$F$681)</f>
        <v>-122.48</v>
      </c>
    </row>
    <row r="74" spans="1:11" x14ac:dyDescent="0.3">
      <c r="A74" t="s">
        <v>134</v>
      </c>
      <c r="B74" t="s">
        <v>217</v>
      </c>
      <c r="C74" t="str">
        <f t="shared" si="1"/>
        <v>British Columbia Revelstoke</v>
      </c>
      <c r="D74">
        <v>440</v>
      </c>
      <c r="E74">
        <v>1.7</v>
      </c>
      <c r="F74">
        <v>-38</v>
      </c>
      <c r="G74">
        <v>41</v>
      </c>
      <c r="H74">
        <v>88</v>
      </c>
      <c r="I74">
        <v>122</v>
      </c>
      <c r="J74">
        <f>_xlfn.XLOOKUP(C74, '[2]CSA C22.3 No.60826 Table CA.1'!$C$3:$C$681, '[2]CSA C22.3 No.60826 Table CA.1'!$E$3:$E$681)</f>
        <v>50.98</v>
      </c>
      <c r="K74">
        <f>_xlfn.XLOOKUP(C74, '[2]CSA C22.3 No.60826 Table CA.1'!$C$3:$C$681, '[2]CSA C22.3 No.60826 Table CA.1'!$F$3:$F$681)</f>
        <v>-118.2</v>
      </c>
    </row>
    <row r="75" spans="1:11" x14ac:dyDescent="0.3">
      <c r="A75" t="s">
        <v>134</v>
      </c>
      <c r="B75" t="s">
        <v>917</v>
      </c>
      <c r="C75" t="str">
        <f t="shared" si="1"/>
        <v>British Columbia Salmon Arm</v>
      </c>
      <c r="D75">
        <v>425</v>
      </c>
      <c r="E75">
        <v>0.8</v>
      </c>
      <c r="F75">
        <v>-38</v>
      </c>
      <c r="G75">
        <v>41</v>
      </c>
      <c r="H75">
        <v>88</v>
      </c>
      <c r="I75">
        <v>123</v>
      </c>
      <c r="J75">
        <f>_xlfn.XLOOKUP(C75, '[2]CSA C22.3 No.60826 Table CA.1'!$C$3:$C$681, '[2]CSA C22.3 No.60826 Table CA.1'!$E$3:$E$681)</f>
        <v>50.7</v>
      </c>
      <c r="K75">
        <f>_xlfn.XLOOKUP(C75, '[2]CSA C22.3 No.60826 Table CA.1'!$C$3:$C$681, '[2]CSA C22.3 No.60826 Table CA.1'!$F$3:$F$681)</f>
        <v>-119.28</v>
      </c>
    </row>
    <row r="76" spans="1:11" x14ac:dyDescent="0.3">
      <c r="A76" t="s">
        <v>134</v>
      </c>
      <c r="B76" t="s">
        <v>219</v>
      </c>
      <c r="C76" t="str">
        <f t="shared" si="1"/>
        <v>British Columbia Sandspit</v>
      </c>
      <c r="D76">
        <v>5</v>
      </c>
      <c r="E76">
        <v>0.4</v>
      </c>
      <c r="F76">
        <v>-17</v>
      </c>
      <c r="G76">
        <v>29</v>
      </c>
      <c r="H76">
        <v>121</v>
      </c>
      <c r="I76">
        <v>170</v>
      </c>
      <c r="J76">
        <f>_xlfn.XLOOKUP(C76, '[2]CSA C22.3 No.60826 Table CA.1'!$C$3:$C$681, '[2]CSA C22.3 No.60826 Table CA.1'!$E$3:$E$681)</f>
        <v>53.25</v>
      </c>
      <c r="K76">
        <f>_xlfn.XLOOKUP(C76, '[2]CSA C22.3 No.60826 Table CA.1'!$C$3:$C$681, '[2]CSA C22.3 No.60826 Table CA.1'!$F$3:$F$681)</f>
        <v>-131.82</v>
      </c>
    </row>
    <row r="77" spans="1:11" x14ac:dyDescent="0.3">
      <c r="A77" t="s">
        <v>134</v>
      </c>
      <c r="B77" t="s">
        <v>221</v>
      </c>
      <c r="C77" t="str">
        <f t="shared" si="1"/>
        <v>British Columbia Sechelt</v>
      </c>
      <c r="D77">
        <v>25</v>
      </c>
      <c r="E77">
        <v>0.4</v>
      </c>
      <c r="F77">
        <v>-16</v>
      </c>
      <c r="G77">
        <v>34</v>
      </c>
      <c r="H77">
        <v>95</v>
      </c>
      <c r="I77">
        <v>134</v>
      </c>
      <c r="J77">
        <f>_xlfn.XLOOKUP(C77, '[2]CSA C22.3 No.60826 Table CA.1'!$C$3:$C$681, '[2]CSA C22.3 No.60826 Table CA.1'!$E$3:$E$681)</f>
        <v>49.47</v>
      </c>
      <c r="K77">
        <f>_xlfn.XLOOKUP(C77, '[2]CSA C22.3 No.60826 Table CA.1'!$C$3:$C$681, '[2]CSA C22.3 No.60826 Table CA.1'!$F$3:$F$681)</f>
        <v>-123.75</v>
      </c>
    </row>
    <row r="78" spans="1:11" x14ac:dyDescent="0.3">
      <c r="A78" t="s">
        <v>134</v>
      </c>
      <c r="B78" t="s">
        <v>223</v>
      </c>
      <c r="C78" t="str">
        <f t="shared" si="1"/>
        <v>British Columbia Sidney</v>
      </c>
      <c r="D78">
        <v>10</v>
      </c>
      <c r="E78">
        <v>0.3</v>
      </c>
      <c r="F78">
        <v>-16</v>
      </c>
      <c r="G78">
        <v>37</v>
      </c>
      <c r="H78">
        <v>88</v>
      </c>
      <c r="I78">
        <v>124</v>
      </c>
      <c r="J78">
        <f>_xlfn.XLOOKUP(C78, '[2]CSA C22.3 No.60826 Table CA.1'!$C$3:$C$681, '[2]CSA C22.3 No.60826 Table CA.1'!$E$3:$E$681)</f>
        <v>48.65</v>
      </c>
      <c r="K78">
        <f>_xlfn.XLOOKUP(C78, '[2]CSA C22.3 No.60826 Table CA.1'!$C$3:$C$681, '[2]CSA C22.3 No.60826 Table CA.1'!$F$3:$F$681)</f>
        <v>-123.4</v>
      </c>
    </row>
    <row r="79" spans="1:11" x14ac:dyDescent="0.3">
      <c r="A79" t="s">
        <v>134</v>
      </c>
      <c r="B79" t="s">
        <v>225</v>
      </c>
      <c r="C79" t="str">
        <f t="shared" si="1"/>
        <v>British Columbia Smithers</v>
      </c>
      <c r="D79">
        <v>500</v>
      </c>
      <c r="E79">
        <v>0.8</v>
      </c>
      <c r="F79">
        <v>-47</v>
      </c>
      <c r="G79">
        <v>37</v>
      </c>
      <c r="H79">
        <v>88</v>
      </c>
      <c r="I79">
        <v>122</v>
      </c>
      <c r="J79">
        <f>_xlfn.XLOOKUP(C79, '[2]CSA C22.3 No.60826 Table CA.1'!$C$3:$C$681, '[2]CSA C22.3 No.60826 Table CA.1'!$E$3:$E$681)</f>
        <v>54.78</v>
      </c>
      <c r="K79">
        <f>_xlfn.XLOOKUP(C79, '[2]CSA C22.3 No.60826 Table CA.1'!$C$3:$C$681, '[2]CSA C22.3 No.60826 Table CA.1'!$F$3:$F$681)</f>
        <v>-127.17</v>
      </c>
    </row>
    <row r="80" spans="1:11" x14ac:dyDescent="0.3">
      <c r="A80" t="s">
        <v>134</v>
      </c>
      <c r="B80" t="s">
        <v>920</v>
      </c>
      <c r="C80" t="str">
        <f t="shared" si="1"/>
        <v>British Columbia Smith River</v>
      </c>
      <c r="D80">
        <v>660</v>
      </c>
      <c r="E80">
        <v>0.7</v>
      </c>
      <c r="F80">
        <v>-56</v>
      </c>
      <c r="G80">
        <v>34</v>
      </c>
      <c r="H80">
        <v>80</v>
      </c>
      <c r="I80">
        <v>109</v>
      </c>
      <c r="J80">
        <f>_xlfn.XLOOKUP(C80, '[2]CSA C22.3 No.60826 Table CA.1'!$C$3:$C$681, '[2]CSA C22.3 No.60826 Table CA.1'!$E$3:$E$681)</f>
        <v>59.88</v>
      </c>
      <c r="K80">
        <f>_xlfn.XLOOKUP(C80, '[2]CSA C22.3 No.60826 Table CA.1'!$C$3:$C$681, '[2]CSA C22.3 No.60826 Table CA.1'!$F$3:$F$681)</f>
        <v>-126.43</v>
      </c>
    </row>
    <row r="81" spans="1:11" x14ac:dyDescent="0.3">
      <c r="A81" t="s">
        <v>134</v>
      </c>
      <c r="B81" t="s">
        <v>227</v>
      </c>
      <c r="C81" t="str">
        <f t="shared" si="1"/>
        <v>British Columbia Sooke</v>
      </c>
      <c r="D81">
        <v>20</v>
      </c>
      <c r="E81">
        <v>0.3</v>
      </c>
      <c r="F81">
        <v>-16</v>
      </c>
      <c r="G81">
        <v>37</v>
      </c>
      <c r="H81">
        <v>104</v>
      </c>
      <c r="I81">
        <v>147</v>
      </c>
      <c r="J81">
        <f>_xlfn.XLOOKUP(C81, '[2]CSA C22.3 No.60826 Table CA.1'!$C$3:$C$681, '[2]CSA C22.3 No.60826 Table CA.1'!$E$3:$E$681)</f>
        <v>48.38</v>
      </c>
      <c r="K81">
        <f>_xlfn.XLOOKUP(C81, '[2]CSA C22.3 No.60826 Table CA.1'!$C$3:$C$681, '[2]CSA C22.3 No.60826 Table CA.1'!$F$3:$F$681)</f>
        <v>-123.72</v>
      </c>
    </row>
    <row r="82" spans="1:11" x14ac:dyDescent="0.3">
      <c r="A82" t="s">
        <v>134</v>
      </c>
      <c r="B82" t="s">
        <v>229</v>
      </c>
      <c r="C82" t="str">
        <f t="shared" si="1"/>
        <v>British Columbia Squamish</v>
      </c>
      <c r="D82">
        <v>5</v>
      </c>
      <c r="E82">
        <v>0.7</v>
      </c>
      <c r="F82">
        <v>-18</v>
      </c>
      <c r="G82">
        <v>40</v>
      </c>
      <c r="H82">
        <v>98</v>
      </c>
      <c r="I82">
        <v>138</v>
      </c>
      <c r="J82">
        <f>_xlfn.XLOOKUP(C82, '[2]CSA C22.3 No.60826 Table CA.1'!$C$3:$C$681, '[2]CSA C22.3 No.60826 Table CA.1'!$E$3:$E$681)</f>
        <v>49.7</v>
      </c>
      <c r="K82">
        <f>_xlfn.XLOOKUP(C82, '[2]CSA C22.3 No.60826 Table CA.1'!$C$3:$C$681, '[2]CSA C22.3 No.60826 Table CA.1'!$F$3:$F$681)</f>
        <v>-123.15</v>
      </c>
    </row>
    <row r="83" spans="1:11" x14ac:dyDescent="0.3">
      <c r="A83" t="s">
        <v>134</v>
      </c>
      <c r="B83" t="s">
        <v>231</v>
      </c>
      <c r="C83" t="str">
        <f t="shared" si="1"/>
        <v>British Columbia Stewart</v>
      </c>
      <c r="D83">
        <v>10</v>
      </c>
      <c r="E83">
        <v>1.9</v>
      </c>
      <c r="F83">
        <v>-29</v>
      </c>
      <c r="G83">
        <v>35</v>
      </c>
      <c r="H83">
        <v>80</v>
      </c>
      <c r="I83">
        <v>111</v>
      </c>
      <c r="J83">
        <f>_xlfn.XLOOKUP(C83, '[2]CSA C22.3 No.60826 Table CA.1'!$C$3:$C$681, '[2]CSA C22.3 No.60826 Table CA.1'!$E$3:$E$681)</f>
        <v>55.93</v>
      </c>
      <c r="K83">
        <f>_xlfn.XLOOKUP(C83, '[2]CSA C22.3 No.60826 Table CA.1'!$C$3:$C$681, '[2]CSA C22.3 No.60826 Table CA.1'!$F$3:$F$681)</f>
        <v>-129.97999999999999</v>
      </c>
    </row>
    <row r="84" spans="1:11" x14ac:dyDescent="0.3">
      <c r="A84" t="s">
        <v>134</v>
      </c>
      <c r="B84" t="s">
        <v>233</v>
      </c>
      <c r="C84" t="str">
        <f t="shared" si="1"/>
        <v>British Columbia Tahsis</v>
      </c>
      <c r="D84">
        <v>25</v>
      </c>
      <c r="E84">
        <v>0.3</v>
      </c>
      <c r="F84">
        <v>-13</v>
      </c>
      <c r="G84">
        <v>39</v>
      </c>
      <c r="H84">
        <v>80</v>
      </c>
      <c r="I84">
        <v>113</v>
      </c>
      <c r="J84">
        <f>_xlfn.XLOOKUP(C84, '[2]CSA C22.3 No.60826 Table CA.1'!$C$3:$C$681, '[2]CSA C22.3 No.60826 Table CA.1'!$E$3:$E$681)</f>
        <v>49.93</v>
      </c>
      <c r="K84">
        <f>_xlfn.XLOOKUP(C84, '[2]CSA C22.3 No.60826 Table CA.1'!$C$3:$C$681, '[2]CSA C22.3 No.60826 Table CA.1'!$F$3:$F$681)</f>
        <v>-126.65</v>
      </c>
    </row>
    <row r="85" spans="1:11" x14ac:dyDescent="0.3">
      <c r="A85" t="s">
        <v>134</v>
      </c>
      <c r="B85" t="s">
        <v>235</v>
      </c>
      <c r="C85" t="str">
        <f t="shared" si="1"/>
        <v>British Columbia Taylor</v>
      </c>
      <c r="D85">
        <v>515</v>
      </c>
      <c r="E85">
        <v>0.5</v>
      </c>
      <c r="F85">
        <v>-50</v>
      </c>
      <c r="G85">
        <v>36</v>
      </c>
      <c r="H85">
        <v>95</v>
      </c>
      <c r="I85">
        <v>130</v>
      </c>
      <c r="J85">
        <f>_xlfn.XLOOKUP(C85, '[2]CSA C22.3 No.60826 Table CA.1'!$C$3:$C$681, '[2]CSA C22.3 No.60826 Table CA.1'!$E$3:$E$681)</f>
        <v>56.2</v>
      </c>
      <c r="K85">
        <f>_xlfn.XLOOKUP(C85, '[2]CSA C22.3 No.60826 Table CA.1'!$C$3:$C$681, '[2]CSA C22.3 No.60826 Table CA.1'!$F$3:$F$681)</f>
        <v>-120.69</v>
      </c>
    </row>
    <row r="86" spans="1:11" x14ac:dyDescent="0.3">
      <c r="A86" t="s">
        <v>134</v>
      </c>
      <c r="B86" t="s">
        <v>237</v>
      </c>
      <c r="C86" t="str">
        <f t="shared" si="1"/>
        <v>British Columbia Terrace</v>
      </c>
      <c r="D86">
        <v>60</v>
      </c>
      <c r="E86">
        <v>1.3</v>
      </c>
      <c r="F86">
        <v>-30</v>
      </c>
      <c r="G86">
        <v>39</v>
      </c>
      <c r="H86">
        <v>98</v>
      </c>
      <c r="I86">
        <v>136</v>
      </c>
      <c r="J86">
        <f>_xlfn.XLOOKUP(C86, '[2]CSA C22.3 No.60826 Table CA.1'!$C$3:$C$681, '[2]CSA C22.3 No.60826 Table CA.1'!$E$3:$E$681)</f>
        <v>54.52</v>
      </c>
      <c r="K86">
        <f>_xlfn.XLOOKUP(C86, '[2]CSA C22.3 No.60826 Table CA.1'!$C$3:$C$681, '[2]CSA C22.3 No.60826 Table CA.1'!$F$3:$F$681)</f>
        <v>-128.6</v>
      </c>
    </row>
    <row r="87" spans="1:11" x14ac:dyDescent="0.3">
      <c r="A87" t="s">
        <v>134</v>
      </c>
      <c r="B87" t="s">
        <v>239</v>
      </c>
      <c r="C87" t="str">
        <f t="shared" si="1"/>
        <v>British Columbia Tofino</v>
      </c>
      <c r="D87">
        <v>10</v>
      </c>
      <c r="E87">
        <v>0.3</v>
      </c>
      <c r="F87">
        <v>-13</v>
      </c>
      <c r="G87">
        <v>36</v>
      </c>
      <c r="H87">
        <v>110</v>
      </c>
      <c r="I87">
        <v>156</v>
      </c>
      <c r="J87">
        <f>_xlfn.XLOOKUP(C87, '[2]CSA C22.3 No.60826 Table CA.1'!$C$3:$C$681, '[2]CSA C22.3 No.60826 Table CA.1'!$E$3:$E$681)</f>
        <v>49.12</v>
      </c>
      <c r="K87">
        <f>_xlfn.XLOOKUP(C87, '[2]CSA C22.3 No.60826 Table CA.1'!$C$3:$C$681, '[2]CSA C22.3 No.60826 Table CA.1'!$F$3:$F$681)</f>
        <v>-125.88</v>
      </c>
    </row>
    <row r="88" spans="1:11" x14ac:dyDescent="0.3">
      <c r="A88" t="s">
        <v>134</v>
      </c>
      <c r="B88" t="s">
        <v>241</v>
      </c>
      <c r="C88" t="str">
        <f t="shared" si="1"/>
        <v>British Columbia Trail</v>
      </c>
      <c r="D88">
        <v>440</v>
      </c>
      <c r="E88">
        <v>1</v>
      </c>
      <c r="F88">
        <v>-34</v>
      </c>
      <c r="G88">
        <v>42</v>
      </c>
      <c r="H88">
        <v>85</v>
      </c>
      <c r="I88">
        <v>119</v>
      </c>
      <c r="J88">
        <f>_xlfn.XLOOKUP(C88, '[2]CSA C22.3 No.60826 Table CA.1'!$C$3:$C$681, '[2]CSA C22.3 No.60826 Table CA.1'!$E$3:$E$681)</f>
        <v>49.1</v>
      </c>
      <c r="K88">
        <f>_xlfn.XLOOKUP(C88, '[2]CSA C22.3 No.60826 Table CA.1'!$C$3:$C$681, '[2]CSA C22.3 No.60826 Table CA.1'!$F$3:$F$681)</f>
        <v>-117.7</v>
      </c>
    </row>
    <row r="89" spans="1:11" x14ac:dyDescent="0.3">
      <c r="A89" t="s">
        <v>134</v>
      </c>
      <c r="B89" t="s">
        <v>243</v>
      </c>
      <c r="C89" t="str">
        <f t="shared" si="1"/>
        <v>British Columbia Ucluelet</v>
      </c>
      <c r="D89">
        <v>5</v>
      </c>
      <c r="E89">
        <v>0.2</v>
      </c>
      <c r="F89">
        <v>-13</v>
      </c>
      <c r="G89">
        <v>36</v>
      </c>
      <c r="H89">
        <v>110</v>
      </c>
      <c r="I89">
        <v>156</v>
      </c>
      <c r="J89">
        <f>_xlfn.XLOOKUP(C89, '[2]CSA C22.3 No.60826 Table CA.1'!$C$3:$C$681, '[2]CSA C22.3 No.60826 Table CA.1'!$E$3:$E$681)</f>
        <v>48.93</v>
      </c>
      <c r="K89">
        <f>_xlfn.XLOOKUP(C89, '[2]CSA C22.3 No.60826 Table CA.1'!$C$3:$C$681, '[2]CSA C22.3 No.60826 Table CA.1'!$F$3:$F$681)</f>
        <v>-125.55</v>
      </c>
    </row>
    <row r="90" spans="1:11" x14ac:dyDescent="0.3">
      <c r="A90" t="s">
        <v>924</v>
      </c>
      <c r="B90" t="s">
        <v>925</v>
      </c>
      <c r="C90" t="str">
        <f t="shared" si="1"/>
        <v>Greater Vancouver Burnaby (Simon Fraser Univ.)</v>
      </c>
      <c r="D90">
        <v>330</v>
      </c>
      <c r="E90">
        <v>0.7</v>
      </c>
      <c r="F90">
        <v>-19</v>
      </c>
      <c r="G90">
        <v>37</v>
      </c>
      <c r="H90">
        <v>100</v>
      </c>
      <c r="I90">
        <v>141</v>
      </c>
      <c r="J90">
        <f>_xlfn.XLOOKUP(C90, '[2]CSA C22.3 No.60826 Table CA.1'!$C$3:$C$681, '[2]CSA C22.3 No.60826 Table CA.1'!$E$3:$E$681)</f>
        <v>49.28</v>
      </c>
      <c r="K90">
        <f>_xlfn.XLOOKUP(C90, '[2]CSA C22.3 No.60826 Table CA.1'!$C$3:$C$681, '[2]CSA C22.3 No.60826 Table CA.1'!$F$3:$F$681)</f>
        <v>-122.92</v>
      </c>
    </row>
    <row r="91" spans="1:11" x14ac:dyDescent="0.3">
      <c r="A91" t="s">
        <v>924</v>
      </c>
      <c r="B91" t="s">
        <v>927</v>
      </c>
      <c r="C91" t="str">
        <f t="shared" si="1"/>
        <v>Greater Vancouver Cloverdale</v>
      </c>
      <c r="D91">
        <v>10</v>
      </c>
      <c r="E91">
        <v>0.6</v>
      </c>
      <c r="F91">
        <v>-20</v>
      </c>
      <c r="G91">
        <v>38</v>
      </c>
      <c r="H91">
        <v>88</v>
      </c>
      <c r="I91">
        <v>124</v>
      </c>
      <c r="J91">
        <f>_xlfn.XLOOKUP(C91, '[2]CSA C22.3 No.60826 Table CA.1'!$C$3:$C$681, '[2]CSA C22.3 No.60826 Table CA.1'!$E$3:$E$681)</f>
        <v>49.1</v>
      </c>
      <c r="K91">
        <f>_xlfn.XLOOKUP(C91, '[2]CSA C22.3 No.60826 Table CA.1'!$C$3:$C$681, '[2]CSA C22.3 No.60826 Table CA.1'!$F$3:$F$681)</f>
        <v>-122.73</v>
      </c>
    </row>
    <row r="92" spans="1:11" x14ac:dyDescent="0.3">
      <c r="A92" t="s">
        <v>924</v>
      </c>
      <c r="B92" t="s">
        <v>929</v>
      </c>
      <c r="C92" t="str">
        <f t="shared" si="1"/>
        <v>Greater Vancouver Haney</v>
      </c>
      <c r="D92">
        <v>10</v>
      </c>
      <c r="E92">
        <v>0.6</v>
      </c>
      <c r="F92">
        <v>-21</v>
      </c>
      <c r="G92">
        <v>39</v>
      </c>
      <c r="H92">
        <v>88</v>
      </c>
      <c r="I92">
        <v>124</v>
      </c>
      <c r="J92">
        <f>_xlfn.XLOOKUP(C92, '[2]CSA C22.3 No.60826 Table CA.1'!$C$3:$C$681, '[2]CSA C22.3 No.60826 Table CA.1'!$E$3:$E$681)</f>
        <v>49.22</v>
      </c>
      <c r="K92">
        <f>_xlfn.XLOOKUP(C92, '[2]CSA C22.3 No.60826 Table CA.1'!$C$3:$C$681, '[2]CSA C22.3 No.60826 Table CA.1'!$F$3:$F$681)</f>
        <v>-122.6</v>
      </c>
    </row>
    <row r="93" spans="1:11" x14ac:dyDescent="0.3">
      <c r="A93" t="s">
        <v>924</v>
      </c>
      <c r="B93" t="s">
        <v>931</v>
      </c>
      <c r="C93" t="str">
        <f t="shared" si="1"/>
        <v>Greater Vancouver Ladner</v>
      </c>
      <c r="D93">
        <v>3</v>
      </c>
      <c r="E93">
        <v>0.3</v>
      </c>
      <c r="F93">
        <v>-19</v>
      </c>
      <c r="G93">
        <v>34</v>
      </c>
      <c r="H93">
        <v>88</v>
      </c>
      <c r="I93">
        <v>124</v>
      </c>
      <c r="J93">
        <f>_xlfn.XLOOKUP(C93, '[2]CSA C22.3 No.60826 Table CA.1'!$C$3:$C$681, '[2]CSA C22.3 No.60826 Table CA.1'!$E$3:$E$681)</f>
        <v>49.08</v>
      </c>
      <c r="K93">
        <f>_xlfn.XLOOKUP(C93, '[2]CSA C22.3 No.60826 Table CA.1'!$C$3:$C$681, '[2]CSA C22.3 No.60826 Table CA.1'!$F$3:$F$681)</f>
        <v>-123.08</v>
      </c>
    </row>
    <row r="94" spans="1:11" x14ac:dyDescent="0.3">
      <c r="A94" t="s">
        <v>924</v>
      </c>
      <c r="B94" t="s">
        <v>933</v>
      </c>
      <c r="C94" t="str">
        <f t="shared" si="1"/>
        <v>Greater Vancouver Langley</v>
      </c>
      <c r="D94">
        <v>15</v>
      </c>
      <c r="E94">
        <v>0.6</v>
      </c>
      <c r="F94">
        <v>-20</v>
      </c>
      <c r="G94">
        <v>39</v>
      </c>
      <c r="H94">
        <v>88</v>
      </c>
      <c r="I94">
        <v>124</v>
      </c>
      <c r="J94">
        <f>_xlfn.XLOOKUP(C94, '[2]CSA C22.3 No.60826 Table CA.1'!$C$3:$C$681, '[2]CSA C22.3 No.60826 Table CA.1'!$E$3:$E$681)</f>
        <v>49.1</v>
      </c>
      <c r="K94">
        <f>_xlfn.XLOOKUP(C94, '[2]CSA C22.3 No.60826 Table CA.1'!$C$3:$C$681, '[2]CSA C22.3 No.60826 Table CA.1'!$F$3:$F$681)</f>
        <v>-122.65</v>
      </c>
    </row>
    <row r="95" spans="1:11" x14ac:dyDescent="0.3">
      <c r="A95" t="s">
        <v>924</v>
      </c>
      <c r="B95" t="s">
        <v>935</v>
      </c>
      <c r="C95" t="str">
        <f t="shared" si="1"/>
        <v>Greater Vancouver New Westminster</v>
      </c>
      <c r="D95">
        <v>10</v>
      </c>
      <c r="E95">
        <v>0.5</v>
      </c>
      <c r="F95">
        <v>-21</v>
      </c>
      <c r="G95">
        <v>38</v>
      </c>
      <c r="H95">
        <v>88</v>
      </c>
      <c r="I95">
        <v>124</v>
      </c>
      <c r="J95">
        <f>_xlfn.XLOOKUP(C95, '[2]CSA C22.3 No.60826 Table CA.1'!$C$3:$C$681, '[2]CSA C22.3 No.60826 Table CA.1'!$E$3:$E$681)</f>
        <v>49.22</v>
      </c>
      <c r="K95">
        <f>_xlfn.XLOOKUP(C95, '[2]CSA C22.3 No.60826 Table CA.1'!$C$3:$C$681, '[2]CSA C22.3 No.60826 Table CA.1'!$F$3:$F$681)</f>
        <v>-122.92</v>
      </c>
    </row>
    <row r="96" spans="1:11" x14ac:dyDescent="0.3">
      <c r="A96" t="s">
        <v>924</v>
      </c>
      <c r="B96" t="s">
        <v>937</v>
      </c>
      <c r="C96" t="str">
        <f t="shared" si="1"/>
        <v>Greater Vancouver North Vancouver</v>
      </c>
      <c r="D96">
        <v>135</v>
      </c>
      <c r="E96">
        <v>0.7</v>
      </c>
      <c r="F96">
        <v>-20</v>
      </c>
      <c r="G96">
        <v>36</v>
      </c>
      <c r="H96">
        <v>88</v>
      </c>
      <c r="I96">
        <v>124</v>
      </c>
      <c r="J96">
        <f>_xlfn.XLOOKUP(C96, '[2]CSA C22.3 No.60826 Table CA.1'!$C$3:$C$681, '[2]CSA C22.3 No.60826 Table CA.1'!$E$3:$E$681)</f>
        <v>49.32</v>
      </c>
      <c r="K96">
        <f>_xlfn.XLOOKUP(C96, '[2]CSA C22.3 No.60826 Table CA.1'!$C$3:$C$681, '[2]CSA C22.3 No.60826 Table CA.1'!$F$3:$F$681)</f>
        <v>-123.07</v>
      </c>
    </row>
    <row r="97" spans="1:11" x14ac:dyDescent="0.3">
      <c r="A97" t="s">
        <v>924</v>
      </c>
      <c r="B97" t="s">
        <v>939</v>
      </c>
      <c r="C97" t="str">
        <f t="shared" si="1"/>
        <v>Greater Vancouver Richmond</v>
      </c>
      <c r="D97">
        <v>5</v>
      </c>
      <c r="E97">
        <v>0.4</v>
      </c>
      <c r="F97">
        <v>-21</v>
      </c>
      <c r="G97">
        <v>36</v>
      </c>
      <c r="H97">
        <v>88</v>
      </c>
      <c r="I97">
        <v>124</v>
      </c>
      <c r="J97">
        <f>_xlfn.XLOOKUP(C97, '[2]CSA C22.3 No.60826 Table CA.1'!$C$3:$C$681, '[2]CSA C22.3 No.60826 Table CA.1'!$E$3:$E$681)</f>
        <v>49.17</v>
      </c>
      <c r="K97">
        <f>_xlfn.XLOOKUP(C97, '[2]CSA C22.3 No.60826 Table CA.1'!$C$3:$C$681, '[2]CSA C22.3 No.60826 Table CA.1'!$F$3:$F$681)</f>
        <v>-123.1</v>
      </c>
    </row>
    <row r="98" spans="1:11" x14ac:dyDescent="0.3">
      <c r="A98" t="s">
        <v>924</v>
      </c>
      <c r="B98" t="s">
        <v>941</v>
      </c>
      <c r="C98" t="str">
        <f t="shared" si="1"/>
        <v>Greater Vancouver Surrey (88 Ave. &amp; 156 St.)</v>
      </c>
      <c r="D98">
        <v>90</v>
      </c>
      <c r="E98">
        <v>0.6</v>
      </c>
      <c r="F98">
        <v>-22</v>
      </c>
      <c r="G98">
        <v>39</v>
      </c>
      <c r="H98">
        <v>88</v>
      </c>
      <c r="I98">
        <v>124</v>
      </c>
      <c r="J98">
        <f>_xlfn.XLOOKUP(C98, '[2]CSA C22.3 No.60826 Table CA.1'!$C$3:$C$681, '[2]CSA C22.3 No.60826 Table CA.1'!$E$3:$E$681)</f>
        <v>49.16</v>
      </c>
      <c r="K98">
        <f>_xlfn.XLOOKUP(C98, '[2]CSA C22.3 No.60826 Table CA.1'!$C$3:$C$681, '[2]CSA C22.3 No.60826 Table CA.1'!$F$3:$F$681)</f>
        <v>-122.79</v>
      </c>
    </row>
    <row r="99" spans="1:11" x14ac:dyDescent="0.3">
      <c r="A99" t="s">
        <v>924</v>
      </c>
      <c r="B99" t="s">
        <v>1579</v>
      </c>
      <c r="C99" t="str">
        <f t="shared" si="1"/>
        <v>Greater Vancouver Vancouver (City Hall)</v>
      </c>
      <c r="D99">
        <v>40</v>
      </c>
      <c r="E99">
        <v>0.4</v>
      </c>
      <c r="F99">
        <v>-19</v>
      </c>
      <c r="G99">
        <v>36</v>
      </c>
      <c r="H99">
        <v>88</v>
      </c>
      <c r="I99">
        <v>124</v>
      </c>
      <c r="J99">
        <f>_xlfn.XLOOKUP(C99, '[2]CSA C22.3 No.60826 Table CA.1'!$C$3:$C$681, '[2]CSA C22.3 No.60826 Table CA.1'!$E$3:$E$681)</f>
        <v>49.25</v>
      </c>
      <c r="K99">
        <f>_xlfn.XLOOKUP(C99, '[2]CSA C22.3 No.60826 Table CA.1'!$C$3:$C$681, '[2]CSA C22.3 No.60826 Table CA.1'!$F$3:$F$681)</f>
        <v>-123.12</v>
      </c>
    </row>
    <row r="100" spans="1:11" x14ac:dyDescent="0.3">
      <c r="A100" t="s">
        <v>924</v>
      </c>
      <c r="B100" t="s">
        <v>945</v>
      </c>
      <c r="C100" t="str">
        <f t="shared" si="1"/>
        <v>Greater Vancouver Vancouver (Granville &amp; 41 Ave.)</v>
      </c>
      <c r="D100">
        <v>120</v>
      </c>
      <c r="E100">
        <v>0.4</v>
      </c>
      <c r="F100">
        <v>-19</v>
      </c>
      <c r="G100">
        <v>36</v>
      </c>
      <c r="H100">
        <v>88</v>
      </c>
      <c r="I100">
        <v>124</v>
      </c>
      <c r="J100">
        <f>_xlfn.XLOOKUP(C100, '[2]CSA C22.3 No.60826 Table CA.1'!$C$3:$C$681, '[2]CSA C22.3 No.60826 Table CA.1'!$E$3:$E$681)</f>
        <v>49.23</v>
      </c>
      <c r="K100">
        <f>_xlfn.XLOOKUP(C100, '[2]CSA C22.3 No.60826 Table CA.1'!$C$3:$C$681, '[2]CSA C22.3 No.60826 Table CA.1'!$F$3:$F$681)</f>
        <v>-123.14</v>
      </c>
    </row>
    <row r="101" spans="1:11" x14ac:dyDescent="0.3">
      <c r="A101" t="s">
        <v>924</v>
      </c>
      <c r="B101" t="s">
        <v>947</v>
      </c>
      <c r="C101" t="str">
        <f t="shared" si="1"/>
        <v>Greater Vancouver West Vancouver</v>
      </c>
      <c r="D101">
        <v>45</v>
      </c>
      <c r="E101">
        <v>0.6</v>
      </c>
      <c r="F101">
        <v>-16</v>
      </c>
      <c r="G101">
        <v>36</v>
      </c>
      <c r="H101">
        <v>88</v>
      </c>
      <c r="I101">
        <v>124</v>
      </c>
      <c r="J101">
        <f>_xlfn.XLOOKUP(C101, '[2]CSA C22.3 No.60826 Table CA.1'!$C$3:$C$681, '[2]CSA C22.3 No.60826 Table CA.1'!$E$3:$E$681)</f>
        <v>49.33</v>
      </c>
      <c r="K101">
        <f>_xlfn.XLOOKUP(C101, '[2]CSA C22.3 No.60826 Table CA.1'!$C$3:$C$681, '[2]CSA C22.3 No.60826 Table CA.1'!$F$3:$F$681)</f>
        <v>-123.17</v>
      </c>
    </row>
    <row r="102" spans="1:11" x14ac:dyDescent="0.3">
      <c r="A102" t="s">
        <v>924</v>
      </c>
      <c r="B102" t="s">
        <v>245</v>
      </c>
      <c r="C102" t="str">
        <f t="shared" si="1"/>
        <v>Greater Vancouver Vernon</v>
      </c>
      <c r="D102">
        <v>405</v>
      </c>
      <c r="E102">
        <v>0.5</v>
      </c>
      <c r="F102">
        <v>-35</v>
      </c>
      <c r="G102">
        <v>41</v>
      </c>
      <c r="H102">
        <v>85</v>
      </c>
      <c r="I102">
        <v>119</v>
      </c>
      <c r="J102">
        <f>_xlfn.XLOOKUP(C102, '[2]CSA C22.3 No.60826 Table CA.1'!$C$3:$C$681, '[2]CSA C22.3 No.60826 Table CA.1'!$E$3:$E$681)</f>
        <v>50.3</v>
      </c>
      <c r="K102">
        <f>_xlfn.XLOOKUP(C102, '[2]CSA C22.3 No.60826 Table CA.1'!$C$3:$C$681, '[2]CSA C22.3 No.60826 Table CA.1'!$F$3:$F$681)</f>
        <v>-119.27</v>
      </c>
    </row>
    <row r="103" spans="1:11" x14ac:dyDescent="0.3">
      <c r="A103" t="s">
        <v>924</v>
      </c>
      <c r="B103" t="s">
        <v>1580</v>
      </c>
      <c r="C103" t="str">
        <f t="shared" si="1"/>
        <v>Greater Vancouver Victoria (Gonzales Hts)</v>
      </c>
      <c r="D103">
        <v>65</v>
      </c>
      <c r="E103">
        <v>0.4</v>
      </c>
      <c r="F103">
        <v>-14</v>
      </c>
      <c r="G103">
        <v>38</v>
      </c>
      <c r="H103">
        <v>112</v>
      </c>
      <c r="I103">
        <v>158</v>
      </c>
      <c r="J103">
        <v>48.42</v>
      </c>
      <c r="K103">
        <v>-123.32</v>
      </c>
    </row>
    <row r="104" spans="1:11" x14ac:dyDescent="0.3">
      <c r="A104" t="s">
        <v>924</v>
      </c>
      <c r="B104" t="s">
        <v>1581</v>
      </c>
      <c r="C104" t="str">
        <f t="shared" si="1"/>
        <v>Greater Vancouver Victoria (Mt Tolmie)</v>
      </c>
      <c r="D104">
        <v>125</v>
      </c>
      <c r="E104">
        <v>0.5</v>
      </c>
      <c r="F104">
        <v>-16</v>
      </c>
      <c r="G104">
        <v>38</v>
      </c>
      <c r="H104">
        <v>100</v>
      </c>
      <c r="I104">
        <v>141</v>
      </c>
      <c r="J104">
        <v>48.47</v>
      </c>
      <c r="K104">
        <v>-123.33</v>
      </c>
    </row>
    <row r="105" spans="1:11" x14ac:dyDescent="0.3">
      <c r="A105" t="s">
        <v>924</v>
      </c>
      <c r="B105" t="s">
        <v>950</v>
      </c>
      <c r="C105" t="str">
        <f t="shared" si="1"/>
        <v>Greater Vancouver Victoria</v>
      </c>
      <c r="D105">
        <v>10</v>
      </c>
      <c r="E105">
        <v>0.3</v>
      </c>
      <c r="F105">
        <v>-16</v>
      </c>
      <c r="G105">
        <v>38</v>
      </c>
      <c r="H105">
        <v>100</v>
      </c>
      <c r="I105">
        <v>141</v>
      </c>
      <c r="J105">
        <f>_xlfn.XLOOKUP(C105, '[2]CSA C22.3 No.60826 Table CA.1'!$C$3:$C$681, '[2]CSA C22.3 No.60826 Table CA.1'!$E$3:$E$681)</f>
        <v>48.43</v>
      </c>
      <c r="K105">
        <f>_xlfn.XLOOKUP(C105, '[2]CSA C22.3 No.60826 Table CA.1'!$C$3:$C$681, '[2]CSA C22.3 No.60826 Table CA.1'!$F$3:$F$681)</f>
        <v>-123.37</v>
      </c>
    </row>
    <row r="106" spans="1:11" x14ac:dyDescent="0.3">
      <c r="A106" t="s">
        <v>924</v>
      </c>
      <c r="B106" t="s">
        <v>1559</v>
      </c>
      <c r="C106" t="str">
        <f t="shared" si="1"/>
        <v>Greater Vancouver Whistler</v>
      </c>
      <c r="D106">
        <v>665</v>
      </c>
      <c r="E106">
        <v>2.2000000000000002</v>
      </c>
      <c r="F106">
        <v>-31</v>
      </c>
      <c r="G106">
        <v>39</v>
      </c>
      <c r="H106">
        <v>78</v>
      </c>
      <c r="I106">
        <v>110</v>
      </c>
      <c r="J106">
        <v>50.12</v>
      </c>
      <c r="K106">
        <v>-122.96</v>
      </c>
    </row>
    <row r="107" spans="1:11" x14ac:dyDescent="0.3">
      <c r="A107" t="s">
        <v>924</v>
      </c>
      <c r="B107" t="s">
        <v>1582</v>
      </c>
      <c r="C107" t="str">
        <f t="shared" si="1"/>
        <v>Greater Vancouver White Rock</v>
      </c>
      <c r="D107">
        <v>30</v>
      </c>
      <c r="E107">
        <v>0.5</v>
      </c>
      <c r="F107">
        <v>-17</v>
      </c>
      <c r="G107">
        <v>35</v>
      </c>
      <c r="H107">
        <v>88</v>
      </c>
      <c r="I107">
        <v>124</v>
      </c>
      <c r="J107">
        <v>49.02</v>
      </c>
      <c r="K107">
        <v>-122.8</v>
      </c>
    </row>
    <row r="108" spans="1:11" x14ac:dyDescent="0.3">
      <c r="A108" t="s">
        <v>924</v>
      </c>
      <c r="B108" t="s">
        <v>960</v>
      </c>
      <c r="C108" t="str">
        <f t="shared" si="1"/>
        <v>Greater Vancouver Williams Lake</v>
      </c>
      <c r="D108">
        <v>615</v>
      </c>
      <c r="E108">
        <v>0.6</v>
      </c>
      <c r="F108">
        <v>-49</v>
      </c>
      <c r="G108">
        <v>40</v>
      </c>
      <c r="H108">
        <v>86</v>
      </c>
      <c r="I108">
        <v>120</v>
      </c>
      <c r="J108">
        <f>_xlfn.XLOOKUP(C108, '[2]CSA C22.3 No.60826 Table CA.1'!$C$3:$C$681, '[2]CSA C22.3 No.60826 Table CA.1'!$E$3:$E$681)</f>
        <v>52.13</v>
      </c>
      <c r="K108">
        <f>_xlfn.XLOOKUP(C108, '[2]CSA C22.3 No.60826 Table CA.1'!$C$3:$C$681, '[2]CSA C22.3 No.60826 Table CA.1'!$F$3:$F$681)</f>
        <v>-122.15</v>
      </c>
    </row>
    <row r="109" spans="1:11" x14ac:dyDescent="0.3">
      <c r="A109" t="s">
        <v>924</v>
      </c>
      <c r="B109" t="s">
        <v>246</v>
      </c>
      <c r="C109" t="str">
        <f t="shared" si="1"/>
        <v>Greater Vancouver Youbou</v>
      </c>
      <c r="D109">
        <v>200</v>
      </c>
      <c r="E109">
        <v>0.8</v>
      </c>
      <c r="F109">
        <v>-19</v>
      </c>
      <c r="G109">
        <v>40</v>
      </c>
      <c r="H109">
        <v>80</v>
      </c>
      <c r="I109">
        <v>113</v>
      </c>
      <c r="J109">
        <f>_xlfn.XLOOKUP(C109, '[2]CSA C22.3 No.60826 Table CA.1'!$C$3:$C$681, '[2]CSA C22.3 No.60826 Table CA.1'!$E$3:$E$681)</f>
        <v>48.88</v>
      </c>
      <c r="K109">
        <f>_xlfn.XLOOKUP(C109, '[2]CSA C22.3 No.60826 Table CA.1'!$C$3:$C$681, '[2]CSA C22.3 No.60826 Table CA.1'!$F$3:$F$681)</f>
        <v>-124.2</v>
      </c>
    </row>
    <row r="110" spans="1:11" x14ac:dyDescent="0.3">
      <c r="A110" t="s">
        <v>247</v>
      </c>
      <c r="B110" t="s">
        <v>248</v>
      </c>
      <c r="C110" t="str">
        <f t="shared" si="1"/>
        <v>Alberta Athabasca</v>
      </c>
      <c r="D110">
        <v>515</v>
      </c>
      <c r="E110">
        <v>0.4</v>
      </c>
      <c r="F110">
        <v>-50</v>
      </c>
      <c r="G110">
        <v>36</v>
      </c>
      <c r="H110">
        <v>85</v>
      </c>
      <c r="I110">
        <v>116</v>
      </c>
      <c r="J110">
        <f>_xlfn.XLOOKUP(C110, '[2]CSA C22.3 No.60826 Table CA.1'!$C$3:$C$681, '[2]CSA C22.3 No.60826 Table CA.1'!$E$3:$E$681)</f>
        <v>54.72</v>
      </c>
      <c r="K110">
        <f>_xlfn.XLOOKUP(C110, '[2]CSA C22.3 No.60826 Table CA.1'!$C$3:$C$681, '[2]CSA C22.3 No.60826 Table CA.1'!$F$3:$F$681)</f>
        <v>-113.28</v>
      </c>
    </row>
    <row r="111" spans="1:11" x14ac:dyDescent="0.3">
      <c r="A111" t="s">
        <v>247</v>
      </c>
      <c r="B111" t="s">
        <v>250</v>
      </c>
      <c r="C111" t="str">
        <f t="shared" si="1"/>
        <v>Alberta Banff</v>
      </c>
      <c r="D111">
        <v>1400</v>
      </c>
      <c r="E111">
        <v>1</v>
      </c>
      <c r="F111">
        <v>-50</v>
      </c>
      <c r="G111">
        <v>36</v>
      </c>
      <c r="H111">
        <v>80</v>
      </c>
      <c r="I111">
        <v>111</v>
      </c>
      <c r="J111">
        <f>_xlfn.XLOOKUP(C111, '[2]CSA C22.3 No.60826 Table CA.1'!$C$3:$C$681, '[2]CSA C22.3 No.60826 Table CA.1'!$E$3:$E$681)</f>
        <v>51.17</v>
      </c>
      <c r="K111">
        <f>_xlfn.XLOOKUP(C111, '[2]CSA C22.3 No.60826 Table CA.1'!$C$3:$C$681, '[2]CSA C22.3 No.60826 Table CA.1'!$F$3:$F$681)</f>
        <v>-115.57</v>
      </c>
    </row>
    <row r="112" spans="1:11" x14ac:dyDescent="0.3">
      <c r="A112" t="s">
        <v>247</v>
      </c>
      <c r="B112" t="s">
        <v>252</v>
      </c>
      <c r="C112" t="str">
        <f t="shared" si="1"/>
        <v>Alberta Barrhead</v>
      </c>
      <c r="D112">
        <v>645</v>
      </c>
      <c r="E112">
        <v>0.5</v>
      </c>
      <c r="F112">
        <v>-54</v>
      </c>
      <c r="G112">
        <v>37</v>
      </c>
      <c r="H112">
        <v>88</v>
      </c>
      <c r="I112">
        <v>121</v>
      </c>
      <c r="J112">
        <f>_xlfn.XLOOKUP(C112, '[2]CSA C22.3 No.60826 Table CA.1'!$C$3:$C$681, '[2]CSA C22.3 No.60826 Table CA.1'!$E$3:$E$681)</f>
        <v>54.13</v>
      </c>
      <c r="K112">
        <f>_xlfn.XLOOKUP(C112, '[2]CSA C22.3 No.60826 Table CA.1'!$C$3:$C$681, '[2]CSA C22.3 No.60826 Table CA.1'!$F$3:$F$681)</f>
        <v>-114.4</v>
      </c>
    </row>
    <row r="113" spans="1:11" x14ac:dyDescent="0.3">
      <c r="A113" t="s">
        <v>247</v>
      </c>
      <c r="B113" t="s">
        <v>254</v>
      </c>
      <c r="C113" t="str">
        <f t="shared" si="1"/>
        <v>Alberta Beaverlodge</v>
      </c>
      <c r="D113">
        <v>730</v>
      </c>
      <c r="E113">
        <v>0.7</v>
      </c>
      <c r="F113">
        <v>-50</v>
      </c>
      <c r="G113">
        <v>36</v>
      </c>
      <c r="H113">
        <v>94</v>
      </c>
      <c r="I113">
        <v>129</v>
      </c>
      <c r="J113">
        <f>_xlfn.XLOOKUP(C113, '[2]CSA C22.3 No.60826 Table CA.1'!$C$3:$C$681, '[2]CSA C22.3 No.60826 Table CA.1'!$E$3:$E$681)</f>
        <v>55.22</v>
      </c>
      <c r="K113">
        <f>_xlfn.XLOOKUP(C113, '[2]CSA C22.3 No.60826 Table CA.1'!$C$3:$C$681, '[2]CSA C22.3 No.60826 Table CA.1'!$F$3:$F$681)</f>
        <v>-119.43</v>
      </c>
    </row>
    <row r="114" spans="1:11" x14ac:dyDescent="0.3">
      <c r="A114" t="s">
        <v>247</v>
      </c>
      <c r="B114" t="s">
        <v>256</v>
      </c>
      <c r="C114" t="str">
        <f t="shared" si="1"/>
        <v>Alberta Brooks</v>
      </c>
      <c r="D114">
        <v>760</v>
      </c>
      <c r="E114">
        <v>0.4</v>
      </c>
      <c r="F114">
        <v>-47</v>
      </c>
      <c r="G114">
        <v>39</v>
      </c>
      <c r="H114">
        <v>99</v>
      </c>
      <c r="I114">
        <v>137</v>
      </c>
      <c r="J114">
        <f>_xlfn.XLOOKUP(C114, '[2]CSA C22.3 No.60826 Table CA.1'!$C$3:$C$681, '[2]CSA C22.3 No.60826 Table CA.1'!$E$3:$E$681)</f>
        <v>50.58</v>
      </c>
      <c r="K114">
        <f>_xlfn.XLOOKUP(C114, '[2]CSA C22.3 No.60826 Table CA.1'!$C$3:$C$681, '[2]CSA C22.3 No.60826 Table CA.1'!$F$3:$F$681)</f>
        <v>-111.88</v>
      </c>
    </row>
    <row r="115" spans="1:11" x14ac:dyDescent="0.3">
      <c r="A115" t="s">
        <v>247</v>
      </c>
      <c r="B115" t="s">
        <v>258</v>
      </c>
      <c r="C115" t="str">
        <f t="shared" si="1"/>
        <v>Alberta Calgary</v>
      </c>
      <c r="D115">
        <v>1045</v>
      </c>
      <c r="E115">
        <v>0.3</v>
      </c>
      <c r="F115">
        <v>-43</v>
      </c>
      <c r="G115">
        <v>37</v>
      </c>
      <c r="H115">
        <v>99</v>
      </c>
      <c r="I115">
        <v>137</v>
      </c>
      <c r="J115">
        <f>_xlfn.XLOOKUP(C115, '[2]CSA C22.3 No.60826 Table CA.1'!$C$3:$C$681, '[2]CSA C22.3 No.60826 Table CA.1'!$E$3:$E$681)</f>
        <v>51.05</v>
      </c>
      <c r="K115">
        <f>_xlfn.XLOOKUP(C115, '[2]CSA C22.3 No.60826 Table CA.1'!$C$3:$C$681, '[2]CSA C22.3 No.60826 Table CA.1'!$F$3:$F$681)</f>
        <v>-114.08</v>
      </c>
    </row>
    <row r="116" spans="1:11" x14ac:dyDescent="0.3">
      <c r="A116" t="s">
        <v>247</v>
      </c>
      <c r="B116" t="s">
        <v>260</v>
      </c>
      <c r="C116" t="str">
        <f t="shared" si="1"/>
        <v>Alberta Campsie</v>
      </c>
      <c r="D116">
        <v>660</v>
      </c>
      <c r="E116">
        <v>0.5</v>
      </c>
      <c r="F116">
        <v>-54</v>
      </c>
      <c r="G116">
        <v>37</v>
      </c>
      <c r="H116">
        <v>88</v>
      </c>
      <c r="I116">
        <v>121</v>
      </c>
      <c r="J116">
        <f>_xlfn.XLOOKUP(C116, '[2]CSA C22.3 No.60826 Table CA.1'!$C$3:$C$681, '[2]CSA C22.3 No.60826 Table CA.1'!$E$3:$E$681)</f>
        <v>54.13</v>
      </c>
      <c r="K116">
        <f>_xlfn.XLOOKUP(C116, '[2]CSA C22.3 No.60826 Table CA.1'!$C$3:$C$681, '[2]CSA C22.3 No.60826 Table CA.1'!$F$3:$F$681)</f>
        <v>-114.65</v>
      </c>
    </row>
    <row r="117" spans="1:11" x14ac:dyDescent="0.3">
      <c r="A117" t="s">
        <v>247</v>
      </c>
      <c r="B117" t="s">
        <v>262</v>
      </c>
      <c r="C117" t="str">
        <f t="shared" si="1"/>
        <v>Alberta Camrose</v>
      </c>
      <c r="D117">
        <v>740</v>
      </c>
      <c r="E117">
        <v>0.6</v>
      </c>
      <c r="F117">
        <v>-50</v>
      </c>
      <c r="G117">
        <v>37</v>
      </c>
      <c r="H117">
        <v>90</v>
      </c>
      <c r="I117">
        <v>124</v>
      </c>
      <c r="J117">
        <f>_xlfn.XLOOKUP(C117, '[2]CSA C22.3 No.60826 Table CA.1'!$C$3:$C$681, '[2]CSA C22.3 No.60826 Table CA.1'!$E$3:$E$681)</f>
        <v>53.02</v>
      </c>
      <c r="K117">
        <f>_xlfn.XLOOKUP(C117, '[2]CSA C22.3 No.60826 Table CA.1'!$C$3:$C$681, '[2]CSA C22.3 No.60826 Table CA.1'!$F$3:$F$681)</f>
        <v>-112.83</v>
      </c>
    </row>
    <row r="118" spans="1:11" x14ac:dyDescent="0.3">
      <c r="A118" t="s">
        <v>247</v>
      </c>
      <c r="B118" t="s">
        <v>264</v>
      </c>
      <c r="C118" t="str">
        <f t="shared" si="1"/>
        <v>Alberta Canmore</v>
      </c>
      <c r="D118">
        <v>1320</v>
      </c>
      <c r="E118">
        <v>1</v>
      </c>
      <c r="F118">
        <v>-48</v>
      </c>
      <c r="G118">
        <v>37</v>
      </c>
      <c r="H118">
        <v>89</v>
      </c>
      <c r="I118">
        <v>123</v>
      </c>
      <c r="J118">
        <f>_xlfn.XLOOKUP(C118, '[2]CSA C22.3 No.60826 Table CA.1'!$C$3:$C$681, '[2]CSA C22.3 No.60826 Table CA.1'!$E$3:$E$681)</f>
        <v>51.09</v>
      </c>
      <c r="K118">
        <f>_xlfn.XLOOKUP(C118, '[2]CSA C22.3 No.60826 Table CA.1'!$C$3:$C$681, '[2]CSA C22.3 No.60826 Table CA.1'!$F$3:$F$681)</f>
        <v>-115.35</v>
      </c>
    </row>
    <row r="119" spans="1:11" x14ac:dyDescent="0.3">
      <c r="A119" t="s">
        <v>247</v>
      </c>
      <c r="B119" t="s">
        <v>266</v>
      </c>
      <c r="C119" t="str">
        <f t="shared" si="1"/>
        <v>Alberta Cardston</v>
      </c>
      <c r="D119">
        <v>1130</v>
      </c>
      <c r="E119">
        <v>0.4</v>
      </c>
      <c r="F119">
        <v>-43</v>
      </c>
      <c r="G119">
        <v>39</v>
      </c>
      <c r="H119">
        <v>108</v>
      </c>
      <c r="I119">
        <v>150</v>
      </c>
      <c r="J119">
        <f>_xlfn.XLOOKUP(C119, '[2]CSA C22.3 No.60826 Table CA.1'!$C$3:$C$681, '[2]CSA C22.3 No.60826 Table CA.1'!$E$3:$E$681)</f>
        <v>49.2</v>
      </c>
      <c r="K119">
        <f>_xlfn.XLOOKUP(C119, '[2]CSA C22.3 No.60826 Table CA.1'!$C$3:$C$681, '[2]CSA C22.3 No.60826 Table CA.1'!$F$3:$F$681)</f>
        <v>-113.3</v>
      </c>
    </row>
    <row r="120" spans="1:11" x14ac:dyDescent="0.3">
      <c r="A120" t="s">
        <v>247</v>
      </c>
      <c r="B120" t="s">
        <v>268</v>
      </c>
      <c r="C120" t="str">
        <f t="shared" si="1"/>
        <v>Alberta Claresholm</v>
      </c>
      <c r="D120">
        <v>1030</v>
      </c>
      <c r="E120">
        <v>0.4</v>
      </c>
      <c r="F120">
        <v>-45</v>
      </c>
      <c r="G120">
        <v>38</v>
      </c>
      <c r="H120">
        <v>110</v>
      </c>
      <c r="I120">
        <v>153</v>
      </c>
      <c r="J120">
        <f>_xlfn.XLOOKUP(C120, '[2]CSA C22.3 No.60826 Table CA.1'!$C$3:$C$681, '[2]CSA C22.3 No.60826 Table CA.1'!$E$3:$E$681)</f>
        <v>50.03</v>
      </c>
      <c r="K120">
        <f>_xlfn.XLOOKUP(C120, '[2]CSA C22.3 No.60826 Table CA.1'!$C$3:$C$681, '[2]CSA C22.3 No.60826 Table CA.1'!$F$3:$F$681)</f>
        <v>-113.58</v>
      </c>
    </row>
    <row r="121" spans="1:11" x14ac:dyDescent="0.3">
      <c r="A121" t="s">
        <v>247</v>
      </c>
      <c r="B121" t="s">
        <v>964</v>
      </c>
      <c r="C121" t="str">
        <f t="shared" si="1"/>
        <v>Alberta Cold Lake</v>
      </c>
      <c r="D121">
        <v>540</v>
      </c>
      <c r="E121">
        <v>0.5</v>
      </c>
      <c r="F121">
        <v>-49</v>
      </c>
      <c r="G121">
        <v>37</v>
      </c>
      <c r="H121">
        <v>89</v>
      </c>
      <c r="I121">
        <v>121</v>
      </c>
      <c r="J121">
        <f>_xlfn.XLOOKUP(C121, '[2]CSA C22.3 No.60826 Table CA.1'!$C$3:$C$681, '[2]CSA C22.3 No.60826 Table CA.1'!$E$3:$E$681)</f>
        <v>54.45</v>
      </c>
      <c r="K121">
        <f>_xlfn.XLOOKUP(C121, '[2]CSA C22.3 No.60826 Table CA.1'!$C$3:$C$681, '[2]CSA C22.3 No.60826 Table CA.1'!$F$3:$F$681)</f>
        <v>-110.17</v>
      </c>
    </row>
    <row r="122" spans="1:11" x14ac:dyDescent="0.3">
      <c r="A122" t="s">
        <v>247</v>
      </c>
      <c r="B122" t="s">
        <v>270</v>
      </c>
      <c r="C122" t="str">
        <f t="shared" si="1"/>
        <v>Alberta Coleman</v>
      </c>
      <c r="D122">
        <v>1320</v>
      </c>
      <c r="E122">
        <v>0.8</v>
      </c>
      <c r="F122">
        <v>-47</v>
      </c>
      <c r="G122">
        <v>36</v>
      </c>
      <c r="H122">
        <v>90</v>
      </c>
      <c r="I122">
        <v>125</v>
      </c>
      <c r="J122">
        <f>_xlfn.XLOOKUP(C122, '[2]CSA C22.3 No.60826 Table CA.1'!$C$3:$C$681, '[2]CSA C22.3 No.60826 Table CA.1'!$E$3:$E$681)</f>
        <v>49.63</v>
      </c>
      <c r="K122">
        <f>_xlfn.XLOOKUP(C122, '[2]CSA C22.3 No.60826 Table CA.1'!$C$3:$C$681, '[2]CSA C22.3 No.60826 Table CA.1'!$F$3:$F$681)</f>
        <v>-114.5</v>
      </c>
    </row>
    <row r="123" spans="1:11" x14ac:dyDescent="0.3">
      <c r="A123" t="s">
        <v>247</v>
      </c>
      <c r="B123" t="s">
        <v>272</v>
      </c>
      <c r="C123" t="str">
        <f t="shared" si="1"/>
        <v>Alberta Coronation</v>
      </c>
      <c r="D123">
        <v>790</v>
      </c>
      <c r="E123">
        <v>0.6</v>
      </c>
      <c r="F123">
        <v>-48</v>
      </c>
      <c r="G123">
        <v>39</v>
      </c>
      <c r="H123">
        <v>91</v>
      </c>
      <c r="I123">
        <v>125</v>
      </c>
      <c r="J123">
        <f>_xlfn.XLOOKUP(C123, '[2]CSA C22.3 No.60826 Table CA.1'!$C$3:$C$681, '[2]CSA C22.3 No.60826 Table CA.1'!$E$3:$E$681)</f>
        <v>52.08</v>
      </c>
      <c r="K123">
        <f>_xlfn.XLOOKUP(C123, '[2]CSA C22.3 No.60826 Table CA.1'!$C$3:$C$681, '[2]CSA C22.3 No.60826 Table CA.1'!$F$3:$F$681)</f>
        <v>-111.45</v>
      </c>
    </row>
    <row r="124" spans="1:11" x14ac:dyDescent="0.3">
      <c r="A124" t="s">
        <v>247</v>
      </c>
      <c r="B124" t="s">
        <v>274</v>
      </c>
      <c r="C124" t="str">
        <f t="shared" si="1"/>
        <v>Alberta Cowley</v>
      </c>
      <c r="D124">
        <v>1175</v>
      </c>
      <c r="E124">
        <v>0.5</v>
      </c>
      <c r="F124">
        <v>-48</v>
      </c>
      <c r="G124">
        <v>37</v>
      </c>
      <c r="H124">
        <v>135</v>
      </c>
      <c r="I124">
        <v>188</v>
      </c>
      <c r="J124">
        <f>_xlfn.XLOOKUP(C124, '[2]CSA C22.3 No.60826 Table CA.1'!$C$3:$C$681, '[2]CSA C22.3 No.60826 Table CA.1'!$E$3:$E$681)</f>
        <v>49.57</v>
      </c>
      <c r="K124">
        <f>_xlfn.XLOOKUP(C124, '[2]CSA C22.3 No.60826 Table CA.1'!$C$3:$C$681, '[2]CSA C22.3 No.60826 Table CA.1'!$F$3:$F$681)</f>
        <v>-114.08</v>
      </c>
    </row>
    <row r="125" spans="1:11" x14ac:dyDescent="0.3">
      <c r="A125" t="s">
        <v>247</v>
      </c>
      <c r="B125" t="s">
        <v>276</v>
      </c>
      <c r="C125" t="str">
        <f t="shared" si="1"/>
        <v>Alberta Drumheller</v>
      </c>
      <c r="D125">
        <v>685</v>
      </c>
      <c r="E125">
        <v>0.4</v>
      </c>
      <c r="F125">
        <v>-48</v>
      </c>
      <c r="G125">
        <v>39</v>
      </c>
      <c r="H125">
        <v>95</v>
      </c>
      <c r="I125">
        <v>131</v>
      </c>
      <c r="J125">
        <f>_xlfn.XLOOKUP(C125, '[2]CSA C22.3 No.60826 Table CA.1'!$C$3:$C$681, '[2]CSA C22.3 No.60826 Table CA.1'!$E$3:$E$681)</f>
        <v>51.47</v>
      </c>
      <c r="K125">
        <f>_xlfn.XLOOKUP(C125, '[2]CSA C22.3 No.60826 Table CA.1'!$C$3:$C$681, '[2]CSA C22.3 No.60826 Table CA.1'!$F$3:$F$681)</f>
        <v>-112.7</v>
      </c>
    </row>
    <row r="126" spans="1:11" x14ac:dyDescent="0.3">
      <c r="A126" t="s">
        <v>247</v>
      </c>
      <c r="B126" t="s">
        <v>278</v>
      </c>
      <c r="C126" t="str">
        <f t="shared" si="1"/>
        <v>Alberta Edmonton</v>
      </c>
      <c r="D126">
        <v>645</v>
      </c>
      <c r="E126">
        <v>0.5</v>
      </c>
      <c r="F126">
        <v>-48</v>
      </c>
      <c r="G126">
        <v>37</v>
      </c>
      <c r="H126">
        <v>92</v>
      </c>
      <c r="I126">
        <v>126</v>
      </c>
      <c r="J126">
        <f>_xlfn.XLOOKUP(C126, '[2]CSA C22.3 No.60826 Table CA.1'!$C$3:$C$681, '[2]CSA C22.3 No.60826 Table CA.1'!$E$3:$E$681)</f>
        <v>53.55</v>
      </c>
      <c r="K126">
        <f>_xlfn.XLOOKUP(C126, '[2]CSA C22.3 No.60826 Table CA.1'!$C$3:$C$681, '[2]CSA C22.3 No.60826 Table CA.1'!$F$3:$F$681)</f>
        <v>-113.47</v>
      </c>
    </row>
    <row r="127" spans="1:11" x14ac:dyDescent="0.3">
      <c r="A127" t="s">
        <v>247</v>
      </c>
      <c r="B127" t="s">
        <v>280</v>
      </c>
      <c r="C127" t="str">
        <f t="shared" si="1"/>
        <v>Alberta Edson</v>
      </c>
      <c r="D127">
        <v>920</v>
      </c>
      <c r="E127">
        <v>0.6</v>
      </c>
      <c r="F127">
        <v>-50</v>
      </c>
      <c r="G127">
        <v>37</v>
      </c>
      <c r="H127">
        <v>88</v>
      </c>
      <c r="I127">
        <v>121</v>
      </c>
      <c r="J127">
        <f>_xlfn.XLOOKUP(C127, '[2]CSA C22.3 No.60826 Table CA.1'!$C$3:$C$681, '[2]CSA C22.3 No.60826 Table CA.1'!$E$3:$E$681)</f>
        <v>53.58</v>
      </c>
      <c r="K127">
        <f>_xlfn.XLOOKUP(C127, '[2]CSA C22.3 No.60826 Table CA.1'!$C$3:$C$681, '[2]CSA C22.3 No.60826 Table CA.1'!$F$3:$F$681)</f>
        <v>-116.43</v>
      </c>
    </row>
    <row r="128" spans="1:11" x14ac:dyDescent="0.3">
      <c r="A128" t="s">
        <v>247</v>
      </c>
      <c r="B128" t="s">
        <v>966</v>
      </c>
      <c r="C128" t="str">
        <f t="shared" si="1"/>
        <v>Alberta Embarras Portage</v>
      </c>
      <c r="D128">
        <v>220</v>
      </c>
      <c r="E128">
        <v>0.7</v>
      </c>
      <c r="F128">
        <v>-53</v>
      </c>
      <c r="G128">
        <v>36</v>
      </c>
      <c r="H128">
        <v>80</v>
      </c>
      <c r="I128">
        <v>108</v>
      </c>
      <c r="J128">
        <f>_xlfn.XLOOKUP(C128, '[2]CSA C22.3 No.60826 Table CA.1'!$C$3:$C$681, '[2]CSA C22.3 No.60826 Table CA.1'!$E$3:$E$681)</f>
        <v>58.45</v>
      </c>
      <c r="K128">
        <f>_xlfn.XLOOKUP(C128, '[2]CSA C22.3 No.60826 Table CA.1'!$C$3:$C$681, '[2]CSA C22.3 No.60826 Table CA.1'!$F$3:$F$681)</f>
        <v>-111.47</v>
      </c>
    </row>
    <row r="129" spans="1:11" x14ac:dyDescent="0.3">
      <c r="A129" t="s">
        <v>247</v>
      </c>
      <c r="B129" t="s">
        <v>282</v>
      </c>
      <c r="C129" t="str">
        <f t="shared" si="1"/>
        <v>Alberta Fairview</v>
      </c>
      <c r="D129">
        <v>670</v>
      </c>
      <c r="E129">
        <v>0.7</v>
      </c>
      <c r="F129">
        <v>-52</v>
      </c>
      <c r="G129">
        <v>36</v>
      </c>
      <c r="H129">
        <v>85</v>
      </c>
      <c r="I129">
        <v>116</v>
      </c>
      <c r="J129">
        <f>_xlfn.XLOOKUP(C129, '[2]CSA C22.3 No.60826 Table CA.1'!$C$3:$C$681, '[2]CSA C22.3 No.60826 Table CA.1'!$E$3:$E$681)</f>
        <v>56.07</v>
      </c>
      <c r="K129">
        <f>_xlfn.XLOOKUP(C129, '[2]CSA C22.3 No.60826 Table CA.1'!$C$3:$C$681, '[2]CSA C22.3 No.60826 Table CA.1'!$F$3:$F$681)</f>
        <v>-118.38</v>
      </c>
    </row>
    <row r="130" spans="1:11" x14ac:dyDescent="0.3">
      <c r="A130" t="s">
        <v>247</v>
      </c>
      <c r="B130" t="s">
        <v>969</v>
      </c>
      <c r="C130" t="str">
        <f t="shared" si="1"/>
        <v>Alberta Fort MacLeod</v>
      </c>
      <c r="D130">
        <v>945</v>
      </c>
      <c r="E130">
        <v>0.4</v>
      </c>
      <c r="F130">
        <v>-47</v>
      </c>
      <c r="G130">
        <v>40</v>
      </c>
      <c r="H130">
        <v>110</v>
      </c>
      <c r="I130">
        <v>153</v>
      </c>
      <c r="J130">
        <f>_xlfn.XLOOKUP(C130, '[2]CSA C22.3 No.60826 Table CA.1'!$C$3:$C$681, '[2]CSA C22.3 No.60826 Table CA.1'!$E$3:$E$681)</f>
        <v>49.72</v>
      </c>
      <c r="K130">
        <f>_xlfn.XLOOKUP(C130, '[2]CSA C22.3 No.60826 Table CA.1'!$C$3:$C$681, '[2]CSA C22.3 No.60826 Table CA.1'!$F$3:$F$681)</f>
        <v>-113.42</v>
      </c>
    </row>
    <row r="131" spans="1:11" x14ac:dyDescent="0.3">
      <c r="A131" t="s">
        <v>247</v>
      </c>
      <c r="B131" t="s">
        <v>971</v>
      </c>
      <c r="C131" t="str">
        <f t="shared" ref="C131:C194" si="2">_xlfn.CONCAT(A131, " ", B131)</f>
        <v>Alberta Fort McMurray</v>
      </c>
      <c r="D131">
        <v>255</v>
      </c>
      <c r="E131">
        <v>0.4</v>
      </c>
      <c r="F131">
        <v>-51</v>
      </c>
      <c r="G131">
        <v>38</v>
      </c>
      <c r="H131">
        <v>80</v>
      </c>
      <c r="I131">
        <v>108</v>
      </c>
      <c r="J131">
        <f>_xlfn.XLOOKUP(C131, '[2]CSA C22.3 No.60826 Table CA.1'!$C$3:$C$681, '[2]CSA C22.3 No.60826 Table CA.1'!$E$3:$E$681)</f>
        <v>56.73</v>
      </c>
      <c r="K131">
        <f>_xlfn.XLOOKUP(C131, '[2]CSA C22.3 No.60826 Table CA.1'!$C$3:$C$681, '[2]CSA C22.3 No.60826 Table CA.1'!$F$3:$F$681)</f>
        <v>-111.38</v>
      </c>
    </row>
    <row r="132" spans="1:11" x14ac:dyDescent="0.3">
      <c r="A132" t="s">
        <v>247</v>
      </c>
      <c r="B132" t="s">
        <v>973</v>
      </c>
      <c r="C132" t="str">
        <f t="shared" si="2"/>
        <v>Alberta Fort Saskatchewan</v>
      </c>
      <c r="D132">
        <v>610</v>
      </c>
      <c r="E132">
        <v>0.5</v>
      </c>
      <c r="F132">
        <v>-49</v>
      </c>
      <c r="G132">
        <v>37</v>
      </c>
      <c r="H132">
        <v>90</v>
      </c>
      <c r="I132">
        <v>123</v>
      </c>
      <c r="J132">
        <f>_xlfn.XLOOKUP(C132, '[2]CSA C22.3 No.60826 Table CA.1'!$C$3:$C$681, '[2]CSA C22.3 No.60826 Table CA.1'!$E$3:$E$681)</f>
        <v>53.72</v>
      </c>
      <c r="K132">
        <f>_xlfn.XLOOKUP(C132, '[2]CSA C22.3 No.60826 Table CA.1'!$C$3:$C$681, '[2]CSA C22.3 No.60826 Table CA.1'!$F$3:$F$681)</f>
        <v>-113.22</v>
      </c>
    </row>
    <row r="133" spans="1:11" x14ac:dyDescent="0.3">
      <c r="A133" t="s">
        <v>247</v>
      </c>
      <c r="B133" t="s">
        <v>975</v>
      </c>
      <c r="C133" t="str">
        <f t="shared" si="2"/>
        <v>Alberta Fort Vermilion</v>
      </c>
      <c r="D133">
        <v>270</v>
      </c>
      <c r="E133">
        <v>0.6</v>
      </c>
      <c r="F133">
        <v>-57</v>
      </c>
      <c r="G133">
        <v>37</v>
      </c>
      <c r="H133">
        <v>80</v>
      </c>
      <c r="I133">
        <v>108</v>
      </c>
      <c r="J133">
        <f>_xlfn.XLOOKUP(C133, '[2]CSA C22.3 No.60826 Table CA.1'!$C$3:$C$681, '[2]CSA C22.3 No.60826 Table CA.1'!$E$3:$E$681)</f>
        <v>58.4</v>
      </c>
      <c r="K133">
        <f>_xlfn.XLOOKUP(C133, '[2]CSA C22.3 No.60826 Table CA.1'!$C$3:$C$681, '[2]CSA C22.3 No.60826 Table CA.1'!$F$3:$F$681)</f>
        <v>-116</v>
      </c>
    </row>
    <row r="134" spans="1:11" x14ac:dyDescent="0.3">
      <c r="A134" t="s">
        <v>247</v>
      </c>
      <c r="B134" t="s">
        <v>977</v>
      </c>
      <c r="C134" t="str">
        <f t="shared" si="2"/>
        <v>Alberta Grande Prairie</v>
      </c>
      <c r="D134">
        <v>650</v>
      </c>
      <c r="E134">
        <v>0.7</v>
      </c>
      <c r="F134">
        <v>-52</v>
      </c>
      <c r="G134">
        <v>36</v>
      </c>
      <c r="H134">
        <v>95</v>
      </c>
      <c r="I134">
        <v>130</v>
      </c>
      <c r="J134">
        <f>_xlfn.XLOOKUP(C134, '[2]CSA C22.3 No.60826 Table CA.1'!$C$3:$C$681, '[2]CSA C22.3 No.60826 Table CA.1'!$E$3:$E$681)</f>
        <v>55.17</v>
      </c>
      <c r="K134">
        <f>_xlfn.XLOOKUP(C134, '[2]CSA C22.3 No.60826 Table CA.1'!$C$3:$C$681, '[2]CSA C22.3 No.60826 Table CA.1'!$F$3:$F$681)</f>
        <v>-118.8</v>
      </c>
    </row>
    <row r="135" spans="1:11" x14ac:dyDescent="0.3">
      <c r="A135" t="s">
        <v>247</v>
      </c>
      <c r="B135" t="s">
        <v>284</v>
      </c>
      <c r="C135" t="str">
        <f t="shared" si="2"/>
        <v>Alberta Habay</v>
      </c>
      <c r="D135">
        <v>335</v>
      </c>
      <c r="E135">
        <v>0.7</v>
      </c>
      <c r="F135">
        <v>-55</v>
      </c>
      <c r="G135">
        <v>36</v>
      </c>
      <c r="H135">
        <v>80</v>
      </c>
      <c r="I135">
        <v>108</v>
      </c>
      <c r="J135">
        <f>_xlfn.XLOOKUP(C135, '[2]CSA C22.3 No.60826 Table CA.1'!$C$3:$C$681, '[2]CSA C22.3 No.60826 Table CA.1'!$E$3:$E$681)</f>
        <v>58.83</v>
      </c>
      <c r="K135">
        <f>_xlfn.XLOOKUP(C135, '[2]CSA C22.3 No.60826 Table CA.1'!$C$3:$C$681, '[2]CSA C22.3 No.60826 Table CA.1'!$F$3:$F$681)</f>
        <v>-118.73</v>
      </c>
    </row>
    <row r="136" spans="1:11" x14ac:dyDescent="0.3">
      <c r="A136" t="s">
        <v>247</v>
      </c>
      <c r="B136" t="s">
        <v>286</v>
      </c>
      <c r="C136" t="str">
        <f t="shared" si="2"/>
        <v>Alberta Hardisty</v>
      </c>
      <c r="D136">
        <v>615</v>
      </c>
      <c r="E136">
        <v>0.5</v>
      </c>
      <c r="F136">
        <v>-49</v>
      </c>
      <c r="G136">
        <v>39</v>
      </c>
      <c r="H136">
        <v>94</v>
      </c>
      <c r="I136">
        <v>129</v>
      </c>
      <c r="J136">
        <f>_xlfn.XLOOKUP(C136, '[2]CSA C22.3 No.60826 Table CA.1'!$C$3:$C$681, '[2]CSA C22.3 No.60826 Table CA.1'!$E$3:$E$681)</f>
        <v>52.67</v>
      </c>
      <c r="K136">
        <f>_xlfn.XLOOKUP(C136, '[2]CSA C22.3 No.60826 Table CA.1'!$C$3:$C$681, '[2]CSA C22.3 No.60826 Table CA.1'!$F$3:$F$681)</f>
        <v>-111.3</v>
      </c>
    </row>
    <row r="137" spans="1:11" x14ac:dyDescent="0.3">
      <c r="A137" t="s">
        <v>247</v>
      </c>
      <c r="B137" t="s">
        <v>979</v>
      </c>
      <c r="C137" t="str">
        <f t="shared" si="2"/>
        <v>Alberta High River</v>
      </c>
      <c r="D137">
        <v>1040</v>
      </c>
      <c r="E137">
        <v>0.4</v>
      </c>
      <c r="F137">
        <v>-46</v>
      </c>
      <c r="G137">
        <v>38</v>
      </c>
      <c r="H137">
        <v>98</v>
      </c>
      <c r="I137">
        <v>136</v>
      </c>
      <c r="J137">
        <f>_xlfn.XLOOKUP(C137, '[2]CSA C22.3 No.60826 Table CA.1'!$C$3:$C$681, '[2]CSA C22.3 No.60826 Table CA.1'!$E$3:$E$681)</f>
        <v>50.58</v>
      </c>
      <c r="K137">
        <f>_xlfn.XLOOKUP(C137, '[2]CSA C22.3 No.60826 Table CA.1'!$C$3:$C$681, '[2]CSA C22.3 No.60826 Table CA.1'!$F$3:$F$681)</f>
        <v>-113.87</v>
      </c>
    </row>
    <row r="138" spans="1:11" x14ac:dyDescent="0.3">
      <c r="A138" t="s">
        <v>247</v>
      </c>
      <c r="B138" t="s">
        <v>288</v>
      </c>
      <c r="C138" t="str">
        <f t="shared" si="2"/>
        <v>Alberta Hinton</v>
      </c>
      <c r="D138">
        <v>990</v>
      </c>
      <c r="E138">
        <v>0.8</v>
      </c>
      <c r="F138">
        <v>-52</v>
      </c>
      <c r="G138">
        <v>37</v>
      </c>
      <c r="H138">
        <v>85</v>
      </c>
      <c r="I138">
        <v>117</v>
      </c>
      <c r="J138">
        <f>_xlfn.XLOOKUP(C138, '[2]CSA C22.3 No.60826 Table CA.1'!$C$3:$C$681, '[2]CSA C22.3 No.60826 Table CA.1'!$E$3:$E$681)</f>
        <v>53.4</v>
      </c>
      <c r="K138">
        <f>_xlfn.XLOOKUP(C138, '[2]CSA C22.3 No.60826 Table CA.1'!$C$3:$C$681, '[2]CSA C22.3 No.60826 Table CA.1'!$F$3:$F$681)</f>
        <v>-117.58</v>
      </c>
    </row>
    <row r="139" spans="1:11" x14ac:dyDescent="0.3">
      <c r="A139" t="s">
        <v>247</v>
      </c>
      <c r="B139" t="s">
        <v>290</v>
      </c>
      <c r="C139" t="str">
        <f t="shared" si="2"/>
        <v>Alberta Jasper</v>
      </c>
      <c r="D139">
        <v>1060</v>
      </c>
      <c r="E139">
        <v>0.9</v>
      </c>
      <c r="F139">
        <v>-48</v>
      </c>
      <c r="G139">
        <v>37</v>
      </c>
      <c r="H139">
        <v>80</v>
      </c>
      <c r="I139">
        <v>111</v>
      </c>
      <c r="J139">
        <f>_xlfn.XLOOKUP(C139, '[2]CSA C22.3 No.60826 Table CA.1'!$C$3:$C$681, '[2]CSA C22.3 No.60826 Table CA.1'!$E$3:$E$681)</f>
        <v>52.88</v>
      </c>
      <c r="K139">
        <f>_xlfn.XLOOKUP(C139, '[2]CSA C22.3 No.60826 Table CA.1'!$C$3:$C$681, '[2]CSA C22.3 No.60826 Table CA.1'!$F$3:$F$681)</f>
        <v>-118.08</v>
      </c>
    </row>
    <row r="140" spans="1:11" x14ac:dyDescent="0.3">
      <c r="A140" t="s">
        <v>247</v>
      </c>
      <c r="B140" t="s">
        <v>981</v>
      </c>
      <c r="C140" t="str">
        <f t="shared" si="2"/>
        <v>Alberta Keg River</v>
      </c>
      <c r="D140">
        <v>420</v>
      </c>
      <c r="E140">
        <v>0.7</v>
      </c>
      <c r="F140">
        <v>-55</v>
      </c>
      <c r="G140">
        <v>37</v>
      </c>
      <c r="H140">
        <v>80</v>
      </c>
      <c r="I140">
        <v>109</v>
      </c>
      <c r="J140">
        <f>_xlfn.XLOOKUP(C140, '[2]CSA C22.3 No.60826 Table CA.1'!$C$3:$C$681, '[2]CSA C22.3 No.60826 Table CA.1'!$E$3:$E$681)</f>
        <v>57.75</v>
      </c>
      <c r="K140">
        <f>_xlfn.XLOOKUP(C140, '[2]CSA C22.3 No.60826 Table CA.1'!$C$3:$C$681, '[2]CSA C22.3 No.60826 Table CA.1'!$F$3:$F$681)</f>
        <v>-117.62</v>
      </c>
    </row>
    <row r="141" spans="1:11" x14ac:dyDescent="0.3">
      <c r="A141" t="s">
        <v>247</v>
      </c>
      <c r="B141" t="s">
        <v>1583</v>
      </c>
      <c r="C141" t="str">
        <f t="shared" si="2"/>
        <v>Alberta Lac La Biche</v>
      </c>
      <c r="D141">
        <v>560</v>
      </c>
      <c r="E141">
        <v>0.5</v>
      </c>
      <c r="F141">
        <v>-52</v>
      </c>
      <c r="G141">
        <v>36</v>
      </c>
      <c r="H141">
        <v>88</v>
      </c>
      <c r="I141">
        <v>120</v>
      </c>
      <c r="J141">
        <f>_xlfn.XLOOKUP(C141, '[2]CSA C22.3 No.60826 Table CA.1'!$C$3:$C$681, '[2]CSA C22.3 No.60826 Table CA.1'!$E$3:$E$681)</f>
        <v>54.77</v>
      </c>
      <c r="K141">
        <f>_xlfn.XLOOKUP(C141, '[2]CSA C22.3 No.60826 Table CA.1'!$C$3:$C$681, '[2]CSA C22.3 No.60826 Table CA.1'!$F$3:$F$681)</f>
        <v>-111.97</v>
      </c>
    </row>
    <row r="142" spans="1:11" x14ac:dyDescent="0.3">
      <c r="A142" t="s">
        <v>247</v>
      </c>
      <c r="B142" t="s">
        <v>292</v>
      </c>
      <c r="C142" t="str">
        <f t="shared" si="2"/>
        <v>Alberta Lacombe</v>
      </c>
      <c r="D142">
        <v>855</v>
      </c>
      <c r="E142">
        <v>0.6</v>
      </c>
      <c r="F142">
        <v>-49</v>
      </c>
      <c r="G142">
        <v>37</v>
      </c>
      <c r="H142">
        <v>92</v>
      </c>
      <c r="I142">
        <v>127</v>
      </c>
      <c r="J142">
        <f>_xlfn.XLOOKUP(C142, '[2]CSA C22.3 No.60826 Table CA.1'!$C$3:$C$681, '[2]CSA C22.3 No.60826 Table CA.1'!$E$3:$E$681)</f>
        <v>52.47</v>
      </c>
      <c r="K142">
        <f>_xlfn.XLOOKUP(C142, '[2]CSA C22.3 No.60826 Table CA.1'!$C$3:$C$681, '[2]CSA C22.3 No.60826 Table CA.1'!$F$3:$F$681)</f>
        <v>-113.73</v>
      </c>
    </row>
    <row r="143" spans="1:11" x14ac:dyDescent="0.3">
      <c r="A143" t="s">
        <v>247</v>
      </c>
      <c r="B143" t="s">
        <v>294</v>
      </c>
      <c r="C143" t="str">
        <f t="shared" si="2"/>
        <v>Alberta Lethbridge</v>
      </c>
      <c r="D143">
        <v>910</v>
      </c>
      <c r="E143">
        <v>0.4</v>
      </c>
      <c r="F143">
        <v>-46</v>
      </c>
      <c r="G143">
        <v>39</v>
      </c>
      <c r="H143">
        <v>108</v>
      </c>
      <c r="I143">
        <v>150</v>
      </c>
      <c r="J143">
        <f>_xlfn.XLOOKUP(C143, '[2]CSA C22.3 No.60826 Table CA.1'!$C$3:$C$681, '[2]CSA C22.3 No.60826 Table CA.1'!$E$3:$E$681)</f>
        <v>49.7</v>
      </c>
      <c r="K143">
        <f>_xlfn.XLOOKUP(C143, '[2]CSA C22.3 No.60826 Table CA.1'!$C$3:$C$681, '[2]CSA C22.3 No.60826 Table CA.1'!$F$3:$F$681)</f>
        <v>-112.82</v>
      </c>
    </row>
    <row r="144" spans="1:11" x14ac:dyDescent="0.3">
      <c r="A144" t="s">
        <v>247</v>
      </c>
      <c r="B144" t="s">
        <v>296</v>
      </c>
      <c r="C144" t="str">
        <f t="shared" si="2"/>
        <v>Alberta Manning</v>
      </c>
      <c r="D144">
        <v>465</v>
      </c>
      <c r="E144">
        <v>0.7</v>
      </c>
      <c r="F144">
        <v>-54</v>
      </c>
      <c r="G144">
        <v>36</v>
      </c>
      <c r="H144">
        <v>80</v>
      </c>
      <c r="I144">
        <v>109</v>
      </c>
      <c r="J144">
        <f>_xlfn.XLOOKUP(C144, '[2]CSA C22.3 No.60826 Table CA.1'!$C$3:$C$681, '[2]CSA C22.3 No.60826 Table CA.1'!$E$3:$E$681)</f>
        <v>56.92</v>
      </c>
      <c r="K144">
        <f>_xlfn.XLOOKUP(C144, '[2]CSA C22.3 No.60826 Table CA.1'!$C$3:$C$681, '[2]CSA C22.3 No.60826 Table CA.1'!$F$3:$F$681)</f>
        <v>-117.62</v>
      </c>
    </row>
    <row r="145" spans="1:11" x14ac:dyDescent="0.3">
      <c r="A145" t="s">
        <v>247</v>
      </c>
      <c r="B145" t="s">
        <v>986</v>
      </c>
      <c r="C145" t="str">
        <f t="shared" si="2"/>
        <v>Alberta Medicine Hat</v>
      </c>
      <c r="D145">
        <v>705</v>
      </c>
      <c r="E145">
        <v>0.3</v>
      </c>
      <c r="F145">
        <v>-49</v>
      </c>
      <c r="G145">
        <v>42</v>
      </c>
      <c r="H145">
        <v>98</v>
      </c>
      <c r="I145">
        <v>136</v>
      </c>
      <c r="J145">
        <f>_xlfn.XLOOKUP(C145, '[2]CSA C22.3 No.60826 Table CA.1'!$C$3:$C$681, '[2]CSA C22.3 No.60826 Table CA.1'!$E$3:$E$681)</f>
        <v>50.05</v>
      </c>
      <c r="K145">
        <f>_xlfn.XLOOKUP(C145, '[2]CSA C22.3 No.60826 Table CA.1'!$C$3:$C$681, '[2]CSA C22.3 No.60826 Table CA.1'!$F$3:$F$681)</f>
        <v>-110.67</v>
      </c>
    </row>
    <row r="146" spans="1:11" x14ac:dyDescent="0.3">
      <c r="A146" t="s">
        <v>247</v>
      </c>
      <c r="B146" t="s">
        <v>988</v>
      </c>
      <c r="C146" t="str">
        <f t="shared" si="2"/>
        <v>Alberta Peace River</v>
      </c>
      <c r="D146">
        <v>330</v>
      </c>
      <c r="E146">
        <v>0.7</v>
      </c>
      <c r="F146">
        <v>-52</v>
      </c>
      <c r="G146">
        <v>36</v>
      </c>
      <c r="H146">
        <v>85</v>
      </c>
      <c r="I146">
        <v>116</v>
      </c>
      <c r="J146">
        <f>_xlfn.XLOOKUP(C146, '[2]CSA C22.3 No.60826 Table CA.1'!$C$3:$C$681, '[2]CSA C22.3 No.60826 Table CA.1'!$E$3:$E$681)</f>
        <v>56.23</v>
      </c>
      <c r="K146">
        <f>_xlfn.XLOOKUP(C146, '[2]CSA C22.3 No.60826 Table CA.1'!$C$3:$C$681, '[2]CSA C22.3 No.60826 Table CA.1'!$F$3:$F$681)</f>
        <v>-117.28</v>
      </c>
    </row>
    <row r="147" spans="1:11" x14ac:dyDescent="0.3">
      <c r="A147" t="s">
        <v>247</v>
      </c>
      <c r="B147" t="s">
        <v>990</v>
      </c>
      <c r="C147" t="str">
        <f t="shared" si="2"/>
        <v>Alberta Pincher Creek</v>
      </c>
      <c r="D147">
        <v>1130</v>
      </c>
      <c r="E147">
        <v>0.4</v>
      </c>
      <c r="F147">
        <v>-47</v>
      </c>
      <c r="G147">
        <v>37</v>
      </c>
      <c r="H147">
        <v>140</v>
      </c>
      <c r="I147">
        <v>195</v>
      </c>
      <c r="J147">
        <f>_xlfn.XLOOKUP(C147, '[2]CSA C22.3 No.60826 Table CA.1'!$C$3:$C$681, '[2]CSA C22.3 No.60826 Table CA.1'!$E$3:$E$681)</f>
        <v>49.48</v>
      </c>
      <c r="K147">
        <f>_xlfn.XLOOKUP(C147, '[2]CSA C22.3 No.60826 Table CA.1'!$C$3:$C$681, '[2]CSA C22.3 No.60826 Table CA.1'!$F$3:$F$681)</f>
        <v>-113.95</v>
      </c>
    </row>
    <row r="148" spans="1:11" x14ac:dyDescent="0.3">
      <c r="A148" t="s">
        <v>247</v>
      </c>
      <c r="B148" t="s">
        <v>298</v>
      </c>
      <c r="C148" t="str">
        <f t="shared" si="2"/>
        <v>Alberta Ranfurly</v>
      </c>
      <c r="D148">
        <v>670</v>
      </c>
      <c r="E148">
        <v>0.6</v>
      </c>
      <c r="F148">
        <v>-49</v>
      </c>
      <c r="G148">
        <v>38</v>
      </c>
      <c r="H148">
        <v>90</v>
      </c>
      <c r="I148">
        <v>123</v>
      </c>
      <c r="J148">
        <f>_xlfn.XLOOKUP(C148, '[2]CSA C22.3 No.60826 Table CA.1'!$C$3:$C$681, '[2]CSA C22.3 No.60826 Table CA.1'!$E$3:$E$681)</f>
        <v>53.42</v>
      </c>
      <c r="K148">
        <f>_xlfn.XLOOKUP(C148, '[2]CSA C22.3 No.60826 Table CA.1'!$C$3:$C$681, '[2]CSA C22.3 No.60826 Table CA.1'!$F$3:$F$681)</f>
        <v>-111.68</v>
      </c>
    </row>
    <row r="149" spans="1:11" x14ac:dyDescent="0.3">
      <c r="A149" t="s">
        <v>247</v>
      </c>
      <c r="B149" t="s">
        <v>992</v>
      </c>
      <c r="C149" t="str">
        <f t="shared" si="2"/>
        <v>Alberta Red Deer</v>
      </c>
      <c r="D149">
        <v>855</v>
      </c>
      <c r="E149">
        <v>0.5</v>
      </c>
      <c r="F149">
        <v>-48</v>
      </c>
      <c r="G149">
        <v>38</v>
      </c>
      <c r="H149">
        <v>92</v>
      </c>
      <c r="I149">
        <v>127</v>
      </c>
      <c r="J149">
        <f>_xlfn.XLOOKUP(C149, '[2]CSA C22.3 No.60826 Table CA.1'!$C$3:$C$681, '[2]CSA C22.3 No.60826 Table CA.1'!$E$3:$E$681)</f>
        <v>52.27</v>
      </c>
      <c r="K149">
        <f>_xlfn.XLOOKUP(C149, '[2]CSA C22.3 No.60826 Table CA.1'!$C$3:$C$681, '[2]CSA C22.3 No.60826 Table CA.1'!$F$3:$F$681)</f>
        <v>-113.8</v>
      </c>
    </row>
    <row r="150" spans="1:11" x14ac:dyDescent="0.3">
      <c r="A150" t="s">
        <v>247</v>
      </c>
      <c r="B150" t="s">
        <v>994</v>
      </c>
      <c r="C150" t="str">
        <f t="shared" si="2"/>
        <v>Alberta Rocky Mountain House</v>
      </c>
      <c r="D150">
        <v>985</v>
      </c>
      <c r="E150">
        <v>0.6</v>
      </c>
      <c r="F150">
        <v>-47</v>
      </c>
      <c r="G150">
        <v>35</v>
      </c>
      <c r="H150">
        <v>89</v>
      </c>
      <c r="I150">
        <v>123</v>
      </c>
      <c r="J150">
        <f>_xlfn.XLOOKUP(C150, '[2]CSA C22.3 No.60826 Table CA.1'!$C$3:$C$681, '[2]CSA C22.3 No.60826 Table CA.1'!$E$3:$E$681)</f>
        <v>52.37</v>
      </c>
      <c r="K150">
        <f>_xlfn.XLOOKUP(C150, '[2]CSA C22.3 No.60826 Table CA.1'!$C$3:$C$681, '[2]CSA C22.3 No.60826 Table CA.1'!$F$3:$F$681)</f>
        <v>-114.92</v>
      </c>
    </row>
    <row r="151" spans="1:11" x14ac:dyDescent="0.3">
      <c r="A151" t="s">
        <v>247</v>
      </c>
      <c r="B151" t="s">
        <v>996</v>
      </c>
      <c r="C151" t="str">
        <f t="shared" si="2"/>
        <v>Alberta Slave Lake</v>
      </c>
      <c r="D151">
        <v>590</v>
      </c>
      <c r="E151">
        <v>0.6</v>
      </c>
      <c r="F151">
        <v>-50</v>
      </c>
      <c r="G151">
        <v>35</v>
      </c>
      <c r="H151">
        <v>91</v>
      </c>
      <c r="I151">
        <v>124</v>
      </c>
      <c r="J151">
        <f>_xlfn.XLOOKUP(C151, '[2]CSA C22.3 No.60826 Table CA.1'!$C$3:$C$681, '[2]CSA C22.3 No.60826 Table CA.1'!$E$3:$E$681)</f>
        <v>55.28</v>
      </c>
      <c r="K151">
        <f>_xlfn.XLOOKUP(C151, '[2]CSA C22.3 No.60826 Table CA.1'!$C$3:$C$681, '[2]CSA C22.3 No.60826 Table CA.1'!$F$3:$F$681)</f>
        <v>-114.77</v>
      </c>
    </row>
    <row r="152" spans="1:11" x14ac:dyDescent="0.3">
      <c r="A152" t="s">
        <v>247</v>
      </c>
      <c r="B152" t="s">
        <v>300</v>
      </c>
      <c r="C152" t="str">
        <f t="shared" si="2"/>
        <v>Alberta Stettler</v>
      </c>
      <c r="D152">
        <v>820</v>
      </c>
      <c r="E152">
        <v>0.6</v>
      </c>
      <c r="F152">
        <v>-49</v>
      </c>
      <c r="G152">
        <v>34</v>
      </c>
      <c r="H152">
        <v>92</v>
      </c>
      <c r="I152">
        <v>127</v>
      </c>
      <c r="J152">
        <f>_xlfn.XLOOKUP(C152, '[2]CSA C22.3 No.60826 Table CA.1'!$C$3:$C$681, '[2]CSA C22.3 No.60826 Table CA.1'!$E$3:$E$681)</f>
        <v>52.32</v>
      </c>
      <c r="K152">
        <f>_xlfn.XLOOKUP(C152, '[2]CSA C22.3 No.60826 Table CA.1'!$C$3:$C$681, '[2]CSA C22.3 No.60826 Table CA.1'!$F$3:$F$681)</f>
        <v>-112.72</v>
      </c>
    </row>
    <row r="153" spans="1:11" x14ac:dyDescent="0.3">
      <c r="A153" t="s">
        <v>247</v>
      </c>
      <c r="B153" t="s">
        <v>998</v>
      </c>
      <c r="C153" t="str">
        <f t="shared" si="2"/>
        <v>Alberta Stony Plain</v>
      </c>
      <c r="D153">
        <v>710</v>
      </c>
      <c r="E153">
        <v>0.5</v>
      </c>
      <c r="F153">
        <v>-47</v>
      </c>
      <c r="G153">
        <v>36</v>
      </c>
      <c r="H153">
        <v>90</v>
      </c>
      <c r="I153">
        <v>123</v>
      </c>
      <c r="J153">
        <f>_xlfn.XLOOKUP(C153, '[2]CSA C22.3 No.60826 Table CA.1'!$C$3:$C$681, '[2]CSA C22.3 No.60826 Table CA.1'!$E$3:$E$681)</f>
        <v>53.53</v>
      </c>
      <c r="K153">
        <f>_xlfn.XLOOKUP(C153, '[2]CSA C22.3 No.60826 Table CA.1'!$C$3:$C$681, '[2]CSA C22.3 No.60826 Table CA.1'!$F$3:$F$681)</f>
        <v>-114</v>
      </c>
    </row>
    <row r="154" spans="1:11" x14ac:dyDescent="0.3">
      <c r="A154" t="s">
        <v>247</v>
      </c>
      <c r="B154" t="s">
        <v>302</v>
      </c>
      <c r="C154" t="str">
        <f t="shared" si="2"/>
        <v>Alberta Suffield</v>
      </c>
      <c r="D154">
        <v>755</v>
      </c>
      <c r="E154">
        <v>0.4</v>
      </c>
      <c r="F154">
        <v>-48</v>
      </c>
      <c r="G154">
        <v>40</v>
      </c>
      <c r="H154">
        <v>98</v>
      </c>
      <c r="I154">
        <v>136</v>
      </c>
      <c r="J154">
        <f>_xlfn.XLOOKUP(C154, '[2]CSA C22.3 No.60826 Table CA.1'!$C$3:$C$681, '[2]CSA C22.3 No.60826 Table CA.1'!$E$3:$E$681)</f>
        <v>50.2</v>
      </c>
      <c r="K154">
        <f>_xlfn.XLOOKUP(C154, '[2]CSA C22.3 No.60826 Table CA.1'!$C$3:$C$681, '[2]CSA C22.3 No.60826 Table CA.1'!$F$3:$F$681)</f>
        <v>-111.17</v>
      </c>
    </row>
    <row r="155" spans="1:11" x14ac:dyDescent="0.3">
      <c r="A155" t="s">
        <v>247</v>
      </c>
      <c r="B155" t="s">
        <v>304</v>
      </c>
      <c r="C155" t="str">
        <f t="shared" si="2"/>
        <v>Alberta Taber</v>
      </c>
      <c r="D155">
        <v>815</v>
      </c>
      <c r="E155">
        <v>0.4</v>
      </c>
      <c r="F155">
        <v>-45</v>
      </c>
      <c r="G155">
        <v>39</v>
      </c>
      <c r="H155">
        <v>98</v>
      </c>
      <c r="I155">
        <v>136</v>
      </c>
      <c r="J155">
        <f>_xlfn.XLOOKUP(C155, '[2]CSA C22.3 No.60826 Table CA.1'!$C$3:$C$681, '[2]CSA C22.3 No.60826 Table CA.1'!$E$3:$E$681)</f>
        <v>49.78</v>
      </c>
      <c r="K155">
        <f>_xlfn.XLOOKUP(C155, '[2]CSA C22.3 No.60826 Table CA.1'!$C$3:$C$681, '[2]CSA C22.3 No.60826 Table CA.1'!$F$3:$F$681)</f>
        <v>-112.15</v>
      </c>
    </row>
    <row r="156" spans="1:11" x14ac:dyDescent="0.3">
      <c r="A156" t="s">
        <v>247</v>
      </c>
      <c r="B156" t="s">
        <v>1000</v>
      </c>
      <c r="C156" t="str">
        <f t="shared" si="2"/>
        <v>Alberta Turner Valley</v>
      </c>
      <c r="D156">
        <v>1215</v>
      </c>
      <c r="E156">
        <v>0.4</v>
      </c>
      <c r="F156">
        <v>-46</v>
      </c>
      <c r="G156">
        <v>37</v>
      </c>
      <c r="H156">
        <v>98</v>
      </c>
      <c r="I156">
        <v>136</v>
      </c>
      <c r="J156">
        <f>_xlfn.XLOOKUP(C156, '[2]CSA C22.3 No.60826 Table CA.1'!$C$3:$C$681, '[2]CSA C22.3 No.60826 Table CA.1'!$E$3:$E$681)</f>
        <v>50.67</v>
      </c>
      <c r="K156">
        <f>_xlfn.XLOOKUP(C156, '[2]CSA C22.3 No.60826 Table CA.1'!$C$3:$C$681, '[2]CSA C22.3 No.60826 Table CA.1'!$F$3:$F$681)</f>
        <v>-114.28</v>
      </c>
    </row>
    <row r="157" spans="1:11" x14ac:dyDescent="0.3">
      <c r="A157" t="s">
        <v>247</v>
      </c>
      <c r="B157" t="s">
        <v>306</v>
      </c>
      <c r="C157" t="str">
        <f t="shared" si="2"/>
        <v>Alberta Valleyview</v>
      </c>
      <c r="D157">
        <v>700</v>
      </c>
      <c r="E157">
        <v>0.7</v>
      </c>
      <c r="F157">
        <v>-50</v>
      </c>
      <c r="G157">
        <v>36</v>
      </c>
      <c r="H157">
        <v>80</v>
      </c>
      <c r="I157">
        <v>110</v>
      </c>
      <c r="J157">
        <f>_xlfn.XLOOKUP(C157, '[2]CSA C22.3 No.60826 Table CA.1'!$C$3:$C$681, '[2]CSA C22.3 No.60826 Table CA.1'!$E$3:$E$681)</f>
        <v>55.07</v>
      </c>
      <c r="K157">
        <f>_xlfn.XLOOKUP(C157, '[2]CSA C22.3 No.60826 Table CA.1'!$C$3:$C$681, '[2]CSA C22.3 No.60826 Table CA.1'!$F$3:$F$681)</f>
        <v>-117.28</v>
      </c>
    </row>
    <row r="158" spans="1:11" x14ac:dyDescent="0.3">
      <c r="A158" t="s">
        <v>247</v>
      </c>
      <c r="B158" t="s">
        <v>308</v>
      </c>
      <c r="C158" t="str">
        <f t="shared" si="2"/>
        <v>Alberta Vegreville</v>
      </c>
      <c r="D158">
        <v>635</v>
      </c>
      <c r="E158">
        <v>0.6</v>
      </c>
      <c r="F158">
        <v>-50</v>
      </c>
      <c r="G158">
        <v>37</v>
      </c>
      <c r="H158">
        <v>90</v>
      </c>
      <c r="I158">
        <v>123</v>
      </c>
      <c r="J158">
        <f>_xlfn.XLOOKUP(C158, '[2]CSA C22.3 No.60826 Table CA.1'!$C$3:$C$681, '[2]CSA C22.3 No.60826 Table CA.1'!$E$3:$E$681)</f>
        <v>53.5</v>
      </c>
      <c r="K158">
        <f>_xlfn.XLOOKUP(C158, '[2]CSA C22.3 No.60826 Table CA.1'!$C$3:$C$681, '[2]CSA C22.3 No.60826 Table CA.1'!$F$3:$F$681)</f>
        <v>-112.05</v>
      </c>
    </row>
    <row r="159" spans="1:11" x14ac:dyDescent="0.3">
      <c r="A159" t="s">
        <v>247</v>
      </c>
      <c r="B159" t="s">
        <v>310</v>
      </c>
      <c r="C159" t="str">
        <f t="shared" si="2"/>
        <v>Alberta Vermilion</v>
      </c>
      <c r="D159">
        <v>580</v>
      </c>
      <c r="E159">
        <v>0.5</v>
      </c>
      <c r="F159">
        <v>-49</v>
      </c>
      <c r="G159">
        <v>38</v>
      </c>
      <c r="H159">
        <v>90</v>
      </c>
      <c r="I159">
        <v>123</v>
      </c>
      <c r="J159">
        <f>_xlfn.XLOOKUP(C159, '[2]CSA C22.3 No.60826 Table CA.1'!$C$3:$C$681, '[2]CSA C22.3 No.60826 Table CA.1'!$E$3:$E$681)</f>
        <v>53.37</v>
      </c>
      <c r="K159">
        <f>_xlfn.XLOOKUP(C159, '[2]CSA C22.3 No.60826 Table CA.1'!$C$3:$C$681, '[2]CSA C22.3 No.60826 Table CA.1'!$F$3:$F$681)</f>
        <v>-110.85</v>
      </c>
    </row>
    <row r="160" spans="1:11" x14ac:dyDescent="0.3">
      <c r="A160" t="s">
        <v>247</v>
      </c>
      <c r="B160" t="s">
        <v>312</v>
      </c>
      <c r="C160" t="str">
        <f t="shared" si="2"/>
        <v>Alberta Wagner</v>
      </c>
      <c r="D160">
        <v>585</v>
      </c>
      <c r="E160">
        <v>0.6</v>
      </c>
      <c r="F160">
        <v>-50</v>
      </c>
      <c r="G160">
        <v>36</v>
      </c>
      <c r="H160">
        <v>88</v>
      </c>
      <c r="I160">
        <v>120</v>
      </c>
      <c r="J160">
        <f>_xlfn.XLOOKUP(C160, '[2]CSA C22.3 No.60826 Table CA.1'!$C$3:$C$681, '[2]CSA C22.3 No.60826 Table CA.1'!$E$3:$E$681)</f>
        <v>55.35</v>
      </c>
      <c r="K160">
        <f>_xlfn.XLOOKUP(C160, '[2]CSA C22.3 No.60826 Table CA.1'!$C$3:$C$681, '[2]CSA C22.3 No.60826 Table CA.1'!$F$3:$F$681)</f>
        <v>-114.98</v>
      </c>
    </row>
    <row r="161" spans="1:11" x14ac:dyDescent="0.3">
      <c r="A161" t="s">
        <v>247</v>
      </c>
      <c r="B161" t="s">
        <v>314</v>
      </c>
      <c r="C161" t="str">
        <f t="shared" si="2"/>
        <v>Alberta Wainwright</v>
      </c>
      <c r="D161">
        <v>675</v>
      </c>
      <c r="E161">
        <v>0.6</v>
      </c>
      <c r="F161">
        <v>-49</v>
      </c>
      <c r="G161">
        <v>39</v>
      </c>
      <c r="H161">
        <v>90</v>
      </c>
      <c r="I161">
        <v>123</v>
      </c>
      <c r="J161">
        <f>_xlfn.XLOOKUP(C161, '[2]CSA C22.3 No.60826 Table CA.1'!$C$3:$C$681, '[2]CSA C22.3 No.60826 Table CA.1'!$E$3:$E$681)</f>
        <v>52.82</v>
      </c>
      <c r="K161">
        <f>_xlfn.XLOOKUP(C161, '[2]CSA C22.3 No.60826 Table CA.1'!$C$3:$C$681, '[2]CSA C22.3 No.60826 Table CA.1'!$F$3:$F$681)</f>
        <v>-110.87</v>
      </c>
    </row>
    <row r="162" spans="1:11" x14ac:dyDescent="0.3">
      <c r="A162" t="s">
        <v>247</v>
      </c>
      <c r="B162" t="s">
        <v>316</v>
      </c>
      <c r="C162" t="str">
        <f t="shared" si="2"/>
        <v>Alberta Wetaskiwin</v>
      </c>
      <c r="D162">
        <v>760</v>
      </c>
      <c r="E162">
        <v>0.6</v>
      </c>
      <c r="F162">
        <v>-50</v>
      </c>
      <c r="G162">
        <v>37</v>
      </c>
      <c r="H162">
        <v>92</v>
      </c>
      <c r="I162">
        <v>126</v>
      </c>
      <c r="J162">
        <f>_xlfn.XLOOKUP(C162, '[2]CSA C22.3 No.60826 Table CA.1'!$C$3:$C$681, '[2]CSA C22.3 No.60826 Table CA.1'!$E$3:$E$681)</f>
        <v>52.97</v>
      </c>
      <c r="K162">
        <f>_xlfn.XLOOKUP(C162, '[2]CSA C22.3 No.60826 Table CA.1'!$C$3:$C$681, '[2]CSA C22.3 No.60826 Table CA.1'!$F$3:$F$681)</f>
        <v>-113.37</v>
      </c>
    </row>
    <row r="163" spans="1:11" x14ac:dyDescent="0.3">
      <c r="A163" t="s">
        <v>247</v>
      </c>
      <c r="B163" t="s">
        <v>318</v>
      </c>
      <c r="C163" t="str">
        <f t="shared" si="2"/>
        <v>Alberta Whitecourt</v>
      </c>
      <c r="D163">
        <v>690</v>
      </c>
      <c r="E163">
        <v>0.6</v>
      </c>
      <c r="F163">
        <v>-49</v>
      </c>
      <c r="G163">
        <v>35</v>
      </c>
      <c r="H163">
        <v>86</v>
      </c>
      <c r="I163">
        <v>118</v>
      </c>
      <c r="J163">
        <f>_xlfn.XLOOKUP(C163, '[2]CSA C22.3 No.60826 Table CA.1'!$C$3:$C$681, '[2]CSA C22.3 No.60826 Table CA.1'!$E$3:$E$681)</f>
        <v>54.15</v>
      </c>
      <c r="K163">
        <f>_xlfn.XLOOKUP(C163, '[2]CSA C22.3 No.60826 Table CA.1'!$C$3:$C$681, '[2]CSA C22.3 No.60826 Table CA.1'!$F$3:$F$681)</f>
        <v>-115.68</v>
      </c>
    </row>
    <row r="164" spans="1:11" x14ac:dyDescent="0.3">
      <c r="A164" t="s">
        <v>247</v>
      </c>
      <c r="B164" t="s">
        <v>320</v>
      </c>
      <c r="C164" t="str">
        <f t="shared" si="2"/>
        <v>Alberta Wimborne</v>
      </c>
      <c r="D164">
        <v>975</v>
      </c>
      <c r="E164">
        <v>0.5</v>
      </c>
      <c r="F164">
        <v>-48</v>
      </c>
      <c r="G164">
        <v>38</v>
      </c>
      <c r="H164">
        <v>95</v>
      </c>
      <c r="I164">
        <v>131</v>
      </c>
      <c r="J164">
        <f>_xlfn.XLOOKUP(C164, '[2]CSA C22.3 No.60826 Table CA.1'!$C$3:$C$681, '[2]CSA C22.3 No.60826 Table CA.1'!$E$3:$E$681)</f>
        <v>51.87</v>
      </c>
      <c r="K164">
        <f>_xlfn.XLOOKUP(C164, '[2]CSA C22.3 No.60826 Table CA.1'!$C$3:$C$681, '[2]CSA C22.3 No.60826 Table CA.1'!$F$3:$F$681)</f>
        <v>-113.58</v>
      </c>
    </row>
    <row r="165" spans="1:11" x14ac:dyDescent="0.3">
      <c r="A165" t="s">
        <v>322</v>
      </c>
      <c r="B165" t="s">
        <v>323</v>
      </c>
      <c r="C165" t="str">
        <f t="shared" si="2"/>
        <v>Saskatchewan Assiniboia</v>
      </c>
      <c r="D165">
        <v>740</v>
      </c>
      <c r="E165">
        <v>0.5</v>
      </c>
      <c r="F165">
        <v>-44</v>
      </c>
      <c r="G165">
        <v>41</v>
      </c>
      <c r="H165">
        <v>100</v>
      </c>
      <c r="I165">
        <v>138</v>
      </c>
      <c r="J165">
        <f>_xlfn.XLOOKUP(C165, '[2]CSA C22.3 No.60826 Table CA.1'!$C$3:$C$681, '[2]CSA C22.3 No.60826 Table CA.1'!$E$3:$E$681)</f>
        <v>49.63</v>
      </c>
      <c r="K165">
        <f>_xlfn.XLOOKUP(C165, '[2]CSA C22.3 No.60826 Table CA.1'!$C$3:$C$681, '[2]CSA C22.3 No.60826 Table CA.1'!$F$3:$F$681)</f>
        <v>-105.98</v>
      </c>
    </row>
    <row r="166" spans="1:11" x14ac:dyDescent="0.3">
      <c r="A166" t="s">
        <v>322</v>
      </c>
      <c r="B166" t="s">
        <v>325</v>
      </c>
      <c r="C166" t="str">
        <f t="shared" si="2"/>
        <v>Saskatchewan Battrum</v>
      </c>
      <c r="D166">
        <v>700</v>
      </c>
      <c r="E166">
        <v>0.4</v>
      </c>
      <c r="F166">
        <v>-45</v>
      </c>
      <c r="G166">
        <v>41</v>
      </c>
      <c r="H166">
        <v>100</v>
      </c>
      <c r="I166">
        <v>138</v>
      </c>
      <c r="J166">
        <f>_xlfn.XLOOKUP(C166, '[2]CSA C22.3 No.60826 Table CA.1'!$C$3:$C$681, '[2]CSA C22.3 No.60826 Table CA.1'!$E$3:$E$681)</f>
        <v>50.55</v>
      </c>
      <c r="K166">
        <f>_xlfn.XLOOKUP(C166, '[2]CSA C22.3 No.60826 Table CA.1'!$C$3:$C$681, '[2]CSA C22.3 No.60826 Table CA.1'!$F$3:$F$681)</f>
        <v>-108.33</v>
      </c>
    </row>
    <row r="167" spans="1:11" x14ac:dyDescent="0.3">
      <c r="A167" t="s">
        <v>322</v>
      </c>
      <c r="B167" t="s">
        <v>327</v>
      </c>
      <c r="C167" t="str">
        <f t="shared" si="2"/>
        <v>Saskatchewan Biggar</v>
      </c>
      <c r="D167">
        <v>645</v>
      </c>
      <c r="E167">
        <v>0.6</v>
      </c>
      <c r="F167">
        <v>-48</v>
      </c>
      <c r="G167">
        <v>41</v>
      </c>
      <c r="H167">
        <v>95</v>
      </c>
      <c r="I167">
        <v>130</v>
      </c>
      <c r="J167">
        <f>_xlfn.XLOOKUP(C167, '[2]CSA C22.3 No.60826 Table CA.1'!$C$3:$C$681, '[2]CSA C22.3 No.60826 Table CA.1'!$E$3:$E$681)</f>
        <v>52.07</v>
      </c>
      <c r="K167">
        <f>_xlfn.XLOOKUP(C167, '[2]CSA C22.3 No.60826 Table CA.1'!$C$3:$C$681, '[2]CSA C22.3 No.60826 Table CA.1'!$F$3:$F$681)</f>
        <v>-108</v>
      </c>
    </row>
    <row r="168" spans="1:11" x14ac:dyDescent="0.3">
      <c r="A168" t="s">
        <v>322</v>
      </c>
      <c r="B168" t="s">
        <v>329</v>
      </c>
      <c r="C168" t="str">
        <f t="shared" si="2"/>
        <v>Saskatchewan Broadview</v>
      </c>
      <c r="D168">
        <v>600</v>
      </c>
      <c r="E168">
        <v>0.5</v>
      </c>
      <c r="F168">
        <v>-46</v>
      </c>
      <c r="G168">
        <v>40</v>
      </c>
      <c r="H168">
        <v>102</v>
      </c>
      <c r="I168">
        <v>139</v>
      </c>
      <c r="J168">
        <f>_xlfn.XLOOKUP(C168, '[2]CSA C22.3 No.60826 Table CA.1'!$C$3:$C$681, '[2]CSA C22.3 No.60826 Table CA.1'!$E$3:$E$681)</f>
        <v>50.37</v>
      </c>
      <c r="K168">
        <f>_xlfn.XLOOKUP(C168, '[2]CSA C22.3 No.60826 Table CA.1'!$C$3:$C$681, '[2]CSA C22.3 No.60826 Table CA.1'!$F$3:$F$681)</f>
        <v>-102.58</v>
      </c>
    </row>
    <row r="169" spans="1:11" x14ac:dyDescent="0.3">
      <c r="A169" t="s">
        <v>322</v>
      </c>
      <c r="B169" t="s">
        <v>331</v>
      </c>
      <c r="C169" t="str">
        <f t="shared" si="2"/>
        <v>Saskatchewan Dafoe</v>
      </c>
      <c r="D169">
        <v>530</v>
      </c>
      <c r="E169">
        <v>0.5</v>
      </c>
      <c r="F169">
        <v>-47</v>
      </c>
      <c r="G169">
        <v>39</v>
      </c>
      <c r="H169">
        <v>89</v>
      </c>
      <c r="I169">
        <v>121</v>
      </c>
      <c r="J169">
        <f>_xlfn.XLOOKUP(C169, '[2]CSA C22.3 No.60826 Table CA.1'!$C$3:$C$681, '[2]CSA C22.3 No.60826 Table CA.1'!$E$3:$E$681)</f>
        <v>51.75</v>
      </c>
      <c r="K169">
        <f>_xlfn.XLOOKUP(C169, '[2]CSA C22.3 No.60826 Table CA.1'!$C$3:$C$681, '[2]CSA C22.3 No.60826 Table CA.1'!$F$3:$F$681)</f>
        <v>-104.53</v>
      </c>
    </row>
    <row r="170" spans="1:11" x14ac:dyDescent="0.3">
      <c r="A170" t="s">
        <v>322</v>
      </c>
      <c r="B170" t="s">
        <v>333</v>
      </c>
      <c r="C170" t="str">
        <f t="shared" si="2"/>
        <v>Saskatchewan Dundurn</v>
      </c>
      <c r="D170">
        <v>525</v>
      </c>
      <c r="E170">
        <v>0.4</v>
      </c>
      <c r="F170">
        <v>-47</v>
      </c>
      <c r="G170">
        <v>41</v>
      </c>
      <c r="H170">
        <v>95</v>
      </c>
      <c r="I170">
        <v>130</v>
      </c>
      <c r="J170">
        <f>_xlfn.XLOOKUP(C170, '[2]CSA C22.3 No.60826 Table CA.1'!$C$3:$C$681, '[2]CSA C22.3 No.60826 Table CA.1'!$E$3:$E$681)</f>
        <v>51.82</v>
      </c>
      <c r="K170">
        <f>_xlfn.XLOOKUP(C170, '[2]CSA C22.3 No.60826 Table CA.1'!$C$3:$C$681, '[2]CSA C22.3 No.60826 Table CA.1'!$F$3:$F$681)</f>
        <v>-106.5</v>
      </c>
    </row>
    <row r="171" spans="1:11" x14ac:dyDescent="0.3">
      <c r="A171" t="s">
        <v>322</v>
      </c>
      <c r="B171" t="s">
        <v>335</v>
      </c>
      <c r="C171" t="str">
        <f t="shared" si="2"/>
        <v>Saskatchewan Estevan</v>
      </c>
      <c r="D171">
        <v>565</v>
      </c>
      <c r="E171">
        <v>0.5</v>
      </c>
      <c r="F171">
        <v>-45</v>
      </c>
      <c r="G171">
        <v>42</v>
      </c>
      <c r="H171">
        <v>104</v>
      </c>
      <c r="I171">
        <v>143</v>
      </c>
      <c r="J171">
        <f>_xlfn.XLOOKUP(C171, '[2]CSA C22.3 No.60826 Table CA.1'!$C$3:$C$681, '[2]CSA C22.3 No.60826 Table CA.1'!$E$3:$E$681)</f>
        <v>49.13</v>
      </c>
      <c r="K171">
        <f>_xlfn.XLOOKUP(C171, '[2]CSA C22.3 No.60826 Table CA.1'!$C$3:$C$681, '[2]CSA C22.3 No.60826 Table CA.1'!$F$3:$F$681)</f>
        <v>-102.98</v>
      </c>
    </row>
    <row r="172" spans="1:11" x14ac:dyDescent="0.3">
      <c r="A172" t="s">
        <v>322</v>
      </c>
      <c r="B172" t="s">
        <v>1002</v>
      </c>
      <c r="C172" t="str">
        <f t="shared" si="2"/>
        <v>Saskatchewan Hudson Bay</v>
      </c>
      <c r="D172">
        <v>370</v>
      </c>
      <c r="E172">
        <v>0.6</v>
      </c>
      <c r="F172">
        <v>-47</v>
      </c>
      <c r="G172">
        <v>38</v>
      </c>
      <c r="H172">
        <v>85</v>
      </c>
      <c r="I172">
        <v>115</v>
      </c>
      <c r="J172">
        <f>_xlfn.XLOOKUP(C172, '[2]CSA C22.3 No.60826 Table CA.1'!$C$3:$C$681, '[2]CSA C22.3 No.60826 Table CA.1'!$E$3:$E$681)</f>
        <v>52.85</v>
      </c>
      <c r="K172">
        <f>_xlfn.XLOOKUP(C172, '[2]CSA C22.3 No.60826 Table CA.1'!$C$3:$C$681, '[2]CSA C22.3 No.60826 Table CA.1'!$F$3:$F$681)</f>
        <v>-102.38</v>
      </c>
    </row>
    <row r="173" spans="1:11" x14ac:dyDescent="0.3">
      <c r="A173" t="s">
        <v>322</v>
      </c>
      <c r="B173" t="s">
        <v>1560</v>
      </c>
      <c r="C173" t="str">
        <f t="shared" si="2"/>
        <v>Saskatchewan Humboldt</v>
      </c>
      <c r="D173">
        <v>565</v>
      </c>
      <c r="E173">
        <v>0.6</v>
      </c>
      <c r="F173">
        <v>-49</v>
      </c>
      <c r="G173">
        <v>40</v>
      </c>
      <c r="H173">
        <v>88</v>
      </c>
      <c r="I173">
        <v>120</v>
      </c>
      <c r="J173">
        <v>52.2</v>
      </c>
      <c r="K173">
        <v>-105.12</v>
      </c>
    </row>
    <row r="174" spans="1:11" x14ac:dyDescent="0.3">
      <c r="A174" t="s">
        <v>322</v>
      </c>
      <c r="B174" t="s">
        <v>1006</v>
      </c>
      <c r="C174" t="str">
        <f t="shared" si="2"/>
        <v>Saskatchewan Island Falls</v>
      </c>
      <c r="D174">
        <v>305</v>
      </c>
      <c r="E174">
        <v>0.6</v>
      </c>
      <c r="F174">
        <v>-49</v>
      </c>
      <c r="G174">
        <v>38</v>
      </c>
      <c r="H174">
        <v>80</v>
      </c>
      <c r="I174">
        <v>107</v>
      </c>
      <c r="J174">
        <f>_xlfn.XLOOKUP(C174, '[2]CSA C22.3 No.60826 Table CA.1'!$C$3:$C$681, '[2]CSA C22.3 No.60826 Table CA.1'!$E$3:$E$681)</f>
        <v>55.53</v>
      </c>
      <c r="K174">
        <f>_xlfn.XLOOKUP(C174, '[2]CSA C22.3 No.60826 Table CA.1'!$C$3:$C$681, '[2]CSA C22.3 No.60826 Table CA.1'!$F$3:$F$681)</f>
        <v>-102.35</v>
      </c>
    </row>
    <row r="175" spans="1:11" x14ac:dyDescent="0.3">
      <c r="A175" t="s">
        <v>322</v>
      </c>
      <c r="B175" t="s">
        <v>337</v>
      </c>
      <c r="C175" t="str">
        <f t="shared" si="2"/>
        <v>Saskatchewan Kamsack</v>
      </c>
      <c r="D175">
        <v>455</v>
      </c>
      <c r="E175">
        <v>0.6</v>
      </c>
      <c r="F175">
        <v>-46</v>
      </c>
      <c r="G175">
        <v>39</v>
      </c>
      <c r="H175">
        <v>89</v>
      </c>
      <c r="I175">
        <v>121</v>
      </c>
      <c r="J175">
        <f>_xlfn.XLOOKUP(C175, '[2]CSA C22.3 No.60826 Table CA.1'!$C$3:$C$681, '[2]CSA C22.3 No.60826 Table CA.1'!$E$3:$E$681)</f>
        <v>51.57</v>
      </c>
      <c r="K175">
        <f>_xlfn.XLOOKUP(C175, '[2]CSA C22.3 No.60826 Table CA.1'!$C$3:$C$681, '[2]CSA C22.3 No.60826 Table CA.1'!$F$3:$F$681)</f>
        <v>-101.9</v>
      </c>
    </row>
    <row r="176" spans="1:11" x14ac:dyDescent="0.3">
      <c r="A176" t="s">
        <v>322</v>
      </c>
      <c r="B176" t="s">
        <v>339</v>
      </c>
      <c r="C176" t="str">
        <f t="shared" si="2"/>
        <v>Saskatchewan Kindersley</v>
      </c>
      <c r="D176">
        <v>685</v>
      </c>
      <c r="E176">
        <v>0.4</v>
      </c>
      <c r="F176">
        <v>-47</v>
      </c>
      <c r="G176">
        <v>40</v>
      </c>
      <c r="H176">
        <v>100</v>
      </c>
      <c r="I176">
        <v>137</v>
      </c>
      <c r="J176">
        <f>_xlfn.XLOOKUP(C176, '[2]CSA C22.3 No.60826 Table CA.1'!$C$3:$C$681, '[2]CSA C22.3 No.60826 Table CA.1'!$E$3:$E$681)</f>
        <v>51.47</v>
      </c>
      <c r="K176">
        <f>_xlfn.XLOOKUP(C176, '[2]CSA C22.3 No.60826 Table CA.1'!$C$3:$C$681, '[2]CSA C22.3 No.60826 Table CA.1'!$F$3:$F$681)</f>
        <v>-109.17</v>
      </c>
    </row>
    <row r="177" spans="1:11" x14ac:dyDescent="0.3">
      <c r="A177" t="s">
        <v>322</v>
      </c>
      <c r="B177" t="s">
        <v>341</v>
      </c>
      <c r="C177" t="str">
        <f t="shared" si="2"/>
        <v>Saskatchewan Lloydminster</v>
      </c>
      <c r="D177">
        <v>645</v>
      </c>
      <c r="E177">
        <v>0.6</v>
      </c>
      <c r="F177">
        <v>-46</v>
      </c>
      <c r="G177">
        <v>39</v>
      </c>
      <c r="H177">
        <v>95</v>
      </c>
      <c r="I177">
        <v>130</v>
      </c>
      <c r="J177">
        <f>_xlfn.XLOOKUP(C177, '[2]CSA C22.3 No.60826 Table CA.1'!$C$3:$C$681, '[2]CSA C22.3 No.60826 Table CA.1'!$E$3:$E$681)</f>
        <v>53.28</v>
      </c>
      <c r="K177">
        <f>_xlfn.XLOOKUP(C177, '[2]CSA C22.3 No.60826 Table CA.1'!$C$3:$C$681, '[2]CSA C22.3 No.60826 Table CA.1'!$F$3:$F$681)</f>
        <v>-110</v>
      </c>
    </row>
    <row r="178" spans="1:11" x14ac:dyDescent="0.3">
      <c r="A178" t="s">
        <v>322</v>
      </c>
      <c r="B178" t="s">
        <v>1008</v>
      </c>
      <c r="C178" t="str">
        <f t="shared" si="2"/>
        <v>Saskatchewan Maple Creek</v>
      </c>
      <c r="D178">
        <v>765</v>
      </c>
      <c r="E178">
        <v>0.4</v>
      </c>
      <c r="F178">
        <v>-47</v>
      </c>
      <c r="G178">
        <v>41</v>
      </c>
      <c r="H178">
        <v>101</v>
      </c>
      <c r="I178">
        <v>140</v>
      </c>
      <c r="J178">
        <f>_xlfn.XLOOKUP(C178, '[2]CSA C22.3 No.60826 Table CA.1'!$C$3:$C$681, '[2]CSA C22.3 No.60826 Table CA.1'!$E$3:$E$681)</f>
        <v>49.92</v>
      </c>
      <c r="K178">
        <f>_xlfn.XLOOKUP(C178, '[2]CSA C22.3 No.60826 Table CA.1'!$C$3:$C$681, '[2]CSA C22.3 No.60826 Table CA.1'!$F$3:$F$681)</f>
        <v>-109.48</v>
      </c>
    </row>
    <row r="179" spans="1:11" x14ac:dyDescent="0.3">
      <c r="A179" t="s">
        <v>322</v>
      </c>
      <c r="B179" t="s">
        <v>1010</v>
      </c>
      <c r="C179" t="str">
        <f t="shared" si="2"/>
        <v>Saskatchewan Meadow Lake</v>
      </c>
      <c r="D179">
        <v>480</v>
      </c>
      <c r="E179">
        <v>0.5</v>
      </c>
      <c r="F179">
        <v>-50</v>
      </c>
      <c r="G179">
        <v>38</v>
      </c>
      <c r="H179">
        <v>89</v>
      </c>
      <c r="I179">
        <v>121</v>
      </c>
      <c r="J179">
        <f>_xlfn.XLOOKUP(C179, '[2]CSA C22.3 No.60826 Table CA.1'!$C$3:$C$681, '[2]CSA C22.3 No.60826 Table CA.1'!$E$3:$E$681)</f>
        <v>54.13</v>
      </c>
      <c r="K179">
        <f>_xlfn.XLOOKUP(C179, '[2]CSA C22.3 No.60826 Table CA.1'!$C$3:$C$681, '[2]CSA C22.3 No.60826 Table CA.1'!$F$3:$F$681)</f>
        <v>-108.43</v>
      </c>
    </row>
    <row r="180" spans="1:11" x14ac:dyDescent="0.3">
      <c r="A180" t="s">
        <v>322</v>
      </c>
      <c r="B180" t="s">
        <v>343</v>
      </c>
      <c r="C180" t="str">
        <f t="shared" si="2"/>
        <v>Saskatchewan Melfort</v>
      </c>
      <c r="D180">
        <v>455</v>
      </c>
      <c r="E180">
        <v>0.6</v>
      </c>
      <c r="F180">
        <v>-47</v>
      </c>
      <c r="G180">
        <v>39</v>
      </c>
      <c r="H180">
        <v>85</v>
      </c>
      <c r="I180">
        <v>116</v>
      </c>
      <c r="J180">
        <f>_xlfn.XLOOKUP(C180, '[2]CSA C22.3 No.60826 Table CA.1'!$C$3:$C$681, '[2]CSA C22.3 No.60826 Table CA.1'!$E$3:$E$681)</f>
        <v>52.87</v>
      </c>
      <c r="K180">
        <f>_xlfn.XLOOKUP(C180, '[2]CSA C22.3 No.60826 Table CA.1'!$C$3:$C$681, '[2]CSA C22.3 No.60826 Table CA.1'!$F$3:$F$681)</f>
        <v>-104.62</v>
      </c>
    </row>
    <row r="181" spans="1:11" x14ac:dyDescent="0.3">
      <c r="A181" t="s">
        <v>322</v>
      </c>
      <c r="B181" t="s">
        <v>345</v>
      </c>
      <c r="C181" t="str">
        <f t="shared" si="2"/>
        <v>Saskatchewan Melville</v>
      </c>
      <c r="D181">
        <v>550</v>
      </c>
      <c r="E181">
        <v>0.5</v>
      </c>
      <c r="F181">
        <v>-46</v>
      </c>
      <c r="G181">
        <v>39</v>
      </c>
      <c r="H181">
        <v>95</v>
      </c>
      <c r="I181">
        <v>130</v>
      </c>
      <c r="J181">
        <f>_xlfn.XLOOKUP(C181, '[2]CSA C22.3 No.60826 Table CA.1'!$C$3:$C$681, '[2]CSA C22.3 No.60826 Table CA.1'!$E$3:$E$681)</f>
        <v>50.92</v>
      </c>
      <c r="K181">
        <f>_xlfn.XLOOKUP(C181, '[2]CSA C22.3 No.60826 Table CA.1'!$C$3:$C$681, '[2]CSA C22.3 No.60826 Table CA.1'!$F$3:$F$681)</f>
        <v>-102.8</v>
      </c>
    </row>
    <row r="182" spans="1:11" x14ac:dyDescent="0.3">
      <c r="A182" t="s">
        <v>322</v>
      </c>
      <c r="B182" t="s">
        <v>1012</v>
      </c>
      <c r="C182" t="str">
        <f t="shared" si="2"/>
        <v>Saskatchewan Moose Jaw</v>
      </c>
      <c r="D182">
        <v>545</v>
      </c>
      <c r="E182">
        <v>0.4</v>
      </c>
      <c r="F182">
        <v>-46</v>
      </c>
      <c r="G182">
        <v>42</v>
      </c>
      <c r="H182">
        <v>105</v>
      </c>
      <c r="I182">
        <v>144</v>
      </c>
      <c r="J182">
        <f>_xlfn.XLOOKUP(C182, '[2]CSA C22.3 No.60826 Table CA.1'!$C$3:$C$681, '[2]CSA C22.3 No.60826 Table CA.1'!$E$3:$E$681)</f>
        <v>50.4</v>
      </c>
      <c r="K182">
        <f>_xlfn.XLOOKUP(C182, '[2]CSA C22.3 No.60826 Table CA.1'!$C$3:$C$681, '[2]CSA C22.3 No.60826 Table CA.1'!$F$3:$F$681)</f>
        <v>-105.53</v>
      </c>
    </row>
    <row r="183" spans="1:11" x14ac:dyDescent="0.3">
      <c r="A183" t="s">
        <v>322</v>
      </c>
      <c r="B183" t="s">
        <v>347</v>
      </c>
      <c r="C183" t="str">
        <f t="shared" si="2"/>
        <v>Saskatchewan Nipawin</v>
      </c>
      <c r="D183">
        <v>365</v>
      </c>
      <c r="E183">
        <v>0.6</v>
      </c>
      <c r="F183">
        <v>-49</v>
      </c>
      <c r="G183">
        <v>40</v>
      </c>
      <c r="H183">
        <v>86</v>
      </c>
      <c r="I183">
        <v>117</v>
      </c>
      <c r="J183">
        <f>_xlfn.XLOOKUP(C183, '[2]CSA C22.3 No.60826 Table CA.1'!$C$3:$C$681, '[2]CSA C22.3 No.60826 Table CA.1'!$E$3:$E$681)</f>
        <v>53.37</v>
      </c>
      <c r="K183">
        <f>_xlfn.XLOOKUP(C183, '[2]CSA C22.3 No.60826 Table CA.1'!$C$3:$C$681, '[2]CSA C22.3 No.60826 Table CA.1'!$F$3:$F$681)</f>
        <v>-104</v>
      </c>
    </row>
    <row r="184" spans="1:11" x14ac:dyDescent="0.3">
      <c r="A184" t="s">
        <v>322</v>
      </c>
      <c r="B184" t="s">
        <v>1014</v>
      </c>
      <c r="C184" t="str">
        <f t="shared" si="2"/>
        <v>Saskatchewan North Battleford</v>
      </c>
      <c r="D184">
        <v>545</v>
      </c>
      <c r="E184">
        <v>0.5</v>
      </c>
      <c r="F184">
        <v>-48</v>
      </c>
      <c r="G184">
        <v>40</v>
      </c>
      <c r="H184">
        <v>94</v>
      </c>
      <c r="I184">
        <v>128</v>
      </c>
      <c r="J184">
        <f>_xlfn.XLOOKUP(C184, '[2]CSA C22.3 No.60826 Table CA.1'!$C$3:$C$681, '[2]CSA C22.3 No.60826 Table CA.1'!$E$3:$E$681)</f>
        <v>52.78</v>
      </c>
      <c r="K184">
        <f>_xlfn.XLOOKUP(C184, '[2]CSA C22.3 No.60826 Table CA.1'!$C$3:$C$681, '[2]CSA C22.3 No.60826 Table CA.1'!$F$3:$F$681)</f>
        <v>-108.28</v>
      </c>
    </row>
    <row r="185" spans="1:11" x14ac:dyDescent="0.3">
      <c r="A185" t="s">
        <v>322</v>
      </c>
      <c r="B185" t="s">
        <v>1016</v>
      </c>
      <c r="C185" t="str">
        <f t="shared" si="2"/>
        <v>Saskatchewan Prince Albert</v>
      </c>
      <c r="D185">
        <v>435</v>
      </c>
      <c r="E185">
        <v>0.6</v>
      </c>
      <c r="F185">
        <v>-49</v>
      </c>
      <c r="G185">
        <v>39</v>
      </c>
      <c r="H185">
        <v>93</v>
      </c>
      <c r="I185">
        <v>126</v>
      </c>
      <c r="J185">
        <f>_xlfn.XLOOKUP(C185, '[2]CSA C22.3 No.60826 Table CA.1'!$C$3:$C$681, '[2]CSA C22.3 No.60826 Table CA.1'!$E$3:$E$681)</f>
        <v>53.2</v>
      </c>
      <c r="K185">
        <f>_xlfn.XLOOKUP(C185, '[2]CSA C22.3 No.60826 Table CA.1'!$C$3:$C$681, '[2]CSA C22.3 No.60826 Table CA.1'!$F$3:$F$681)</f>
        <v>-105.77</v>
      </c>
    </row>
    <row r="186" spans="1:11" x14ac:dyDescent="0.3">
      <c r="A186" t="s">
        <v>322</v>
      </c>
      <c r="B186" t="s">
        <v>1584</v>
      </c>
      <c r="C186" t="str">
        <f t="shared" si="2"/>
        <v>Saskatchewan Qu'Appelle</v>
      </c>
      <c r="D186">
        <v>645</v>
      </c>
      <c r="E186">
        <v>0.5</v>
      </c>
      <c r="F186">
        <v>-46</v>
      </c>
      <c r="G186">
        <v>41</v>
      </c>
      <c r="H186">
        <v>97</v>
      </c>
      <c r="I186">
        <v>133</v>
      </c>
      <c r="J186">
        <v>50.55</v>
      </c>
      <c r="K186">
        <v>-103.88</v>
      </c>
    </row>
    <row r="187" spans="1:11" x14ac:dyDescent="0.3">
      <c r="A187" t="s">
        <v>322</v>
      </c>
      <c r="B187" t="s">
        <v>351</v>
      </c>
      <c r="C187" t="str">
        <f t="shared" si="2"/>
        <v>Saskatchewan Regina</v>
      </c>
      <c r="D187">
        <v>575</v>
      </c>
      <c r="E187">
        <v>0.4</v>
      </c>
      <c r="F187">
        <v>-46</v>
      </c>
      <c r="G187">
        <v>42</v>
      </c>
      <c r="H187">
        <v>105</v>
      </c>
      <c r="I187">
        <v>144</v>
      </c>
      <c r="J187">
        <f>_xlfn.XLOOKUP(C187, '[2]CSA C22.3 No.60826 Table CA.1'!$C$3:$C$681, '[2]CSA C22.3 No.60826 Table CA.1'!$E$3:$E$681)</f>
        <v>50.45</v>
      </c>
      <c r="K187">
        <f>_xlfn.XLOOKUP(C187, '[2]CSA C22.3 No.60826 Table CA.1'!$C$3:$C$681, '[2]CSA C22.3 No.60826 Table CA.1'!$F$3:$F$681)</f>
        <v>-104.62</v>
      </c>
    </row>
    <row r="188" spans="1:11" x14ac:dyDescent="0.3">
      <c r="A188" t="s">
        <v>322</v>
      </c>
      <c r="B188" t="s">
        <v>353</v>
      </c>
      <c r="C188" t="str">
        <f t="shared" si="2"/>
        <v>Saskatchewan Rosetown</v>
      </c>
      <c r="D188">
        <v>595</v>
      </c>
      <c r="E188">
        <v>0.5</v>
      </c>
      <c r="F188">
        <v>-47</v>
      </c>
      <c r="G188">
        <v>41</v>
      </c>
      <c r="H188">
        <v>99</v>
      </c>
      <c r="I188">
        <v>136</v>
      </c>
      <c r="J188">
        <f>_xlfn.XLOOKUP(C188, '[2]CSA C22.3 No.60826 Table CA.1'!$C$3:$C$681, '[2]CSA C22.3 No.60826 Table CA.1'!$E$3:$E$681)</f>
        <v>51.55</v>
      </c>
      <c r="K188">
        <f>_xlfn.XLOOKUP(C188, '[2]CSA C22.3 No.60826 Table CA.1'!$C$3:$C$681, '[2]CSA C22.3 No.60826 Table CA.1'!$F$3:$F$681)</f>
        <v>-108</v>
      </c>
    </row>
    <row r="189" spans="1:11" x14ac:dyDescent="0.3">
      <c r="A189" t="s">
        <v>322</v>
      </c>
      <c r="B189" t="s">
        <v>355</v>
      </c>
      <c r="C189" t="str">
        <f t="shared" si="2"/>
        <v>Saskatchewan Saskatoon</v>
      </c>
      <c r="D189">
        <v>500</v>
      </c>
      <c r="E189">
        <v>0.5</v>
      </c>
      <c r="F189">
        <v>-47</v>
      </c>
      <c r="G189">
        <v>41</v>
      </c>
      <c r="H189">
        <v>99</v>
      </c>
      <c r="I189">
        <v>135</v>
      </c>
      <c r="J189">
        <f>_xlfn.XLOOKUP(C189, '[2]CSA C22.3 No.60826 Table CA.1'!$C$3:$C$681, '[2]CSA C22.3 No.60826 Table CA.1'!$E$3:$E$681)</f>
        <v>52.12</v>
      </c>
      <c r="K189">
        <f>_xlfn.XLOOKUP(C189, '[2]CSA C22.3 No.60826 Table CA.1'!$C$3:$C$681, '[2]CSA C22.3 No.60826 Table CA.1'!$F$3:$F$681)</f>
        <v>-106.63</v>
      </c>
    </row>
    <row r="190" spans="1:11" x14ac:dyDescent="0.3">
      <c r="A190" t="s">
        <v>322</v>
      </c>
      <c r="B190" t="s">
        <v>357</v>
      </c>
      <c r="C190" t="str">
        <f t="shared" si="2"/>
        <v>Saskatchewan Scott</v>
      </c>
      <c r="D190">
        <v>645</v>
      </c>
      <c r="E190">
        <v>0.6</v>
      </c>
      <c r="F190">
        <v>-50</v>
      </c>
      <c r="G190">
        <v>40</v>
      </c>
      <c r="H190">
        <v>93</v>
      </c>
      <c r="I190">
        <v>127</v>
      </c>
      <c r="J190">
        <f>_xlfn.XLOOKUP(C190, '[2]CSA C22.3 No.60826 Table CA.1'!$C$3:$C$681, '[2]CSA C22.3 No.60826 Table CA.1'!$E$3:$E$681)</f>
        <v>52.37</v>
      </c>
      <c r="K190">
        <f>_xlfn.XLOOKUP(C190, '[2]CSA C22.3 No.60826 Table CA.1'!$C$3:$C$681, '[2]CSA C22.3 No.60826 Table CA.1'!$F$3:$F$681)</f>
        <v>-108.83</v>
      </c>
    </row>
    <row r="191" spans="1:11" x14ac:dyDescent="0.3">
      <c r="A191" t="s">
        <v>322</v>
      </c>
      <c r="B191" t="s">
        <v>359</v>
      </c>
      <c r="C191" t="str">
        <f t="shared" si="2"/>
        <v>Saskatchewan Strasbourg</v>
      </c>
      <c r="D191">
        <v>545</v>
      </c>
      <c r="E191">
        <v>0.4</v>
      </c>
      <c r="F191">
        <v>-47</v>
      </c>
      <c r="G191">
        <v>41</v>
      </c>
      <c r="H191">
        <v>97</v>
      </c>
      <c r="I191">
        <v>133</v>
      </c>
      <c r="J191">
        <f>_xlfn.XLOOKUP(C191, '[2]CSA C22.3 No.60826 Table CA.1'!$C$3:$C$681, '[2]CSA C22.3 No.60826 Table CA.1'!$E$3:$E$681)</f>
        <v>51.07</v>
      </c>
      <c r="K191">
        <f>_xlfn.XLOOKUP(C191, '[2]CSA C22.3 No.60826 Table CA.1'!$C$3:$C$681, '[2]CSA C22.3 No.60826 Table CA.1'!$F$3:$F$681)</f>
        <v>-104.95</v>
      </c>
    </row>
    <row r="192" spans="1:11" x14ac:dyDescent="0.3">
      <c r="A192" t="s">
        <v>322</v>
      </c>
      <c r="B192" t="s">
        <v>1018</v>
      </c>
      <c r="C192" t="str">
        <f t="shared" si="2"/>
        <v>Saskatchewan Swift Current</v>
      </c>
      <c r="D192">
        <v>750</v>
      </c>
      <c r="E192">
        <v>0.4</v>
      </c>
      <c r="F192">
        <v>-45</v>
      </c>
      <c r="G192">
        <v>40</v>
      </c>
      <c r="H192">
        <v>104</v>
      </c>
      <c r="I192">
        <v>143</v>
      </c>
      <c r="J192">
        <f>_xlfn.XLOOKUP(C192, '[2]CSA C22.3 No.60826 Table CA.1'!$C$3:$C$681, '[2]CSA C22.3 No.60826 Table CA.1'!$E$3:$E$681)</f>
        <v>50.28</v>
      </c>
      <c r="K192">
        <f>_xlfn.XLOOKUP(C192, '[2]CSA C22.3 No.60826 Table CA.1'!$C$3:$C$681, '[2]CSA C22.3 No.60826 Table CA.1'!$F$3:$F$681)</f>
        <v>-107.8</v>
      </c>
    </row>
    <row r="193" spans="1:11" x14ac:dyDescent="0.3">
      <c r="A193" t="s">
        <v>322</v>
      </c>
      <c r="B193" t="s">
        <v>1020</v>
      </c>
      <c r="C193" t="str">
        <f t="shared" si="2"/>
        <v>Saskatchewan Uranium City</v>
      </c>
      <c r="D193">
        <v>265</v>
      </c>
      <c r="E193">
        <v>0.6</v>
      </c>
      <c r="F193">
        <v>-50</v>
      </c>
      <c r="G193">
        <v>36</v>
      </c>
      <c r="H193">
        <v>84</v>
      </c>
      <c r="I193">
        <v>112</v>
      </c>
      <c r="J193">
        <f>_xlfn.XLOOKUP(C193, '[2]CSA C22.3 No.60826 Table CA.1'!$C$3:$C$681, '[2]CSA C22.3 No.60826 Table CA.1'!$E$3:$E$681)</f>
        <v>59.57</v>
      </c>
      <c r="K193">
        <f>_xlfn.XLOOKUP(C193, '[2]CSA C22.3 No.60826 Table CA.1'!$C$3:$C$681, '[2]CSA C22.3 No.60826 Table CA.1'!$F$3:$F$681)</f>
        <v>-108.62</v>
      </c>
    </row>
    <row r="194" spans="1:11" x14ac:dyDescent="0.3">
      <c r="A194" t="s">
        <v>322</v>
      </c>
      <c r="B194" t="s">
        <v>361</v>
      </c>
      <c r="C194" t="str">
        <f t="shared" si="2"/>
        <v>Saskatchewan Weyburn</v>
      </c>
      <c r="D194">
        <v>575</v>
      </c>
      <c r="E194">
        <v>0.5</v>
      </c>
      <c r="F194">
        <v>-45</v>
      </c>
      <c r="G194">
        <v>42</v>
      </c>
      <c r="H194">
        <v>100</v>
      </c>
      <c r="I194">
        <v>137</v>
      </c>
      <c r="J194">
        <f>_xlfn.XLOOKUP(C194, '[2]CSA C22.3 No.60826 Table CA.1'!$C$3:$C$681, '[2]CSA C22.3 No.60826 Table CA.1'!$E$3:$E$681)</f>
        <v>49.67</v>
      </c>
      <c r="K194">
        <f>_xlfn.XLOOKUP(C194, '[2]CSA C22.3 No.60826 Table CA.1'!$C$3:$C$681, '[2]CSA C22.3 No.60826 Table CA.1'!$F$3:$F$681)</f>
        <v>-103.85</v>
      </c>
    </row>
    <row r="195" spans="1:11" x14ac:dyDescent="0.3">
      <c r="A195" t="s">
        <v>322</v>
      </c>
      <c r="B195" t="s">
        <v>363</v>
      </c>
      <c r="C195" t="str">
        <f t="shared" ref="C195:C258" si="3">_xlfn.CONCAT(A195, " ", B195)</f>
        <v>Saskatchewan Yorkton</v>
      </c>
      <c r="D195">
        <v>510</v>
      </c>
      <c r="E195">
        <v>0.6</v>
      </c>
      <c r="F195">
        <v>-46</v>
      </c>
      <c r="G195">
        <v>39</v>
      </c>
      <c r="H195">
        <v>90</v>
      </c>
      <c r="I195">
        <v>123</v>
      </c>
      <c r="J195">
        <f>_xlfn.XLOOKUP(C195, '[2]CSA C22.3 No.60826 Table CA.1'!$C$3:$C$681, '[2]CSA C22.3 No.60826 Table CA.1'!$E$3:$E$681)</f>
        <v>51.22</v>
      </c>
      <c r="K195">
        <f>_xlfn.XLOOKUP(C195, '[2]CSA C22.3 No.60826 Table CA.1'!$C$3:$C$681, '[2]CSA C22.3 No.60826 Table CA.1'!$F$3:$F$681)</f>
        <v>-102.47</v>
      </c>
    </row>
    <row r="196" spans="1:11" x14ac:dyDescent="0.3">
      <c r="A196" t="s">
        <v>365</v>
      </c>
      <c r="B196" t="s">
        <v>366</v>
      </c>
      <c r="C196" t="str">
        <f t="shared" si="3"/>
        <v>Manitoba Beausejour</v>
      </c>
      <c r="D196">
        <v>245</v>
      </c>
      <c r="E196">
        <v>0.6</v>
      </c>
      <c r="F196">
        <v>-45</v>
      </c>
      <c r="G196">
        <v>39</v>
      </c>
      <c r="H196">
        <v>88</v>
      </c>
      <c r="I196">
        <v>120</v>
      </c>
      <c r="J196">
        <f>_xlfn.XLOOKUP(C196, '[2]CSA C22.3 No.60826 Table CA.1'!$C$3:$C$681, '[2]CSA C22.3 No.60826 Table CA.1'!$E$3:$E$681)</f>
        <v>50.07</v>
      </c>
      <c r="K196">
        <f>_xlfn.XLOOKUP(C196, '[2]CSA C22.3 No.60826 Table CA.1'!$C$3:$C$681, '[2]CSA C22.3 No.60826 Table CA.1'!$F$3:$F$681)</f>
        <v>-96.52</v>
      </c>
    </row>
    <row r="197" spans="1:11" x14ac:dyDescent="0.3">
      <c r="A197" t="s">
        <v>365</v>
      </c>
      <c r="B197" t="s">
        <v>368</v>
      </c>
      <c r="C197" t="str">
        <f t="shared" si="3"/>
        <v>Manitoba Boissevain</v>
      </c>
      <c r="D197">
        <v>510</v>
      </c>
      <c r="E197">
        <v>0.7</v>
      </c>
      <c r="F197">
        <v>-44</v>
      </c>
      <c r="G197">
        <v>40</v>
      </c>
      <c r="H197">
        <v>102</v>
      </c>
      <c r="I197">
        <v>140</v>
      </c>
      <c r="J197">
        <f>_xlfn.XLOOKUP(C197, '[2]CSA C22.3 No.60826 Table CA.1'!$C$3:$C$681, '[2]CSA C22.3 No.60826 Table CA.1'!$E$3:$E$681)</f>
        <v>49.23</v>
      </c>
      <c r="K197">
        <f>_xlfn.XLOOKUP(C197, '[2]CSA C22.3 No.60826 Table CA.1'!$C$3:$C$681, '[2]CSA C22.3 No.60826 Table CA.1'!$F$3:$F$681)</f>
        <v>-100.05</v>
      </c>
    </row>
    <row r="198" spans="1:11" x14ac:dyDescent="0.3">
      <c r="A198" t="s">
        <v>365</v>
      </c>
      <c r="B198" t="s">
        <v>370</v>
      </c>
      <c r="C198" t="str">
        <f t="shared" si="3"/>
        <v>Manitoba Brandon</v>
      </c>
      <c r="D198">
        <v>395</v>
      </c>
      <c r="E198">
        <v>0.6</v>
      </c>
      <c r="F198">
        <v>-45</v>
      </c>
      <c r="G198">
        <v>41</v>
      </c>
      <c r="H198">
        <v>102</v>
      </c>
      <c r="I198">
        <v>139</v>
      </c>
      <c r="J198">
        <f>_xlfn.XLOOKUP(C198, '[2]CSA C22.3 No.60826 Table CA.1'!$C$3:$C$681, '[2]CSA C22.3 No.60826 Table CA.1'!$E$3:$E$681)</f>
        <v>49.83</v>
      </c>
      <c r="K198">
        <f>_xlfn.XLOOKUP(C198, '[2]CSA C22.3 No.60826 Table CA.1'!$C$3:$C$681, '[2]CSA C22.3 No.60826 Table CA.1'!$F$3:$F$681)</f>
        <v>-99.95</v>
      </c>
    </row>
    <row r="199" spans="1:11" x14ac:dyDescent="0.3">
      <c r="A199" t="s">
        <v>365</v>
      </c>
      <c r="B199" t="s">
        <v>372</v>
      </c>
      <c r="C199" t="str">
        <f t="shared" si="3"/>
        <v>Manitoba Churchill</v>
      </c>
      <c r="D199">
        <v>10</v>
      </c>
      <c r="E199">
        <v>0.6</v>
      </c>
      <c r="F199">
        <v>-47</v>
      </c>
      <c r="G199">
        <v>36</v>
      </c>
      <c r="H199">
        <v>102</v>
      </c>
      <c r="I199">
        <v>134</v>
      </c>
      <c r="J199">
        <f>_xlfn.XLOOKUP(C199, '[2]CSA C22.3 No.60826 Table CA.1'!$C$3:$C$681, '[2]CSA C22.3 No.60826 Table CA.1'!$E$3:$E$681)</f>
        <v>58.75</v>
      </c>
      <c r="K199">
        <f>_xlfn.XLOOKUP(C199, '[2]CSA C22.3 No.60826 Table CA.1'!$C$3:$C$681, '[2]CSA C22.3 No.60826 Table CA.1'!$F$3:$F$681)</f>
        <v>-94.12</v>
      </c>
    </row>
    <row r="200" spans="1:11" x14ac:dyDescent="0.3">
      <c r="A200" t="s">
        <v>365</v>
      </c>
      <c r="B200" t="s">
        <v>374</v>
      </c>
      <c r="C200" t="str">
        <f t="shared" si="3"/>
        <v>Manitoba Dauphin</v>
      </c>
      <c r="D200">
        <v>295</v>
      </c>
      <c r="E200">
        <v>0.6</v>
      </c>
      <c r="F200">
        <v>-44</v>
      </c>
      <c r="G200">
        <v>39</v>
      </c>
      <c r="H200">
        <v>90</v>
      </c>
      <c r="I200">
        <v>122</v>
      </c>
      <c r="J200">
        <f>_xlfn.XLOOKUP(C200, '[2]CSA C22.3 No.60826 Table CA.1'!$C$3:$C$681, '[2]CSA C22.3 No.60826 Table CA.1'!$E$3:$E$681)</f>
        <v>51.15</v>
      </c>
      <c r="K200">
        <f>_xlfn.XLOOKUP(C200, '[2]CSA C22.3 No.60826 Table CA.1'!$C$3:$C$681, '[2]CSA C22.3 No.60826 Table CA.1'!$F$3:$F$681)</f>
        <v>-100.05</v>
      </c>
    </row>
    <row r="201" spans="1:11" x14ac:dyDescent="0.3">
      <c r="A201" t="s">
        <v>365</v>
      </c>
      <c r="B201" t="s">
        <v>1023</v>
      </c>
      <c r="C201" t="str">
        <f t="shared" si="3"/>
        <v>Manitoba Flin Flon</v>
      </c>
      <c r="D201">
        <v>300</v>
      </c>
      <c r="E201">
        <v>0.7</v>
      </c>
      <c r="F201">
        <v>-47</v>
      </c>
      <c r="G201">
        <v>37</v>
      </c>
      <c r="H201">
        <v>86</v>
      </c>
      <c r="I201">
        <v>116</v>
      </c>
      <c r="J201">
        <f>_xlfn.XLOOKUP(C201, '[2]CSA C22.3 No.60826 Table CA.1'!$C$3:$C$681, '[2]CSA C22.3 No.60826 Table CA.1'!$E$3:$E$681)</f>
        <v>54.77</v>
      </c>
      <c r="K201">
        <f>_xlfn.XLOOKUP(C201, '[2]CSA C22.3 No.60826 Table CA.1'!$C$3:$C$681, '[2]CSA C22.3 No.60826 Table CA.1'!$F$3:$F$681)</f>
        <v>-101.88</v>
      </c>
    </row>
    <row r="202" spans="1:11" x14ac:dyDescent="0.3">
      <c r="A202" t="s">
        <v>365</v>
      </c>
      <c r="B202" t="s">
        <v>376</v>
      </c>
      <c r="C202" t="str">
        <f t="shared" si="3"/>
        <v>Manitoba Gimli</v>
      </c>
      <c r="D202">
        <v>220</v>
      </c>
      <c r="E202">
        <v>0.6</v>
      </c>
      <c r="F202">
        <v>-46</v>
      </c>
      <c r="G202">
        <v>39</v>
      </c>
      <c r="H202">
        <v>90</v>
      </c>
      <c r="I202">
        <v>122</v>
      </c>
      <c r="J202">
        <f>_xlfn.XLOOKUP(C202, '[2]CSA C22.3 No.60826 Table CA.1'!$C$3:$C$681, '[2]CSA C22.3 No.60826 Table CA.1'!$E$3:$E$681)</f>
        <v>50.64</v>
      </c>
      <c r="K202">
        <f>_xlfn.XLOOKUP(C202, '[2]CSA C22.3 No.60826 Table CA.1'!$C$3:$C$681, '[2]CSA C22.3 No.60826 Table CA.1'!$F$3:$F$681)</f>
        <v>-96.99</v>
      </c>
    </row>
    <row r="203" spans="1:11" x14ac:dyDescent="0.3">
      <c r="A203" t="s">
        <v>365</v>
      </c>
      <c r="B203" t="s">
        <v>1025</v>
      </c>
      <c r="C203" t="str">
        <f t="shared" si="3"/>
        <v>Manitoba Island Lake</v>
      </c>
      <c r="D203">
        <v>240</v>
      </c>
      <c r="E203">
        <v>0.8</v>
      </c>
      <c r="F203">
        <v>-46</v>
      </c>
      <c r="G203">
        <v>37</v>
      </c>
      <c r="H203">
        <v>86</v>
      </c>
      <c r="I203">
        <v>115</v>
      </c>
      <c r="J203">
        <f>_xlfn.XLOOKUP(C203, '[2]CSA C22.3 No.60826 Table CA.1'!$C$3:$C$681, '[2]CSA C22.3 No.60826 Table CA.1'!$E$3:$E$681)</f>
        <v>53.87</v>
      </c>
      <c r="K203">
        <f>_xlfn.XLOOKUP(C203, '[2]CSA C22.3 No.60826 Table CA.1'!$C$3:$C$681, '[2]CSA C22.3 No.60826 Table CA.1'!$F$3:$F$681)</f>
        <v>-94.67</v>
      </c>
    </row>
    <row r="204" spans="1:11" x14ac:dyDescent="0.3">
      <c r="A204" t="s">
        <v>365</v>
      </c>
      <c r="B204" t="s">
        <v>1027</v>
      </c>
      <c r="C204" t="str">
        <f t="shared" si="3"/>
        <v>Manitoba Lac du Bonnet</v>
      </c>
      <c r="D204">
        <v>260</v>
      </c>
      <c r="E204">
        <v>0.6</v>
      </c>
      <c r="F204">
        <v>-47</v>
      </c>
      <c r="G204">
        <v>39</v>
      </c>
      <c r="H204">
        <v>85</v>
      </c>
      <c r="I204">
        <v>115</v>
      </c>
      <c r="J204">
        <f>_xlfn.XLOOKUP(C204, '[2]CSA C22.3 No.60826 Table CA.1'!$C$3:$C$681, '[2]CSA C22.3 No.60826 Table CA.1'!$E$3:$E$681)</f>
        <v>50.27</v>
      </c>
      <c r="K204">
        <f>_xlfn.XLOOKUP(C204, '[2]CSA C22.3 No.60826 Table CA.1'!$C$3:$C$681, '[2]CSA C22.3 No.60826 Table CA.1'!$F$3:$F$681)</f>
        <v>-96.06</v>
      </c>
    </row>
    <row r="205" spans="1:11" x14ac:dyDescent="0.3">
      <c r="A205" t="s">
        <v>365</v>
      </c>
      <c r="B205" t="s">
        <v>1029</v>
      </c>
      <c r="C205" t="str">
        <f t="shared" si="3"/>
        <v>Manitoba Lynn Lake</v>
      </c>
      <c r="D205">
        <v>350</v>
      </c>
      <c r="E205">
        <v>0.7</v>
      </c>
      <c r="F205">
        <v>-49</v>
      </c>
      <c r="G205">
        <v>37</v>
      </c>
      <c r="H205">
        <v>83</v>
      </c>
      <c r="I205">
        <v>111</v>
      </c>
      <c r="J205">
        <f>_xlfn.XLOOKUP(C205, '[2]CSA C22.3 No.60826 Table CA.1'!$C$3:$C$681, '[2]CSA C22.3 No.60826 Table CA.1'!$E$3:$E$681)</f>
        <v>56.85</v>
      </c>
      <c r="K205">
        <f>_xlfn.XLOOKUP(C205, '[2]CSA C22.3 No.60826 Table CA.1'!$C$3:$C$681, '[2]CSA C22.3 No.60826 Table CA.1'!$F$3:$F$681)</f>
        <v>-101.05</v>
      </c>
    </row>
    <row r="206" spans="1:11" x14ac:dyDescent="0.3">
      <c r="A206" t="s">
        <v>365</v>
      </c>
      <c r="B206" t="s">
        <v>378</v>
      </c>
      <c r="C206" t="str">
        <f t="shared" si="3"/>
        <v>Manitoba Morden</v>
      </c>
      <c r="D206">
        <v>300</v>
      </c>
      <c r="E206">
        <v>0.7</v>
      </c>
      <c r="F206">
        <v>-42</v>
      </c>
      <c r="G206">
        <v>42</v>
      </c>
      <c r="H206">
        <v>103</v>
      </c>
      <c r="I206">
        <v>141</v>
      </c>
      <c r="J206">
        <f>_xlfn.XLOOKUP(C206, '[2]CSA C22.3 No.60826 Table CA.1'!$C$3:$C$681, '[2]CSA C22.3 No.60826 Table CA.1'!$E$3:$E$681)</f>
        <v>49.18</v>
      </c>
      <c r="K206">
        <f>_xlfn.XLOOKUP(C206, '[2]CSA C22.3 No.60826 Table CA.1'!$C$3:$C$681, '[2]CSA C22.3 No.60826 Table CA.1'!$F$3:$F$681)</f>
        <v>-98.1</v>
      </c>
    </row>
    <row r="207" spans="1:11" x14ac:dyDescent="0.3">
      <c r="A207" t="s">
        <v>365</v>
      </c>
      <c r="B207" t="s">
        <v>380</v>
      </c>
      <c r="C207" t="str">
        <f t="shared" si="3"/>
        <v>Manitoba Neepawa</v>
      </c>
      <c r="D207">
        <v>365</v>
      </c>
      <c r="E207">
        <v>0.7</v>
      </c>
      <c r="F207">
        <v>-44</v>
      </c>
      <c r="G207">
        <v>39</v>
      </c>
      <c r="H207">
        <v>95</v>
      </c>
      <c r="I207">
        <v>129</v>
      </c>
      <c r="J207">
        <f>_xlfn.XLOOKUP(C207, '[2]CSA C22.3 No.60826 Table CA.1'!$C$3:$C$681, '[2]CSA C22.3 No.60826 Table CA.1'!$E$3:$E$681)</f>
        <v>50.23</v>
      </c>
      <c r="K207">
        <f>_xlfn.XLOOKUP(C207, '[2]CSA C22.3 No.60826 Table CA.1'!$C$3:$C$681, '[2]CSA C22.3 No.60826 Table CA.1'!$F$3:$F$681)</f>
        <v>-99.47</v>
      </c>
    </row>
    <row r="208" spans="1:11" x14ac:dyDescent="0.3">
      <c r="A208" t="s">
        <v>365</v>
      </c>
      <c r="B208" t="s">
        <v>1031</v>
      </c>
      <c r="C208" t="str">
        <f t="shared" si="3"/>
        <v>Manitoba Pine Falls</v>
      </c>
      <c r="D208">
        <v>220</v>
      </c>
      <c r="E208">
        <v>0.6</v>
      </c>
      <c r="F208">
        <v>-47</v>
      </c>
      <c r="G208">
        <v>39</v>
      </c>
      <c r="H208">
        <v>87</v>
      </c>
      <c r="I208">
        <v>118</v>
      </c>
      <c r="J208">
        <f>_xlfn.XLOOKUP(C208, '[2]CSA C22.3 No.60826 Table CA.1'!$C$3:$C$681, '[2]CSA C22.3 No.60826 Table CA.1'!$E$3:$E$681)</f>
        <v>50.57</v>
      </c>
      <c r="K208">
        <f>_xlfn.XLOOKUP(C208, '[2]CSA C22.3 No.60826 Table CA.1'!$C$3:$C$681, '[2]CSA C22.3 No.60826 Table CA.1'!$F$3:$F$681)</f>
        <v>-96.22</v>
      </c>
    </row>
    <row r="209" spans="1:11" x14ac:dyDescent="0.3">
      <c r="A209" t="s">
        <v>365</v>
      </c>
      <c r="B209" t="s">
        <v>1585</v>
      </c>
      <c r="C209" t="str">
        <f t="shared" si="3"/>
        <v>Manitoba Portage La Prairie</v>
      </c>
      <c r="D209">
        <v>260</v>
      </c>
      <c r="E209">
        <v>0.6</v>
      </c>
      <c r="F209">
        <v>-43</v>
      </c>
      <c r="G209">
        <v>40</v>
      </c>
      <c r="H209">
        <v>98</v>
      </c>
      <c r="I209">
        <v>133</v>
      </c>
      <c r="J209">
        <f>_xlfn.XLOOKUP(C209, '[2]CSA C22.3 No.60826 Table CA.1'!$C$3:$C$681, '[2]CSA C22.3 No.60826 Table CA.1'!$E$3:$E$681)</f>
        <v>50</v>
      </c>
      <c r="K209">
        <f>_xlfn.XLOOKUP(C209, '[2]CSA C22.3 No.60826 Table CA.1'!$C$3:$C$681, '[2]CSA C22.3 No.60826 Table CA.1'!$F$3:$F$681)</f>
        <v>-98.29</v>
      </c>
    </row>
    <row r="210" spans="1:11" x14ac:dyDescent="0.3">
      <c r="A210" t="s">
        <v>365</v>
      </c>
      <c r="B210" t="s">
        <v>382</v>
      </c>
      <c r="C210" t="str">
        <f t="shared" si="3"/>
        <v>Manitoba Rivers</v>
      </c>
      <c r="D210">
        <v>465</v>
      </c>
      <c r="E210">
        <v>0.6</v>
      </c>
      <c r="F210">
        <v>-45</v>
      </c>
      <c r="G210">
        <v>40</v>
      </c>
      <c r="H210">
        <v>99</v>
      </c>
      <c r="I210">
        <v>135</v>
      </c>
      <c r="J210">
        <f>_xlfn.XLOOKUP(C210, '[2]CSA C22.3 No.60826 Table CA.1'!$C$3:$C$681, '[2]CSA C22.3 No.60826 Table CA.1'!$E$3:$E$681)</f>
        <v>50.03</v>
      </c>
      <c r="K210">
        <f>_xlfn.XLOOKUP(C210, '[2]CSA C22.3 No.60826 Table CA.1'!$C$3:$C$681, '[2]CSA C22.3 No.60826 Table CA.1'!$F$3:$F$681)</f>
        <v>-100.23</v>
      </c>
    </row>
    <row r="211" spans="1:11" x14ac:dyDescent="0.3">
      <c r="A211" t="s">
        <v>365</v>
      </c>
      <c r="B211" t="s">
        <v>384</v>
      </c>
      <c r="C211" t="str">
        <f t="shared" si="3"/>
        <v>Manitoba Sandilands</v>
      </c>
      <c r="D211">
        <v>365</v>
      </c>
      <c r="E211">
        <v>0.7</v>
      </c>
      <c r="F211">
        <v>-47</v>
      </c>
      <c r="G211">
        <v>39</v>
      </c>
      <c r="H211">
        <v>89</v>
      </c>
      <c r="I211">
        <v>121</v>
      </c>
      <c r="J211">
        <f>_xlfn.XLOOKUP(C211, '[2]CSA C22.3 No.60826 Table CA.1'!$C$3:$C$681, '[2]CSA C22.3 No.60826 Table CA.1'!$E$3:$E$681)</f>
        <v>49.36</v>
      </c>
      <c r="K211">
        <f>_xlfn.XLOOKUP(C211, '[2]CSA C22.3 No.60826 Table CA.1'!$C$3:$C$681, '[2]CSA C22.3 No.60826 Table CA.1'!$F$3:$F$681)</f>
        <v>-96.3</v>
      </c>
    </row>
    <row r="212" spans="1:11" x14ac:dyDescent="0.3">
      <c r="A212" t="s">
        <v>365</v>
      </c>
      <c r="B212" t="s">
        <v>386</v>
      </c>
      <c r="C212" t="str">
        <f t="shared" si="3"/>
        <v>Manitoba Selkirk</v>
      </c>
      <c r="D212">
        <v>225</v>
      </c>
      <c r="E212">
        <v>0.6</v>
      </c>
      <c r="F212">
        <v>-55</v>
      </c>
      <c r="G212">
        <v>39</v>
      </c>
      <c r="H212">
        <v>89</v>
      </c>
      <c r="I212">
        <v>121</v>
      </c>
      <c r="J212">
        <f>_xlfn.XLOOKUP(C212, '[2]CSA C22.3 No.60826 Table CA.1'!$C$3:$C$681, '[2]CSA C22.3 No.60826 Table CA.1'!$E$3:$E$681)</f>
        <v>50.15</v>
      </c>
      <c r="K212">
        <f>_xlfn.XLOOKUP(C212, '[2]CSA C22.3 No.60826 Table CA.1'!$C$3:$C$681, '[2]CSA C22.3 No.60826 Table CA.1'!$F$3:$F$681)</f>
        <v>-96.87</v>
      </c>
    </row>
    <row r="213" spans="1:11" x14ac:dyDescent="0.3">
      <c r="A213" t="s">
        <v>365</v>
      </c>
      <c r="B213" t="s">
        <v>1035</v>
      </c>
      <c r="C213" t="str">
        <f t="shared" si="3"/>
        <v>Manitoba Split Lake</v>
      </c>
      <c r="D213">
        <v>175</v>
      </c>
      <c r="E213">
        <v>0.7</v>
      </c>
      <c r="F213">
        <v>-48</v>
      </c>
      <c r="G213">
        <v>38</v>
      </c>
      <c r="H213">
        <v>89</v>
      </c>
      <c r="I213">
        <v>118</v>
      </c>
      <c r="J213">
        <f>_xlfn.XLOOKUP(C213, '[2]CSA C22.3 No.60826 Table CA.1'!$C$3:$C$681, '[2]CSA C22.3 No.60826 Table CA.1'!$E$3:$E$681)</f>
        <v>56.25</v>
      </c>
      <c r="K213">
        <f>_xlfn.XLOOKUP(C213, '[2]CSA C22.3 No.60826 Table CA.1'!$C$3:$C$681, '[2]CSA C22.3 No.60826 Table CA.1'!$F$3:$F$681)</f>
        <v>-96.1</v>
      </c>
    </row>
    <row r="214" spans="1:11" x14ac:dyDescent="0.3">
      <c r="A214" t="s">
        <v>365</v>
      </c>
      <c r="B214" t="s">
        <v>388</v>
      </c>
      <c r="C214" t="str">
        <f t="shared" si="3"/>
        <v>Manitoba Steinbach</v>
      </c>
      <c r="D214">
        <v>270</v>
      </c>
      <c r="E214">
        <v>0.6</v>
      </c>
      <c r="F214">
        <v>-45</v>
      </c>
      <c r="G214">
        <v>39</v>
      </c>
      <c r="H214">
        <v>93</v>
      </c>
      <c r="I214">
        <v>127</v>
      </c>
      <c r="J214">
        <f>_xlfn.XLOOKUP(C214, '[2]CSA C22.3 No.60826 Table CA.1'!$C$3:$C$681, '[2]CSA C22.3 No.60826 Table CA.1'!$E$3:$E$681)</f>
        <v>49.53</v>
      </c>
      <c r="K214">
        <f>_xlfn.XLOOKUP(C214, '[2]CSA C22.3 No.60826 Table CA.1'!$C$3:$C$681, '[2]CSA C22.3 No.60826 Table CA.1'!$F$3:$F$681)</f>
        <v>-96.68</v>
      </c>
    </row>
    <row r="215" spans="1:11" x14ac:dyDescent="0.3">
      <c r="A215" t="s">
        <v>365</v>
      </c>
      <c r="B215" t="s">
        <v>1037</v>
      </c>
      <c r="C215" t="str">
        <f t="shared" si="3"/>
        <v>Manitoba Swan River</v>
      </c>
      <c r="D215">
        <v>335</v>
      </c>
      <c r="E215">
        <v>0.6</v>
      </c>
      <c r="F215">
        <v>-46</v>
      </c>
      <c r="G215">
        <v>39</v>
      </c>
      <c r="H215">
        <v>84</v>
      </c>
      <c r="I215">
        <v>114</v>
      </c>
      <c r="J215">
        <f>_xlfn.XLOOKUP(C215, '[2]CSA C22.3 No.60826 Table CA.1'!$C$3:$C$681, '[2]CSA C22.3 No.60826 Table CA.1'!$E$3:$E$681)</f>
        <v>52.14</v>
      </c>
      <c r="K215">
        <f>_xlfn.XLOOKUP(C215, '[2]CSA C22.3 No.60826 Table CA.1'!$C$3:$C$681, '[2]CSA C22.3 No.60826 Table CA.1'!$F$3:$F$681)</f>
        <v>-101.27</v>
      </c>
    </row>
    <row r="216" spans="1:11" x14ac:dyDescent="0.3">
      <c r="A216" t="s">
        <v>365</v>
      </c>
      <c r="B216" t="s">
        <v>1039</v>
      </c>
      <c r="C216" t="str">
        <f t="shared" si="3"/>
        <v>Manitoba The Pas</v>
      </c>
      <c r="D216">
        <v>270</v>
      </c>
      <c r="E216">
        <v>0.7</v>
      </c>
      <c r="F216">
        <v>-47</v>
      </c>
      <c r="G216">
        <v>37</v>
      </c>
      <c r="H216">
        <v>89</v>
      </c>
      <c r="I216">
        <v>120</v>
      </c>
      <c r="J216">
        <f>_xlfn.XLOOKUP(C216, '[2]CSA C22.3 No.60826 Table CA.1'!$C$3:$C$681, '[2]CSA C22.3 No.60826 Table CA.1'!$E$3:$E$681)</f>
        <v>53.87</v>
      </c>
      <c r="K216">
        <f>_xlfn.XLOOKUP(C216, '[2]CSA C22.3 No.60826 Table CA.1'!$C$3:$C$681, '[2]CSA C22.3 No.60826 Table CA.1'!$F$3:$F$681)</f>
        <v>-101.25</v>
      </c>
    </row>
    <row r="217" spans="1:11" x14ac:dyDescent="0.3">
      <c r="A217" t="s">
        <v>365</v>
      </c>
      <c r="B217" t="s">
        <v>390</v>
      </c>
      <c r="C217" t="str">
        <f t="shared" si="3"/>
        <v>Manitoba Thompson</v>
      </c>
      <c r="D217">
        <v>205</v>
      </c>
      <c r="E217">
        <v>0.7</v>
      </c>
      <c r="F217">
        <v>-50</v>
      </c>
      <c r="G217">
        <v>38</v>
      </c>
      <c r="H217">
        <v>80</v>
      </c>
      <c r="I217">
        <v>107</v>
      </c>
      <c r="J217">
        <f>_xlfn.XLOOKUP(C217, '[2]CSA C22.3 No.60826 Table CA.1'!$C$3:$C$681, '[2]CSA C22.3 No.60826 Table CA.1'!$E$3:$E$681)</f>
        <v>55.79</v>
      </c>
      <c r="K217">
        <f>_xlfn.XLOOKUP(C217, '[2]CSA C22.3 No.60826 Table CA.1'!$C$3:$C$681, '[2]CSA C22.3 No.60826 Table CA.1'!$F$3:$F$681)</f>
        <v>-97.86</v>
      </c>
    </row>
    <row r="218" spans="1:11" x14ac:dyDescent="0.3">
      <c r="A218" t="s">
        <v>365</v>
      </c>
      <c r="B218" t="s">
        <v>392</v>
      </c>
      <c r="C218" t="str">
        <f t="shared" si="3"/>
        <v>Manitoba Virden</v>
      </c>
      <c r="D218">
        <v>435</v>
      </c>
      <c r="E218">
        <v>0.6</v>
      </c>
      <c r="F218">
        <v>-45</v>
      </c>
      <c r="G218">
        <v>40</v>
      </c>
      <c r="H218">
        <v>102</v>
      </c>
      <c r="I218">
        <v>139</v>
      </c>
      <c r="J218">
        <f>_xlfn.XLOOKUP(C218, '[2]CSA C22.3 No.60826 Table CA.1'!$C$3:$C$681, '[2]CSA C22.3 No.60826 Table CA.1'!$E$3:$E$681)</f>
        <v>49.86</v>
      </c>
      <c r="K218">
        <f>_xlfn.XLOOKUP(C218, '[2]CSA C22.3 No.60826 Table CA.1'!$C$3:$C$681, '[2]CSA C22.3 No.60826 Table CA.1'!$F$3:$F$681)</f>
        <v>-100.93</v>
      </c>
    </row>
    <row r="219" spans="1:11" x14ac:dyDescent="0.3">
      <c r="A219" t="s">
        <v>365</v>
      </c>
      <c r="B219" t="s">
        <v>394</v>
      </c>
      <c r="C219" t="str">
        <f t="shared" si="3"/>
        <v>Manitoba Winnipeg</v>
      </c>
      <c r="D219">
        <v>235</v>
      </c>
      <c r="E219">
        <v>0.6</v>
      </c>
      <c r="F219">
        <v>-44</v>
      </c>
      <c r="G219">
        <v>40</v>
      </c>
      <c r="H219">
        <v>99</v>
      </c>
      <c r="I219">
        <v>135</v>
      </c>
      <c r="J219">
        <f>_xlfn.XLOOKUP(C219, '[2]CSA C22.3 No.60826 Table CA.1'!$C$3:$C$681, '[2]CSA C22.3 No.60826 Table CA.1'!$E$3:$E$681)</f>
        <v>49.89</v>
      </c>
      <c r="K219">
        <f>_xlfn.XLOOKUP(C219, '[2]CSA C22.3 No.60826 Table CA.1'!$C$3:$C$681, '[2]CSA C22.3 No.60826 Table CA.1'!$F$3:$F$681)</f>
        <v>-97.15</v>
      </c>
    </row>
    <row r="220" spans="1:11" x14ac:dyDescent="0.3">
      <c r="A220" t="s">
        <v>396</v>
      </c>
      <c r="B220" s="77" t="s">
        <v>1041</v>
      </c>
      <c r="C220" t="str">
        <f t="shared" si="3"/>
        <v>Ontario Ailsa Craig</v>
      </c>
      <c r="D220" s="78">
        <v>230</v>
      </c>
      <c r="E220" s="78">
        <v>0.7</v>
      </c>
      <c r="F220" s="78">
        <v>-33</v>
      </c>
      <c r="G220" s="78">
        <v>39</v>
      </c>
      <c r="H220" s="78">
        <v>98</v>
      </c>
      <c r="I220" s="78">
        <v>134</v>
      </c>
      <c r="J220" s="78">
        <v>43.13</v>
      </c>
      <c r="K220" s="78">
        <v>-81.55</v>
      </c>
    </row>
    <row r="221" spans="1:11" x14ac:dyDescent="0.3">
      <c r="A221" t="s">
        <v>396</v>
      </c>
      <c r="B221" s="77" t="s">
        <v>397</v>
      </c>
      <c r="C221" t="str">
        <f t="shared" si="3"/>
        <v>Ontario Ajax</v>
      </c>
      <c r="D221" s="78">
        <v>95</v>
      </c>
      <c r="E221" s="78">
        <v>0.3</v>
      </c>
      <c r="F221" s="78">
        <v>-31</v>
      </c>
      <c r="G221" s="78">
        <v>38</v>
      </c>
      <c r="H221" s="78">
        <v>97</v>
      </c>
      <c r="I221" s="78">
        <v>132</v>
      </c>
      <c r="J221" s="78">
        <v>43.85</v>
      </c>
      <c r="K221" s="78">
        <v>-79.03</v>
      </c>
    </row>
    <row r="222" spans="1:11" x14ac:dyDescent="0.3">
      <c r="A222" t="s">
        <v>396</v>
      </c>
      <c r="B222" s="77" t="s">
        <v>399</v>
      </c>
      <c r="C222" t="str">
        <f t="shared" si="3"/>
        <v>Ontario Alexandria</v>
      </c>
      <c r="D222" s="78">
        <v>80</v>
      </c>
      <c r="E222" s="78">
        <v>0.7</v>
      </c>
      <c r="F222" s="78">
        <v>-40</v>
      </c>
      <c r="G222" s="78">
        <v>37</v>
      </c>
      <c r="H222" s="78">
        <v>90</v>
      </c>
      <c r="I222" s="78">
        <v>121</v>
      </c>
      <c r="J222" s="78">
        <v>45.32</v>
      </c>
      <c r="K222" s="78">
        <v>-74.63</v>
      </c>
    </row>
    <row r="223" spans="1:11" x14ac:dyDescent="0.3">
      <c r="A223" t="s">
        <v>396</v>
      </c>
      <c r="B223" s="77" t="s">
        <v>401</v>
      </c>
      <c r="C223" t="str">
        <f t="shared" si="3"/>
        <v>Ontario Alliston</v>
      </c>
      <c r="D223" s="78">
        <v>220</v>
      </c>
      <c r="E223" s="78">
        <v>0.6</v>
      </c>
      <c r="F223" s="78">
        <v>-36</v>
      </c>
      <c r="G223" s="78">
        <v>38</v>
      </c>
      <c r="H223" s="78">
        <v>90</v>
      </c>
      <c r="I223" s="78">
        <v>122</v>
      </c>
      <c r="J223" s="78">
        <v>44.15</v>
      </c>
      <c r="K223" s="78">
        <v>-79.87</v>
      </c>
    </row>
    <row r="224" spans="1:11" x14ac:dyDescent="0.3">
      <c r="A224" t="s">
        <v>396</v>
      </c>
      <c r="B224" s="77" t="s">
        <v>403</v>
      </c>
      <c r="C224" t="str">
        <f t="shared" si="3"/>
        <v>Ontario Almonte</v>
      </c>
      <c r="D224" s="78">
        <v>120</v>
      </c>
      <c r="E224" s="78">
        <v>0.7</v>
      </c>
      <c r="F224" s="78">
        <v>-39</v>
      </c>
      <c r="G224" s="78">
        <v>38</v>
      </c>
      <c r="H224" s="78">
        <v>86</v>
      </c>
      <c r="I224" s="78">
        <v>116</v>
      </c>
      <c r="J224" s="78">
        <v>45.23</v>
      </c>
      <c r="K224" s="78">
        <v>-76.2</v>
      </c>
    </row>
    <row r="225" spans="1:11" x14ac:dyDescent="0.3">
      <c r="A225" t="s">
        <v>396</v>
      </c>
      <c r="B225" s="77" t="s">
        <v>405</v>
      </c>
      <c r="C225" t="str">
        <f t="shared" si="3"/>
        <v>Ontario Armstrong</v>
      </c>
      <c r="D225" s="78">
        <v>340</v>
      </c>
      <c r="E225" s="78">
        <v>0.8</v>
      </c>
      <c r="F225" s="78">
        <v>-50</v>
      </c>
      <c r="G225" s="78">
        <v>38</v>
      </c>
      <c r="H225" s="78">
        <v>83</v>
      </c>
      <c r="I225" s="78">
        <v>112</v>
      </c>
      <c r="J225" s="78">
        <v>50.3</v>
      </c>
      <c r="K225" s="78">
        <v>-89.03</v>
      </c>
    </row>
    <row r="226" spans="1:11" x14ac:dyDescent="0.3">
      <c r="A226" t="s">
        <v>396</v>
      </c>
      <c r="B226" s="77" t="s">
        <v>407</v>
      </c>
      <c r="C226" t="str">
        <f t="shared" si="3"/>
        <v>Ontario Arnprior</v>
      </c>
      <c r="D226" s="78">
        <v>85</v>
      </c>
      <c r="E226" s="78">
        <v>0.7</v>
      </c>
      <c r="F226" s="78">
        <v>-40</v>
      </c>
      <c r="G226" s="78">
        <v>38</v>
      </c>
      <c r="H226" s="78">
        <v>88</v>
      </c>
      <c r="I226" s="78">
        <v>118</v>
      </c>
      <c r="J226" s="78">
        <v>45.43</v>
      </c>
      <c r="K226" s="78">
        <v>-76.349999999999994</v>
      </c>
    </row>
    <row r="227" spans="1:11" x14ac:dyDescent="0.3">
      <c r="A227" t="s">
        <v>396</v>
      </c>
      <c r="B227" s="77" t="s">
        <v>409</v>
      </c>
      <c r="C227" t="str">
        <f t="shared" si="3"/>
        <v>Ontario Atikokan</v>
      </c>
      <c r="D227" s="78">
        <v>400</v>
      </c>
      <c r="E227" s="78">
        <v>0.7</v>
      </c>
      <c r="F227" s="78">
        <v>-47</v>
      </c>
      <c r="G227" s="78">
        <v>39</v>
      </c>
      <c r="H227" s="78">
        <v>86</v>
      </c>
      <c r="I227" s="78">
        <v>117</v>
      </c>
      <c r="J227" s="78">
        <v>48.75</v>
      </c>
      <c r="K227" s="78">
        <v>-91.62</v>
      </c>
    </row>
    <row r="228" spans="1:11" x14ac:dyDescent="0.3">
      <c r="A228" t="s">
        <v>396</v>
      </c>
      <c r="B228" s="77" t="s">
        <v>411</v>
      </c>
      <c r="C228" t="str">
        <f t="shared" si="3"/>
        <v>Ontario Attawapiskat</v>
      </c>
      <c r="D228" s="78">
        <v>10</v>
      </c>
      <c r="E228" s="78">
        <v>0.8</v>
      </c>
      <c r="F228" s="78">
        <v>-49</v>
      </c>
      <c r="G228" s="78">
        <v>35</v>
      </c>
      <c r="H228" s="78">
        <v>94</v>
      </c>
      <c r="I228" s="78">
        <v>124</v>
      </c>
      <c r="J228" s="78">
        <v>52.93</v>
      </c>
      <c r="K228" s="78">
        <v>-82.43</v>
      </c>
    </row>
    <row r="229" spans="1:11" x14ac:dyDescent="0.3">
      <c r="A229" t="s">
        <v>396</v>
      </c>
      <c r="B229" s="77" t="s">
        <v>413</v>
      </c>
      <c r="C229" t="str">
        <f t="shared" si="3"/>
        <v>Ontario Aurora</v>
      </c>
      <c r="D229" s="78">
        <v>270</v>
      </c>
      <c r="E229" s="78">
        <v>0.6</v>
      </c>
      <c r="F229" s="78">
        <v>-34</v>
      </c>
      <c r="G229" s="78">
        <v>39</v>
      </c>
      <c r="H229" s="78">
        <v>89</v>
      </c>
      <c r="I229" s="78">
        <v>121</v>
      </c>
      <c r="J229" s="78">
        <v>44</v>
      </c>
      <c r="K229" s="78">
        <v>-79.47</v>
      </c>
    </row>
    <row r="230" spans="1:11" x14ac:dyDescent="0.3">
      <c r="A230" t="s">
        <v>396</v>
      </c>
      <c r="B230" s="77" t="s">
        <v>415</v>
      </c>
      <c r="C230" t="str">
        <f t="shared" si="3"/>
        <v>Ontario Bancroft</v>
      </c>
      <c r="D230" s="78">
        <v>365</v>
      </c>
      <c r="E230" s="78">
        <v>0.9</v>
      </c>
      <c r="F230" s="78">
        <v>-43</v>
      </c>
      <c r="G230" s="78">
        <v>38</v>
      </c>
      <c r="H230" s="78">
        <v>80</v>
      </c>
      <c r="I230" s="78">
        <v>108</v>
      </c>
      <c r="J230" s="78">
        <v>45.05</v>
      </c>
      <c r="K230" s="78">
        <v>-77.849999999999994</v>
      </c>
    </row>
    <row r="231" spans="1:11" x14ac:dyDescent="0.3">
      <c r="A231" t="s">
        <v>396</v>
      </c>
      <c r="B231" s="77" t="s">
        <v>417</v>
      </c>
      <c r="C231" t="str">
        <f t="shared" si="3"/>
        <v>Ontario Barrie</v>
      </c>
      <c r="D231" s="78">
        <v>245</v>
      </c>
      <c r="E231" s="78">
        <v>0.7</v>
      </c>
      <c r="F231" s="78">
        <v>-39</v>
      </c>
      <c r="G231" s="78">
        <v>38</v>
      </c>
      <c r="H231" s="78">
        <v>88</v>
      </c>
      <c r="I231" s="78">
        <v>119</v>
      </c>
      <c r="J231" s="78">
        <v>44.4</v>
      </c>
      <c r="K231" s="78">
        <v>-79.67</v>
      </c>
    </row>
    <row r="232" spans="1:11" x14ac:dyDescent="0.3">
      <c r="A232" t="s">
        <v>396</v>
      </c>
      <c r="B232" s="77" t="s">
        <v>419</v>
      </c>
      <c r="C232" t="str">
        <f t="shared" si="3"/>
        <v>Ontario Barriefield</v>
      </c>
      <c r="D232" s="78">
        <v>100</v>
      </c>
      <c r="E232" s="78">
        <v>0.6</v>
      </c>
      <c r="F232" s="78">
        <v>-35</v>
      </c>
      <c r="G232" s="78">
        <v>37</v>
      </c>
      <c r="H232" s="78">
        <v>102</v>
      </c>
      <c r="I232" s="78">
        <v>138</v>
      </c>
      <c r="J232" s="78">
        <v>44.23</v>
      </c>
      <c r="K232" s="78">
        <v>-76.47</v>
      </c>
    </row>
    <row r="233" spans="1:11" x14ac:dyDescent="0.3">
      <c r="A233" t="s">
        <v>396</v>
      </c>
      <c r="B233" s="77" t="s">
        <v>421</v>
      </c>
      <c r="C233" t="str">
        <f t="shared" si="3"/>
        <v>Ontario Beaverton</v>
      </c>
      <c r="D233" s="78">
        <v>240</v>
      </c>
      <c r="E233" s="78">
        <v>0.7</v>
      </c>
      <c r="F233" s="78">
        <v>-39</v>
      </c>
      <c r="G233" s="78">
        <v>38</v>
      </c>
      <c r="H233" s="78">
        <v>85</v>
      </c>
      <c r="I233" s="78">
        <v>115</v>
      </c>
      <c r="J233" s="78">
        <v>44.43</v>
      </c>
      <c r="K233" s="78">
        <v>-79.150000000000006</v>
      </c>
    </row>
    <row r="234" spans="1:11" x14ac:dyDescent="0.3">
      <c r="A234" t="s">
        <v>396</v>
      </c>
      <c r="B234" s="77" t="s">
        <v>423</v>
      </c>
      <c r="C234" t="str">
        <f t="shared" si="3"/>
        <v>Ontario Belleville</v>
      </c>
      <c r="D234" s="78">
        <v>90</v>
      </c>
      <c r="E234" s="78">
        <v>0.5</v>
      </c>
      <c r="F234" s="78">
        <v>-38</v>
      </c>
      <c r="G234" s="78">
        <v>38</v>
      </c>
      <c r="H234" s="78">
        <v>98</v>
      </c>
      <c r="I234" s="78">
        <v>133</v>
      </c>
      <c r="J234" s="78">
        <v>44.17</v>
      </c>
      <c r="K234" s="78">
        <v>-77.38</v>
      </c>
    </row>
    <row r="235" spans="1:11" x14ac:dyDescent="0.3">
      <c r="A235" t="s">
        <v>396</v>
      </c>
      <c r="B235" s="77" t="s">
        <v>425</v>
      </c>
      <c r="C235" t="str">
        <f t="shared" si="3"/>
        <v>Ontario Belmont</v>
      </c>
      <c r="D235" s="78">
        <v>260</v>
      </c>
      <c r="E235" s="78">
        <v>0.5</v>
      </c>
      <c r="F235" s="78">
        <v>-32</v>
      </c>
      <c r="G235" s="78">
        <v>39</v>
      </c>
      <c r="H235" s="78">
        <v>102</v>
      </c>
      <c r="I235" s="78">
        <v>139</v>
      </c>
      <c r="J235" s="78">
        <v>42.88</v>
      </c>
      <c r="K235" s="78">
        <v>-81.08</v>
      </c>
    </row>
    <row r="236" spans="1:11" x14ac:dyDescent="0.3">
      <c r="A236" t="s">
        <v>396</v>
      </c>
      <c r="B236" s="77" t="s">
        <v>1050</v>
      </c>
      <c r="C236" t="str">
        <f t="shared" si="3"/>
        <v>Ontario CFB Borden</v>
      </c>
      <c r="D236" s="78">
        <v>225</v>
      </c>
      <c r="E236" s="78">
        <v>0.7</v>
      </c>
      <c r="F236" s="78">
        <v>-39</v>
      </c>
      <c r="G236" s="78">
        <v>38</v>
      </c>
      <c r="H236" s="78">
        <v>88</v>
      </c>
      <c r="I236" s="78">
        <v>119</v>
      </c>
      <c r="J236" s="78">
        <v>44.262869440000003</v>
      </c>
      <c r="K236" s="78">
        <v>-79.901122220000005</v>
      </c>
    </row>
    <row r="237" spans="1:11" x14ac:dyDescent="0.3">
      <c r="A237" t="s">
        <v>396</v>
      </c>
      <c r="B237" s="77" t="s">
        <v>427</v>
      </c>
      <c r="C237" t="str">
        <f t="shared" si="3"/>
        <v>Ontario Bracebridge</v>
      </c>
      <c r="D237" s="78">
        <v>310</v>
      </c>
      <c r="E237" s="78">
        <v>0.9</v>
      </c>
      <c r="F237" s="78">
        <v>-43</v>
      </c>
      <c r="G237" s="78">
        <v>37</v>
      </c>
      <c r="H237" s="78">
        <v>88</v>
      </c>
      <c r="I237" s="78">
        <v>119</v>
      </c>
      <c r="J237" s="78">
        <v>45.03</v>
      </c>
      <c r="K237" s="78">
        <v>-79.3</v>
      </c>
    </row>
    <row r="238" spans="1:11" x14ac:dyDescent="0.3">
      <c r="A238" t="s">
        <v>396</v>
      </c>
      <c r="B238" s="77" t="s">
        <v>429</v>
      </c>
      <c r="C238" t="str">
        <f t="shared" si="3"/>
        <v>Ontario Bradford</v>
      </c>
      <c r="D238" s="78">
        <v>240</v>
      </c>
      <c r="E238" s="78">
        <v>0.6</v>
      </c>
      <c r="F238" s="78">
        <v>-36</v>
      </c>
      <c r="G238" s="78">
        <v>38</v>
      </c>
      <c r="H238" s="78">
        <v>88</v>
      </c>
      <c r="I238" s="78">
        <v>119</v>
      </c>
      <c r="J238" s="78">
        <v>44.12</v>
      </c>
      <c r="K238" s="78">
        <v>-79.569999999999993</v>
      </c>
    </row>
    <row r="239" spans="1:11" x14ac:dyDescent="0.3">
      <c r="A239" t="s">
        <v>396</v>
      </c>
      <c r="B239" s="77" t="s">
        <v>431</v>
      </c>
      <c r="C239" t="str">
        <f t="shared" si="3"/>
        <v>Ontario Brampton</v>
      </c>
      <c r="D239" s="78">
        <v>215</v>
      </c>
      <c r="E239" s="78">
        <v>0.4</v>
      </c>
      <c r="F239" s="78">
        <v>-34</v>
      </c>
      <c r="G239" s="78">
        <v>39</v>
      </c>
      <c r="H239" s="78">
        <v>94</v>
      </c>
      <c r="I239" s="78">
        <v>128</v>
      </c>
      <c r="J239" s="78">
        <v>43.68</v>
      </c>
      <c r="K239" s="78">
        <v>-79.77</v>
      </c>
    </row>
    <row r="240" spans="1:11" x14ac:dyDescent="0.3">
      <c r="A240" t="s">
        <v>396</v>
      </c>
      <c r="B240" s="77" t="s">
        <v>433</v>
      </c>
      <c r="C240" t="str">
        <f t="shared" si="3"/>
        <v>Ontario Brantford</v>
      </c>
      <c r="D240" s="78">
        <v>205</v>
      </c>
      <c r="E240" s="78">
        <v>0.4</v>
      </c>
      <c r="F240" s="78">
        <v>-33</v>
      </c>
      <c r="G240" s="78">
        <v>39</v>
      </c>
      <c r="H240" s="78">
        <v>100</v>
      </c>
      <c r="I240" s="78">
        <v>136</v>
      </c>
      <c r="J240" s="78">
        <v>43.13</v>
      </c>
      <c r="K240" s="78">
        <v>-80.27</v>
      </c>
    </row>
    <row r="241" spans="1:11" x14ac:dyDescent="0.3">
      <c r="A241" t="s">
        <v>396</v>
      </c>
      <c r="B241" s="77" t="s">
        <v>435</v>
      </c>
      <c r="C241" t="str">
        <f t="shared" si="3"/>
        <v>Ontario Brighton</v>
      </c>
      <c r="D241" s="78">
        <v>95</v>
      </c>
      <c r="E241" s="78">
        <v>0.5</v>
      </c>
      <c r="F241" s="78">
        <v>-35</v>
      </c>
      <c r="G241" s="78">
        <v>38</v>
      </c>
      <c r="H241" s="78">
        <v>101</v>
      </c>
      <c r="I241" s="78">
        <v>137</v>
      </c>
      <c r="J241" s="78">
        <v>44.03</v>
      </c>
      <c r="K241" s="78">
        <v>-77.73</v>
      </c>
    </row>
    <row r="242" spans="1:11" x14ac:dyDescent="0.3">
      <c r="A242" t="s">
        <v>396</v>
      </c>
      <c r="B242" s="77" t="s">
        <v>437</v>
      </c>
      <c r="C242" t="str">
        <f t="shared" si="3"/>
        <v>Ontario Brockville</v>
      </c>
      <c r="D242" s="78">
        <v>85</v>
      </c>
      <c r="E242" s="78">
        <v>0.7</v>
      </c>
      <c r="F242" s="78">
        <v>-37</v>
      </c>
      <c r="G242" s="78">
        <v>38</v>
      </c>
      <c r="H242" s="78">
        <v>92</v>
      </c>
      <c r="I242" s="78">
        <v>124</v>
      </c>
      <c r="J242" s="78">
        <v>44.59</v>
      </c>
      <c r="K242" s="78">
        <v>-75.680000000000007</v>
      </c>
    </row>
    <row r="243" spans="1:11" x14ac:dyDescent="0.3">
      <c r="A243" t="s">
        <v>396</v>
      </c>
      <c r="B243" s="77" t="s">
        <v>1046</v>
      </c>
      <c r="C243" t="str">
        <f t="shared" si="3"/>
        <v>Ontario Burk’s Falls</v>
      </c>
      <c r="D243" s="78">
        <v>305</v>
      </c>
      <c r="E243" s="78">
        <v>0.8</v>
      </c>
      <c r="F243" s="78">
        <v>-44</v>
      </c>
      <c r="G243" s="78">
        <v>38</v>
      </c>
      <c r="H243" s="78">
        <v>80</v>
      </c>
      <c r="I243" s="78">
        <v>108</v>
      </c>
      <c r="J243" s="78">
        <v>45.61988333</v>
      </c>
      <c r="K243" s="78">
        <v>-79.408747219999995</v>
      </c>
    </row>
    <row r="244" spans="1:11" x14ac:dyDescent="0.3">
      <c r="A244" t="s">
        <v>396</v>
      </c>
      <c r="B244" s="77" t="s">
        <v>439</v>
      </c>
      <c r="C244" t="str">
        <f t="shared" si="3"/>
        <v>Ontario Burlington</v>
      </c>
      <c r="D244" s="78">
        <v>80</v>
      </c>
      <c r="E244" s="78">
        <v>0.3</v>
      </c>
      <c r="F244" s="78">
        <v>-30</v>
      </c>
      <c r="G244" s="78">
        <v>39</v>
      </c>
      <c r="H244" s="78">
        <v>94</v>
      </c>
      <c r="I244" s="78">
        <v>128</v>
      </c>
      <c r="J244" s="78">
        <v>43.32</v>
      </c>
      <c r="K244" s="78">
        <v>-79.8</v>
      </c>
    </row>
    <row r="245" spans="1:11" x14ac:dyDescent="0.3">
      <c r="A245" t="s">
        <v>396</v>
      </c>
      <c r="B245" s="77" t="s">
        <v>441</v>
      </c>
      <c r="C245" t="str">
        <f t="shared" si="3"/>
        <v>Ontario Cambridge</v>
      </c>
      <c r="D245" s="78">
        <v>295</v>
      </c>
      <c r="E245" s="78">
        <v>0.5</v>
      </c>
      <c r="F245" s="78">
        <v>-33</v>
      </c>
      <c r="G245" s="78">
        <v>38</v>
      </c>
      <c r="H245" s="78">
        <v>96</v>
      </c>
      <c r="I245" s="78">
        <v>131</v>
      </c>
      <c r="J245" s="78">
        <v>43.38</v>
      </c>
      <c r="K245" s="78">
        <v>-80.319999999999993</v>
      </c>
    </row>
    <row r="246" spans="1:11" x14ac:dyDescent="0.3">
      <c r="A246" t="s">
        <v>396</v>
      </c>
      <c r="B246" s="77" t="s">
        <v>443</v>
      </c>
      <c r="C246" t="str">
        <f t="shared" si="3"/>
        <v>Ontario Campbellford</v>
      </c>
      <c r="D246" s="78">
        <v>150</v>
      </c>
      <c r="E246" s="78">
        <v>0.5</v>
      </c>
      <c r="F246" s="78">
        <v>-39</v>
      </c>
      <c r="G246" s="78">
        <v>38</v>
      </c>
      <c r="H246" s="78">
        <v>86</v>
      </c>
      <c r="I246" s="78">
        <v>116</v>
      </c>
      <c r="J246" s="78">
        <v>44.3</v>
      </c>
      <c r="K246" s="78">
        <v>-77.8</v>
      </c>
    </row>
    <row r="247" spans="1:11" x14ac:dyDescent="0.3">
      <c r="A247" t="s">
        <v>396</v>
      </c>
      <c r="B247" s="77" t="s">
        <v>445</v>
      </c>
      <c r="C247" t="str">
        <f t="shared" si="3"/>
        <v>Ontario Cannington</v>
      </c>
      <c r="D247" s="78">
        <v>255</v>
      </c>
      <c r="E247" s="78">
        <v>0.7</v>
      </c>
      <c r="F247" s="78">
        <v>-38</v>
      </c>
      <c r="G247" s="78">
        <v>38</v>
      </c>
      <c r="H247" s="78">
        <v>85</v>
      </c>
      <c r="I247" s="78">
        <v>115</v>
      </c>
      <c r="J247" s="78">
        <v>44.35</v>
      </c>
      <c r="K247" s="78">
        <v>-79.03</v>
      </c>
    </row>
    <row r="248" spans="1:11" x14ac:dyDescent="0.3">
      <c r="A248" t="s">
        <v>396</v>
      </c>
      <c r="B248" s="77" t="s">
        <v>1048</v>
      </c>
      <c r="C248" t="str">
        <f t="shared" si="3"/>
        <v>Ontario Carleton Place</v>
      </c>
      <c r="D248" s="78">
        <v>135</v>
      </c>
      <c r="E248" s="78">
        <v>0.7</v>
      </c>
      <c r="F248" s="78">
        <v>-38</v>
      </c>
      <c r="G248" s="78">
        <v>38</v>
      </c>
      <c r="H248" s="78">
        <v>86</v>
      </c>
      <c r="I248" s="78">
        <v>116</v>
      </c>
      <c r="J248" s="78">
        <v>45.13</v>
      </c>
      <c r="K248" s="78">
        <v>-76.150000000000006</v>
      </c>
    </row>
    <row r="249" spans="1:11" x14ac:dyDescent="0.3">
      <c r="A249" t="s">
        <v>396</v>
      </c>
      <c r="B249" s="77" t="s">
        <v>447</v>
      </c>
      <c r="C249" t="str">
        <f t="shared" si="3"/>
        <v>Ontario Cavan</v>
      </c>
      <c r="D249" s="78">
        <v>200</v>
      </c>
      <c r="E249" s="78">
        <v>0.6</v>
      </c>
      <c r="F249" s="78">
        <v>-36</v>
      </c>
      <c r="G249" s="78">
        <v>38</v>
      </c>
      <c r="H249" s="78">
        <v>85</v>
      </c>
      <c r="I249" s="78">
        <v>115</v>
      </c>
      <c r="J249" s="78">
        <v>44.2</v>
      </c>
      <c r="K249" s="78">
        <v>-78.47</v>
      </c>
    </row>
    <row r="250" spans="1:11" x14ac:dyDescent="0.3">
      <c r="A250" t="s">
        <v>396</v>
      </c>
      <c r="B250" s="77" t="s">
        <v>449</v>
      </c>
      <c r="C250" t="str">
        <f t="shared" si="3"/>
        <v>Ontario Centralia</v>
      </c>
      <c r="D250" s="78">
        <v>260</v>
      </c>
      <c r="E250" s="78">
        <v>0.7</v>
      </c>
      <c r="F250" s="78">
        <v>-33</v>
      </c>
      <c r="G250" s="78">
        <v>38</v>
      </c>
      <c r="H250" s="78">
        <v>96</v>
      </c>
      <c r="I250" s="78">
        <v>131</v>
      </c>
      <c r="J250" s="78">
        <v>43.28</v>
      </c>
      <c r="K250" s="78">
        <v>-81.47</v>
      </c>
    </row>
    <row r="251" spans="1:11" x14ac:dyDescent="0.3">
      <c r="A251" t="s">
        <v>396</v>
      </c>
      <c r="B251" s="77" t="s">
        <v>451</v>
      </c>
      <c r="C251" t="str">
        <f t="shared" si="3"/>
        <v>Ontario Chapleau</v>
      </c>
      <c r="D251" s="78">
        <v>425</v>
      </c>
      <c r="E251" s="78">
        <v>1.1000000000000001</v>
      </c>
      <c r="F251" s="78">
        <v>-48</v>
      </c>
      <c r="G251" s="78">
        <v>38</v>
      </c>
      <c r="H251" s="78">
        <v>82</v>
      </c>
      <c r="I251" s="78">
        <v>110</v>
      </c>
      <c r="J251" s="78">
        <v>47.83</v>
      </c>
      <c r="K251" s="78">
        <v>-83.4</v>
      </c>
    </row>
    <row r="252" spans="1:11" x14ac:dyDescent="0.3">
      <c r="A252" t="s">
        <v>396</v>
      </c>
      <c r="B252" s="77" t="s">
        <v>453</v>
      </c>
      <c r="C252" t="str">
        <f t="shared" si="3"/>
        <v>Ontario Chatham</v>
      </c>
      <c r="D252" s="78">
        <v>180</v>
      </c>
      <c r="E252" s="78">
        <v>0.3</v>
      </c>
      <c r="F252" s="78">
        <v>-30</v>
      </c>
      <c r="G252" s="78">
        <v>39</v>
      </c>
      <c r="H252" s="78">
        <v>98</v>
      </c>
      <c r="I252" s="78">
        <v>134</v>
      </c>
      <c r="J252" s="78">
        <v>42.4</v>
      </c>
      <c r="K252" s="78">
        <v>-82.18</v>
      </c>
    </row>
    <row r="253" spans="1:11" x14ac:dyDescent="0.3">
      <c r="A253" t="s">
        <v>396</v>
      </c>
      <c r="B253" s="77" t="s">
        <v>455</v>
      </c>
      <c r="C253" t="str">
        <f t="shared" si="3"/>
        <v>Ontario Chesley</v>
      </c>
      <c r="D253" s="78">
        <v>275</v>
      </c>
      <c r="E253" s="78">
        <v>0.8</v>
      </c>
      <c r="F253" s="78">
        <v>-38</v>
      </c>
      <c r="G253" s="78">
        <v>37</v>
      </c>
      <c r="H253" s="78">
        <v>96</v>
      </c>
      <c r="I253" s="78">
        <v>130</v>
      </c>
      <c r="J253" s="78">
        <v>44.28</v>
      </c>
      <c r="K253" s="78">
        <v>-81.08</v>
      </c>
    </row>
    <row r="254" spans="1:11" x14ac:dyDescent="0.3">
      <c r="A254" t="s">
        <v>396</v>
      </c>
      <c r="B254" s="77" t="s">
        <v>457</v>
      </c>
      <c r="C254" t="str">
        <f t="shared" si="3"/>
        <v>Ontario Clinton</v>
      </c>
      <c r="D254" s="78">
        <v>280</v>
      </c>
      <c r="E254" s="78">
        <v>0.8</v>
      </c>
      <c r="F254" s="78">
        <v>-34</v>
      </c>
      <c r="G254" s="78">
        <v>37</v>
      </c>
      <c r="H254" s="78">
        <v>99</v>
      </c>
      <c r="I254" s="78">
        <v>135</v>
      </c>
      <c r="J254" s="78">
        <v>43.62</v>
      </c>
      <c r="K254" s="78">
        <v>-81.53</v>
      </c>
    </row>
    <row r="255" spans="1:11" x14ac:dyDescent="0.3">
      <c r="A255" t="s">
        <v>396</v>
      </c>
      <c r="B255" s="77" t="s">
        <v>459</v>
      </c>
      <c r="C255" t="str">
        <f t="shared" si="3"/>
        <v>Ontario Coboconk</v>
      </c>
      <c r="D255" s="78">
        <v>270</v>
      </c>
      <c r="E255" s="78">
        <v>0.7</v>
      </c>
      <c r="F255" s="78">
        <v>-40</v>
      </c>
      <c r="G255" s="78">
        <v>38</v>
      </c>
      <c r="H255" s="78">
        <v>82</v>
      </c>
      <c r="I255" s="78">
        <v>111</v>
      </c>
      <c r="J255" s="78">
        <v>44.65</v>
      </c>
      <c r="K255" s="78">
        <v>-78.8</v>
      </c>
    </row>
    <row r="256" spans="1:11" x14ac:dyDescent="0.3">
      <c r="A256" t="s">
        <v>396</v>
      </c>
      <c r="B256" s="77" t="s">
        <v>461</v>
      </c>
      <c r="C256" t="str">
        <f t="shared" si="3"/>
        <v>Ontario Cobourg</v>
      </c>
      <c r="D256" s="78">
        <v>90</v>
      </c>
      <c r="E256" s="78">
        <v>0.4</v>
      </c>
      <c r="F256" s="78">
        <v>-34</v>
      </c>
      <c r="G256" s="78">
        <v>38</v>
      </c>
      <c r="H256" s="78">
        <v>100</v>
      </c>
      <c r="I256" s="78">
        <v>136</v>
      </c>
      <c r="J256" s="78">
        <v>43.97</v>
      </c>
      <c r="K256" s="78">
        <v>-78.17</v>
      </c>
    </row>
    <row r="257" spans="1:11" x14ac:dyDescent="0.3">
      <c r="A257" t="s">
        <v>396</v>
      </c>
      <c r="B257" s="77" t="s">
        <v>463</v>
      </c>
      <c r="C257" t="str">
        <f t="shared" si="3"/>
        <v>Ontario Cochrane</v>
      </c>
      <c r="D257" s="78">
        <v>245</v>
      </c>
      <c r="E257" s="78">
        <v>0.8</v>
      </c>
      <c r="F257" s="78">
        <v>-48</v>
      </c>
      <c r="G257" s="78">
        <v>38</v>
      </c>
      <c r="H257" s="78">
        <v>84</v>
      </c>
      <c r="I257" s="78">
        <v>112</v>
      </c>
      <c r="J257" s="78">
        <v>49.07</v>
      </c>
      <c r="K257" s="78">
        <v>-81.02</v>
      </c>
    </row>
    <row r="258" spans="1:11" x14ac:dyDescent="0.3">
      <c r="A258" t="s">
        <v>396</v>
      </c>
      <c r="B258" s="77" t="s">
        <v>465</v>
      </c>
      <c r="C258" t="str">
        <f t="shared" si="3"/>
        <v>Ontario Colborne</v>
      </c>
      <c r="D258" s="78">
        <v>105</v>
      </c>
      <c r="E258" s="78">
        <v>0.5</v>
      </c>
      <c r="F258" s="78">
        <v>-35</v>
      </c>
      <c r="G258" s="78">
        <v>38</v>
      </c>
      <c r="H258" s="78">
        <v>99</v>
      </c>
      <c r="I258" s="78">
        <v>134</v>
      </c>
      <c r="J258" s="78">
        <v>44</v>
      </c>
      <c r="K258" s="78">
        <v>-77.88</v>
      </c>
    </row>
    <row r="259" spans="1:11" x14ac:dyDescent="0.3">
      <c r="A259" t="s">
        <v>396</v>
      </c>
      <c r="B259" s="77" t="s">
        <v>467</v>
      </c>
      <c r="C259" t="str">
        <f t="shared" ref="C259:C322" si="4">_xlfn.CONCAT(A259, " ", B259)</f>
        <v>Ontario Collingwood</v>
      </c>
      <c r="D259" s="78">
        <v>190</v>
      </c>
      <c r="E259" s="78">
        <v>0.8</v>
      </c>
      <c r="F259" s="78">
        <v>-34</v>
      </c>
      <c r="G259" s="78">
        <v>38</v>
      </c>
      <c r="H259" s="78">
        <v>94</v>
      </c>
      <c r="I259" s="78">
        <v>128</v>
      </c>
      <c r="J259" s="78">
        <v>44.48</v>
      </c>
      <c r="K259" s="78">
        <v>-80.22</v>
      </c>
    </row>
    <row r="260" spans="1:11" x14ac:dyDescent="0.3">
      <c r="A260" t="s">
        <v>396</v>
      </c>
      <c r="B260" s="77" t="s">
        <v>469</v>
      </c>
      <c r="C260" t="str">
        <f t="shared" si="4"/>
        <v>Ontario Cornwall</v>
      </c>
      <c r="D260" s="78">
        <v>35</v>
      </c>
      <c r="E260" s="78">
        <v>0.7</v>
      </c>
      <c r="F260" s="78">
        <v>-38</v>
      </c>
      <c r="G260" s="78">
        <v>37</v>
      </c>
      <c r="H260" s="78">
        <v>94</v>
      </c>
      <c r="I260" s="78">
        <v>126</v>
      </c>
      <c r="J260" s="78">
        <v>45.03</v>
      </c>
      <c r="K260" s="78">
        <v>-74.73</v>
      </c>
    </row>
    <row r="261" spans="1:11" x14ac:dyDescent="0.3">
      <c r="A261" t="s">
        <v>396</v>
      </c>
      <c r="B261" s="77" t="s">
        <v>471</v>
      </c>
      <c r="C261" t="str">
        <f t="shared" si="4"/>
        <v>Ontario Corunna</v>
      </c>
      <c r="D261" s="78">
        <v>185</v>
      </c>
      <c r="E261" s="78">
        <v>0.3</v>
      </c>
      <c r="F261" s="78">
        <v>-30</v>
      </c>
      <c r="G261" s="78">
        <v>39</v>
      </c>
      <c r="H261" s="78">
        <v>98</v>
      </c>
      <c r="I261" s="78">
        <v>134</v>
      </c>
      <c r="J261" s="78">
        <v>42.88</v>
      </c>
      <c r="K261" s="78">
        <v>-82.43</v>
      </c>
    </row>
    <row r="262" spans="1:11" x14ac:dyDescent="0.3">
      <c r="A262" t="s">
        <v>396</v>
      </c>
      <c r="B262" s="77" t="s">
        <v>1052</v>
      </c>
      <c r="C262" t="str">
        <f t="shared" si="4"/>
        <v>Ontario Deep River</v>
      </c>
      <c r="D262" s="78">
        <v>145</v>
      </c>
      <c r="E262" s="78">
        <v>0.7</v>
      </c>
      <c r="F262" s="78">
        <v>-43</v>
      </c>
      <c r="G262" s="78">
        <v>39</v>
      </c>
      <c r="H262" s="78">
        <v>89</v>
      </c>
      <c r="I262" s="78">
        <v>120</v>
      </c>
      <c r="J262" s="78">
        <v>46.1</v>
      </c>
      <c r="K262" s="78">
        <v>-77.5</v>
      </c>
    </row>
    <row r="263" spans="1:11" x14ac:dyDescent="0.3">
      <c r="A263" t="s">
        <v>396</v>
      </c>
      <c r="B263" s="77" t="s">
        <v>473</v>
      </c>
      <c r="C263" t="str">
        <f t="shared" si="4"/>
        <v>Ontario Deseronto</v>
      </c>
      <c r="D263" s="78">
        <v>85</v>
      </c>
      <c r="E263" s="78">
        <v>0.6</v>
      </c>
      <c r="F263" s="78">
        <v>-38</v>
      </c>
      <c r="G263" s="78">
        <v>38</v>
      </c>
      <c r="H263" s="78">
        <v>98</v>
      </c>
      <c r="I263" s="78">
        <v>133</v>
      </c>
      <c r="J263" s="78">
        <v>44.2</v>
      </c>
      <c r="K263" s="78">
        <v>-77.05</v>
      </c>
    </row>
    <row r="264" spans="1:11" x14ac:dyDescent="0.3">
      <c r="A264" t="s">
        <v>396</v>
      </c>
      <c r="B264" s="77" t="s">
        <v>475</v>
      </c>
      <c r="C264" t="str">
        <f t="shared" si="4"/>
        <v>Ontario Dorchester</v>
      </c>
      <c r="D264" s="78">
        <v>260</v>
      </c>
      <c r="E264" s="78">
        <v>0.6</v>
      </c>
      <c r="F264" s="78">
        <v>-32</v>
      </c>
      <c r="G264" s="78">
        <v>39</v>
      </c>
      <c r="H264" s="78">
        <v>102</v>
      </c>
      <c r="I264" s="78">
        <v>139</v>
      </c>
      <c r="J264" s="78">
        <v>42.98</v>
      </c>
      <c r="K264" s="78">
        <v>-81.069999999999993</v>
      </c>
    </row>
    <row r="265" spans="1:11" x14ac:dyDescent="0.3">
      <c r="A265" t="s">
        <v>396</v>
      </c>
      <c r="B265" s="77" t="s">
        <v>477</v>
      </c>
      <c r="C265" t="str">
        <f t="shared" si="4"/>
        <v>Ontario Dorion</v>
      </c>
      <c r="D265" s="78">
        <v>200</v>
      </c>
      <c r="E265" s="78">
        <v>0.8</v>
      </c>
      <c r="F265" s="78">
        <v>-44</v>
      </c>
      <c r="G265" s="78">
        <v>35</v>
      </c>
      <c r="H265" s="78">
        <v>94</v>
      </c>
      <c r="I265" s="78">
        <v>127</v>
      </c>
      <c r="J265" s="78">
        <v>48.78</v>
      </c>
      <c r="K265" s="78">
        <v>-88.53</v>
      </c>
    </row>
    <row r="266" spans="1:11" x14ac:dyDescent="0.3">
      <c r="A266" t="s">
        <v>396</v>
      </c>
      <c r="B266" s="77" t="s">
        <v>479</v>
      </c>
      <c r="C266" t="str">
        <f t="shared" si="4"/>
        <v>Ontario Dresden</v>
      </c>
      <c r="D266" s="78">
        <v>185</v>
      </c>
      <c r="E266" s="78">
        <v>0.3</v>
      </c>
      <c r="F266" s="78">
        <v>-30</v>
      </c>
      <c r="G266" s="78">
        <v>39</v>
      </c>
      <c r="H266" s="78">
        <v>98</v>
      </c>
      <c r="I266" s="78">
        <v>134</v>
      </c>
      <c r="J266" s="78">
        <v>42.58</v>
      </c>
      <c r="K266" s="78">
        <v>-82.18</v>
      </c>
    </row>
    <row r="267" spans="1:11" x14ac:dyDescent="0.3">
      <c r="A267" t="s">
        <v>396</v>
      </c>
      <c r="B267" s="77" t="s">
        <v>481</v>
      </c>
      <c r="C267" t="str">
        <f t="shared" si="4"/>
        <v>Ontario Dryden</v>
      </c>
      <c r="D267" s="78">
        <v>370</v>
      </c>
      <c r="E267" s="78">
        <v>0.7</v>
      </c>
      <c r="F267" s="78">
        <v>-46</v>
      </c>
      <c r="G267" s="78">
        <v>38</v>
      </c>
      <c r="H267" s="78">
        <v>84</v>
      </c>
      <c r="I267" s="78">
        <v>114</v>
      </c>
      <c r="J267" s="78">
        <v>49.78</v>
      </c>
      <c r="K267" s="78">
        <v>-92.75</v>
      </c>
    </row>
    <row r="268" spans="1:11" x14ac:dyDescent="0.3">
      <c r="A268" t="s">
        <v>396</v>
      </c>
      <c r="B268" s="77" t="s">
        <v>483</v>
      </c>
      <c r="C268" t="str">
        <f t="shared" si="4"/>
        <v>Ontario Dundalk</v>
      </c>
      <c r="D268" s="78">
        <v>525</v>
      </c>
      <c r="E268" s="78">
        <v>1</v>
      </c>
      <c r="F268" s="78">
        <v>-37</v>
      </c>
      <c r="G268" s="78">
        <v>37</v>
      </c>
      <c r="H268" s="78">
        <v>94</v>
      </c>
      <c r="I268" s="78">
        <v>128</v>
      </c>
      <c r="J268" s="78">
        <v>44.17</v>
      </c>
      <c r="K268" s="78">
        <v>-80.39</v>
      </c>
    </row>
    <row r="269" spans="1:11" x14ac:dyDescent="0.3">
      <c r="A269" t="s">
        <v>396</v>
      </c>
      <c r="B269" s="77" t="s">
        <v>485</v>
      </c>
      <c r="C269" t="str">
        <f t="shared" si="4"/>
        <v>Ontario Dunnville</v>
      </c>
      <c r="D269" s="78">
        <v>175</v>
      </c>
      <c r="E269" s="78">
        <v>0.6</v>
      </c>
      <c r="F269" s="78">
        <v>-31</v>
      </c>
      <c r="G269" s="78">
        <v>38</v>
      </c>
      <c r="H269" s="78">
        <v>102</v>
      </c>
      <c r="I269" s="78">
        <v>139</v>
      </c>
      <c r="J269" s="78">
        <v>42.9</v>
      </c>
      <c r="K269" s="78">
        <v>-79.62</v>
      </c>
    </row>
    <row r="270" spans="1:11" x14ac:dyDescent="0.3">
      <c r="A270" t="s">
        <v>396</v>
      </c>
      <c r="B270" s="77" t="s">
        <v>487</v>
      </c>
      <c r="C270" t="str">
        <f t="shared" si="4"/>
        <v>Ontario Durham</v>
      </c>
      <c r="D270" s="78">
        <v>340</v>
      </c>
      <c r="E270" s="78">
        <v>0.8</v>
      </c>
      <c r="F270" s="78">
        <v>-37</v>
      </c>
      <c r="G270" s="78">
        <v>37</v>
      </c>
      <c r="H270" s="78">
        <v>98</v>
      </c>
      <c r="I270" s="78">
        <v>133</v>
      </c>
      <c r="J270" s="78">
        <v>44.17</v>
      </c>
      <c r="K270" s="78">
        <v>-80.819999999999993</v>
      </c>
    </row>
    <row r="271" spans="1:11" x14ac:dyDescent="0.3">
      <c r="A271" t="s">
        <v>396</v>
      </c>
      <c r="B271" s="77" t="s">
        <v>489</v>
      </c>
      <c r="C271" t="str">
        <f t="shared" si="4"/>
        <v>Ontario Dutton</v>
      </c>
      <c r="D271" s="78">
        <v>225</v>
      </c>
      <c r="E271" s="78">
        <v>0.4</v>
      </c>
      <c r="F271" s="78">
        <v>-32</v>
      </c>
      <c r="G271" s="78">
        <v>39</v>
      </c>
      <c r="H271" s="78">
        <v>100</v>
      </c>
      <c r="I271" s="78">
        <v>137</v>
      </c>
      <c r="J271" s="78">
        <v>42.67</v>
      </c>
      <c r="K271" s="78">
        <v>-81.5</v>
      </c>
    </row>
    <row r="272" spans="1:11" x14ac:dyDescent="0.3">
      <c r="A272" t="s">
        <v>396</v>
      </c>
      <c r="B272" s="77" t="s">
        <v>491</v>
      </c>
      <c r="C272" t="str">
        <f t="shared" si="4"/>
        <v>Ontario Earlton</v>
      </c>
      <c r="D272" s="78">
        <v>245</v>
      </c>
      <c r="E272" s="78">
        <v>0.9</v>
      </c>
      <c r="F272" s="78">
        <v>-47</v>
      </c>
      <c r="G272" s="78">
        <v>39</v>
      </c>
      <c r="H272" s="78">
        <v>88</v>
      </c>
      <c r="I272" s="78">
        <v>118</v>
      </c>
      <c r="J272" s="78">
        <v>47.72</v>
      </c>
      <c r="K272" s="78">
        <v>-79.819999999999993</v>
      </c>
    </row>
    <row r="273" spans="1:11" x14ac:dyDescent="0.3">
      <c r="A273" t="s">
        <v>396</v>
      </c>
      <c r="B273" s="77" t="s">
        <v>493</v>
      </c>
      <c r="C273" t="str">
        <f t="shared" si="4"/>
        <v>Ontario Edison</v>
      </c>
      <c r="D273" s="78">
        <v>365</v>
      </c>
      <c r="E273" s="78">
        <v>0.7</v>
      </c>
      <c r="F273" s="78">
        <v>-46</v>
      </c>
      <c r="G273" s="78">
        <v>38</v>
      </c>
      <c r="H273" s="78">
        <v>85</v>
      </c>
      <c r="I273" s="78">
        <v>115</v>
      </c>
      <c r="J273" s="78">
        <v>49.8</v>
      </c>
      <c r="K273" s="78">
        <v>-93.55</v>
      </c>
    </row>
    <row r="274" spans="1:11" x14ac:dyDescent="0.3">
      <c r="A274" t="s">
        <v>396</v>
      </c>
      <c r="B274" s="77" t="s">
        <v>1586</v>
      </c>
      <c r="C274" t="str">
        <f t="shared" si="4"/>
        <v>Ontario Elliot Lake</v>
      </c>
      <c r="D274" s="78">
        <v>380</v>
      </c>
      <c r="E274" s="78">
        <v>0.9</v>
      </c>
      <c r="F274" s="78">
        <v>-45</v>
      </c>
      <c r="G274" s="78">
        <v>37</v>
      </c>
      <c r="H274" s="78">
        <v>88</v>
      </c>
      <c r="I274" s="78">
        <v>119</v>
      </c>
      <c r="J274" s="78">
        <v>46.38</v>
      </c>
      <c r="K274" s="78">
        <v>-82.66</v>
      </c>
    </row>
    <row r="275" spans="1:11" x14ac:dyDescent="0.3">
      <c r="A275" t="s">
        <v>396</v>
      </c>
      <c r="B275" s="77" t="s">
        <v>495</v>
      </c>
      <c r="C275" t="str">
        <f t="shared" si="4"/>
        <v>Ontario Elmvale</v>
      </c>
      <c r="D275" s="78">
        <v>220</v>
      </c>
      <c r="E275" s="78">
        <v>0.8</v>
      </c>
      <c r="F275" s="78">
        <v>-36</v>
      </c>
      <c r="G275" s="78">
        <v>38</v>
      </c>
      <c r="H275" s="78">
        <v>89</v>
      </c>
      <c r="I275" s="78">
        <v>121</v>
      </c>
      <c r="J275" s="78">
        <v>44.58</v>
      </c>
      <c r="K275" s="78">
        <v>-79.87</v>
      </c>
    </row>
    <row r="276" spans="1:11" x14ac:dyDescent="0.3">
      <c r="A276" t="s">
        <v>396</v>
      </c>
      <c r="B276" s="77" t="s">
        <v>497</v>
      </c>
      <c r="C276" t="str">
        <f t="shared" si="4"/>
        <v>Ontario Embro</v>
      </c>
      <c r="D276" s="78">
        <v>310</v>
      </c>
      <c r="E276" s="78">
        <v>0.6</v>
      </c>
      <c r="F276" s="78">
        <v>-33</v>
      </c>
      <c r="G276" s="78">
        <v>38</v>
      </c>
      <c r="H276" s="78">
        <v>100</v>
      </c>
      <c r="I276" s="78">
        <v>136</v>
      </c>
      <c r="J276" s="78">
        <v>43.15</v>
      </c>
      <c r="K276" s="78">
        <v>-80.900000000000006</v>
      </c>
    </row>
    <row r="277" spans="1:11" x14ac:dyDescent="0.3">
      <c r="A277" t="s">
        <v>396</v>
      </c>
      <c r="B277" s="77" t="s">
        <v>499</v>
      </c>
      <c r="C277" t="str">
        <f t="shared" si="4"/>
        <v>Ontario Englehart</v>
      </c>
      <c r="D277" s="78">
        <v>205</v>
      </c>
      <c r="E277" s="78">
        <v>0.8</v>
      </c>
      <c r="F277" s="78">
        <v>-47</v>
      </c>
      <c r="G277" s="78">
        <v>39</v>
      </c>
      <c r="H277" s="78">
        <v>84</v>
      </c>
      <c r="I277" s="78">
        <v>113</v>
      </c>
      <c r="J277" s="78">
        <v>47.82</v>
      </c>
      <c r="K277" s="78">
        <v>-79.87</v>
      </c>
    </row>
    <row r="278" spans="1:11" x14ac:dyDescent="0.3">
      <c r="A278" t="s">
        <v>396</v>
      </c>
      <c r="B278" s="77" t="s">
        <v>501</v>
      </c>
      <c r="C278" t="str">
        <f t="shared" si="4"/>
        <v>Ontario Espanola</v>
      </c>
      <c r="D278" s="78">
        <v>220</v>
      </c>
      <c r="E278" s="78">
        <v>0.7</v>
      </c>
      <c r="F278" s="78">
        <v>-45</v>
      </c>
      <c r="G278" s="78">
        <v>38</v>
      </c>
      <c r="H278" s="78">
        <v>94</v>
      </c>
      <c r="I278" s="78">
        <v>127</v>
      </c>
      <c r="J278" s="78">
        <v>46.25</v>
      </c>
      <c r="K278" s="78">
        <v>-81.77</v>
      </c>
    </row>
    <row r="279" spans="1:11" x14ac:dyDescent="0.3">
      <c r="A279" t="s">
        <v>396</v>
      </c>
      <c r="B279" s="77" t="s">
        <v>503</v>
      </c>
      <c r="C279" t="str">
        <f t="shared" si="4"/>
        <v>Ontario Exeter</v>
      </c>
      <c r="D279" s="78">
        <v>265</v>
      </c>
      <c r="E279" s="78">
        <v>0.7</v>
      </c>
      <c r="F279" s="78">
        <v>-33</v>
      </c>
      <c r="G279" s="78">
        <v>38</v>
      </c>
      <c r="H279" s="78">
        <v>98</v>
      </c>
      <c r="I279" s="78">
        <v>134</v>
      </c>
      <c r="J279" s="78">
        <v>43.35</v>
      </c>
      <c r="K279" s="78">
        <v>-81.48</v>
      </c>
    </row>
    <row r="280" spans="1:11" x14ac:dyDescent="0.3">
      <c r="A280" t="s">
        <v>396</v>
      </c>
      <c r="B280" s="77" t="s">
        <v>1056</v>
      </c>
      <c r="C280" t="str">
        <f t="shared" si="4"/>
        <v>Ontario Fenelon Falls</v>
      </c>
      <c r="D280" s="78">
        <v>260</v>
      </c>
      <c r="E280" s="78">
        <v>0.7</v>
      </c>
      <c r="F280" s="78">
        <v>-40</v>
      </c>
      <c r="G280" s="78">
        <v>38</v>
      </c>
      <c r="H280" s="78">
        <v>84</v>
      </c>
      <c r="I280" s="78">
        <v>114</v>
      </c>
      <c r="J280" s="78">
        <v>44.53</v>
      </c>
      <c r="K280" s="78">
        <v>-78.75</v>
      </c>
    </row>
    <row r="281" spans="1:11" x14ac:dyDescent="0.3">
      <c r="A281" t="s">
        <v>396</v>
      </c>
      <c r="B281" s="77" t="s">
        <v>505</v>
      </c>
      <c r="C281" t="str">
        <f t="shared" si="4"/>
        <v>Ontario Fergus</v>
      </c>
      <c r="D281" s="78">
        <v>400</v>
      </c>
      <c r="E281" s="78">
        <v>0.7</v>
      </c>
      <c r="F281" s="78">
        <v>-35</v>
      </c>
      <c r="G281" s="78">
        <v>38</v>
      </c>
      <c r="H281" s="78">
        <v>94</v>
      </c>
      <c r="I281" s="78">
        <v>128</v>
      </c>
      <c r="J281" s="78">
        <v>43.7</v>
      </c>
      <c r="K281" s="78">
        <v>-80.37</v>
      </c>
    </row>
    <row r="282" spans="1:11" x14ac:dyDescent="0.3">
      <c r="A282" t="s">
        <v>396</v>
      </c>
      <c r="B282" s="77" t="s">
        <v>507</v>
      </c>
      <c r="C282" t="str">
        <f t="shared" si="4"/>
        <v>Ontario Forest</v>
      </c>
      <c r="D282" s="78">
        <v>215</v>
      </c>
      <c r="E282" s="78">
        <v>0.6</v>
      </c>
      <c r="F282" s="78">
        <v>-32</v>
      </c>
      <c r="G282" s="78">
        <v>39</v>
      </c>
      <c r="H282" s="78">
        <v>98</v>
      </c>
      <c r="I282" s="78">
        <v>134</v>
      </c>
      <c r="J282" s="78">
        <v>43.1</v>
      </c>
      <c r="K282" s="78">
        <v>-82</v>
      </c>
    </row>
    <row r="283" spans="1:11" x14ac:dyDescent="0.3">
      <c r="A283" t="s">
        <v>396</v>
      </c>
      <c r="B283" s="77" t="s">
        <v>1058</v>
      </c>
      <c r="C283" t="str">
        <f t="shared" si="4"/>
        <v>Ontario Fort Erie</v>
      </c>
      <c r="D283" s="78">
        <v>180</v>
      </c>
      <c r="E283" s="78">
        <v>0.7</v>
      </c>
      <c r="F283" s="78">
        <v>-29</v>
      </c>
      <c r="G283" s="78">
        <v>38</v>
      </c>
      <c r="H283" s="78">
        <v>102</v>
      </c>
      <c r="I283" s="78">
        <v>139</v>
      </c>
      <c r="J283" s="78">
        <v>42.9</v>
      </c>
      <c r="K283" s="78">
        <v>-78.930000000000007</v>
      </c>
    </row>
    <row r="284" spans="1:11" x14ac:dyDescent="0.3">
      <c r="A284" t="s">
        <v>396</v>
      </c>
      <c r="B284" s="77" t="s">
        <v>1060</v>
      </c>
      <c r="C284" t="str">
        <f t="shared" si="4"/>
        <v>Ontario Fort Erie (Ridgeway)</v>
      </c>
      <c r="D284" s="78">
        <v>190</v>
      </c>
      <c r="E284" s="78">
        <v>0.7</v>
      </c>
      <c r="F284" s="78">
        <v>-29</v>
      </c>
      <c r="G284" s="78">
        <v>38</v>
      </c>
      <c r="H284" s="78">
        <v>102</v>
      </c>
      <c r="I284" s="78">
        <v>139</v>
      </c>
      <c r="J284" s="78">
        <v>42.883613889999999</v>
      </c>
      <c r="K284" s="78">
        <v>-79.05743056</v>
      </c>
    </row>
    <row r="285" spans="1:11" x14ac:dyDescent="0.3">
      <c r="A285" t="s">
        <v>396</v>
      </c>
      <c r="B285" s="77" t="s">
        <v>1062</v>
      </c>
      <c r="C285" t="str">
        <f t="shared" si="4"/>
        <v>Ontario Fort Frances</v>
      </c>
      <c r="D285" s="78">
        <v>340</v>
      </c>
      <c r="E285" s="78">
        <v>0.7</v>
      </c>
      <c r="F285" s="78">
        <v>-46</v>
      </c>
      <c r="G285" s="78">
        <v>38</v>
      </c>
      <c r="H285" s="78">
        <v>84</v>
      </c>
      <c r="I285" s="78">
        <v>114</v>
      </c>
      <c r="J285" s="78">
        <v>48.61</v>
      </c>
      <c r="K285" s="78">
        <v>-93.39</v>
      </c>
    </row>
    <row r="286" spans="1:11" x14ac:dyDescent="0.3">
      <c r="A286" t="s">
        <v>396</v>
      </c>
      <c r="B286" s="77" t="s">
        <v>509</v>
      </c>
      <c r="C286" t="str">
        <f t="shared" si="4"/>
        <v>Ontario Gananoque</v>
      </c>
      <c r="D286" s="78">
        <v>80</v>
      </c>
      <c r="E286" s="78">
        <v>0.6</v>
      </c>
      <c r="F286" s="78">
        <v>-37</v>
      </c>
      <c r="G286" s="78">
        <v>38</v>
      </c>
      <c r="H286" s="78">
        <v>100</v>
      </c>
      <c r="I286" s="78">
        <v>135</v>
      </c>
      <c r="J286" s="78">
        <v>44.33</v>
      </c>
      <c r="K286" s="78">
        <v>-76.17</v>
      </c>
    </row>
    <row r="287" spans="1:11" x14ac:dyDescent="0.3">
      <c r="A287" t="s">
        <v>396</v>
      </c>
      <c r="B287" s="77" t="s">
        <v>511</v>
      </c>
      <c r="C287" t="str">
        <f t="shared" si="4"/>
        <v>Ontario Geraldton</v>
      </c>
      <c r="D287" s="78">
        <v>345</v>
      </c>
      <c r="E287" s="78">
        <v>0.9</v>
      </c>
      <c r="F287" s="78">
        <v>-49</v>
      </c>
      <c r="G287" s="78">
        <v>38</v>
      </c>
      <c r="H287" s="78">
        <v>85</v>
      </c>
      <c r="I287" s="78">
        <v>114</v>
      </c>
      <c r="J287" s="78">
        <v>49.73</v>
      </c>
      <c r="K287" s="78">
        <v>-86.95</v>
      </c>
    </row>
    <row r="288" spans="1:11" x14ac:dyDescent="0.3">
      <c r="A288" t="s">
        <v>396</v>
      </c>
      <c r="B288" s="77" t="s">
        <v>513</v>
      </c>
      <c r="C288" t="str">
        <f t="shared" si="4"/>
        <v>Ontario Glencoe</v>
      </c>
      <c r="D288" s="78">
        <v>215</v>
      </c>
      <c r="E288" s="78">
        <v>0.4</v>
      </c>
      <c r="F288" s="78">
        <v>-32</v>
      </c>
      <c r="G288" s="78">
        <v>39</v>
      </c>
      <c r="H288" s="78">
        <v>98</v>
      </c>
      <c r="I288" s="78">
        <v>134</v>
      </c>
      <c r="J288" s="78">
        <v>42.75</v>
      </c>
      <c r="K288" s="78">
        <v>-81.72</v>
      </c>
    </row>
    <row r="289" spans="1:11" x14ac:dyDescent="0.3">
      <c r="A289" t="s">
        <v>396</v>
      </c>
      <c r="B289" s="77" t="s">
        <v>515</v>
      </c>
      <c r="C289" t="str">
        <f t="shared" si="4"/>
        <v>Ontario Goderich</v>
      </c>
      <c r="D289" s="78">
        <v>185</v>
      </c>
      <c r="E289" s="78">
        <v>0.7</v>
      </c>
      <c r="F289" s="78">
        <v>-32</v>
      </c>
      <c r="G289" s="78">
        <v>37</v>
      </c>
      <c r="H289" s="78">
        <v>99</v>
      </c>
      <c r="I289" s="78">
        <v>135</v>
      </c>
      <c r="J289" s="78">
        <v>43.75</v>
      </c>
      <c r="K289" s="78">
        <v>-81.72</v>
      </c>
    </row>
    <row r="290" spans="1:11" x14ac:dyDescent="0.3">
      <c r="A290" t="s">
        <v>396</v>
      </c>
      <c r="B290" s="77" t="s">
        <v>1064</v>
      </c>
      <c r="C290" t="str">
        <f t="shared" si="4"/>
        <v>Ontario Gore Bay</v>
      </c>
      <c r="D290" s="78">
        <v>205</v>
      </c>
      <c r="E290" s="78">
        <v>0.8</v>
      </c>
      <c r="F290" s="78">
        <v>-43</v>
      </c>
      <c r="G290" s="78">
        <v>37</v>
      </c>
      <c r="H290" s="78">
        <v>95</v>
      </c>
      <c r="I290" s="78">
        <v>129</v>
      </c>
      <c r="J290" s="78">
        <v>45.92</v>
      </c>
      <c r="K290" s="78">
        <v>-82.47</v>
      </c>
    </row>
    <row r="291" spans="1:11" x14ac:dyDescent="0.3">
      <c r="A291" t="s">
        <v>396</v>
      </c>
      <c r="B291" s="77" t="s">
        <v>517</v>
      </c>
      <c r="C291" t="str">
        <f t="shared" si="4"/>
        <v>Ontario Graham</v>
      </c>
      <c r="D291" s="78">
        <v>495</v>
      </c>
      <c r="E291" s="78">
        <v>0.8</v>
      </c>
      <c r="F291" s="78">
        <v>-47</v>
      </c>
      <c r="G291" s="78">
        <v>28</v>
      </c>
      <c r="H291" s="78">
        <v>84</v>
      </c>
      <c r="I291" s="78">
        <v>114</v>
      </c>
      <c r="J291" s="78">
        <v>49.25</v>
      </c>
      <c r="K291" s="78">
        <v>-90.57</v>
      </c>
    </row>
    <row r="292" spans="1:11" x14ac:dyDescent="0.3">
      <c r="A292" t="s">
        <v>396</v>
      </c>
      <c r="B292" s="77" t="s">
        <v>1066</v>
      </c>
      <c r="C292" t="str">
        <f t="shared" si="4"/>
        <v>Ontario Gravenhurst (Muskoka Airport)</v>
      </c>
      <c r="D292" s="78">
        <v>255</v>
      </c>
      <c r="E292" s="78">
        <v>0.8</v>
      </c>
      <c r="F292" s="78">
        <v>-43</v>
      </c>
      <c r="G292" s="78">
        <v>37</v>
      </c>
      <c r="H292" s="78">
        <v>89</v>
      </c>
      <c r="I292" s="78">
        <v>120</v>
      </c>
      <c r="J292" s="78">
        <v>44.919641669999997</v>
      </c>
      <c r="K292" s="78">
        <v>-79.374183329999994</v>
      </c>
    </row>
    <row r="293" spans="1:11" x14ac:dyDescent="0.3">
      <c r="A293" t="s">
        <v>396</v>
      </c>
      <c r="B293" s="77" t="s">
        <v>519</v>
      </c>
      <c r="C293" t="str">
        <f t="shared" si="4"/>
        <v>Ontario Grimsby</v>
      </c>
      <c r="D293" s="78">
        <v>85</v>
      </c>
      <c r="E293" s="78">
        <v>0.3</v>
      </c>
      <c r="F293" s="78">
        <v>-27</v>
      </c>
      <c r="G293" s="78">
        <v>39</v>
      </c>
      <c r="H293" s="78">
        <v>100</v>
      </c>
      <c r="I293" s="78">
        <v>136</v>
      </c>
      <c r="J293" s="78">
        <v>43.2</v>
      </c>
      <c r="K293" s="78">
        <v>-79.569999999999993</v>
      </c>
    </row>
    <row r="294" spans="1:11" x14ac:dyDescent="0.3">
      <c r="A294" t="s">
        <v>396</v>
      </c>
      <c r="B294" s="77" t="s">
        <v>521</v>
      </c>
      <c r="C294" t="str">
        <f t="shared" si="4"/>
        <v>Ontario Guelph</v>
      </c>
      <c r="D294" s="78">
        <v>340</v>
      </c>
      <c r="E294" s="78">
        <v>0.6</v>
      </c>
      <c r="F294" s="78">
        <v>-35</v>
      </c>
      <c r="G294" s="78">
        <v>38</v>
      </c>
      <c r="H294" s="78">
        <v>94</v>
      </c>
      <c r="I294" s="78">
        <v>128</v>
      </c>
      <c r="J294" s="78">
        <v>43.55</v>
      </c>
      <c r="K294" s="78">
        <v>-80.25</v>
      </c>
    </row>
    <row r="295" spans="1:11" x14ac:dyDescent="0.3">
      <c r="A295" t="s">
        <v>396</v>
      </c>
      <c r="B295" s="77" t="s">
        <v>523</v>
      </c>
      <c r="C295" t="str">
        <f t="shared" si="4"/>
        <v>Ontario Guthrie</v>
      </c>
      <c r="D295" s="78">
        <v>280</v>
      </c>
      <c r="E295" s="78">
        <v>0.7</v>
      </c>
      <c r="F295" s="78">
        <v>-39</v>
      </c>
      <c r="G295" s="78">
        <v>38</v>
      </c>
      <c r="H295" s="78">
        <v>86</v>
      </c>
      <c r="I295" s="78">
        <v>117</v>
      </c>
      <c r="J295" s="78">
        <v>44.47</v>
      </c>
      <c r="K295" s="78">
        <v>-79.55</v>
      </c>
    </row>
    <row r="296" spans="1:11" x14ac:dyDescent="0.3">
      <c r="A296" t="s">
        <v>396</v>
      </c>
      <c r="B296" s="77" t="s">
        <v>525</v>
      </c>
      <c r="C296" t="str">
        <f t="shared" si="4"/>
        <v>Ontario Haileybury</v>
      </c>
      <c r="D296" s="78">
        <v>210</v>
      </c>
      <c r="E296" s="78">
        <v>0.7</v>
      </c>
      <c r="F296" s="78">
        <v>-47</v>
      </c>
      <c r="G296" s="78">
        <v>39</v>
      </c>
      <c r="H296" s="78">
        <v>88</v>
      </c>
      <c r="I296" s="78">
        <v>118</v>
      </c>
      <c r="J296" s="78">
        <v>47.45</v>
      </c>
      <c r="K296" s="78">
        <v>-79.63</v>
      </c>
    </row>
    <row r="297" spans="1:11" x14ac:dyDescent="0.3">
      <c r="A297" t="s">
        <v>396</v>
      </c>
      <c r="B297" s="77" t="s">
        <v>1068</v>
      </c>
      <c r="C297" t="str">
        <f t="shared" si="4"/>
        <v>Ontario Haldimand (Caledonia)</v>
      </c>
      <c r="D297" s="78">
        <v>190</v>
      </c>
      <c r="E297" s="78">
        <v>0.4</v>
      </c>
      <c r="F297" s="78">
        <v>-31</v>
      </c>
      <c r="G297" s="78">
        <v>39</v>
      </c>
      <c r="H297" s="78">
        <v>101</v>
      </c>
      <c r="I297" s="78">
        <v>138</v>
      </c>
      <c r="J297" s="78">
        <v>43.064752779999999</v>
      </c>
      <c r="K297" s="78">
        <v>-79.955074999999994</v>
      </c>
    </row>
    <row r="298" spans="1:11" x14ac:dyDescent="0.3">
      <c r="A298" t="s">
        <v>396</v>
      </c>
      <c r="B298" s="77" t="s">
        <v>1070</v>
      </c>
      <c r="C298" t="str">
        <f t="shared" si="4"/>
        <v>Ontario Haldimand (Hagersville)</v>
      </c>
      <c r="D298" s="78">
        <v>215</v>
      </c>
      <c r="E298" s="78">
        <v>0.4</v>
      </c>
      <c r="F298" s="78">
        <v>-31</v>
      </c>
      <c r="G298" s="78">
        <v>39</v>
      </c>
      <c r="H298" s="78">
        <v>101</v>
      </c>
      <c r="I298" s="78">
        <v>138</v>
      </c>
      <c r="J298" s="78">
        <v>42.959891669999998</v>
      </c>
      <c r="K298" s="78">
        <v>-80.052286109999997</v>
      </c>
    </row>
    <row r="299" spans="1:11" x14ac:dyDescent="0.3">
      <c r="A299" t="s">
        <v>396</v>
      </c>
      <c r="B299" s="77" t="s">
        <v>527</v>
      </c>
      <c r="C299" t="str">
        <f t="shared" si="4"/>
        <v>Ontario Haliburton</v>
      </c>
      <c r="D299" s="78">
        <v>335</v>
      </c>
      <c r="E299" s="78">
        <v>0.9</v>
      </c>
      <c r="F299" s="78">
        <v>-42</v>
      </c>
      <c r="G299" s="78">
        <v>38</v>
      </c>
      <c r="H299" s="78">
        <v>80</v>
      </c>
      <c r="I299" s="78">
        <v>108</v>
      </c>
      <c r="J299" s="78">
        <v>45.05</v>
      </c>
      <c r="K299" s="78">
        <v>-78.52</v>
      </c>
    </row>
    <row r="300" spans="1:11" x14ac:dyDescent="0.3">
      <c r="A300" t="s">
        <v>396</v>
      </c>
      <c r="B300" s="77" t="s">
        <v>1072</v>
      </c>
      <c r="C300" t="str">
        <f t="shared" si="4"/>
        <v>Ontario Halton Hills (Georgetown)</v>
      </c>
      <c r="D300" s="78">
        <v>255</v>
      </c>
      <c r="E300" s="78">
        <v>0.4</v>
      </c>
      <c r="F300" s="78">
        <v>-35</v>
      </c>
      <c r="G300" s="78">
        <v>39</v>
      </c>
      <c r="H300" s="78">
        <v>92</v>
      </c>
      <c r="I300" s="78">
        <v>125</v>
      </c>
      <c r="J300" s="78">
        <v>43.650205560000003</v>
      </c>
      <c r="K300" s="78">
        <v>-79.903622220000003</v>
      </c>
    </row>
    <row r="301" spans="1:11" x14ac:dyDescent="0.3">
      <c r="A301" t="s">
        <v>396</v>
      </c>
      <c r="B301" s="77" t="s">
        <v>529</v>
      </c>
      <c r="C301" t="str">
        <f t="shared" si="4"/>
        <v>Ontario Hamilton</v>
      </c>
      <c r="D301" s="78">
        <v>90</v>
      </c>
      <c r="E301" s="78">
        <v>0.3</v>
      </c>
      <c r="F301" s="78">
        <v>-29</v>
      </c>
      <c r="G301" s="78">
        <v>39</v>
      </c>
      <c r="H301" s="78">
        <v>96</v>
      </c>
      <c r="I301" s="78">
        <v>131</v>
      </c>
      <c r="J301" s="78">
        <v>43.25</v>
      </c>
      <c r="K301" s="78">
        <v>-79.86</v>
      </c>
    </row>
    <row r="302" spans="1:11" x14ac:dyDescent="0.3">
      <c r="A302" t="s">
        <v>396</v>
      </c>
      <c r="B302" s="77" t="s">
        <v>531</v>
      </c>
      <c r="C302" t="str">
        <f t="shared" si="4"/>
        <v>Ontario Hanover</v>
      </c>
      <c r="D302" s="78">
        <v>270</v>
      </c>
      <c r="E302" s="78">
        <v>0.8</v>
      </c>
      <c r="F302" s="78">
        <v>-40</v>
      </c>
      <c r="G302" s="78">
        <v>38</v>
      </c>
      <c r="H302" s="78">
        <v>98</v>
      </c>
      <c r="I302" s="78">
        <v>133</v>
      </c>
      <c r="J302" s="78">
        <v>44.15</v>
      </c>
      <c r="K302" s="78">
        <v>-81.03</v>
      </c>
    </row>
    <row r="303" spans="1:11" x14ac:dyDescent="0.3">
      <c r="A303" t="s">
        <v>396</v>
      </c>
      <c r="B303" s="77" t="s">
        <v>533</v>
      </c>
      <c r="C303" t="str">
        <f t="shared" si="4"/>
        <v>Ontario Hastings</v>
      </c>
      <c r="D303" s="78">
        <v>200</v>
      </c>
      <c r="E303" s="78">
        <v>0.6</v>
      </c>
      <c r="F303" s="78">
        <v>-39</v>
      </c>
      <c r="G303" s="78">
        <v>38</v>
      </c>
      <c r="H303" s="78">
        <v>86</v>
      </c>
      <c r="I303" s="78">
        <v>116</v>
      </c>
      <c r="J303" s="78">
        <v>44.3</v>
      </c>
      <c r="K303" s="78">
        <v>-77.95</v>
      </c>
    </row>
    <row r="304" spans="1:11" x14ac:dyDescent="0.3">
      <c r="A304" t="s">
        <v>396</v>
      </c>
      <c r="B304" s="77" t="s">
        <v>535</v>
      </c>
      <c r="C304" t="str">
        <f t="shared" si="4"/>
        <v>Ontario Hawkesbury</v>
      </c>
      <c r="D304" s="78">
        <v>50</v>
      </c>
      <c r="E304" s="78">
        <v>0.7</v>
      </c>
      <c r="F304" s="78">
        <v>-41</v>
      </c>
      <c r="G304" s="78">
        <v>37</v>
      </c>
      <c r="H304" s="78">
        <v>96</v>
      </c>
      <c r="I304" s="78">
        <v>129</v>
      </c>
      <c r="J304" s="78">
        <v>45.6</v>
      </c>
      <c r="K304" s="78">
        <v>-74.62</v>
      </c>
    </row>
    <row r="305" spans="1:11" x14ac:dyDescent="0.3">
      <c r="A305" t="s">
        <v>396</v>
      </c>
      <c r="B305" s="77" t="s">
        <v>537</v>
      </c>
      <c r="C305" t="str">
        <f t="shared" si="4"/>
        <v>Ontario Hearst</v>
      </c>
      <c r="D305" s="78">
        <v>245</v>
      </c>
      <c r="E305" s="78">
        <v>0.8</v>
      </c>
      <c r="F305" s="78">
        <v>-39</v>
      </c>
      <c r="G305" s="78">
        <v>38</v>
      </c>
      <c r="H305" s="78">
        <v>80</v>
      </c>
      <c r="I305" s="78">
        <v>107</v>
      </c>
      <c r="J305" s="78">
        <v>49.68</v>
      </c>
      <c r="K305" s="78">
        <v>-83.67</v>
      </c>
    </row>
    <row r="306" spans="1:11" x14ac:dyDescent="0.3">
      <c r="A306" t="s">
        <v>396</v>
      </c>
      <c r="B306" s="77" t="s">
        <v>1074</v>
      </c>
      <c r="C306" t="str">
        <f t="shared" si="4"/>
        <v>Ontario Honey Harbour</v>
      </c>
      <c r="D306" s="78">
        <v>180</v>
      </c>
      <c r="E306" s="78">
        <v>0.8</v>
      </c>
      <c r="F306" s="78">
        <v>-40</v>
      </c>
      <c r="G306" s="78">
        <v>37</v>
      </c>
      <c r="H306" s="78">
        <v>88</v>
      </c>
      <c r="I306" s="78">
        <v>119</v>
      </c>
      <c r="J306" s="78">
        <v>44.87</v>
      </c>
      <c r="K306" s="78">
        <v>-79.819999999999993</v>
      </c>
    </row>
    <row r="307" spans="1:11" x14ac:dyDescent="0.3">
      <c r="A307" t="s">
        <v>396</v>
      </c>
      <c r="B307" s="77" t="s">
        <v>539</v>
      </c>
      <c r="C307" t="str">
        <f t="shared" si="4"/>
        <v>Ontario Hornepayne</v>
      </c>
      <c r="D307" s="78">
        <v>360</v>
      </c>
      <c r="E307" s="78">
        <v>1</v>
      </c>
      <c r="F307" s="78">
        <v>-50</v>
      </c>
      <c r="G307" s="78">
        <v>37</v>
      </c>
      <c r="H307" s="78">
        <v>80</v>
      </c>
      <c r="I307" s="78">
        <v>107</v>
      </c>
      <c r="J307" s="78">
        <v>49.22</v>
      </c>
      <c r="K307" s="78">
        <v>-84.78</v>
      </c>
    </row>
    <row r="308" spans="1:11" x14ac:dyDescent="0.3">
      <c r="A308" t="s">
        <v>396</v>
      </c>
      <c r="B308" s="77" t="s">
        <v>541</v>
      </c>
      <c r="C308" t="str">
        <f t="shared" si="4"/>
        <v>Ontario Huntsville</v>
      </c>
      <c r="D308" s="78">
        <v>335</v>
      </c>
      <c r="E308" s="78">
        <v>0.9</v>
      </c>
      <c r="F308" s="78" t="s">
        <v>1587</v>
      </c>
      <c r="G308" s="78">
        <v>38</v>
      </c>
      <c r="H308" s="78">
        <v>80</v>
      </c>
      <c r="I308" s="78">
        <v>108</v>
      </c>
      <c r="J308" s="78">
        <v>45.33</v>
      </c>
      <c r="K308" s="78">
        <v>-79.22</v>
      </c>
    </row>
    <row r="309" spans="1:11" x14ac:dyDescent="0.3">
      <c r="A309" t="s">
        <v>396</v>
      </c>
      <c r="B309" s="77" t="s">
        <v>543</v>
      </c>
      <c r="C309" t="str">
        <f t="shared" si="4"/>
        <v>Ontario Ingersoll</v>
      </c>
      <c r="D309" s="78">
        <v>280</v>
      </c>
      <c r="E309" s="78">
        <v>0.5</v>
      </c>
      <c r="F309" s="78">
        <v>-33</v>
      </c>
      <c r="G309" s="78">
        <v>38</v>
      </c>
      <c r="H309" s="78">
        <v>102</v>
      </c>
      <c r="I309" s="78">
        <v>139</v>
      </c>
      <c r="J309" s="78">
        <v>43.03</v>
      </c>
      <c r="K309" s="78">
        <v>-80.88</v>
      </c>
    </row>
    <row r="310" spans="1:11" x14ac:dyDescent="0.3">
      <c r="A310" t="s">
        <v>396</v>
      </c>
      <c r="B310" s="77" t="s">
        <v>1076</v>
      </c>
      <c r="C310" t="str">
        <f t="shared" si="4"/>
        <v>Ontario Iroquois Falls</v>
      </c>
      <c r="D310" s="78">
        <v>275</v>
      </c>
      <c r="E310" s="78">
        <v>0.9</v>
      </c>
      <c r="F310" s="78">
        <v>-47</v>
      </c>
      <c r="G310" s="78">
        <v>39</v>
      </c>
      <c r="H310" s="78">
        <v>86</v>
      </c>
      <c r="I310" s="78">
        <v>119</v>
      </c>
      <c r="J310" s="78">
        <v>48.77</v>
      </c>
      <c r="K310" s="78">
        <v>-80.680000000000007</v>
      </c>
    </row>
    <row r="311" spans="1:11" x14ac:dyDescent="0.3">
      <c r="A311" t="s">
        <v>396</v>
      </c>
      <c r="B311" s="77" t="s">
        <v>545</v>
      </c>
      <c r="C311" t="str">
        <f t="shared" si="4"/>
        <v>Ontario Jellicoe</v>
      </c>
      <c r="D311" s="78">
        <v>330</v>
      </c>
      <c r="E311" s="78">
        <v>0.8</v>
      </c>
      <c r="F311" s="78">
        <v>-47</v>
      </c>
      <c r="G311" s="78">
        <v>38</v>
      </c>
      <c r="H311" s="78">
        <v>85</v>
      </c>
      <c r="I311" s="78">
        <v>114</v>
      </c>
      <c r="J311" s="78">
        <v>49.68</v>
      </c>
      <c r="K311" s="78">
        <v>-87.52</v>
      </c>
    </row>
    <row r="312" spans="1:11" x14ac:dyDescent="0.3">
      <c r="A312" t="s">
        <v>396</v>
      </c>
      <c r="B312" s="77" t="s">
        <v>547</v>
      </c>
      <c r="C312" t="str">
        <f t="shared" si="4"/>
        <v>Ontario Kapuskasing</v>
      </c>
      <c r="D312" s="78">
        <v>245</v>
      </c>
      <c r="E312" s="78">
        <v>0.9</v>
      </c>
      <c r="F312" s="78">
        <v>-47</v>
      </c>
      <c r="G312" s="78">
        <v>38</v>
      </c>
      <c r="H312" s="78">
        <v>85</v>
      </c>
      <c r="I312" s="78">
        <v>11</v>
      </c>
      <c r="J312" s="78">
        <v>49.42</v>
      </c>
      <c r="K312" s="78">
        <v>-82.43</v>
      </c>
    </row>
    <row r="313" spans="1:11" x14ac:dyDescent="0.3">
      <c r="A313" t="s">
        <v>396</v>
      </c>
      <c r="B313" s="77" t="s">
        <v>549</v>
      </c>
      <c r="C313" t="str">
        <f t="shared" si="4"/>
        <v>Ontario Kemptville</v>
      </c>
      <c r="D313" s="78">
        <v>90</v>
      </c>
      <c r="E313" s="78">
        <v>0.7</v>
      </c>
      <c r="F313" s="78">
        <v>-40</v>
      </c>
      <c r="G313" s="78">
        <v>38</v>
      </c>
      <c r="H313" s="78">
        <v>88</v>
      </c>
      <c r="I313" s="78">
        <v>118</v>
      </c>
      <c r="J313" s="78">
        <v>45.02</v>
      </c>
      <c r="K313" s="78">
        <v>-75.64</v>
      </c>
    </row>
    <row r="314" spans="1:11" x14ac:dyDescent="0.3">
      <c r="A314" t="s">
        <v>396</v>
      </c>
      <c r="B314" s="77" t="s">
        <v>551</v>
      </c>
      <c r="C314" t="str">
        <f t="shared" si="4"/>
        <v>Ontario Kenora</v>
      </c>
      <c r="D314" s="78">
        <v>370</v>
      </c>
      <c r="E314" s="78">
        <v>0.7</v>
      </c>
      <c r="F314" s="78">
        <v>-44</v>
      </c>
      <c r="G314" s="78">
        <v>37</v>
      </c>
      <c r="H314" s="78">
        <v>86</v>
      </c>
      <c r="I314" s="78">
        <v>117</v>
      </c>
      <c r="J314" s="78">
        <v>49.82</v>
      </c>
      <c r="K314" s="78">
        <v>-94.43</v>
      </c>
    </row>
    <row r="315" spans="1:11" x14ac:dyDescent="0.3">
      <c r="A315" t="s">
        <v>396</v>
      </c>
      <c r="B315" s="77" t="s">
        <v>553</v>
      </c>
      <c r="C315" t="str">
        <f t="shared" si="4"/>
        <v>Ontario Killaloe</v>
      </c>
      <c r="D315" s="78">
        <v>185</v>
      </c>
      <c r="E315" s="78">
        <v>0.8</v>
      </c>
      <c r="F315" s="78">
        <v>-44</v>
      </c>
      <c r="G315" s="78">
        <v>38</v>
      </c>
      <c r="H315" s="78">
        <v>80</v>
      </c>
      <c r="I315" s="78">
        <v>108</v>
      </c>
      <c r="J315" s="78">
        <v>45.55</v>
      </c>
      <c r="K315" s="78">
        <v>-77.42</v>
      </c>
    </row>
    <row r="316" spans="1:11" x14ac:dyDescent="0.3">
      <c r="A316" t="s">
        <v>396</v>
      </c>
      <c r="B316" s="77" t="s">
        <v>555</v>
      </c>
      <c r="C316" t="str">
        <f t="shared" si="4"/>
        <v>Ontario Kincardine</v>
      </c>
      <c r="D316" s="78">
        <v>190</v>
      </c>
      <c r="E316" s="78">
        <v>0.8</v>
      </c>
      <c r="F316" s="78">
        <v>-33</v>
      </c>
      <c r="G316" s="78">
        <v>38</v>
      </c>
      <c r="H316" s="78">
        <v>99</v>
      </c>
      <c r="I316" s="78">
        <v>135</v>
      </c>
      <c r="J316" s="78">
        <v>44.18</v>
      </c>
      <c r="K316" s="78">
        <v>-81.63</v>
      </c>
    </row>
    <row r="317" spans="1:11" x14ac:dyDescent="0.3">
      <c r="A317" t="s">
        <v>396</v>
      </c>
      <c r="B317" s="77" t="s">
        <v>557</v>
      </c>
      <c r="C317" t="str">
        <f t="shared" si="4"/>
        <v>Ontario Kingston</v>
      </c>
      <c r="D317" s="78">
        <v>80</v>
      </c>
      <c r="E317" s="78">
        <v>0.6</v>
      </c>
      <c r="F317" s="78">
        <v>-35</v>
      </c>
      <c r="G317" s="78">
        <v>37</v>
      </c>
      <c r="H317" s="78">
        <v>102</v>
      </c>
      <c r="I317" s="78">
        <v>138</v>
      </c>
      <c r="J317" s="78">
        <v>44.23</v>
      </c>
      <c r="K317" s="78">
        <v>-76.48</v>
      </c>
    </row>
    <row r="318" spans="1:11" x14ac:dyDescent="0.3">
      <c r="A318" t="s">
        <v>396</v>
      </c>
      <c r="B318" s="77" t="s">
        <v>559</v>
      </c>
      <c r="C318" t="str">
        <f t="shared" si="4"/>
        <v>Ontario Kinmount</v>
      </c>
      <c r="D318" s="78">
        <v>295</v>
      </c>
      <c r="E318" s="78">
        <v>0.8</v>
      </c>
      <c r="F318" s="78">
        <v>-40</v>
      </c>
      <c r="G318" s="78">
        <v>38</v>
      </c>
      <c r="H318" s="78">
        <v>80</v>
      </c>
      <c r="I318" s="78">
        <v>108</v>
      </c>
      <c r="J318" s="78">
        <v>44.78</v>
      </c>
      <c r="K318" s="78">
        <v>-78.650000000000006</v>
      </c>
    </row>
    <row r="319" spans="1:11" x14ac:dyDescent="0.3">
      <c r="A319" t="s">
        <v>396</v>
      </c>
      <c r="B319" s="77" t="s">
        <v>1078</v>
      </c>
      <c r="C319" t="str">
        <f t="shared" si="4"/>
        <v>Ontario Kirkland Lake</v>
      </c>
      <c r="D319" s="78">
        <v>325</v>
      </c>
      <c r="E319" s="78">
        <v>0.9</v>
      </c>
      <c r="F319" s="78">
        <v>-47</v>
      </c>
      <c r="G319" s="78">
        <v>39</v>
      </c>
      <c r="H319" s="78">
        <v>86</v>
      </c>
      <c r="I319" s="78">
        <v>115</v>
      </c>
      <c r="J319" s="78">
        <v>48.15</v>
      </c>
      <c r="K319" s="78">
        <v>-80.03</v>
      </c>
    </row>
    <row r="320" spans="1:11" x14ac:dyDescent="0.3">
      <c r="A320" t="s">
        <v>396</v>
      </c>
      <c r="B320" s="77" t="s">
        <v>561</v>
      </c>
      <c r="C320" t="str">
        <f t="shared" si="4"/>
        <v>Ontario Kitchener</v>
      </c>
      <c r="D320" s="78">
        <v>335</v>
      </c>
      <c r="E320" s="78">
        <v>0.6</v>
      </c>
      <c r="F320" s="78">
        <v>-33</v>
      </c>
      <c r="G320" s="78">
        <v>38</v>
      </c>
      <c r="H320" s="78">
        <v>94</v>
      </c>
      <c r="I320" s="78">
        <v>128</v>
      </c>
      <c r="J320" s="78">
        <v>43.45</v>
      </c>
      <c r="K320" s="78">
        <v>-80.48</v>
      </c>
    </row>
    <row r="321" spans="1:11" x14ac:dyDescent="0.3">
      <c r="A321" t="s">
        <v>396</v>
      </c>
      <c r="B321" s="77" t="s">
        <v>1588</v>
      </c>
      <c r="C321" t="str">
        <f t="shared" si="4"/>
        <v>Ontario Kitchenuhmaykoosib (Big Trout Lake)</v>
      </c>
      <c r="D321" s="78">
        <v>215</v>
      </c>
      <c r="E321" s="78">
        <v>1</v>
      </c>
      <c r="F321" s="78">
        <v>-49</v>
      </c>
      <c r="G321" s="78">
        <v>35</v>
      </c>
      <c r="H321" s="78">
        <v>92</v>
      </c>
      <c r="I321" s="78">
        <v>122</v>
      </c>
      <c r="J321" s="78">
        <v>53.758588889999999</v>
      </c>
      <c r="K321" s="78">
        <v>-90.076388890000004</v>
      </c>
    </row>
    <row r="322" spans="1:11" x14ac:dyDescent="0.3">
      <c r="A322" t="s">
        <v>396</v>
      </c>
      <c r="B322" s="77" t="s">
        <v>565</v>
      </c>
      <c r="C322" t="str">
        <f t="shared" si="4"/>
        <v>Ontario Lakefield</v>
      </c>
      <c r="D322" s="78">
        <v>240</v>
      </c>
      <c r="E322" s="78">
        <v>0.7</v>
      </c>
      <c r="F322" s="78">
        <v>-39</v>
      </c>
      <c r="G322" s="78">
        <v>38</v>
      </c>
      <c r="H322" s="78">
        <v>86</v>
      </c>
      <c r="I322" s="78">
        <v>116</v>
      </c>
      <c r="J322" s="78">
        <v>44.43</v>
      </c>
      <c r="K322" s="78">
        <v>-78.27</v>
      </c>
    </row>
    <row r="323" spans="1:11" x14ac:dyDescent="0.3">
      <c r="A323" t="s">
        <v>396</v>
      </c>
      <c r="B323" s="77" t="s">
        <v>1080</v>
      </c>
      <c r="C323" t="str">
        <f t="shared" ref="C323:C386" si="5">_xlfn.CONCAT(A323, " ", B323)</f>
        <v>Ontario Lansdowne House</v>
      </c>
      <c r="D323" s="78">
        <v>240</v>
      </c>
      <c r="E323" s="78">
        <v>0.9</v>
      </c>
      <c r="F323" s="78">
        <v>-49</v>
      </c>
      <c r="G323" s="78">
        <v>37</v>
      </c>
      <c r="H323" s="78">
        <v>85</v>
      </c>
      <c r="I323" s="78">
        <v>113</v>
      </c>
      <c r="J323" s="78">
        <v>52.23</v>
      </c>
      <c r="K323" s="78">
        <v>-87.88</v>
      </c>
    </row>
    <row r="324" spans="1:11" x14ac:dyDescent="0.3">
      <c r="A324" t="s">
        <v>396</v>
      </c>
      <c r="B324" s="77" t="s">
        <v>567</v>
      </c>
      <c r="C324" t="str">
        <f t="shared" si="5"/>
        <v>Ontario Leamington</v>
      </c>
      <c r="D324" s="78">
        <v>190</v>
      </c>
      <c r="E324" s="78">
        <v>0.2</v>
      </c>
      <c r="F324" s="78">
        <v>-29</v>
      </c>
      <c r="G324" s="78">
        <v>39</v>
      </c>
      <c r="H324" s="78">
        <v>98</v>
      </c>
      <c r="I324" s="78">
        <v>134</v>
      </c>
      <c r="J324" s="78">
        <v>42.08</v>
      </c>
      <c r="K324" s="78">
        <v>-82.57</v>
      </c>
    </row>
    <row r="325" spans="1:11" x14ac:dyDescent="0.3">
      <c r="A325" t="s">
        <v>396</v>
      </c>
      <c r="B325" s="77" t="s">
        <v>569</v>
      </c>
      <c r="C325" t="str">
        <f t="shared" si="5"/>
        <v>Ontario Lindsay</v>
      </c>
      <c r="D325" s="78">
        <v>265</v>
      </c>
      <c r="E325" s="78">
        <v>0.7</v>
      </c>
      <c r="F325" s="78">
        <v>-40</v>
      </c>
      <c r="G325" s="78">
        <v>38</v>
      </c>
      <c r="H325" s="78">
        <v>86</v>
      </c>
      <c r="I325" s="78">
        <v>117</v>
      </c>
      <c r="J325" s="78">
        <v>44.35</v>
      </c>
      <c r="K325" s="78">
        <v>-78.73</v>
      </c>
    </row>
    <row r="326" spans="1:11" x14ac:dyDescent="0.3">
      <c r="A326" t="s">
        <v>396</v>
      </c>
      <c r="B326" s="77" t="s">
        <v>1082</v>
      </c>
      <c r="C326" t="str">
        <f t="shared" si="5"/>
        <v>Ontario Lion’s Head</v>
      </c>
      <c r="D326" s="78">
        <v>185</v>
      </c>
      <c r="E326" s="78">
        <v>0.8</v>
      </c>
      <c r="F326" s="78">
        <v>-35</v>
      </c>
      <c r="G326" s="78">
        <v>37</v>
      </c>
      <c r="H326" s="78">
        <v>96</v>
      </c>
      <c r="I326" s="78">
        <v>130</v>
      </c>
      <c r="J326" s="78">
        <v>44.98</v>
      </c>
      <c r="K326" s="78">
        <v>-81.25</v>
      </c>
    </row>
    <row r="327" spans="1:11" x14ac:dyDescent="0.3">
      <c r="A327" t="s">
        <v>396</v>
      </c>
      <c r="B327" s="77" t="s">
        <v>571</v>
      </c>
      <c r="C327" t="str">
        <f t="shared" si="5"/>
        <v>Ontario Listowel</v>
      </c>
      <c r="D327" s="78">
        <v>380</v>
      </c>
      <c r="E327" s="78">
        <v>0.8</v>
      </c>
      <c r="F327" s="78">
        <v>-35</v>
      </c>
      <c r="G327" s="78">
        <v>37</v>
      </c>
      <c r="H327" s="78">
        <v>97</v>
      </c>
      <c r="I327" s="78">
        <v>132</v>
      </c>
      <c r="J327" s="78">
        <v>43.73</v>
      </c>
      <c r="K327" s="78">
        <v>-80.95</v>
      </c>
    </row>
    <row r="328" spans="1:11" x14ac:dyDescent="0.3">
      <c r="A328" t="s">
        <v>396</v>
      </c>
      <c r="B328" s="77" t="s">
        <v>573</v>
      </c>
      <c r="C328" t="str">
        <f t="shared" si="5"/>
        <v>Ontario London</v>
      </c>
      <c r="D328" s="78">
        <v>245</v>
      </c>
      <c r="E328" s="78">
        <v>0.6</v>
      </c>
      <c r="F328" s="78">
        <v>-33</v>
      </c>
      <c r="G328" s="78">
        <v>39</v>
      </c>
      <c r="H328" s="78">
        <v>100</v>
      </c>
      <c r="I328" s="78">
        <v>137</v>
      </c>
      <c r="J328" s="78">
        <v>42.98</v>
      </c>
      <c r="K328" s="78">
        <v>-81.23</v>
      </c>
    </row>
    <row r="329" spans="1:11" x14ac:dyDescent="0.3">
      <c r="A329" t="s">
        <v>396</v>
      </c>
      <c r="B329" s="77" t="s">
        <v>575</v>
      </c>
      <c r="C329" t="str">
        <f t="shared" si="5"/>
        <v>Ontario Lucan</v>
      </c>
      <c r="D329" s="78">
        <v>300</v>
      </c>
      <c r="E329" s="78">
        <v>0.7</v>
      </c>
      <c r="F329" s="78">
        <v>-33</v>
      </c>
      <c r="G329" s="78">
        <v>38</v>
      </c>
      <c r="H329" s="78">
        <v>98</v>
      </c>
      <c r="I329" s="78">
        <v>134</v>
      </c>
      <c r="J329" s="78">
        <v>43.18</v>
      </c>
      <c r="K329" s="78">
        <v>-81.400000000000006</v>
      </c>
    </row>
    <row r="330" spans="1:11" x14ac:dyDescent="0.3">
      <c r="A330" t="s">
        <v>396</v>
      </c>
      <c r="B330" s="77" t="s">
        <v>577</v>
      </c>
      <c r="C330" t="str">
        <f t="shared" si="5"/>
        <v>Ontario Maitland</v>
      </c>
      <c r="D330" s="78">
        <v>85</v>
      </c>
      <c r="E330" s="78">
        <v>0.7</v>
      </c>
      <c r="F330" s="78">
        <v>-37</v>
      </c>
      <c r="G330" s="78">
        <v>38</v>
      </c>
      <c r="H330" s="78">
        <v>93</v>
      </c>
      <c r="I330" s="78">
        <v>125</v>
      </c>
      <c r="J330" s="78">
        <v>44.63</v>
      </c>
      <c r="K330" s="78">
        <v>-75.62</v>
      </c>
    </row>
    <row r="331" spans="1:11" x14ac:dyDescent="0.3">
      <c r="A331" t="s">
        <v>396</v>
      </c>
      <c r="B331" s="77" t="s">
        <v>579</v>
      </c>
      <c r="C331" t="str">
        <f t="shared" si="5"/>
        <v>Ontario Markdale</v>
      </c>
      <c r="D331" s="78">
        <v>425</v>
      </c>
      <c r="E331" s="78">
        <v>1</v>
      </c>
      <c r="F331" s="78">
        <v>-37</v>
      </c>
      <c r="G331" s="78">
        <v>37</v>
      </c>
      <c r="H331" s="78">
        <v>96</v>
      </c>
      <c r="I331" s="78">
        <v>130</v>
      </c>
      <c r="J331" s="78">
        <v>44.32</v>
      </c>
      <c r="K331" s="78">
        <v>-80.650000000000006</v>
      </c>
    </row>
    <row r="332" spans="1:11" x14ac:dyDescent="0.3">
      <c r="A332" t="s">
        <v>396</v>
      </c>
      <c r="B332" s="77" t="s">
        <v>581</v>
      </c>
      <c r="C332" t="str">
        <f t="shared" si="5"/>
        <v>Ontario Markham</v>
      </c>
      <c r="D332" s="78">
        <v>175</v>
      </c>
      <c r="E332" s="78">
        <v>0.4</v>
      </c>
      <c r="F332" s="78">
        <v>-34</v>
      </c>
      <c r="G332" s="78">
        <v>39</v>
      </c>
      <c r="H332" s="78">
        <v>95</v>
      </c>
      <c r="I332" s="78">
        <v>129</v>
      </c>
      <c r="J332" s="78">
        <v>43.87</v>
      </c>
      <c r="K332" s="78">
        <v>-79.27</v>
      </c>
    </row>
    <row r="333" spans="1:11" x14ac:dyDescent="0.3">
      <c r="A333" t="s">
        <v>396</v>
      </c>
      <c r="B333" s="77" t="s">
        <v>583</v>
      </c>
      <c r="C333" t="str">
        <f t="shared" si="5"/>
        <v>Ontario Martin</v>
      </c>
      <c r="D333" s="78">
        <v>485</v>
      </c>
      <c r="E333" s="78">
        <v>0.8</v>
      </c>
      <c r="F333" s="78">
        <v>-47</v>
      </c>
      <c r="G333" s="78">
        <v>38</v>
      </c>
      <c r="H333" s="78">
        <v>84</v>
      </c>
      <c r="I333" s="78">
        <v>114</v>
      </c>
      <c r="J333" s="78">
        <v>49.25</v>
      </c>
      <c r="K333" s="78">
        <v>-91.13</v>
      </c>
    </row>
    <row r="334" spans="1:11" x14ac:dyDescent="0.3">
      <c r="A334" t="s">
        <v>396</v>
      </c>
      <c r="B334" s="77" t="s">
        <v>585</v>
      </c>
      <c r="C334" t="str">
        <f t="shared" si="5"/>
        <v>Ontario Matheson</v>
      </c>
      <c r="D334" s="78">
        <v>265</v>
      </c>
      <c r="E334" s="78">
        <v>0.8</v>
      </c>
      <c r="F334" s="78">
        <v>-47</v>
      </c>
      <c r="G334" s="78">
        <v>39</v>
      </c>
      <c r="H334" s="78">
        <v>86</v>
      </c>
      <c r="I334" s="78">
        <v>115</v>
      </c>
      <c r="J334" s="78">
        <v>48.53</v>
      </c>
      <c r="K334" s="78">
        <v>-80.47</v>
      </c>
    </row>
    <row r="335" spans="1:11" x14ac:dyDescent="0.3">
      <c r="A335" t="s">
        <v>396</v>
      </c>
      <c r="B335" s="77" t="s">
        <v>587</v>
      </c>
      <c r="C335" t="str">
        <f t="shared" si="5"/>
        <v>Ontario Mattawa</v>
      </c>
      <c r="D335" s="78">
        <v>165</v>
      </c>
      <c r="E335" s="78">
        <v>0.6</v>
      </c>
      <c r="F335" s="78">
        <v>-43</v>
      </c>
      <c r="G335" s="78">
        <v>38</v>
      </c>
      <c r="H335" s="78">
        <v>86</v>
      </c>
      <c r="I335" s="78">
        <v>116</v>
      </c>
      <c r="J335" s="78">
        <v>46.32</v>
      </c>
      <c r="K335" s="78">
        <v>-78.7</v>
      </c>
    </row>
    <row r="336" spans="1:11" x14ac:dyDescent="0.3">
      <c r="A336" t="s">
        <v>396</v>
      </c>
      <c r="B336" s="77" t="s">
        <v>589</v>
      </c>
      <c r="C336" t="str">
        <f t="shared" si="5"/>
        <v>Ontario Midland</v>
      </c>
      <c r="D336" s="78">
        <v>190</v>
      </c>
      <c r="E336" s="78">
        <v>0.8</v>
      </c>
      <c r="F336" s="78">
        <v>-40</v>
      </c>
      <c r="G336" s="78">
        <v>38</v>
      </c>
      <c r="H336" s="78">
        <v>90</v>
      </c>
      <c r="I336" s="78">
        <v>122</v>
      </c>
      <c r="J336" s="78">
        <v>44.75</v>
      </c>
      <c r="K336" s="78">
        <v>-79.88</v>
      </c>
    </row>
    <row r="337" spans="1:11" x14ac:dyDescent="0.3">
      <c r="A337" t="s">
        <v>396</v>
      </c>
      <c r="B337" s="77" t="s">
        <v>591</v>
      </c>
      <c r="C337" t="str">
        <f t="shared" si="5"/>
        <v>Ontario Milton</v>
      </c>
      <c r="D337" s="78">
        <v>200</v>
      </c>
      <c r="E337" s="78">
        <v>0.4</v>
      </c>
      <c r="F337" s="78">
        <v>-34</v>
      </c>
      <c r="G337" s="78">
        <v>39</v>
      </c>
      <c r="H337" s="78">
        <v>95</v>
      </c>
      <c r="I337" s="78">
        <v>129</v>
      </c>
      <c r="J337" s="78">
        <v>43.52</v>
      </c>
      <c r="K337" s="78">
        <v>-79.88</v>
      </c>
    </row>
    <row r="338" spans="1:11" x14ac:dyDescent="0.3">
      <c r="A338" t="s">
        <v>396</v>
      </c>
      <c r="B338" s="77" t="s">
        <v>593</v>
      </c>
      <c r="C338" t="str">
        <f t="shared" si="5"/>
        <v>Ontario Milverton</v>
      </c>
      <c r="D338" s="78">
        <v>370</v>
      </c>
      <c r="E338" s="78">
        <v>0.7</v>
      </c>
      <c r="F338" s="78">
        <v>-35</v>
      </c>
      <c r="G338" s="78">
        <v>38</v>
      </c>
      <c r="H338" s="78">
        <v>98</v>
      </c>
      <c r="I338" s="78">
        <v>134</v>
      </c>
      <c r="J338" s="78">
        <v>43.57</v>
      </c>
      <c r="K338" s="78">
        <v>-80.92</v>
      </c>
    </row>
    <row r="339" spans="1:11" x14ac:dyDescent="0.3">
      <c r="A339" t="s">
        <v>396</v>
      </c>
      <c r="B339" s="77" t="s">
        <v>595</v>
      </c>
      <c r="C339" t="str">
        <f t="shared" si="5"/>
        <v>Ontario Minden</v>
      </c>
      <c r="D339" s="78">
        <v>270</v>
      </c>
      <c r="E339" s="78">
        <v>0.8</v>
      </c>
      <c r="F339" s="78">
        <v>-41</v>
      </c>
      <c r="G339" s="78">
        <v>38</v>
      </c>
      <c r="H339" s="78">
        <v>80</v>
      </c>
      <c r="I339" s="78">
        <v>108</v>
      </c>
      <c r="J339" s="78">
        <v>44.92</v>
      </c>
      <c r="K339" s="78">
        <v>-78.73</v>
      </c>
    </row>
    <row r="340" spans="1:11" x14ac:dyDescent="0.3">
      <c r="A340" t="s">
        <v>396</v>
      </c>
      <c r="B340" s="77" t="s">
        <v>597</v>
      </c>
      <c r="C340" t="str">
        <f t="shared" si="5"/>
        <v>Ontario Mississauga</v>
      </c>
      <c r="D340" s="78">
        <v>160</v>
      </c>
      <c r="E340" s="78">
        <v>0.3</v>
      </c>
      <c r="F340" s="78">
        <v>-33</v>
      </c>
      <c r="G340" s="78">
        <v>39</v>
      </c>
      <c r="H340" s="78">
        <v>98</v>
      </c>
      <c r="I340" s="78">
        <v>133</v>
      </c>
      <c r="J340" s="78">
        <v>43.58</v>
      </c>
      <c r="K340" s="78">
        <v>-79.650000000000006</v>
      </c>
    </row>
    <row r="341" spans="1:11" x14ac:dyDescent="0.3">
      <c r="A341" t="s">
        <v>396</v>
      </c>
      <c r="B341" s="77" t="s">
        <v>1589</v>
      </c>
      <c r="C341" t="str">
        <f t="shared" si="5"/>
        <v>Ontario Mississauga (Lester B. Pearson Int'l Airport)</v>
      </c>
      <c r="D341" s="78">
        <v>170</v>
      </c>
      <c r="E341" s="78">
        <v>0.3</v>
      </c>
      <c r="F341" s="78">
        <v>-33</v>
      </c>
      <c r="G341" s="78">
        <v>39</v>
      </c>
      <c r="H341" s="78">
        <v>99</v>
      </c>
      <c r="I341" s="78">
        <v>135</v>
      </c>
      <c r="J341" s="78">
        <v>43.68</v>
      </c>
      <c r="K341" s="78">
        <v>-77.58</v>
      </c>
    </row>
    <row r="342" spans="1:11" x14ac:dyDescent="0.3">
      <c r="A342" t="s">
        <v>396</v>
      </c>
      <c r="B342" s="77" t="s">
        <v>1590</v>
      </c>
      <c r="C342" t="str">
        <f t="shared" si="5"/>
        <v>Ontario Mississauga (Port Credit)</v>
      </c>
      <c r="D342" s="78">
        <v>75</v>
      </c>
      <c r="E342" s="78">
        <v>0.3</v>
      </c>
      <c r="F342" s="78">
        <v>-31</v>
      </c>
      <c r="G342" s="78">
        <v>39</v>
      </c>
      <c r="H342" s="78">
        <v>99</v>
      </c>
      <c r="I342" s="78">
        <v>135</v>
      </c>
      <c r="J342" s="78">
        <v>43.55</v>
      </c>
      <c r="K342" s="78">
        <v>-79.58</v>
      </c>
    </row>
    <row r="343" spans="1:11" x14ac:dyDescent="0.3">
      <c r="A343" t="s">
        <v>396</v>
      </c>
      <c r="B343" s="77" t="s">
        <v>599</v>
      </c>
      <c r="C343" t="str">
        <f t="shared" si="5"/>
        <v>Ontario Mitchell</v>
      </c>
      <c r="D343" s="78">
        <v>335</v>
      </c>
      <c r="E343" s="78">
        <v>0.7</v>
      </c>
      <c r="F343" s="78">
        <v>-34</v>
      </c>
      <c r="G343" s="78">
        <v>37</v>
      </c>
      <c r="H343" s="78">
        <v>98</v>
      </c>
      <c r="I343" s="78">
        <v>134</v>
      </c>
      <c r="J343" s="78">
        <v>43.47</v>
      </c>
      <c r="K343" s="78">
        <v>-81.2</v>
      </c>
    </row>
    <row r="344" spans="1:11" x14ac:dyDescent="0.3">
      <c r="A344" t="s">
        <v>396</v>
      </c>
      <c r="B344" s="77" t="s">
        <v>601</v>
      </c>
      <c r="C344" t="str">
        <f t="shared" si="5"/>
        <v>Ontario Moosonee</v>
      </c>
      <c r="D344" s="78">
        <v>10</v>
      </c>
      <c r="E344" s="78">
        <v>0.8</v>
      </c>
      <c r="F344" s="78">
        <v>-49</v>
      </c>
      <c r="G344" s="78">
        <v>38</v>
      </c>
      <c r="H344" s="78">
        <v>88</v>
      </c>
      <c r="I344" s="78">
        <v>117</v>
      </c>
      <c r="J344" s="78">
        <v>51.32</v>
      </c>
      <c r="K344" s="78">
        <v>-80.72</v>
      </c>
    </row>
    <row r="345" spans="1:11" x14ac:dyDescent="0.3">
      <c r="A345" t="s">
        <v>396</v>
      </c>
      <c r="B345" s="77" t="s">
        <v>603</v>
      </c>
      <c r="C345" t="str">
        <f t="shared" si="5"/>
        <v>Ontario Morrisburg</v>
      </c>
      <c r="D345" s="78">
        <v>75</v>
      </c>
      <c r="E345" s="78">
        <v>0.7</v>
      </c>
      <c r="F345" s="78">
        <v>-40</v>
      </c>
      <c r="G345" s="78">
        <v>38</v>
      </c>
      <c r="H345" s="78">
        <v>93</v>
      </c>
      <c r="I345" s="78">
        <v>125</v>
      </c>
      <c r="J345" s="78">
        <v>44.9</v>
      </c>
      <c r="K345" s="78">
        <v>-75.180000000000007</v>
      </c>
    </row>
    <row r="346" spans="1:11" x14ac:dyDescent="0.3">
      <c r="A346" t="s">
        <v>396</v>
      </c>
      <c r="B346" s="77" t="s">
        <v>1086</v>
      </c>
      <c r="C346" t="str">
        <f t="shared" si="5"/>
        <v>Ontario Mount Forest</v>
      </c>
      <c r="D346" s="78">
        <v>420</v>
      </c>
      <c r="E346" s="78">
        <v>0.8</v>
      </c>
      <c r="F346" s="78">
        <v>-37</v>
      </c>
      <c r="G346" s="78">
        <v>38</v>
      </c>
      <c r="H346" s="78">
        <v>96</v>
      </c>
      <c r="I346" s="78">
        <v>131</v>
      </c>
      <c r="J346" s="78">
        <v>43.98</v>
      </c>
      <c r="K346" s="78">
        <v>-80.73</v>
      </c>
    </row>
    <row r="347" spans="1:11" x14ac:dyDescent="0.3">
      <c r="A347" t="s">
        <v>396</v>
      </c>
      <c r="B347" s="77" t="s">
        <v>605</v>
      </c>
      <c r="C347" t="str">
        <f t="shared" si="5"/>
        <v>Ontario Nakina</v>
      </c>
      <c r="D347" s="78">
        <v>325</v>
      </c>
      <c r="E347" s="78">
        <v>0.8</v>
      </c>
      <c r="F347" s="78">
        <v>-49</v>
      </c>
      <c r="G347" s="78">
        <v>38</v>
      </c>
      <c r="H347" s="78">
        <v>80</v>
      </c>
      <c r="I347" s="78">
        <v>107</v>
      </c>
      <c r="J347" s="78">
        <v>50.17</v>
      </c>
      <c r="K347" s="78">
        <v>-86.7</v>
      </c>
    </row>
    <row r="348" spans="1:11" x14ac:dyDescent="0.3">
      <c r="A348" t="s">
        <v>396</v>
      </c>
      <c r="B348" s="77" t="s">
        <v>1088</v>
      </c>
      <c r="C348" t="str">
        <f t="shared" si="5"/>
        <v>Ontario Nanticoke (Jarvis)</v>
      </c>
      <c r="D348" s="78">
        <v>205</v>
      </c>
      <c r="E348" s="78">
        <v>0.4</v>
      </c>
      <c r="F348" s="78">
        <v>-32</v>
      </c>
      <c r="G348" s="78">
        <v>38</v>
      </c>
      <c r="H348" s="78">
        <v>101</v>
      </c>
      <c r="I348" s="78">
        <v>138</v>
      </c>
      <c r="J348" s="78">
        <v>42.884897219999999</v>
      </c>
      <c r="K348" s="78">
        <v>-80.110699999999994</v>
      </c>
    </row>
    <row r="349" spans="1:11" x14ac:dyDescent="0.3">
      <c r="A349" t="s">
        <v>396</v>
      </c>
      <c r="B349" s="77" t="s">
        <v>1090</v>
      </c>
      <c r="C349" t="str">
        <f t="shared" si="5"/>
        <v>Ontario Nanticoke (Port Dover)</v>
      </c>
      <c r="D349" s="78">
        <v>180</v>
      </c>
      <c r="E349" s="78">
        <v>0.4</v>
      </c>
      <c r="F349" s="78">
        <v>-32</v>
      </c>
      <c r="G349" s="78">
        <v>37</v>
      </c>
      <c r="H349" s="78">
        <v>102</v>
      </c>
      <c r="I349" s="78">
        <v>139</v>
      </c>
      <c r="J349" s="78">
        <v>42.786522220000002</v>
      </c>
      <c r="K349" s="78">
        <v>-80.203277779999993</v>
      </c>
    </row>
    <row r="350" spans="1:11" x14ac:dyDescent="0.3">
      <c r="A350" t="s">
        <v>396</v>
      </c>
      <c r="B350" s="77" t="s">
        <v>607</v>
      </c>
      <c r="C350" t="str">
        <f t="shared" si="5"/>
        <v>Ontario Napanee</v>
      </c>
      <c r="D350" s="78">
        <v>90</v>
      </c>
      <c r="E350" s="78">
        <v>0.6</v>
      </c>
      <c r="F350" s="78">
        <v>-38</v>
      </c>
      <c r="G350" s="78">
        <v>38</v>
      </c>
      <c r="H350" s="78">
        <v>98</v>
      </c>
      <c r="I350" s="78">
        <v>133</v>
      </c>
      <c r="J350" s="78">
        <v>44.25</v>
      </c>
      <c r="K350" s="78">
        <v>-76.95</v>
      </c>
    </row>
    <row r="351" spans="1:11" x14ac:dyDescent="0.3">
      <c r="A351" t="s">
        <v>396</v>
      </c>
      <c r="B351" s="77" t="s">
        <v>609</v>
      </c>
      <c r="C351" t="str">
        <f t="shared" si="5"/>
        <v>Ontario Newcastle</v>
      </c>
      <c r="D351" s="78">
        <v>115</v>
      </c>
      <c r="E351" s="78">
        <v>0.4</v>
      </c>
      <c r="F351" s="78">
        <v>-32</v>
      </c>
      <c r="G351" s="78">
        <v>38</v>
      </c>
      <c r="H351" s="78">
        <v>99</v>
      </c>
      <c r="I351" s="78">
        <v>134</v>
      </c>
      <c r="J351" s="78">
        <v>43.92</v>
      </c>
      <c r="K351" s="78">
        <v>-78.58</v>
      </c>
    </row>
    <row r="352" spans="1:11" x14ac:dyDescent="0.3">
      <c r="A352" t="s">
        <v>396</v>
      </c>
      <c r="B352" s="77" t="s">
        <v>1591</v>
      </c>
      <c r="C352" t="str">
        <f t="shared" si="5"/>
        <v>Ontario Newcastle (Bowmanville)</v>
      </c>
      <c r="D352" s="78">
        <v>95</v>
      </c>
      <c r="E352" s="78">
        <v>0.4</v>
      </c>
      <c r="F352" s="78">
        <v>-32</v>
      </c>
      <c r="G352" s="78">
        <v>38</v>
      </c>
      <c r="H352" s="78">
        <v>98</v>
      </c>
      <c r="I352" s="78">
        <v>133</v>
      </c>
      <c r="J352" s="78">
        <v>43.91</v>
      </c>
      <c r="K352" s="78">
        <v>-78.680000000000007</v>
      </c>
    </row>
    <row r="353" spans="1:11" x14ac:dyDescent="0.3">
      <c r="A353" t="s">
        <v>396</v>
      </c>
      <c r="B353" s="77" t="s">
        <v>1092</v>
      </c>
      <c r="C353" t="str">
        <f t="shared" si="5"/>
        <v>Ontario New Liskeard</v>
      </c>
      <c r="D353" s="78">
        <v>180</v>
      </c>
      <c r="E353" s="78">
        <v>0.8</v>
      </c>
      <c r="F353" s="78">
        <v>-47</v>
      </c>
      <c r="G353" s="78">
        <v>39</v>
      </c>
      <c r="H353" s="78">
        <v>88</v>
      </c>
      <c r="I353" s="78">
        <v>118</v>
      </c>
      <c r="J353" s="78">
        <v>47.5</v>
      </c>
      <c r="K353" s="78">
        <v>-79.67</v>
      </c>
    </row>
    <row r="354" spans="1:11" x14ac:dyDescent="0.3">
      <c r="A354" t="s">
        <v>396</v>
      </c>
      <c r="B354" s="77" t="s">
        <v>611</v>
      </c>
      <c r="C354" t="str">
        <f t="shared" si="5"/>
        <v>Ontario Newmarket</v>
      </c>
      <c r="D354" s="78">
        <v>185</v>
      </c>
      <c r="E354" s="78">
        <v>0.6</v>
      </c>
      <c r="F354" s="78">
        <v>-35</v>
      </c>
      <c r="G354" s="78">
        <v>38</v>
      </c>
      <c r="H354" s="78">
        <v>88</v>
      </c>
      <c r="I354" s="78">
        <v>119</v>
      </c>
      <c r="J354" s="78">
        <v>44.05</v>
      </c>
      <c r="K354" s="78">
        <v>-79.47</v>
      </c>
    </row>
    <row r="355" spans="1:11" x14ac:dyDescent="0.3">
      <c r="A355" t="s">
        <v>396</v>
      </c>
      <c r="B355" s="77" t="s">
        <v>1094</v>
      </c>
      <c r="C355" t="str">
        <f t="shared" si="5"/>
        <v>Ontario Niagara Falls</v>
      </c>
      <c r="D355" s="78">
        <v>210</v>
      </c>
      <c r="E355" s="78">
        <v>0.5</v>
      </c>
      <c r="F355" s="78">
        <v>-28</v>
      </c>
      <c r="G355" s="78">
        <v>38</v>
      </c>
      <c r="H355" s="78">
        <v>100</v>
      </c>
      <c r="I355" s="78">
        <v>136</v>
      </c>
      <c r="J355" s="78">
        <v>43.1</v>
      </c>
      <c r="K355" s="78">
        <v>-79.069999999999993</v>
      </c>
    </row>
    <row r="356" spans="1:11" x14ac:dyDescent="0.3">
      <c r="A356" t="s">
        <v>396</v>
      </c>
      <c r="B356" s="77" t="s">
        <v>1096</v>
      </c>
      <c r="C356" t="str">
        <f t="shared" si="5"/>
        <v>Ontario North Bay</v>
      </c>
      <c r="D356" s="78">
        <v>210</v>
      </c>
      <c r="E356" s="78">
        <v>0.7</v>
      </c>
      <c r="F356" s="78">
        <v>-43</v>
      </c>
      <c r="G356" s="78">
        <v>38</v>
      </c>
      <c r="H356" s="78">
        <v>84</v>
      </c>
      <c r="I356" s="78">
        <v>113</v>
      </c>
      <c r="J356" s="78">
        <v>46.32</v>
      </c>
      <c r="K356" s="78">
        <v>-79.47</v>
      </c>
    </row>
    <row r="357" spans="1:11" x14ac:dyDescent="0.3">
      <c r="A357" t="s">
        <v>396</v>
      </c>
      <c r="B357" s="77" t="s">
        <v>613</v>
      </c>
      <c r="C357" t="str">
        <f t="shared" si="5"/>
        <v>Ontario Norwood</v>
      </c>
      <c r="D357" s="78">
        <v>225</v>
      </c>
      <c r="E357" s="78">
        <v>0.6</v>
      </c>
      <c r="F357" s="78">
        <v>-39</v>
      </c>
      <c r="G357" s="78">
        <v>38</v>
      </c>
      <c r="H357" s="78">
        <v>86</v>
      </c>
      <c r="I357" s="78">
        <v>116</v>
      </c>
      <c r="J357" s="78">
        <v>44.38</v>
      </c>
      <c r="K357" s="78">
        <v>-77.98</v>
      </c>
    </row>
    <row r="358" spans="1:11" x14ac:dyDescent="0.3">
      <c r="A358" t="s">
        <v>396</v>
      </c>
      <c r="B358" s="77" t="s">
        <v>615</v>
      </c>
      <c r="C358" t="str">
        <f t="shared" si="5"/>
        <v>Ontario Oakville</v>
      </c>
      <c r="D358" s="78">
        <v>90</v>
      </c>
      <c r="E358" s="78">
        <v>0.3</v>
      </c>
      <c r="F358" s="78">
        <v>-31</v>
      </c>
      <c r="G358" s="78">
        <v>39</v>
      </c>
      <c r="H358" s="78">
        <v>99</v>
      </c>
      <c r="I358" s="78">
        <v>135</v>
      </c>
      <c r="J358" s="78">
        <v>43.45</v>
      </c>
      <c r="K358" s="78">
        <v>-79.680000000000007</v>
      </c>
    </row>
    <row r="359" spans="1:11" x14ac:dyDescent="0.3">
      <c r="A359" t="s">
        <v>396</v>
      </c>
      <c r="B359" s="77" t="s">
        <v>617</v>
      </c>
      <c r="C359" t="str">
        <f t="shared" si="5"/>
        <v>Ontario Orangeville</v>
      </c>
      <c r="D359" s="78">
        <v>430</v>
      </c>
      <c r="E359" s="78">
        <v>0.7</v>
      </c>
      <c r="F359" s="78">
        <v>-36</v>
      </c>
      <c r="G359" s="78">
        <v>37</v>
      </c>
      <c r="H359" s="78">
        <v>92</v>
      </c>
      <c r="I359" s="78">
        <v>125</v>
      </c>
      <c r="J359" s="78">
        <v>43.92</v>
      </c>
      <c r="K359" s="78">
        <v>-80.099999999999994</v>
      </c>
    </row>
    <row r="360" spans="1:11" x14ac:dyDescent="0.3">
      <c r="A360" t="s">
        <v>396</v>
      </c>
      <c r="B360" s="77" t="s">
        <v>619</v>
      </c>
      <c r="C360" t="str">
        <f t="shared" si="5"/>
        <v>Ontario Orillia</v>
      </c>
      <c r="D360" s="78">
        <v>230</v>
      </c>
      <c r="E360" s="78">
        <v>0.7</v>
      </c>
      <c r="F360" s="78">
        <v>-39</v>
      </c>
      <c r="G360" s="78">
        <v>38</v>
      </c>
      <c r="H360" s="78">
        <v>88</v>
      </c>
      <c r="I360" s="78">
        <v>119</v>
      </c>
      <c r="J360" s="78">
        <v>44.62</v>
      </c>
      <c r="K360" s="78">
        <v>-79.42</v>
      </c>
    </row>
    <row r="361" spans="1:11" x14ac:dyDescent="0.3">
      <c r="A361" t="s">
        <v>396</v>
      </c>
      <c r="B361" s="77" t="s">
        <v>621</v>
      </c>
      <c r="C361" t="str">
        <f t="shared" si="5"/>
        <v>Ontario Oshawa</v>
      </c>
      <c r="D361" s="78">
        <v>110</v>
      </c>
      <c r="E361" s="78">
        <v>0.4</v>
      </c>
      <c r="F361" s="78">
        <v>-32</v>
      </c>
      <c r="G361" s="78">
        <v>38</v>
      </c>
      <c r="H361" s="78">
        <v>98</v>
      </c>
      <c r="I361" s="78">
        <v>133</v>
      </c>
      <c r="J361" s="78">
        <v>43.9</v>
      </c>
      <c r="K361" s="78">
        <v>-78.849999999999994</v>
      </c>
    </row>
    <row r="362" spans="1:11" x14ac:dyDescent="0.3">
      <c r="A362" t="s">
        <v>396</v>
      </c>
      <c r="B362" s="77" t="s">
        <v>1098</v>
      </c>
      <c r="C362" t="str">
        <f t="shared" si="5"/>
        <v>Ontario Ottawa (Barrhaven)</v>
      </c>
      <c r="D362" s="78">
        <v>98</v>
      </c>
      <c r="E362" s="78">
        <v>0.7</v>
      </c>
      <c r="F362" s="78">
        <v>-39</v>
      </c>
      <c r="G362" s="78">
        <v>38</v>
      </c>
      <c r="H362" s="78">
        <v>90</v>
      </c>
      <c r="I362" s="78">
        <v>121</v>
      </c>
      <c r="J362" s="78">
        <v>45.28</v>
      </c>
      <c r="K362" s="78">
        <v>-75.760000000000005</v>
      </c>
    </row>
    <row r="363" spans="1:11" x14ac:dyDescent="0.3">
      <c r="A363" t="s">
        <v>396</v>
      </c>
      <c r="B363" s="77" t="s">
        <v>1100</v>
      </c>
      <c r="C363" t="str">
        <f t="shared" si="5"/>
        <v>Ontario Ottawa (City Hall)</v>
      </c>
      <c r="D363" s="78">
        <v>70</v>
      </c>
      <c r="E363" s="78">
        <v>0.7</v>
      </c>
      <c r="F363" s="78">
        <v>-39</v>
      </c>
      <c r="G363" s="78">
        <v>38</v>
      </c>
      <c r="H363" s="78">
        <v>90</v>
      </c>
      <c r="I363" s="78">
        <v>121</v>
      </c>
      <c r="J363" s="78">
        <v>45.42</v>
      </c>
      <c r="K363" s="78">
        <v>-75.69</v>
      </c>
    </row>
    <row r="364" spans="1:11" x14ac:dyDescent="0.3">
      <c r="A364" t="s">
        <v>396</v>
      </c>
      <c r="B364" s="77" t="s">
        <v>1102</v>
      </c>
      <c r="C364" t="str">
        <f t="shared" si="5"/>
        <v>Ontario Ottawa (Kanata)</v>
      </c>
      <c r="D364" s="78">
        <v>98</v>
      </c>
      <c r="E364" s="78">
        <v>0.7</v>
      </c>
      <c r="F364" s="78">
        <v>-39</v>
      </c>
      <c r="G364" s="78">
        <v>38</v>
      </c>
      <c r="H364" s="78">
        <v>90</v>
      </c>
      <c r="I364" s="78">
        <v>121</v>
      </c>
      <c r="J364" s="78">
        <v>45.31</v>
      </c>
      <c r="K364" s="78">
        <v>-75.91</v>
      </c>
    </row>
    <row r="365" spans="1:11" x14ac:dyDescent="0.3">
      <c r="A365" t="s">
        <v>396</v>
      </c>
      <c r="B365" s="77" t="s">
        <v>1592</v>
      </c>
      <c r="C365" t="str">
        <f t="shared" si="5"/>
        <v>Ontario Ottawa (M-C Int'l Airport)</v>
      </c>
      <c r="D365" s="78">
        <v>125</v>
      </c>
      <c r="E365" s="78">
        <v>0.7</v>
      </c>
      <c r="F365" s="78">
        <v>-35</v>
      </c>
      <c r="G365" s="78">
        <v>38</v>
      </c>
      <c r="H365" s="78">
        <v>90</v>
      </c>
      <c r="I365" s="78">
        <v>121</v>
      </c>
      <c r="J365" s="78">
        <v>45.32</v>
      </c>
      <c r="K365" s="78">
        <v>-75.67</v>
      </c>
    </row>
    <row r="366" spans="1:11" x14ac:dyDescent="0.3">
      <c r="A366" t="s">
        <v>396</v>
      </c>
      <c r="B366" s="77" t="s">
        <v>1106</v>
      </c>
      <c r="C366" t="str">
        <f t="shared" si="5"/>
        <v>Ontario Ottawa (Orleans)</v>
      </c>
      <c r="D366" s="78">
        <v>70</v>
      </c>
      <c r="E366" s="78">
        <v>0.7</v>
      </c>
      <c r="F366" s="78">
        <v>-40</v>
      </c>
      <c r="G366" s="78">
        <v>38</v>
      </c>
      <c r="H366" s="78">
        <v>92</v>
      </c>
      <c r="I366" s="78">
        <v>124</v>
      </c>
      <c r="J366" s="78">
        <v>45.48</v>
      </c>
      <c r="K366" s="78">
        <v>-75.52</v>
      </c>
    </row>
    <row r="367" spans="1:11" x14ac:dyDescent="0.3">
      <c r="A367" t="s">
        <v>396</v>
      </c>
      <c r="B367" s="77" t="s">
        <v>1108</v>
      </c>
      <c r="C367" t="str">
        <f t="shared" si="5"/>
        <v>Ontario Owen Sound</v>
      </c>
      <c r="D367" s="78">
        <v>215</v>
      </c>
      <c r="E367" s="78">
        <v>0.8</v>
      </c>
      <c r="F367" s="78">
        <v>-34</v>
      </c>
      <c r="G367" s="78">
        <v>36</v>
      </c>
      <c r="H367" s="78">
        <v>95</v>
      </c>
      <c r="I367" s="78">
        <v>129</v>
      </c>
      <c r="J367" s="78">
        <v>44.57</v>
      </c>
      <c r="K367" s="78">
        <v>-80.930000000000007</v>
      </c>
    </row>
    <row r="368" spans="1:11" x14ac:dyDescent="0.3">
      <c r="A368" t="s">
        <v>396</v>
      </c>
      <c r="B368" s="77" t="s">
        <v>1110</v>
      </c>
      <c r="C368" t="str">
        <f t="shared" si="5"/>
        <v>Ontario Pagwa River</v>
      </c>
      <c r="D368" s="78">
        <v>185</v>
      </c>
      <c r="E368" s="78">
        <v>0.8</v>
      </c>
      <c r="F368" s="78">
        <v>-48</v>
      </c>
      <c r="G368" s="78">
        <v>38</v>
      </c>
      <c r="H368" s="78">
        <v>80</v>
      </c>
      <c r="I368" s="78">
        <v>107</v>
      </c>
      <c r="J368" s="78">
        <v>50.02</v>
      </c>
      <c r="K368" s="78">
        <v>-85.22</v>
      </c>
    </row>
    <row r="369" spans="1:11" x14ac:dyDescent="0.3">
      <c r="A369" t="s">
        <v>396</v>
      </c>
      <c r="B369" s="77" t="s">
        <v>623</v>
      </c>
      <c r="C369" t="str">
        <f t="shared" si="5"/>
        <v>Ontario Paris</v>
      </c>
      <c r="D369" s="78">
        <v>245</v>
      </c>
      <c r="E369" s="78">
        <v>0.4</v>
      </c>
      <c r="F369" s="78">
        <v>-33</v>
      </c>
      <c r="G369" s="78">
        <v>38</v>
      </c>
      <c r="H369" s="78">
        <v>100</v>
      </c>
      <c r="I369" s="78">
        <v>136</v>
      </c>
      <c r="J369" s="78">
        <v>43.2</v>
      </c>
      <c r="K369" s="78">
        <v>-80.38</v>
      </c>
    </row>
    <row r="370" spans="1:11" x14ac:dyDescent="0.3">
      <c r="A370" t="s">
        <v>396</v>
      </c>
      <c r="B370" s="77" t="s">
        <v>625</v>
      </c>
      <c r="C370" t="str">
        <f t="shared" si="5"/>
        <v>Ontario Parkhill</v>
      </c>
      <c r="D370" s="78">
        <v>205</v>
      </c>
      <c r="E370" s="78">
        <v>0.6</v>
      </c>
      <c r="F370" s="78">
        <v>-34</v>
      </c>
      <c r="G370" s="78">
        <v>39</v>
      </c>
      <c r="H370" s="78">
        <v>98</v>
      </c>
      <c r="I370" s="78">
        <v>134</v>
      </c>
      <c r="J370" s="78">
        <v>43.15</v>
      </c>
      <c r="K370" s="78">
        <v>-81.680000000000007</v>
      </c>
    </row>
    <row r="371" spans="1:11" x14ac:dyDescent="0.3">
      <c r="A371" t="s">
        <v>396</v>
      </c>
      <c r="B371" s="77" t="s">
        <v>1112</v>
      </c>
      <c r="C371" t="str">
        <f t="shared" si="5"/>
        <v>Ontario Parry Sound</v>
      </c>
      <c r="D371" s="78">
        <v>215</v>
      </c>
      <c r="E371" s="78">
        <v>0.8</v>
      </c>
      <c r="F371" s="78">
        <v>-43</v>
      </c>
      <c r="G371" s="78">
        <v>38</v>
      </c>
      <c r="H371" s="78">
        <v>90</v>
      </c>
      <c r="I371" s="78">
        <v>122</v>
      </c>
      <c r="J371" s="78">
        <v>45.35</v>
      </c>
      <c r="K371" s="78">
        <v>-80.03</v>
      </c>
    </row>
    <row r="372" spans="1:11" x14ac:dyDescent="0.3">
      <c r="A372" t="s">
        <v>396</v>
      </c>
      <c r="B372" s="77" t="s">
        <v>1114</v>
      </c>
      <c r="C372" t="str">
        <f t="shared" si="5"/>
        <v>Ontario Pelham (Fonthill)</v>
      </c>
      <c r="D372" s="78">
        <v>230</v>
      </c>
      <c r="E372" s="78">
        <v>0.6</v>
      </c>
      <c r="F372" s="78">
        <v>-29</v>
      </c>
      <c r="G372" s="78">
        <v>38</v>
      </c>
      <c r="H372" s="78">
        <v>101</v>
      </c>
      <c r="I372" s="78">
        <v>138</v>
      </c>
      <c r="J372" s="78">
        <v>43.045336110000001</v>
      </c>
      <c r="K372" s="78">
        <v>-79.285449999999997</v>
      </c>
    </row>
    <row r="373" spans="1:11" x14ac:dyDescent="0.3">
      <c r="A373" t="s">
        <v>396</v>
      </c>
      <c r="B373" s="77" t="s">
        <v>627</v>
      </c>
      <c r="C373" t="str">
        <f t="shared" si="5"/>
        <v>Ontario Pembroke</v>
      </c>
      <c r="D373" s="78">
        <v>125</v>
      </c>
      <c r="E373" s="78">
        <v>0.7</v>
      </c>
      <c r="F373" s="78">
        <v>-43</v>
      </c>
      <c r="G373" s="78">
        <v>39</v>
      </c>
      <c r="H373" s="78">
        <v>89</v>
      </c>
      <c r="I373" s="78">
        <v>120</v>
      </c>
      <c r="J373" s="78">
        <v>45.82</v>
      </c>
      <c r="K373" s="78">
        <v>-77.12</v>
      </c>
    </row>
    <row r="374" spans="1:11" x14ac:dyDescent="0.3">
      <c r="A374" t="s">
        <v>396</v>
      </c>
      <c r="B374" s="77" t="s">
        <v>629</v>
      </c>
      <c r="C374" t="str">
        <f t="shared" si="5"/>
        <v>Ontario Penetanguishene</v>
      </c>
      <c r="D374" s="78">
        <v>220</v>
      </c>
      <c r="E374" s="78">
        <v>0.8</v>
      </c>
      <c r="F374" s="78">
        <v>-40</v>
      </c>
      <c r="G374" s="78">
        <v>38</v>
      </c>
      <c r="H374" s="78">
        <v>94</v>
      </c>
      <c r="I374" s="78">
        <v>127</v>
      </c>
      <c r="J374" s="78">
        <v>44.78</v>
      </c>
      <c r="K374" s="78">
        <v>-79.92</v>
      </c>
    </row>
    <row r="375" spans="1:11" x14ac:dyDescent="0.3">
      <c r="A375" t="s">
        <v>396</v>
      </c>
      <c r="B375" s="77" t="s">
        <v>631</v>
      </c>
      <c r="C375" t="str">
        <f t="shared" si="5"/>
        <v>Ontario Perth</v>
      </c>
      <c r="D375" s="78">
        <v>130</v>
      </c>
      <c r="E375" s="78">
        <v>0.7</v>
      </c>
      <c r="F375" s="78">
        <v>-38</v>
      </c>
      <c r="G375" s="78">
        <v>38</v>
      </c>
      <c r="H375" s="78">
        <v>88</v>
      </c>
      <c r="I375" s="78">
        <v>119</v>
      </c>
      <c r="J375" s="78">
        <v>44.9</v>
      </c>
      <c r="K375" s="78">
        <v>-76.25</v>
      </c>
    </row>
    <row r="376" spans="1:11" x14ac:dyDescent="0.3">
      <c r="A376" t="s">
        <v>396</v>
      </c>
      <c r="B376" s="77" t="s">
        <v>633</v>
      </c>
      <c r="C376" t="str">
        <f t="shared" si="5"/>
        <v>Ontario Petawawa</v>
      </c>
      <c r="D376" s="78">
        <v>135</v>
      </c>
      <c r="E376" s="78">
        <v>0.8</v>
      </c>
      <c r="F376" s="78">
        <v>-43</v>
      </c>
      <c r="G376" s="78">
        <v>39</v>
      </c>
      <c r="H376" s="78">
        <v>89</v>
      </c>
      <c r="I376" s="78">
        <v>120</v>
      </c>
      <c r="J376" s="78">
        <v>45.9</v>
      </c>
      <c r="K376" s="78">
        <v>-77.33</v>
      </c>
    </row>
    <row r="377" spans="1:11" x14ac:dyDescent="0.3">
      <c r="A377" t="s">
        <v>396</v>
      </c>
      <c r="B377" s="77" t="s">
        <v>635</v>
      </c>
      <c r="C377" t="str">
        <f t="shared" si="5"/>
        <v>Ontario Peterborough</v>
      </c>
      <c r="D377" s="78">
        <v>200</v>
      </c>
      <c r="E377" s="78">
        <v>0.6</v>
      </c>
      <c r="F377" s="78">
        <v>-39</v>
      </c>
      <c r="G377" s="78">
        <v>38</v>
      </c>
      <c r="H377" s="78">
        <v>88</v>
      </c>
      <c r="I377" s="78">
        <v>119</v>
      </c>
      <c r="J377" s="78">
        <v>44.3</v>
      </c>
      <c r="K377" s="78">
        <v>-78.319999999999993</v>
      </c>
    </row>
    <row r="378" spans="1:11" x14ac:dyDescent="0.3">
      <c r="A378" t="s">
        <v>396</v>
      </c>
      <c r="B378" s="77" t="s">
        <v>637</v>
      </c>
      <c r="C378" t="str">
        <f t="shared" si="5"/>
        <v>Ontario Petrolia</v>
      </c>
      <c r="D378" s="78">
        <v>195</v>
      </c>
      <c r="E378" s="78">
        <v>0.4</v>
      </c>
      <c r="F378" s="78">
        <v>-32</v>
      </c>
      <c r="G378" s="78">
        <v>39</v>
      </c>
      <c r="H378" s="78">
        <v>98</v>
      </c>
      <c r="I378" s="78">
        <v>134</v>
      </c>
      <c r="J378" s="78">
        <v>42.87</v>
      </c>
      <c r="K378" s="78">
        <v>-82.15</v>
      </c>
    </row>
    <row r="379" spans="1:11" x14ac:dyDescent="0.3">
      <c r="A379" t="s">
        <v>396</v>
      </c>
      <c r="B379" s="77" t="s">
        <v>1116</v>
      </c>
      <c r="C379" t="str">
        <f t="shared" si="5"/>
        <v>Ontario Pickering (Dunbarton)</v>
      </c>
      <c r="D379" s="78">
        <v>85</v>
      </c>
      <c r="E379" s="78">
        <v>0.3</v>
      </c>
      <c r="F379" s="78">
        <v>-31</v>
      </c>
      <c r="G379" s="78">
        <v>38</v>
      </c>
      <c r="H379" s="78">
        <v>98</v>
      </c>
      <c r="I379" s="78">
        <v>133</v>
      </c>
      <c r="J379" s="78">
        <v>43.822152780000003</v>
      </c>
      <c r="K379" s="78">
        <v>-79.116933329999995</v>
      </c>
    </row>
    <row r="380" spans="1:11" x14ac:dyDescent="0.3">
      <c r="A380" t="s">
        <v>396</v>
      </c>
      <c r="B380" s="77" t="s">
        <v>639</v>
      </c>
      <c r="C380" t="str">
        <f t="shared" si="5"/>
        <v>Ontario Picton</v>
      </c>
      <c r="D380" s="78">
        <v>95</v>
      </c>
      <c r="E380" s="78">
        <v>0.6</v>
      </c>
      <c r="F380" s="78">
        <v>-33</v>
      </c>
      <c r="G380" s="78">
        <v>37</v>
      </c>
      <c r="H380" s="78">
        <v>105</v>
      </c>
      <c r="I380" s="78">
        <v>142</v>
      </c>
      <c r="J380" s="78">
        <v>44</v>
      </c>
      <c r="K380" s="78">
        <v>-77.13</v>
      </c>
    </row>
    <row r="381" spans="1:11" x14ac:dyDescent="0.3">
      <c r="A381" t="s">
        <v>396</v>
      </c>
      <c r="B381" s="77" t="s">
        <v>641</v>
      </c>
      <c r="C381" t="str">
        <f t="shared" si="5"/>
        <v>Ontario Plattsville</v>
      </c>
      <c r="D381" s="78">
        <v>300</v>
      </c>
      <c r="E381" s="78">
        <v>0.6</v>
      </c>
      <c r="F381" s="78">
        <v>-33</v>
      </c>
      <c r="G381" s="78">
        <v>38</v>
      </c>
      <c r="H381" s="78">
        <v>98</v>
      </c>
      <c r="I381" s="78">
        <v>134</v>
      </c>
      <c r="J381" s="78">
        <v>43.3</v>
      </c>
      <c r="K381" s="78">
        <v>-80.62</v>
      </c>
    </row>
    <row r="382" spans="1:11" x14ac:dyDescent="0.3">
      <c r="A382" t="s">
        <v>396</v>
      </c>
      <c r="B382" s="77" t="s">
        <v>1118</v>
      </c>
      <c r="C382" t="str">
        <f t="shared" si="5"/>
        <v>Ontario Point Alexander</v>
      </c>
      <c r="D382" s="78">
        <v>150</v>
      </c>
      <c r="E382" s="78">
        <v>0.7</v>
      </c>
      <c r="F382" s="78">
        <v>-43</v>
      </c>
      <c r="G382" s="78">
        <v>39</v>
      </c>
      <c r="H382" s="78">
        <v>89</v>
      </c>
      <c r="I382" s="78">
        <v>120</v>
      </c>
      <c r="J382" s="78">
        <v>46.13</v>
      </c>
      <c r="K382" s="78">
        <v>-77.569999999999993</v>
      </c>
    </row>
    <row r="383" spans="1:11" x14ac:dyDescent="0.3">
      <c r="A383" t="s">
        <v>396</v>
      </c>
      <c r="B383" s="77" t="s">
        <v>1120</v>
      </c>
      <c r="C383" t="str">
        <f t="shared" si="5"/>
        <v>Ontario Port Burwell</v>
      </c>
      <c r="D383" s="78">
        <v>195</v>
      </c>
      <c r="E383" s="78">
        <v>0.4</v>
      </c>
      <c r="F383" s="78">
        <v>-32</v>
      </c>
      <c r="G383" s="78">
        <v>38</v>
      </c>
      <c r="H383" s="78">
        <v>102</v>
      </c>
      <c r="I383" s="78">
        <v>139</v>
      </c>
      <c r="J383" s="78">
        <v>42.65</v>
      </c>
      <c r="K383" s="78">
        <v>-80.819999999999993</v>
      </c>
    </row>
    <row r="384" spans="1:11" x14ac:dyDescent="0.3">
      <c r="A384" t="s">
        <v>396</v>
      </c>
      <c r="B384" s="77" t="s">
        <v>1122</v>
      </c>
      <c r="C384" t="str">
        <f t="shared" si="5"/>
        <v>Ontario Port Colborne</v>
      </c>
      <c r="D384" s="78">
        <v>180</v>
      </c>
      <c r="E384" s="78">
        <v>0.6</v>
      </c>
      <c r="F384" s="78">
        <v>-29</v>
      </c>
      <c r="G384" s="78">
        <v>38</v>
      </c>
      <c r="H384" s="78">
        <v>102</v>
      </c>
      <c r="I384" s="78">
        <v>139</v>
      </c>
      <c r="J384" s="78">
        <v>42.9</v>
      </c>
      <c r="K384" s="78">
        <v>-79.23</v>
      </c>
    </row>
    <row r="385" spans="1:11" x14ac:dyDescent="0.3">
      <c r="A385" t="s">
        <v>396</v>
      </c>
      <c r="B385" s="77" t="s">
        <v>1124</v>
      </c>
      <c r="C385" t="str">
        <f t="shared" si="5"/>
        <v>Ontario Port Elgin</v>
      </c>
      <c r="D385" s="78">
        <v>205</v>
      </c>
      <c r="E385" s="78">
        <v>0.8</v>
      </c>
      <c r="F385" s="78">
        <v>-35</v>
      </c>
      <c r="G385" s="78">
        <v>36</v>
      </c>
      <c r="H385" s="78">
        <v>99</v>
      </c>
      <c r="I385" s="78">
        <v>135</v>
      </c>
      <c r="J385" s="78">
        <v>44.43</v>
      </c>
      <c r="K385" s="78">
        <v>-81.400000000000006</v>
      </c>
    </row>
    <row r="386" spans="1:11" x14ac:dyDescent="0.3">
      <c r="A386" t="s">
        <v>396</v>
      </c>
      <c r="B386" s="77" t="s">
        <v>1126</v>
      </c>
      <c r="C386" t="str">
        <f t="shared" si="5"/>
        <v>Ontario Port Hope</v>
      </c>
      <c r="D386" s="78">
        <v>100</v>
      </c>
      <c r="E386" s="78">
        <v>0.4</v>
      </c>
      <c r="F386" s="78">
        <v>-32</v>
      </c>
      <c r="G386" s="78">
        <v>38</v>
      </c>
      <c r="H386" s="78">
        <v>99</v>
      </c>
      <c r="I386" s="78">
        <v>134</v>
      </c>
      <c r="J386" s="78">
        <v>43.95</v>
      </c>
      <c r="K386" s="78">
        <v>-78.3</v>
      </c>
    </row>
    <row r="387" spans="1:11" x14ac:dyDescent="0.3">
      <c r="A387" t="s">
        <v>396</v>
      </c>
      <c r="B387" s="77" t="s">
        <v>1128</v>
      </c>
      <c r="C387" t="str">
        <f t="shared" ref="C387:C450" si="6">_xlfn.CONCAT(A387, " ", B387)</f>
        <v>Ontario Port Perry</v>
      </c>
      <c r="D387" s="78">
        <v>270</v>
      </c>
      <c r="E387" s="78">
        <v>0.7</v>
      </c>
      <c r="F387" s="78">
        <v>-36</v>
      </c>
      <c r="G387" s="78">
        <v>38</v>
      </c>
      <c r="H387" s="78">
        <v>88</v>
      </c>
      <c r="I387" s="78">
        <v>119</v>
      </c>
      <c r="J387" s="78">
        <v>44.1</v>
      </c>
      <c r="K387" s="78">
        <v>-78.95</v>
      </c>
    </row>
    <row r="388" spans="1:11" x14ac:dyDescent="0.3">
      <c r="A388" t="s">
        <v>396</v>
      </c>
      <c r="B388" s="77" t="s">
        <v>1130</v>
      </c>
      <c r="C388" t="str">
        <f t="shared" si="6"/>
        <v>Ontario Port Stanley</v>
      </c>
      <c r="D388" s="78">
        <v>180</v>
      </c>
      <c r="E388" s="78">
        <v>0.4</v>
      </c>
      <c r="F388" s="78">
        <v>-33</v>
      </c>
      <c r="G388" s="78">
        <v>38</v>
      </c>
      <c r="H388" s="78">
        <v>101</v>
      </c>
      <c r="I388" s="78">
        <v>138</v>
      </c>
      <c r="J388" s="78">
        <v>42.67</v>
      </c>
      <c r="K388" s="78">
        <v>-81.22</v>
      </c>
    </row>
    <row r="389" spans="1:11" x14ac:dyDescent="0.3">
      <c r="A389" t="s">
        <v>396</v>
      </c>
      <c r="B389" s="77" t="s">
        <v>643</v>
      </c>
      <c r="C389" t="str">
        <f t="shared" si="6"/>
        <v>Ontario Prescott</v>
      </c>
      <c r="D389" s="78">
        <v>90</v>
      </c>
      <c r="E389" s="78">
        <v>0.7</v>
      </c>
      <c r="F389" s="78">
        <v>-37</v>
      </c>
      <c r="G389" s="78">
        <v>38</v>
      </c>
      <c r="H389" s="78">
        <v>93</v>
      </c>
      <c r="I389" s="78">
        <v>125</v>
      </c>
      <c r="J389" s="78">
        <v>44.72</v>
      </c>
      <c r="K389" s="78">
        <v>-75.52</v>
      </c>
    </row>
    <row r="390" spans="1:11" x14ac:dyDescent="0.3">
      <c r="A390" t="s">
        <v>396</v>
      </c>
      <c r="B390" s="77" t="s">
        <v>213</v>
      </c>
      <c r="C390" t="str">
        <f t="shared" si="6"/>
        <v>Ontario Princeton</v>
      </c>
      <c r="D390" s="78">
        <v>280</v>
      </c>
      <c r="E390" s="78">
        <v>0.4</v>
      </c>
      <c r="F390" s="78">
        <v>-33</v>
      </c>
      <c r="G390" s="78">
        <v>38</v>
      </c>
      <c r="H390" s="78">
        <v>100</v>
      </c>
      <c r="I390" s="78">
        <v>136</v>
      </c>
      <c r="J390" s="78">
        <v>43.17</v>
      </c>
      <c r="K390" s="78">
        <v>-80.53</v>
      </c>
    </row>
    <row r="391" spans="1:11" x14ac:dyDescent="0.3">
      <c r="A391" t="s">
        <v>396</v>
      </c>
      <c r="B391" s="77" t="s">
        <v>646</v>
      </c>
      <c r="C391" t="str">
        <f t="shared" si="6"/>
        <v>Ontario Raith</v>
      </c>
      <c r="D391" s="78">
        <v>475</v>
      </c>
      <c r="E391" s="78">
        <v>0.8</v>
      </c>
      <c r="F391" s="78">
        <v>-49</v>
      </c>
      <c r="G391" s="78">
        <v>38</v>
      </c>
      <c r="H391" s="78">
        <v>82</v>
      </c>
      <c r="I391" s="78">
        <v>111</v>
      </c>
      <c r="J391" s="78">
        <v>48.83</v>
      </c>
      <c r="K391" s="78">
        <v>-89.93</v>
      </c>
    </row>
    <row r="392" spans="1:11" x14ac:dyDescent="0.3">
      <c r="A392" t="s">
        <v>396</v>
      </c>
      <c r="B392" s="77" t="s">
        <v>1593</v>
      </c>
      <c r="C392" t="str">
        <f t="shared" si="6"/>
        <v>Ontario Rayside-Balfour (Chlemsford)</v>
      </c>
      <c r="D392" s="78">
        <v>270</v>
      </c>
      <c r="E392" s="78">
        <v>0.7</v>
      </c>
      <c r="F392" s="78">
        <v>-43</v>
      </c>
      <c r="G392" s="78">
        <v>39</v>
      </c>
      <c r="H392" s="78">
        <v>91</v>
      </c>
      <c r="I392" s="78">
        <v>123</v>
      </c>
      <c r="J392" s="78">
        <v>46.577569439999998</v>
      </c>
      <c r="K392" s="78">
        <v>-81.197963889999997</v>
      </c>
    </row>
    <row r="393" spans="1:11" x14ac:dyDescent="0.3">
      <c r="A393" t="s">
        <v>396</v>
      </c>
      <c r="B393" s="77" t="s">
        <v>1134</v>
      </c>
      <c r="C393" t="str">
        <f t="shared" si="6"/>
        <v>Ontario Red Lake</v>
      </c>
      <c r="D393" s="78">
        <v>360</v>
      </c>
      <c r="E393" s="78">
        <v>0.8</v>
      </c>
      <c r="F393" s="78">
        <v>-46</v>
      </c>
      <c r="G393" s="78">
        <v>38</v>
      </c>
      <c r="H393" s="78">
        <v>80</v>
      </c>
      <c r="I393" s="78">
        <v>108</v>
      </c>
      <c r="J393" s="78">
        <v>51.05</v>
      </c>
      <c r="K393" s="78">
        <v>-93.82</v>
      </c>
    </row>
    <row r="394" spans="1:11" x14ac:dyDescent="0.3">
      <c r="A394" t="s">
        <v>396</v>
      </c>
      <c r="B394" s="77" t="s">
        <v>648</v>
      </c>
      <c r="C394" t="str">
        <f t="shared" si="6"/>
        <v>Ontario Renfrew</v>
      </c>
      <c r="D394" s="78">
        <v>115</v>
      </c>
      <c r="E394" s="78">
        <v>0.7</v>
      </c>
      <c r="F394" s="78">
        <v>-40</v>
      </c>
      <c r="G394" s="78">
        <v>39</v>
      </c>
      <c r="H394" s="78">
        <v>88</v>
      </c>
      <c r="I394" s="78">
        <v>118</v>
      </c>
      <c r="J394" s="78">
        <v>45.47</v>
      </c>
      <c r="K394" s="78">
        <v>-76.680000000000007</v>
      </c>
    </row>
    <row r="395" spans="1:11" x14ac:dyDescent="0.3">
      <c r="A395" t="s">
        <v>396</v>
      </c>
      <c r="B395" s="77" t="s">
        <v>1136</v>
      </c>
      <c r="C395" t="str">
        <f t="shared" si="6"/>
        <v>Ontario Richmond Hill</v>
      </c>
      <c r="D395" s="78">
        <v>230</v>
      </c>
      <c r="E395" s="78">
        <v>0.4</v>
      </c>
      <c r="F395" s="78">
        <v>-33</v>
      </c>
      <c r="G395" s="78">
        <v>39</v>
      </c>
      <c r="H395" s="78">
        <v>92</v>
      </c>
      <c r="I395" s="78">
        <v>125</v>
      </c>
      <c r="J395" s="78">
        <v>43.87</v>
      </c>
      <c r="K395" s="78">
        <v>-79.45</v>
      </c>
    </row>
    <row r="396" spans="1:11" x14ac:dyDescent="0.3">
      <c r="A396" t="s">
        <v>396</v>
      </c>
      <c r="B396" s="77" t="s">
        <v>650</v>
      </c>
      <c r="C396" t="str">
        <f t="shared" si="6"/>
        <v>Ontario Rockland</v>
      </c>
      <c r="D396" s="78">
        <v>50</v>
      </c>
      <c r="E396" s="78">
        <v>0.7</v>
      </c>
      <c r="F396" s="78">
        <v>-40</v>
      </c>
      <c r="G396" s="78">
        <v>38</v>
      </c>
      <c r="H396" s="78">
        <v>95</v>
      </c>
      <c r="I396" s="78">
        <v>128</v>
      </c>
      <c r="J396" s="78">
        <v>45.55</v>
      </c>
      <c r="K396" s="78">
        <v>-75.290000000000006</v>
      </c>
    </row>
    <row r="397" spans="1:11" x14ac:dyDescent="0.3">
      <c r="A397" t="s">
        <v>396</v>
      </c>
      <c r="B397" s="77" t="s">
        <v>652</v>
      </c>
      <c r="C397" t="str">
        <f t="shared" si="6"/>
        <v>Ontario Sarnia</v>
      </c>
      <c r="D397" s="78">
        <v>190</v>
      </c>
      <c r="E397" s="78">
        <v>0.3</v>
      </c>
      <c r="F397" s="78">
        <v>-30</v>
      </c>
      <c r="G397" s="78">
        <v>39</v>
      </c>
      <c r="H397" s="78">
        <v>98</v>
      </c>
      <c r="I397" s="78">
        <v>134</v>
      </c>
      <c r="J397" s="78">
        <v>42.97</v>
      </c>
      <c r="K397" s="78">
        <v>-82.38</v>
      </c>
    </row>
    <row r="398" spans="1:11" x14ac:dyDescent="0.3">
      <c r="A398" t="s">
        <v>396</v>
      </c>
      <c r="B398" s="77" t="s">
        <v>1138</v>
      </c>
      <c r="C398" t="str">
        <f t="shared" si="6"/>
        <v>Ontario Sault Ste. Marie</v>
      </c>
      <c r="D398" s="78">
        <v>190</v>
      </c>
      <c r="E398" s="78">
        <v>0.9</v>
      </c>
      <c r="F398" s="78">
        <v>-41</v>
      </c>
      <c r="G398" s="78">
        <v>37</v>
      </c>
      <c r="H398" s="78">
        <v>98</v>
      </c>
      <c r="I398" s="78">
        <v>133</v>
      </c>
      <c r="J398" s="78">
        <v>46.513649999999998</v>
      </c>
      <c r="K398" s="78">
        <v>-84.335752780000007</v>
      </c>
    </row>
    <row r="399" spans="1:11" x14ac:dyDescent="0.3">
      <c r="A399" t="s">
        <v>396</v>
      </c>
      <c r="B399" s="77" t="s">
        <v>654</v>
      </c>
      <c r="C399" t="str">
        <f t="shared" si="6"/>
        <v>Ontario Schreiber</v>
      </c>
      <c r="D399" s="78">
        <v>310</v>
      </c>
      <c r="E399" s="78">
        <v>1</v>
      </c>
      <c r="F399" s="78">
        <v>-43</v>
      </c>
      <c r="G399" s="78">
        <v>33</v>
      </c>
      <c r="H399" s="78">
        <v>94</v>
      </c>
      <c r="I399" s="78">
        <v>127</v>
      </c>
      <c r="J399" s="78">
        <v>48.8</v>
      </c>
      <c r="K399" s="78">
        <v>-87.25</v>
      </c>
    </row>
    <row r="400" spans="1:11" x14ac:dyDescent="0.3">
      <c r="A400" t="s">
        <v>396</v>
      </c>
      <c r="B400" s="77" t="s">
        <v>656</v>
      </c>
      <c r="C400" t="str">
        <f t="shared" si="6"/>
        <v>Ontario Seaforth</v>
      </c>
      <c r="D400" s="78">
        <v>310</v>
      </c>
      <c r="E400" s="78">
        <v>0.7</v>
      </c>
      <c r="F400" s="78">
        <v>-34</v>
      </c>
      <c r="G400" s="78">
        <v>37</v>
      </c>
      <c r="H400" s="78">
        <v>98</v>
      </c>
      <c r="I400" s="78">
        <v>134</v>
      </c>
      <c r="J400" s="78">
        <v>43.55</v>
      </c>
      <c r="K400" s="78">
        <v>-81.400000000000006</v>
      </c>
    </row>
    <row r="401" spans="1:11" x14ac:dyDescent="0.3">
      <c r="A401" t="s">
        <v>396</v>
      </c>
      <c r="B401" s="77" t="s">
        <v>658</v>
      </c>
      <c r="C401" t="str">
        <f t="shared" si="6"/>
        <v>Ontario Shelburne</v>
      </c>
      <c r="D401" s="78">
        <v>495</v>
      </c>
      <c r="E401" s="78">
        <v>0.9</v>
      </c>
      <c r="F401" s="78">
        <v>-37</v>
      </c>
      <c r="G401" s="78">
        <v>37</v>
      </c>
      <c r="H401" s="78">
        <v>93</v>
      </c>
      <c r="I401" s="78">
        <v>126</v>
      </c>
      <c r="J401" s="78">
        <v>44.08</v>
      </c>
      <c r="K401" s="78">
        <v>-80.2</v>
      </c>
    </row>
    <row r="402" spans="1:11" x14ac:dyDescent="0.3">
      <c r="A402" t="s">
        <v>396</v>
      </c>
      <c r="B402" s="77" t="s">
        <v>660</v>
      </c>
      <c r="C402" t="str">
        <f t="shared" si="6"/>
        <v>Ontario Simcoe</v>
      </c>
      <c r="D402" s="78">
        <v>210</v>
      </c>
      <c r="E402" s="78">
        <v>0.4</v>
      </c>
      <c r="F402" s="78">
        <v>-32</v>
      </c>
      <c r="G402" s="78">
        <v>38</v>
      </c>
      <c r="H402" s="78">
        <v>101</v>
      </c>
      <c r="I402" s="78">
        <v>138</v>
      </c>
      <c r="J402" s="78">
        <v>42.83</v>
      </c>
      <c r="K402" s="78">
        <v>-80.3</v>
      </c>
    </row>
    <row r="403" spans="1:11" x14ac:dyDescent="0.3">
      <c r="A403" t="s">
        <v>396</v>
      </c>
      <c r="B403" s="77" t="s">
        <v>1140</v>
      </c>
      <c r="C403" t="str">
        <f t="shared" si="6"/>
        <v>Ontario Sioux Lookout</v>
      </c>
      <c r="D403" s="78">
        <v>375</v>
      </c>
      <c r="E403" s="78">
        <v>0.8</v>
      </c>
      <c r="F403" s="78">
        <v>-46</v>
      </c>
      <c r="G403" s="78">
        <v>38</v>
      </c>
      <c r="H403" s="78">
        <v>82</v>
      </c>
      <c r="I403" s="78">
        <v>111</v>
      </c>
      <c r="J403" s="78">
        <v>50.07</v>
      </c>
      <c r="K403" s="78">
        <v>-91.98</v>
      </c>
    </row>
    <row r="404" spans="1:11" x14ac:dyDescent="0.3">
      <c r="A404" t="s">
        <v>396</v>
      </c>
      <c r="B404" s="77" t="s">
        <v>1142</v>
      </c>
      <c r="C404" t="str">
        <f t="shared" si="6"/>
        <v>Ontario Smiths Falls</v>
      </c>
      <c r="D404" s="78">
        <v>130</v>
      </c>
      <c r="E404" s="78">
        <v>0.7</v>
      </c>
      <c r="F404" s="78">
        <v>-38</v>
      </c>
      <c r="G404" s="78">
        <v>38</v>
      </c>
      <c r="H404" s="78">
        <v>88</v>
      </c>
      <c r="I404" s="78">
        <v>119</v>
      </c>
      <c r="J404" s="78">
        <v>44.9</v>
      </c>
      <c r="K404" s="78">
        <v>-76.02</v>
      </c>
    </row>
    <row r="405" spans="1:11" x14ac:dyDescent="0.3">
      <c r="A405" t="s">
        <v>396</v>
      </c>
      <c r="B405" s="77" t="s">
        <v>662</v>
      </c>
      <c r="C405" t="str">
        <f t="shared" si="6"/>
        <v>Ontario Smithville</v>
      </c>
      <c r="D405" s="78">
        <v>185</v>
      </c>
      <c r="E405" s="78">
        <v>0.4</v>
      </c>
      <c r="F405" s="78">
        <v>-29</v>
      </c>
      <c r="G405" s="78">
        <v>38</v>
      </c>
      <c r="H405" s="78">
        <v>101</v>
      </c>
      <c r="I405" s="78">
        <v>138</v>
      </c>
      <c r="J405" s="78">
        <v>43.1</v>
      </c>
      <c r="K405" s="78">
        <v>-79.55</v>
      </c>
    </row>
    <row r="406" spans="1:11" x14ac:dyDescent="0.3">
      <c r="A406" t="s">
        <v>396</v>
      </c>
      <c r="B406" s="77" t="s">
        <v>1144</v>
      </c>
      <c r="C406" t="str">
        <f t="shared" si="6"/>
        <v>Ontario Smooth Rock Falls</v>
      </c>
      <c r="D406" s="78">
        <v>235</v>
      </c>
      <c r="E406" s="78">
        <v>0.8</v>
      </c>
      <c r="F406" s="78">
        <v>-48</v>
      </c>
      <c r="G406" s="78">
        <v>38</v>
      </c>
      <c r="H406" s="78">
        <v>84</v>
      </c>
      <c r="I406" s="78">
        <v>112</v>
      </c>
      <c r="J406" s="78">
        <v>49.275341670000003</v>
      </c>
      <c r="K406" s="78">
        <v>-81.620886110000001</v>
      </c>
    </row>
    <row r="407" spans="1:11" x14ac:dyDescent="0.3">
      <c r="A407" t="s">
        <v>396</v>
      </c>
      <c r="B407" s="77" t="s">
        <v>664</v>
      </c>
      <c r="C407" t="str">
        <f t="shared" si="6"/>
        <v>Ontario Southampton</v>
      </c>
      <c r="D407" s="78">
        <v>180</v>
      </c>
      <c r="E407" s="78">
        <v>0.8</v>
      </c>
      <c r="F407" s="78">
        <v>-35</v>
      </c>
      <c r="G407" s="78">
        <v>36</v>
      </c>
      <c r="H407" s="78">
        <v>99</v>
      </c>
      <c r="I407" s="78">
        <v>135</v>
      </c>
      <c r="J407" s="78">
        <v>44.494855559999998</v>
      </c>
      <c r="K407" s="78">
        <v>-81.369563889999995</v>
      </c>
    </row>
    <row r="408" spans="1:11" x14ac:dyDescent="0.3">
      <c r="A408" t="s">
        <v>396</v>
      </c>
      <c r="B408" s="77" t="s">
        <v>1146</v>
      </c>
      <c r="C408" t="str">
        <f t="shared" si="6"/>
        <v>Ontario South River</v>
      </c>
      <c r="D408" s="78">
        <v>355</v>
      </c>
      <c r="E408" s="78">
        <v>0.8</v>
      </c>
      <c r="F408" s="78">
        <v>-45</v>
      </c>
      <c r="G408" s="78">
        <v>38</v>
      </c>
      <c r="H408" s="78">
        <v>80</v>
      </c>
      <c r="I408" s="78">
        <v>108</v>
      </c>
      <c r="J408" s="78">
        <v>45.83</v>
      </c>
      <c r="K408" s="78">
        <v>-79.38</v>
      </c>
    </row>
    <row r="409" spans="1:11" x14ac:dyDescent="0.3">
      <c r="A409" t="s">
        <v>396</v>
      </c>
      <c r="B409" s="77" t="s">
        <v>1594</v>
      </c>
      <c r="C409" t="str">
        <f t="shared" si="6"/>
        <v>Ontario St. Catharine</v>
      </c>
      <c r="D409" s="78">
        <v>105</v>
      </c>
      <c r="E409" s="78">
        <v>0.3</v>
      </c>
      <c r="F409" s="78">
        <v>-27</v>
      </c>
      <c r="G409" s="78">
        <v>39</v>
      </c>
      <c r="H409" s="78">
        <v>102</v>
      </c>
      <c r="I409" s="78">
        <v>139</v>
      </c>
      <c r="J409" s="78">
        <v>43.17</v>
      </c>
      <c r="K409" s="78">
        <v>-79.25</v>
      </c>
    </row>
    <row r="410" spans="1:11" x14ac:dyDescent="0.3">
      <c r="A410" t="s">
        <v>396</v>
      </c>
      <c r="B410" s="77" t="s">
        <v>1595</v>
      </c>
      <c r="C410" t="str">
        <f t="shared" si="6"/>
        <v>Ontario St. Mary's</v>
      </c>
      <c r="D410" s="78">
        <v>310</v>
      </c>
      <c r="E410" s="78">
        <v>0.7</v>
      </c>
      <c r="F410" s="78">
        <v>-33</v>
      </c>
      <c r="G410" s="78">
        <v>38</v>
      </c>
      <c r="H410" s="78">
        <v>98</v>
      </c>
      <c r="I410" s="78">
        <v>134</v>
      </c>
      <c r="J410" s="78">
        <v>43.25</v>
      </c>
      <c r="K410" s="78">
        <v>-81.13</v>
      </c>
    </row>
    <row r="411" spans="1:11" x14ac:dyDescent="0.3">
      <c r="A411" t="s">
        <v>396</v>
      </c>
      <c r="B411" s="77" t="s">
        <v>1152</v>
      </c>
      <c r="C411" t="str">
        <f t="shared" si="6"/>
        <v>Ontario St. Thomas</v>
      </c>
      <c r="D411" s="78">
        <v>225</v>
      </c>
      <c r="E411" s="78">
        <v>0.4</v>
      </c>
      <c r="F411" s="78">
        <v>-33</v>
      </c>
      <c r="G411" s="78">
        <v>39</v>
      </c>
      <c r="H411" s="78">
        <v>101</v>
      </c>
      <c r="I411" s="78">
        <v>138</v>
      </c>
      <c r="J411" s="78">
        <v>42.78</v>
      </c>
      <c r="K411" s="78">
        <v>-81.2</v>
      </c>
    </row>
    <row r="412" spans="1:11" x14ac:dyDescent="0.3">
      <c r="A412" t="s">
        <v>396</v>
      </c>
      <c r="B412" s="77" t="s">
        <v>666</v>
      </c>
      <c r="C412" t="str">
        <f t="shared" si="6"/>
        <v>Ontario Stirling</v>
      </c>
      <c r="D412" s="78">
        <v>120</v>
      </c>
      <c r="E412" s="78">
        <v>0.5</v>
      </c>
      <c r="F412" s="78">
        <v>-45</v>
      </c>
      <c r="G412" s="78">
        <v>38</v>
      </c>
      <c r="H412" s="78">
        <v>88</v>
      </c>
      <c r="I412" s="78">
        <v>119</v>
      </c>
      <c r="J412" s="78">
        <v>44.3</v>
      </c>
      <c r="K412" s="78">
        <v>-77.55</v>
      </c>
    </row>
    <row r="413" spans="1:11" x14ac:dyDescent="0.3">
      <c r="A413" t="s">
        <v>396</v>
      </c>
      <c r="B413" s="77" t="s">
        <v>668</v>
      </c>
      <c r="C413" t="str">
        <f t="shared" si="6"/>
        <v>Ontario Stratford</v>
      </c>
      <c r="D413" s="78">
        <v>360</v>
      </c>
      <c r="E413" s="78">
        <v>0.7</v>
      </c>
      <c r="F413" s="78">
        <v>-33</v>
      </c>
      <c r="G413" s="78">
        <v>38</v>
      </c>
      <c r="H413" s="78">
        <v>98</v>
      </c>
      <c r="I413" s="78">
        <v>134</v>
      </c>
      <c r="J413" s="78">
        <v>43.37</v>
      </c>
      <c r="K413" s="78">
        <v>-80.95</v>
      </c>
    </row>
    <row r="414" spans="1:11" x14ac:dyDescent="0.3">
      <c r="A414" t="s">
        <v>396</v>
      </c>
      <c r="B414" s="77" t="s">
        <v>670</v>
      </c>
      <c r="C414" t="str">
        <f t="shared" si="6"/>
        <v>Ontario Strathroy</v>
      </c>
      <c r="D414" s="78">
        <v>225</v>
      </c>
      <c r="E414" s="78">
        <v>0.6</v>
      </c>
      <c r="F414" s="78">
        <v>-33</v>
      </c>
      <c r="G414" s="78">
        <v>39</v>
      </c>
      <c r="H414" s="78">
        <v>98</v>
      </c>
      <c r="I414" s="78">
        <v>134</v>
      </c>
      <c r="J414" s="78">
        <v>42.95</v>
      </c>
      <c r="K414" s="78">
        <v>-81.63</v>
      </c>
    </row>
    <row r="415" spans="1:11" x14ac:dyDescent="0.3">
      <c r="A415" t="s">
        <v>396</v>
      </c>
      <c r="B415" s="77" t="s">
        <v>1154</v>
      </c>
      <c r="C415" t="str">
        <f t="shared" si="6"/>
        <v>Ontario Sturgeon Falls</v>
      </c>
      <c r="D415" s="78">
        <v>205</v>
      </c>
      <c r="E415" s="78">
        <v>0.7</v>
      </c>
      <c r="F415" s="78">
        <v>-43</v>
      </c>
      <c r="G415" s="78">
        <v>38</v>
      </c>
      <c r="H415" s="78">
        <v>88</v>
      </c>
      <c r="I415" s="78">
        <v>119</v>
      </c>
      <c r="J415" s="78">
        <v>46.37</v>
      </c>
      <c r="K415" s="78">
        <v>-79.92</v>
      </c>
    </row>
    <row r="416" spans="1:11" x14ac:dyDescent="0.3">
      <c r="A416" t="s">
        <v>396</v>
      </c>
      <c r="B416" s="77" t="s">
        <v>672</v>
      </c>
      <c r="C416" t="str">
        <f t="shared" si="6"/>
        <v>Ontario Sudbury</v>
      </c>
      <c r="D416" s="78">
        <v>275</v>
      </c>
      <c r="E416" s="78">
        <v>0.7</v>
      </c>
      <c r="F416" s="78">
        <v>-43</v>
      </c>
      <c r="G416" s="78">
        <v>39</v>
      </c>
      <c r="H416" s="78">
        <v>92</v>
      </c>
      <c r="I416" s="78">
        <v>124</v>
      </c>
      <c r="J416" s="78">
        <v>46.5</v>
      </c>
      <c r="K416" s="78">
        <v>-81</v>
      </c>
    </row>
    <row r="417" spans="1:11" x14ac:dyDescent="0.3">
      <c r="A417" t="s">
        <v>396</v>
      </c>
      <c r="B417" s="77" t="s">
        <v>674</v>
      </c>
      <c r="C417" t="str">
        <f t="shared" si="6"/>
        <v>Ontario Sundridge</v>
      </c>
      <c r="D417" s="78">
        <v>340</v>
      </c>
      <c r="E417" s="78">
        <v>0.8</v>
      </c>
      <c r="F417" s="78">
        <v>-45</v>
      </c>
      <c r="G417" s="78">
        <v>38</v>
      </c>
      <c r="H417" s="78">
        <v>80</v>
      </c>
      <c r="I417" s="78">
        <v>108</v>
      </c>
      <c r="J417" s="78">
        <v>45.77</v>
      </c>
      <c r="K417" s="78">
        <v>-79.400000000000006</v>
      </c>
    </row>
    <row r="418" spans="1:11" x14ac:dyDescent="0.3">
      <c r="A418" t="s">
        <v>396</v>
      </c>
      <c r="B418" s="77" t="s">
        <v>676</v>
      </c>
      <c r="C418" t="str">
        <f t="shared" si="6"/>
        <v>Ontario Tavistock</v>
      </c>
      <c r="D418" s="78">
        <v>340</v>
      </c>
      <c r="E418" s="78">
        <v>0.6</v>
      </c>
      <c r="F418" s="78">
        <v>-33</v>
      </c>
      <c r="G418" s="78">
        <v>38</v>
      </c>
      <c r="H418" s="78">
        <v>98</v>
      </c>
      <c r="I418" s="78">
        <v>134</v>
      </c>
      <c r="J418" s="78">
        <v>43.32</v>
      </c>
      <c r="K418" s="78">
        <v>-80.83</v>
      </c>
    </row>
    <row r="419" spans="1:11" x14ac:dyDescent="0.3">
      <c r="A419" t="s">
        <v>396</v>
      </c>
      <c r="B419" s="77" t="s">
        <v>678</v>
      </c>
      <c r="C419" t="str">
        <f t="shared" si="6"/>
        <v>Ontario Temagami</v>
      </c>
      <c r="D419" s="78">
        <v>300</v>
      </c>
      <c r="E419" s="78">
        <v>0.8</v>
      </c>
      <c r="F419" s="78">
        <v>-47</v>
      </c>
      <c r="G419" s="78">
        <v>39</v>
      </c>
      <c r="H419" s="78">
        <v>87</v>
      </c>
      <c r="I419" s="78">
        <v>117</v>
      </c>
      <c r="J419" s="78">
        <v>47.07</v>
      </c>
      <c r="K419" s="78">
        <v>-79.78</v>
      </c>
    </row>
    <row r="420" spans="1:11" x14ac:dyDescent="0.3">
      <c r="A420" t="s">
        <v>396</v>
      </c>
      <c r="B420" s="77" t="s">
        <v>680</v>
      </c>
      <c r="C420" t="str">
        <f t="shared" si="6"/>
        <v>Ontario Thamesford</v>
      </c>
      <c r="D420" s="78">
        <v>280</v>
      </c>
      <c r="E420" s="78">
        <v>0.6</v>
      </c>
      <c r="F420" s="78">
        <v>-33</v>
      </c>
      <c r="G420" s="78">
        <v>38</v>
      </c>
      <c r="H420" s="78">
        <v>101</v>
      </c>
      <c r="I420" s="78">
        <v>138</v>
      </c>
      <c r="J420" s="78">
        <v>43.07</v>
      </c>
      <c r="K420" s="78">
        <v>-81</v>
      </c>
    </row>
    <row r="421" spans="1:11" x14ac:dyDescent="0.3">
      <c r="A421" t="s">
        <v>396</v>
      </c>
      <c r="B421" s="77" t="s">
        <v>682</v>
      </c>
      <c r="C421" t="str">
        <f t="shared" si="6"/>
        <v>Ontario Thedford</v>
      </c>
      <c r="D421" s="78">
        <v>205</v>
      </c>
      <c r="E421" s="78">
        <v>0.6</v>
      </c>
      <c r="F421" s="78">
        <v>-34</v>
      </c>
      <c r="G421" s="78">
        <v>39</v>
      </c>
      <c r="H421" s="78">
        <v>98</v>
      </c>
      <c r="I421" s="78">
        <v>134</v>
      </c>
      <c r="J421" s="78">
        <v>43.15</v>
      </c>
      <c r="K421" s="78">
        <v>-81.849999999999994</v>
      </c>
    </row>
    <row r="422" spans="1:11" x14ac:dyDescent="0.3">
      <c r="A422" t="s">
        <v>396</v>
      </c>
      <c r="B422" s="77" t="s">
        <v>1156</v>
      </c>
      <c r="C422" t="str">
        <f t="shared" si="6"/>
        <v>Ontario Thunder Bay</v>
      </c>
      <c r="D422" s="78">
        <v>210</v>
      </c>
      <c r="E422" s="78">
        <v>0.9</v>
      </c>
      <c r="F422" s="78">
        <v>-44</v>
      </c>
      <c r="G422" s="78">
        <v>39</v>
      </c>
      <c r="H422" s="78">
        <v>94</v>
      </c>
      <c r="I422" s="78">
        <v>127</v>
      </c>
      <c r="J422" s="78">
        <v>48.4</v>
      </c>
      <c r="K422" s="78">
        <v>-89.32</v>
      </c>
    </row>
    <row r="423" spans="1:11" x14ac:dyDescent="0.3">
      <c r="A423" t="s">
        <v>396</v>
      </c>
      <c r="B423" s="77" t="s">
        <v>684</v>
      </c>
      <c r="C423" t="str">
        <f t="shared" si="6"/>
        <v>Ontario Tillsonburg</v>
      </c>
      <c r="D423" s="78">
        <v>215</v>
      </c>
      <c r="E423" s="78">
        <v>0.4</v>
      </c>
      <c r="F423" s="78">
        <v>-33</v>
      </c>
      <c r="G423" s="78">
        <v>39</v>
      </c>
      <c r="H423" s="78">
        <v>101</v>
      </c>
      <c r="I423" s="78">
        <v>138</v>
      </c>
      <c r="J423" s="78">
        <v>42.85</v>
      </c>
      <c r="K423" s="78">
        <v>-80.73</v>
      </c>
    </row>
    <row r="424" spans="1:11" x14ac:dyDescent="0.3">
      <c r="A424" t="s">
        <v>396</v>
      </c>
      <c r="B424" s="77" t="s">
        <v>686</v>
      </c>
      <c r="C424" t="str">
        <f t="shared" si="6"/>
        <v>Ontario Timmins</v>
      </c>
      <c r="D424" s="78">
        <v>300</v>
      </c>
      <c r="E424" s="78">
        <v>0.9</v>
      </c>
      <c r="F424" s="78">
        <v>-48</v>
      </c>
      <c r="G424" s="78">
        <v>39</v>
      </c>
      <c r="H424" s="78">
        <v>85</v>
      </c>
      <c r="I424" s="78">
        <v>114</v>
      </c>
      <c r="J424" s="78">
        <v>48.47</v>
      </c>
      <c r="K424" s="78">
        <v>-81.33</v>
      </c>
    </row>
    <row r="425" spans="1:11" x14ac:dyDescent="0.3">
      <c r="A425" t="s">
        <v>396</v>
      </c>
      <c r="B425" s="77" t="s">
        <v>1158</v>
      </c>
      <c r="C425" t="str">
        <f t="shared" si="6"/>
        <v>Ontario Timmins (Porcupine)</v>
      </c>
      <c r="D425" s="78">
        <v>295</v>
      </c>
      <c r="E425" s="78">
        <v>0.9</v>
      </c>
      <c r="F425" s="78">
        <v>-48</v>
      </c>
      <c r="G425" s="78">
        <v>39</v>
      </c>
      <c r="H425" s="78">
        <v>85</v>
      </c>
      <c r="I425" s="78">
        <v>114</v>
      </c>
      <c r="J425" s="78">
        <v>48.495041669999999</v>
      </c>
      <c r="K425" s="78">
        <v>-81.190991670000003</v>
      </c>
    </row>
    <row r="426" spans="1:11" x14ac:dyDescent="0.3">
      <c r="A426" t="s">
        <v>1160</v>
      </c>
      <c r="B426" s="77" t="s">
        <v>1161</v>
      </c>
      <c r="C426" t="str">
        <f t="shared" si="6"/>
        <v>Toronto Area Etobicoke</v>
      </c>
      <c r="D426" s="78">
        <v>160</v>
      </c>
      <c r="E426" s="78">
        <v>0.3</v>
      </c>
      <c r="F426" s="78">
        <v>-33</v>
      </c>
      <c r="G426" s="78">
        <v>39</v>
      </c>
      <c r="H426" s="78">
        <v>98</v>
      </c>
      <c r="I426" s="78">
        <v>133</v>
      </c>
      <c r="J426" s="78">
        <v>43.620494440000002</v>
      </c>
      <c r="K426" s="78">
        <v>-79.513197219999995</v>
      </c>
    </row>
    <row r="427" spans="1:11" x14ac:dyDescent="0.3">
      <c r="A427" t="s">
        <v>1160</v>
      </c>
      <c r="B427" s="77" t="s">
        <v>1163</v>
      </c>
      <c r="C427" t="str">
        <f t="shared" si="6"/>
        <v>Toronto Area North York</v>
      </c>
      <c r="D427" s="78">
        <v>175</v>
      </c>
      <c r="E427" s="78">
        <v>0.4</v>
      </c>
      <c r="F427" s="78">
        <v>-32</v>
      </c>
      <c r="G427" s="78">
        <v>39</v>
      </c>
      <c r="H427" s="78">
        <v>97</v>
      </c>
      <c r="I427" s="78">
        <v>132</v>
      </c>
      <c r="J427" s="78">
        <v>43.761538889999997</v>
      </c>
      <c r="K427" s="78">
        <v>-79.411080560000002</v>
      </c>
    </row>
    <row r="428" spans="1:11" x14ac:dyDescent="0.3">
      <c r="A428" t="s">
        <v>1160</v>
      </c>
      <c r="B428" s="77" t="s">
        <v>1165</v>
      </c>
      <c r="C428" t="str">
        <f t="shared" si="6"/>
        <v>Toronto Area Scarborough</v>
      </c>
      <c r="D428" s="78">
        <v>180</v>
      </c>
      <c r="E428" s="78">
        <v>0.4</v>
      </c>
      <c r="F428" s="78">
        <v>-31</v>
      </c>
      <c r="G428" s="78">
        <v>39</v>
      </c>
      <c r="H428" s="78">
        <v>96</v>
      </c>
      <c r="I428" s="78">
        <v>130</v>
      </c>
      <c r="J428" s="78">
        <v>43.776425000000003</v>
      </c>
      <c r="K428" s="78">
        <v>-79.231752779999994</v>
      </c>
    </row>
    <row r="429" spans="1:11" x14ac:dyDescent="0.3">
      <c r="A429" t="s">
        <v>1160</v>
      </c>
      <c r="B429" s="77" t="s">
        <v>1167</v>
      </c>
      <c r="C429" t="str">
        <f t="shared" si="6"/>
        <v>Toronto Area Toronto (City Hall)</v>
      </c>
      <c r="D429" s="78">
        <v>90</v>
      </c>
      <c r="E429" s="78">
        <v>0.3</v>
      </c>
      <c r="F429" s="78">
        <v>-29</v>
      </c>
      <c r="G429" s="78">
        <v>39</v>
      </c>
      <c r="H429" s="78">
        <v>99</v>
      </c>
      <c r="I429" s="78">
        <v>135</v>
      </c>
      <c r="J429" s="78">
        <v>43.65</v>
      </c>
      <c r="K429" s="78">
        <v>-79.61</v>
      </c>
    </row>
    <row r="430" spans="1:11" x14ac:dyDescent="0.3">
      <c r="A430" t="s">
        <v>1160</v>
      </c>
      <c r="B430" s="77" t="s">
        <v>688</v>
      </c>
      <c r="C430" t="str">
        <f t="shared" si="6"/>
        <v>Toronto Area Trenton</v>
      </c>
      <c r="D430" s="78">
        <v>80</v>
      </c>
      <c r="E430" s="78">
        <v>0.5</v>
      </c>
      <c r="F430" s="78">
        <v>-35</v>
      </c>
      <c r="G430" s="78">
        <v>38</v>
      </c>
      <c r="H430" s="78">
        <v>101</v>
      </c>
      <c r="I430" s="78">
        <v>137</v>
      </c>
      <c r="J430" s="78">
        <v>44.101122220000001</v>
      </c>
      <c r="K430" s="78">
        <v>-77.576324999999997</v>
      </c>
    </row>
    <row r="431" spans="1:11" x14ac:dyDescent="0.3">
      <c r="A431" t="s">
        <v>1160</v>
      </c>
      <c r="B431" s="77" t="s">
        <v>1172</v>
      </c>
      <c r="C431" t="str">
        <f t="shared" si="6"/>
        <v>Toronto Area Trout Creek</v>
      </c>
      <c r="D431" s="78">
        <v>330</v>
      </c>
      <c r="E431" s="78">
        <v>0.8</v>
      </c>
      <c r="F431" s="78">
        <v>-44</v>
      </c>
      <c r="G431" s="78">
        <v>38</v>
      </c>
      <c r="H431" s="78">
        <v>80</v>
      </c>
      <c r="I431" s="78">
        <v>108</v>
      </c>
      <c r="J431" s="78">
        <v>45.98689444</v>
      </c>
      <c r="K431" s="78">
        <v>-79.359552780000001</v>
      </c>
    </row>
    <row r="432" spans="1:11" x14ac:dyDescent="0.3">
      <c r="A432" t="s">
        <v>1160</v>
      </c>
      <c r="B432" s="77" t="s">
        <v>689</v>
      </c>
      <c r="C432" t="str">
        <f t="shared" si="6"/>
        <v>Toronto Area Uxbridge</v>
      </c>
      <c r="D432" s="78">
        <v>275</v>
      </c>
      <c r="E432" s="78">
        <v>0.7</v>
      </c>
      <c r="F432" s="78">
        <v>-36</v>
      </c>
      <c r="G432" s="78">
        <v>39</v>
      </c>
      <c r="H432" s="78">
        <v>88</v>
      </c>
      <c r="I432" s="78">
        <v>119</v>
      </c>
      <c r="J432" s="78">
        <v>44.109402780000003</v>
      </c>
      <c r="K432" s="78">
        <v>-79.120500000000007</v>
      </c>
    </row>
    <row r="433" spans="1:11" x14ac:dyDescent="0.3">
      <c r="A433" t="s">
        <v>1160</v>
      </c>
      <c r="B433" s="77" t="s">
        <v>1175</v>
      </c>
      <c r="C433" t="str">
        <f t="shared" si="6"/>
        <v>Toronto Area Vaughan (Woodbridge)</v>
      </c>
      <c r="D433" s="78">
        <v>165</v>
      </c>
      <c r="E433" s="78">
        <v>0.3</v>
      </c>
      <c r="F433" s="78">
        <v>-33</v>
      </c>
      <c r="G433" s="78">
        <v>39</v>
      </c>
      <c r="H433" s="78">
        <v>96</v>
      </c>
      <c r="I433" s="78">
        <v>130</v>
      </c>
      <c r="J433" s="78">
        <v>43.776175000000002</v>
      </c>
      <c r="K433" s="78">
        <v>-79.609241670000003</v>
      </c>
    </row>
    <row r="434" spans="1:11" x14ac:dyDescent="0.3">
      <c r="A434" t="s">
        <v>1160</v>
      </c>
      <c r="B434" s="77" t="s">
        <v>690</v>
      </c>
      <c r="C434" t="str">
        <f t="shared" si="6"/>
        <v>Toronto Area Vittoria</v>
      </c>
      <c r="D434" s="78">
        <v>215</v>
      </c>
      <c r="E434" s="78">
        <v>0.4</v>
      </c>
      <c r="F434" s="78">
        <v>-32</v>
      </c>
      <c r="G434" s="78">
        <v>38</v>
      </c>
      <c r="H434" s="78">
        <v>102</v>
      </c>
      <c r="I434" s="78">
        <v>139</v>
      </c>
      <c r="J434" s="78">
        <v>42.762397219999997</v>
      </c>
      <c r="K434" s="78">
        <v>-80.323019439999996</v>
      </c>
    </row>
    <row r="435" spans="1:11" x14ac:dyDescent="0.3">
      <c r="A435" t="s">
        <v>1160</v>
      </c>
      <c r="B435" s="77" t="s">
        <v>691</v>
      </c>
      <c r="C435" t="str">
        <f t="shared" si="6"/>
        <v>Toronto Area Walkerton</v>
      </c>
      <c r="D435" s="78">
        <v>275</v>
      </c>
      <c r="E435" s="78">
        <v>0.8</v>
      </c>
      <c r="F435" s="78">
        <v>-40</v>
      </c>
      <c r="G435" s="78">
        <v>38</v>
      </c>
      <c r="H435" s="78">
        <v>98</v>
      </c>
      <c r="I435" s="78">
        <v>133</v>
      </c>
      <c r="J435" s="78">
        <v>44.131300000000003</v>
      </c>
      <c r="K435" s="78">
        <v>-81.150716669999994</v>
      </c>
    </row>
    <row r="436" spans="1:11" x14ac:dyDescent="0.3">
      <c r="A436" t="s">
        <v>1160</v>
      </c>
      <c r="B436" s="77" t="s">
        <v>692</v>
      </c>
      <c r="C436" t="str">
        <f t="shared" si="6"/>
        <v>Toronto Area Wallaceburg</v>
      </c>
      <c r="D436" s="78">
        <v>180</v>
      </c>
      <c r="E436" s="78">
        <v>0.3</v>
      </c>
      <c r="F436" s="78">
        <v>-30</v>
      </c>
      <c r="G436" s="78">
        <v>39</v>
      </c>
      <c r="H436" s="78">
        <v>98</v>
      </c>
      <c r="I436" s="78">
        <v>134</v>
      </c>
      <c r="J436" s="78">
        <v>42.592647220000003</v>
      </c>
      <c r="K436" s="78">
        <v>-82.388249999999999</v>
      </c>
    </row>
    <row r="437" spans="1:11" x14ac:dyDescent="0.3">
      <c r="A437" t="s">
        <v>1160</v>
      </c>
      <c r="B437" s="77" t="s">
        <v>693</v>
      </c>
      <c r="C437" t="str">
        <f t="shared" si="6"/>
        <v>Toronto Area Waterloo</v>
      </c>
      <c r="D437" s="78">
        <v>330</v>
      </c>
      <c r="E437" s="78">
        <v>0.6</v>
      </c>
      <c r="F437" s="78">
        <v>-33</v>
      </c>
      <c r="G437" s="78">
        <v>38</v>
      </c>
      <c r="H437" s="78">
        <v>94</v>
      </c>
      <c r="I437" s="78">
        <v>128</v>
      </c>
      <c r="J437" s="78">
        <v>43.46425833</v>
      </c>
      <c r="K437" s="78">
        <v>-80.520408329999995</v>
      </c>
    </row>
    <row r="438" spans="1:11" x14ac:dyDescent="0.3">
      <c r="A438" t="s">
        <v>1160</v>
      </c>
      <c r="B438" s="77" t="s">
        <v>694</v>
      </c>
      <c r="C438" t="str">
        <f t="shared" si="6"/>
        <v>Toronto Area Watford</v>
      </c>
      <c r="D438" s="78">
        <v>240</v>
      </c>
      <c r="E438" s="78">
        <v>0.6</v>
      </c>
      <c r="F438" s="78">
        <v>-32</v>
      </c>
      <c r="G438" s="78">
        <v>39</v>
      </c>
      <c r="H438" s="78">
        <v>98</v>
      </c>
      <c r="I438" s="78">
        <v>134</v>
      </c>
      <c r="J438" s="78">
        <v>42.955572220000001</v>
      </c>
      <c r="K438" s="78">
        <v>-81.879905559999997</v>
      </c>
    </row>
    <row r="439" spans="1:11" x14ac:dyDescent="0.3">
      <c r="A439" t="s">
        <v>1160</v>
      </c>
      <c r="B439" s="77" t="s">
        <v>695</v>
      </c>
      <c r="C439" t="str">
        <f t="shared" si="6"/>
        <v>Toronto Area Wawa</v>
      </c>
      <c r="D439" s="78">
        <v>290</v>
      </c>
      <c r="E439" s="78">
        <v>1</v>
      </c>
      <c r="F439" s="78">
        <v>-46</v>
      </c>
      <c r="G439" s="78">
        <v>35</v>
      </c>
      <c r="H439" s="78">
        <v>94</v>
      </c>
      <c r="I439" s="78">
        <v>127</v>
      </c>
      <c r="J439" s="78">
        <v>47.992413890000002</v>
      </c>
      <c r="K439" s="78">
        <v>-84.771055559999994</v>
      </c>
    </row>
    <row r="440" spans="1:11" x14ac:dyDescent="0.3">
      <c r="A440" t="s">
        <v>1160</v>
      </c>
      <c r="B440" s="77" t="s">
        <v>696</v>
      </c>
      <c r="C440" t="str">
        <f t="shared" si="6"/>
        <v>Toronto Area Welland</v>
      </c>
      <c r="D440" s="78">
        <v>180</v>
      </c>
      <c r="E440" s="78">
        <v>0.6</v>
      </c>
      <c r="F440" s="78">
        <v>-29</v>
      </c>
      <c r="G440" s="78">
        <v>38</v>
      </c>
      <c r="H440" s="78">
        <v>101</v>
      </c>
      <c r="I440" s="78">
        <v>138</v>
      </c>
      <c r="J440" s="78">
        <v>42.992158330000002</v>
      </c>
      <c r="K440" s="78">
        <v>-79.248255560000004</v>
      </c>
    </row>
    <row r="441" spans="1:11" x14ac:dyDescent="0.3">
      <c r="A441" t="s">
        <v>1160</v>
      </c>
      <c r="B441" s="77" t="s">
        <v>1184</v>
      </c>
      <c r="C441" t="str">
        <f t="shared" si="6"/>
        <v>Toronto Area West Lorne</v>
      </c>
      <c r="D441" s="78">
        <v>215</v>
      </c>
      <c r="E441" s="78">
        <v>0.4</v>
      </c>
      <c r="F441" s="78">
        <v>-32</v>
      </c>
      <c r="G441" s="78">
        <v>39</v>
      </c>
      <c r="H441" s="78">
        <v>99</v>
      </c>
      <c r="I441" s="78">
        <v>135</v>
      </c>
      <c r="J441" s="78">
        <v>42.603780559999997</v>
      </c>
      <c r="K441" s="78">
        <v>-81.606650000000002</v>
      </c>
    </row>
    <row r="442" spans="1:11" x14ac:dyDescent="0.3">
      <c r="A442" t="s">
        <v>1160</v>
      </c>
      <c r="B442" s="77" t="s">
        <v>697</v>
      </c>
      <c r="C442" t="str">
        <f t="shared" si="6"/>
        <v>Toronto Area Whitby</v>
      </c>
      <c r="D442" s="78">
        <v>85</v>
      </c>
      <c r="E442" s="78">
        <v>0.4</v>
      </c>
      <c r="F442" s="78">
        <v>-31</v>
      </c>
      <c r="G442" s="78">
        <v>38</v>
      </c>
      <c r="H442" s="78">
        <v>99</v>
      </c>
      <c r="I442" s="78">
        <v>134</v>
      </c>
      <c r="J442" s="78">
        <v>43.897544439999997</v>
      </c>
      <c r="K442" s="78">
        <v>-78.942933330000002</v>
      </c>
    </row>
    <row r="443" spans="1:11" x14ac:dyDescent="0.3">
      <c r="A443" t="s">
        <v>1160</v>
      </c>
      <c r="B443" s="77" t="s">
        <v>1187</v>
      </c>
      <c r="C443" t="str">
        <f t="shared" si="6"/>
        <v>Toronto Area Whitby (Brooklin)</v>
      </c>
      <c r="D443" s="78">
        <v>160</v>
      </c>
      <c r="E443" s="78">
        <v>0.6</v>
      </c>
      <c r="F443" s="78">
        <v>-33</v>
      </c>
      <c r="G443" s="78">
        <v>38</v>
      </c>
      <c r="H443" s="78">
        <v>95</v>
      </c>
      <c r="I443" s="78">
        <v>129</v>
      </c>
      <c r="J443" s="78">
        <v>43.963161110000001</v>
      </c>
      <c r="K443" s="78">
        <v>-78.957105560000002</v>
      </c>
    </row>
    <row r="444" spans="1:11" x14ac:dyDescent="0.3">
      <c r="A444" t="s">
        <v>1160</v>
      </c>
      <c r="B444" s="77" t="s">
        <v>1189</v>
      </c>
      <c r="C444" t="str">
        <f t="shared" si="6"/>
        <v>Toronto Area White River</v>
      </c>
      <c r="D444" s="78">
        <v>375</v>
      </c>
      <c r="E444" s="78">
        <v>1.1000000000000001</v>
      </c>
      <c r="F444" s="78">
        <v>-49</v>
      </c>
      <c r="G444" s="78">
        <v>38</v>
      </c>
      <c r="H444" s="78">
        <v>83</v>
      </c>
      <c r="I444" s="78">
        <v>112</v>
      </c>
      <c r="J444" s="78">
        <v>48.593952780000002</v>
      </c>
      <c r="K444" s="78">
        <v>-85.274808329999999</v>
      </c>
    </row>
    <row r="445" spans="1:11" x14ac:dyDescent="0.3">
      <c r="A445" t="s">
        <v>1160</v>
      </c>
      <c r="B445" s="77" t="s">
        <v>698</v>
      </c>
      <c r="C445" t="str">
        <f t="shared" si="6"/>
        <v>Toronto Area Wiarton</v>
      </c>
      <c r="D445" s="78">
        <v>185</v>
      </c>
      <c r="E445" s="78">
        <v>0.8</v>
      </c>
      <c r="F445" s="78">
        <v>-35</v>
      </c>
      <c r="G445" s="78">
        <v>36</v>
      </c>
      <c r="H445" s="78">
        <v>96</v>
      </c>
      <c r="I445" s="78">
        <v>130</v>
      </c>
      <c r="J445" s="78">
        <v>44.741972220000001</v>
      </c>
      <c r="K445" s="78">
        <v>-81.140833330000007</v>
      </c>
    </row>
    <row r="446" spans="1:11" x14ac:dyDescent="0.3">
      <c r="A446" t="s">
        <v>1160</v>
      </c>
      <c r="B446" s="77" t="s">
        <v>699</v>
      </c>
      <c r="C446" t="str">
        <f t="shared" si="6"/>
        <v>Toronto Area Windsor</v>
      </c>
      <c r="D446" s="78">
        <v>185</v>
      </c>
      <c r="E446" s="78">
        <v>0.2</v>
      </c>
      <c r="F446" s="78">
        <v>-29</v>
      </c>
      <c r="G446" s="78">
        <v>40</v>
      </c>
      <c r="H446" s="78">
        <v>97</v>
      </c>
      <c r="I446" s="78">
        <v>133</v>
      </c>
      <c r="J446" s="78">
        <v>42.314936109999998</v>
      </c>
      <c r="K446" s="78">
        <v>-83.036363890000004</v>
      </c>
    </row>
    <row r="447" spans="1:11" x14ac:dyDescent="0.3">
      <c r="A447" t="s">
        <v>1160</v>
      </c>
      <c r="B447" s="77" t="s">
        <v>700</v>
      </c>
      <c r="C447" t="str">
        <f t="shared" si="6"/>
        <v>Toronto Area Wingham</v>
      </c>
      <c r="D447" s="78">
        <v>310</v>
      </c>
      <c r="E447" s="78">
        <v>0.8</v>
      </c>
      <c r="F447" s="78">
        <v>-36</v>
      </c>
      <c r="G447" s="78">
        <v>38</v>
      </c>
      <c r="H447" s="78">
        <v>98</v>
      </c>
      <c r="I447" s="78">
        <v>133</v>
      </c>
      <c r="J447" s="78">
        <v>43.887919439999997</v>
      </c>
      <c r="K447" s="78">
        <v>-81.311688889999999</v>
      </c>
    </row>
    <row r="448" spans="1:11" x14ac:dyDescent="0.3">
      <c r="A448" t="s">
        <v>1160</v>
      </c>
      <c r="B448" s="77" t="s">
        <v>701</v>
      </c>
      <c r="C448" t="str">
        <f t="shared" si="6"/>
        <v>Toronto Area Woodstock</v>
      </c>
      <c r="D448" s="78">
        <v>300</v>
      </c>
      <c r="E448" s="78">
        <v>0.6</v>
      </c>
      <c r="F448" s="78">
        <v>-33</v>
      </c>
      <c r="G448" s="78">
        <v>38</v>
      </c>
      <c r="H448" s="78">
        <v>100</v>
      </c>
      <c r="I448" s="78">
        <v>136</v>
      </c>
      <c r="J448" s="78">
        <v>43.13149722</v>
      </c>
      <c r="K448" s="78">
        <v>-80.747163889999996</v>
      </c>
    </row>
    <row r="449" spans="1:11" x14ac:dyDescent="0.3">
      <c r="A449" t="s">
        <v>1160</v>
      </c>
      <c r="B449" t="s">
        <v>702</v>
      </c>
      <c r="C449" t="str">
        <f t="shared" si="6"/>
        <v>Toronto Area Wyoming</v>
      </c>
      <c r="D449" s="78">
        <v>215</v>
      </c>
      <c r="E449" s="78">
        <v>0.5</v>
      </c>
      <c r="F449" s="78">
        <v>-32</v>
      </c>
      <c r="G449" s="78">
        <v>39</v>
      </c>
      <c r="H449" s="78">
        <v>97</v>
      </c>
      <c r="I449" s="78">
        <v>133</v>
      </c>
      <c r="J449" s="78">
        <v>42.948897219999999</v>
      </c>
      <c r="K449" s="78">
        <v>-82.118572220000004</v>
      </c>
    </row>
    <row r="450" spans="1:11" x14ac:dyDescent="0.3">
      <c r="A450" t="s">
        <v>1196</v>
      </c>
      <c r="B450" t="s">
        <v>1596</v>
      </c>
      <c r="C450" t="str">
        <f t="shared" si="6"/>
        <v>Québec Acton-Vale</v>
      </c>
      <c r="D450">
        <v>95</v>
      </c>
      <c r="E450">
        <v>0.7</v>
      </c>
      <c r="F450">
        <v>-41</v>
      </c>
      <c r="G450">
        <v>36</v>
      </c>
      <c r="H450">
        <v>89</v>
      </c>
      <c r="I450">
        <v>119</v>
      </c>
      <c r="J450">
        <v>45.65</v>
      </c>
      <c r="K450">
        <v>-72.569999999999993</v>
      </c>
    </row>
    <row r="451" spans="1:11" x14ac:dyDescent="0.3">
      <c r="A451" t="s">
        <v>1196</v>
      </c>
      <c r="B451" t="s">
        <v>704</v>
      </c>
      <c r="C451" t="str">
        <f t="shared" ref="C451:C514" si="7">_xlfn.CONCAT(A451, " ", B451)</f>
        <v>Québec Alma</v>
      </c>
      <c r="D451">
        <v>110</v>
      </c>
      <c r="E451">
        <v>1</v>
      </c>
      <c r="F451">
        <v>-43</v>
      </c>
      <c r="G451">
        <v>37</v>
      </c>
      <c r="H451">
        <v>92</v>
      </c>
      <c r="I451">
        <v>122</v>
      </c>
      <c r="J451">
        <f>_xlfn.XLOOKUP(C451, '[2]CSA C22.3 No.60826 Table CA.1'!$C$3:$C$681, '[2]CSA C22.3 No.60826 Table CA.1'!$E$3:$E$681)</f>
        <v>48.55</v>
      </c>
      <c r="K451">
        <f>_xlfn.XLOOKUP(C451, '[2]CSA C22.3 No.60826 Table CA.1'!$C$3:$C$681, '[2]CSA C22.3 No.60826 Table CA.1'!$F$3:$F$681)</f>
        <v>-71.650000000000006</v>
      </c>
    </row>
    <row r="452" spans="1:11" x14ac:dyDescent="0.3">
      <c r="A452" t="s">
        <v>1196</v>
      </c>
      <c r="B452" t="s">
        <v>1200</v>
      </c>
      <c r="C452" t="str">
        <f t="shared" si="7"/>
        <v>Québec Amos</v>
      </c>
      <c r="D452">
        <v>295</v>
      </c>
      <c r="E452">
        <v>1</v>
      </c>
      <c r="F452">
        <v>-50</v>
      </c>
      <c r="G452">
        <v>37</v>
      </c>
      <c r="H452">
        <v>85</v>
      </c>
      <c r="I452">
        <v>113</v>
      </c>
      <c r="J452">
        <f>_xlfn.XLOOKUP(C452, '[2]CSA C22.3 No.60826 Table CA.1'!$C$3:$C$681, '[2]CSA C22.3 No.60826 Table CA.1'!$E$3:$E$681)</f>
        <v>48.57</v>
      </c>
      <c r="K452">
        <f>_xlfn.XLOOKUP(C452, '[2]CSA C22.3 No.60826 Table CA.1'!$C$3:$C$681, '[2]CSA C22.3 No.60826 Table CA.1'!$F$3:$F$681)</f>
        <v>-78.12</v>
      </c>
    </row>
    <row r="453" spans="1:11" x14ac:dyDescent="0.3">
      <c r="A453" t="s">
        <v>1196</v>
      </c>
      <c r="B453" t="s">
        <v>1202</v>
      </c>
      <c r="C453" t="str">
        <f t="shared" si="7"/>
        <v>Québec Asbestos</v>
      </c>
      <c r="D453">
        <v>245</v>
      </c>
      <c r="E453">
        <v>0.8</v>
      </c>
      <c r="F453">
        <v>-41</v>
      </c>
      <c r="G453">
        <v>36</v>
      </c>
      <c r="H453">
        <v>85</v>
      </c>
      <c r="I453">
        <v>114</v>
      </c>
      <c r="J453">
        <f>_xlfn.XLOOKUP(C453, '[2]CSA C22.3 No.60826 Table CA.1'!$C$3:$C$681, '[2]CSA C22.3 No.60826 Table CA.1'!$E$3:$E$681)</f>
        <v>45.77</v>
      </c>
      <c r="K453">
        <f>_xlfn.XLOOKUP(C453, '[2]CSA C22.3 No.60826 Table CA.1'!$C$3:$C$681, '[2]CSA C22.3 No.60826 Table CA.1'!$F$3:$F$681)</f>
        <v>-71.930000000000007</v>
      </c>
    </row>
    <row r="454" spans="1:11" x14ac:dyDescent="0.3">
      <c r="A454" t="s">
        <v>1196</v>
      </c>
      <c r="B454" t="s">
        <v>1204</v>
      </c>
      <c r="C454" t="str">
        <f t="shared" si="7"/>
        <v>Québec Aylmer</v>
      </c>
      <c r="D454">
        <v>90</v>
      </c>
      <c r="E454">
        <v>0.7</v>
      </c>
      <c r="F454">
        <v>-40</v>
      </c>
      <c r="G454">
        <v>38</v>
      </c>
      <c r="H454">
        <v>92</v>
      </c>
      <c r="I454">
        <v>124</v>
      </c>
      <c r="J454">
        <f>_xlfn.XLOOKUP(C454, '[2]CSA C22.3 No.60826 Table CA.1'!$C$3:$C$681, '[2]CSA C22.3 No.60826 Table CA.1'!$E$3:$E$681)</f>
        <v>45.4</v>
      </c>
      <c r="K454">
        <f>_xlfn.XLOOKUP(C454, '[2]CSA C22.3 No.60826 Table CA.1'!$C$3:$C$681, '[2]CSA C22.3 No.60826 Table CA.1'!$F$3:$F$681)</f>
        <v>-75.83</v>
      </c>
    </row>
    <row r="455" spans="1:11" x14ac:dyDescent="0.3">
      <c r="A455" t="s">
        <v>1196</v>
      </c>
      <c r="B455" t="s">
        <v>1597</v>
      </c>
      <c r="C455" t="str">
        <f t="shared" si="7"/>
        <v>Québec Baie-Comeau</v>
      </c>
      <c r="D455">
        <v>60</v>
      </c>
      <c r="E455">
        <v>1.3</v>
      </c>
      <c r="F455">
        <v>-42</v>
      </c>
      <c r="G455">
        <v>34</v>
      </c>
      <c r="H455">
        <v>101</v>
      </c>
      <c r="I455">
        <v>133</v>
      </c>
      <c r="J455">
        <v>49.22</v>
      </c>
      <c r="K455">
        <v>-68.150000000000006</v>
      </c>
    </row>
    <row r="456" spans="1:11" x14ac:dyDescent="0.3">
      <c r="A456" t="s">
        <v>1196</v>
      </c>
      <c r="B456" t="s">
        <v>1598</v>
      </c>
      <c r="C456" t="str">
        <f t="shared" si="7"/>
        <v>Québec Baie-Saint-Paul</v>
      </c>
      <c r="D456">
        <v>20</v>
      </c>
      <c r="E456">
        <v>1</v>
      </c>
      <c r="F456">
        <v>-37</v>
      </c>
      <c r="G456">
        <v>36</v>
      </c>
      <c r="H456">
        <v>97</v>
      </c>
      <c r="I456">
        <v>129</v>
      </c>
      <c r="J456">
        <v>47.44</v>
      </c>
      <c r="K456">
        <v>-70.510000000000005</v>
      </c>
    </row>
    <row r="457" spans="1:11" x14ac:dyDescent="0.3">
      <c r="A457" t="s">
        <v>1196</v>
      </c>
      <c r="B457" t="s">
        <v>1210</v>
      </c>
      <c r="C457" t="str">
        <f t="shared" si="7"/>
        <v>Québec Beauport</v>
      </c>
      <c r="D457">
        <v>45</v>
      </c>
      <c r="E457">
        <v>1</v>
      </c>
      <c r="F457">
        <v>-40</v>
      </c>
      <c r="G457">
        <v>36</v>
      </c>
      <c r="H457">
        <v>97</v>
      </c>
      <c r="I457">
        <v>129</v>
      </c>
      <c r="J457">
        <f>_xlfn.XLOOKUP(C457, '[2]CSA C22.3 No.60826 Table CA.1'!$C$3:$C$681, '[2]CSA C22.3 No.60826 Table CA.1'!$E$3:$E$681)</f>
        <v>46.87</v>
      </c>
      <c r="K457">
        <f>_xlfn.XLOOKUP(C457, '[2]CSA C22.3 No.60826 Table CA.1'!$C$3:$C$681, '[2]CSA C22.3 No.60826 Table CA.1'!$F$3:$F$681)</f>
        <v>-71.180000000000007</v>
      </c>
    </row>
    <row r="458" spans="1:11" x14ac:dyDescent="0.3">
      <c r="A458" t="s">
        <v>1196</v>
      </c>
      <c r="B458" t="s">
        <v>1212</v>
      </c>
      <c r="C458" t="str">
        <f t="shared" si="7"/>
        <v>Québec Bedford</v>
      </c>
      <c r="D458">
        <v>55</v>
      </c>
      <c r="E458">
        <v>0.6</v>
      </c>
      <c r="F458">
        <v>-38</v>
      </c>
      <c r="G458">
        <v>37</v>
      </c>
      <c r="H458">
        <v>84</v>
      </c>
      <c r="I458">
        <v>113</v>
      </c>
      <c r="J458">
        <f>_xlfn.XLOOKUP(C458, '[2]CSA C22.3 No.60826 Table CA.1'!$C$3:$C$681, '[2]CSA C22.3 No.60826 Table CA.1'!$E$3:$E$681)</f>
        <v>45.12</v>
      </c>
      <c r="K458">
        <f>_xlfn.XLOOKUP(C458, '[2]CSA C22.3 No.60826 Table CA.1'!$C$3:$C$681, '[2]CSA C22.3 No.60826 Table CA.1'!$F$3:$F$681)</f>
        <v>-72.98</v>
      </c>
    </row>
    <row r="459" spans="1:11" x14ac:dyDescent="0.3">
      <c r="A459" t="s">
        <v>1196</v>
      </c>
      <c r="B459" t="s">
        <v>1214</v>
      </c>
      <c r="C459" t="str">
        <f t="shared" si="7"/>
        <v>Québec Beloeil</v>
      </c>
      <c r="D459">
        <v>25</v>
      </c>
      <c r="E459">
        <v>0.7</v>
      </c>
      <c r="F459">
        <v>-39</v>
      </c>
      <c r="G459">
        <v>37</v>
      </c>
      <c r="H459">
        <v>93</v>
      </c>
      <c r="I459">
        <v>125</v>
      </c>
      <c r="J459">
        <f>_xlfn.XLOOKUP(C459, '[2]CSA C22.3 No.60826 Table CA.1'!$C$3:$C$681, '[2]CSA C22.3 No.60826 Table CA.1'!$E$3:$E$681)</f>
        <v>45.57</v>
      </c>
      <c r="K459">
        <f>_xlfn.XLOOKUP(C459, '[2]CSA C22.3 No.60826 Table CA.1'!$C$3:$C$681, '[2]CSA C22.3 No.60826 Table CA.1'!$F$3:$F$681)</f>
        <v>-73.2</v>
      </c>
    </row>
    <row r="460" spans="1:11" x14ac:dyDescent="0.3">
      <c r="A460" t="s">
        <v>1196</v>
      </c>
      <c r="B460" t="s">
        <v>1216</v>
      </c>
      <c r="C460" t="str">
        <f t="shared" si="7"/>
        <v>Québec Brome</v>
      </c>
      <c r="D460">
        <v>210</v>
      </c>
      <c r="E460">
        <v>0.7</v>
      </c>
      <c r="F460">
        <v>-40</v>
      </c>
      <c r="G460">
        <v>36</v>
      </c>
      <c r="H460">
        <v>83</v>
      </c>
      <c r="I460">
        <v>111</v>
      </c>
      <c r="J460">
        <f>_xlfn.XLOOKUP(C460, '[2]CSA C22.3 No.60826 Table CA.1'!$C$3:$C$681, '[2]CSA C22.3 No.60826 Table CA.1'!$E$3:$E$681)</f>
        <v>45.2</v>
      </c>
      <c r="K460">
        <f>_xlfn.XLOOKUP(C460, '[2]CSA C22.3 No.60826 Table CA.1'!$C$3:$C$681, '[2]CSA C22.3 No.60826 Table CA.1'!$F$3:$F$681)</f>
        <v>-72.569999999999993</v>
      </c>
    </row>
    <row r="461" spans="1:11" x14ac:dyDescent="0.3">
      <c r="A461" t="s">
        <v>1196</v>
      </c>
      <c r="B461" t="s">
        <v>1218</v>
      </c>
      <c r="C461" t="str">
        <f t="shared" si="7"/>
        <v>Québec Brossard</v>
      </c>
      <c r="D461">
        <v>15</v>
      </c>
      <c r="E461">
        <v>0.7</v>
      </c>
      <c r="F461">
        <v>-37</v>
      </c>
      <c r="G461">
        <v>37</v>
      </c>
      <c r="H461">
        <v>100</v>
      </c>
      <c r="I461">
        <v>134</v>
      </c>
      <c r="J461">
        <f>_xlfn.XLOOKUP(C461, '[2]CSA C22.3 No.60826 Table CA.1'!$C$3:$C$681, '[2]CSA C22.3 No.60826 Table CA.1'!$E$3:$E$681)</f>
        <v>45.45</v>
      </c>
      <c r="K461">
        <f>_xlfn.XLOOKUP(C461, '[2]CSA C22.3 No.60826 Table CA.1'!$C$3:$C$681, '[2]CSA C22.3 No.60826 Table CA.1'!$F$3:$F$681)</f>
        <v>-73.47</v>
      </c>
    </row>
    <row r="462" spans="1:11" x14ac:dyDescent="0.3">
      <c r="A462" t="s">
        <v>1196</v>
      </c>
      <c r="B462" t="s">
        <v>1220</v>
      </c>
      <c r="C462" t="str">
        <f t="shared" si="7"/>
        <v>Québec Buckingham</v>
      </c>
      <c r="D462">
        <v>130</v>
      </c>
      <c r="E462">
        <v>0.8</v>
      </c>
      <c r="F462">
        <v>-41</v>
      </c>
      <c r="G462">
        <v>38</v>
      </c>
      <c r="H462">
        <v>90</v>
      </c>
      <c r="I462">
        <v>121</v>
      </c>
      <c r="J462">
        <f>_xlfn.XLOOKUP(C462, '[2]CSA C22.3 No.60826 Table CA.1'!$C$3:$C$681, '[2]CSA C22.3 No.60826 Table CA.1'!$E$3:$E$681)</f>
        <v>45.58</v>
      </c>
      <c r="K462">
        <f>_xlfn.XLOOKUP(C462, '[2]CSA C22.3 No.60826 Table CA.1'!$C$3:$C$681, '[2]CSA C22.3 No.60826 Table CA.1'!$F$3:$F$681)</f>
        <v>-75.42</v>
      </c>
    </row>
    <row r="463" spans="1:11" x14ac:dyDescent="0.3">
      <c r="A463" t="s">
        <v>1196</v>
      </c>
      <c r="B463" t="s">
        <v>1599</v>
      </c>
      <c r="C463" t="str">
        <f t="shared" si="7"/>
        <v>Québec Campbell's Bay</v>
      </c>
      <c r="D463">
        <v>115</v>
      </c>
      <c r="E463">
        <v>0.8</v>
      </c>
      <c r="F463">
        <v>-41</v>
      </c>
      <c r="G463">
        <v>38</v>
      </c>
      <c r="H463">
        <v>85</v>
      </c>
      <c r="I463">
        <v>114</v>
      </c>
      <c r="J463">
        <v>45.73</v>
      </c>
      <c r="K463">
        <v>-76.599999999999994</v>
      </c>
    </row>
    <row r="464" spans="1:11" x14ac:dyDescent="0.3">
      <c r="A464" t="s">
        <v>1196</v>
      </c>
      <c r="B464" t="s">
        <v>1600</v>
      </c>
      <c r="C464" t="str">
        <f t="shared" si="7"/>
        <v>Québec Cap-aux-Meules</v>
      </c>
      <c r="D464">
        <v>8</v>
      </c>
      <c r="E464">
        <v>1.1000000000000001</v>
      </c>
      <c r="F464">
        <v>-28</v>
      </c>
      <c r="G464">
        <v>31</v>
      </c>
      <c r="H464">
        <v>110</v>
      </c>
      <c r="I464">
        <v>144</v>
      </c>
      <c r="J464">
        <v>47.377699999999997</v>
      </c>
      <c r="K464">
        <v>-61.871400000000001</v>
      </c>
    </row>
    <row r="465" spans="1:11" x14ac:dyDescent="0.3">
      <c r="A465" t="s">
        <v>1196</v>
      </c>
      <c r="B465" t="s">
        <v>1224</v>
      </c>
      <c r="C465" t="str">
        <f t="shared" si="7"/>
        <v>Québec Chambly</v>
      </c>
      <c r="D465">
        <v>20</v>
      </c>
      <c r="E465">
        <v>0.7</v>
      </c>
      <c r="F465">
        <v>-38</v>
      </c>
      <c r="G465">
        <v>37</v>
      </c>
      <c r="H465">
        <v>94</v>
      </c>
      <c r="I465">
        <v>126</v>
      </c>
      <c r="J465">
        <f>_xlfn.XLOOKUP(C465, '[2]CSA C22.3 No.60826 Table CA.1'!$C$3:$C$681, '[2]CSA C22.3 No.60826 Table CA.1'!$E$3:$E$681)</f>
        <v>45.45</v>
      </c>
      <c r="K465">
        <f>_xlfn.XLOOKUP(C465, '[2]CSA C22.3 No.60826 Table CA.1'!$C$3:$C$681, '[2]CSA C22.3 No.60826 Table CA.1'!$F$3:$F$681)</f>
        <v>-73.28</v>
      </c>
    </row>
    <row r="466" spans="1:11" x14ac:dyDescent="0.3">
      <c r="A466" t="s">
        <v>1196</v>
      </c>
      <c r="B466" t="s">
        <v>1226</v>
      </c>
      <c r="C466" t="str">
        <f t="shared" si="7"/>
        <v>Québec Coaticook</v>
      </c>
      <c r="D466">
        <v>295</v>
      </c>
      <c r="E466">
        <v>0.7</v>
      </c>
      <c r="F466">
        <v>-40</v>
      </c>
      <c r="G466">
        <v>35</v>
      </c>
      <c r="H466">
        <v>80</v>
      </c>
      <c r="I466">
        <v>107</v>
      </c>
      <c r="J466">
        <f>_xlfn.XLOOKUP(C466, '[2]CSA C22.3 No.60826 Table CA.1'!$C$3:$C$681, '[2]CSA C22.3 No.60826 Table CA.1'!$E$3:$E$681)</f>
        <v>45.13</v>
      </c>
      <c r="K466">
        <f>_xlfn.XLOOKUP(C466, '[2]CSA C22.3 No.60826 Table CA.1'!$C$3:$C$681, '[2]CSA C22.3 No.60826 Table CA.1'!$F$3:$F$681)</f>
        <v>-71.8</v>
      </c>
    </row>
    <row r="467" spans="1:11" x14ac:dyDescent="0.3">
      <c r="A467" t="s">
        <v>1196</v>
      </c>
      <c r="B467" t="s">
        <v>1601</v>
      </c>
      <c r="C467" t="str">
        <f t="shared" si="7"/>
        <v>Québec Contrecoeur</v>
      </c>
      <c r="D467">
        <v>10</v>
      </c>
      <c r="E467">
        <v>0.8</v>
      </c>
      <c r="F467">
        <v>-40</v>
      </c>
      <c r="G467">
        <v>37</v>
      </c>
      <c r="H467">
        <v>96</v>
      </c>
      <c r="I467">
        <v>128</v>
      </c>
      <c r="J467">
        <f>_xlfn.XLOOKUP(C467, '[2]CSA C22.3 No.60826 Table CA.1'!$C$3:$C$681, '[2]CSA C22.3 No.60826 Table CA.1'!$E$3:$E$681)</f>
        <v>45.85</v>
      </c>
      <c r="K467">
        <f>_xlfn.XLOOKUP(C467, '[2]CSA C22.3 No.60826 Table CA.1'!$C$3:$C$681, '[2]CSA C22.3 No.60826 Table CA.1'!$F$3:$F$681)</f>
        <v>-73.23</v>
      </c>
    </row>
    <row r="468" spans="1:11" x14ac:dyDescent="0.3">
      <c r="A468" t="s">
        <v>1196</v>
      </c>
      <c r="B468" t="s">
        <v>1230</v>
      </c>
      <c r="C468" t="str">
        <f t="shared" si="7"/>
        <v>Québec Cowansville</v>
      </c>
      <c r="D468">
        <v>120</v>
      </c>
      <c r="E468">
        <v>0.7</v>
      </c>
      <c r="F468">
        <v>-38</v>
      </c>
      <c r="G468">
        <v>36</v>
      </c>
      <c r="H468">
        <v>83</v>
      </c>
      <c r="I468">
        <v>111</v>
      </c>
      <c r="J468">
        <f>_xlfn.XLOOKUP(C468, '[2]CSA C22.3 No.60826 Table CA.1'!$C$3:$C$681, '[2]CSA C22.3 No.60826 Table CA.1'!$E$3:$E$681)</f>
        <v>45.2</v>
      </c>
      <c r="K468">
        <f>_xlfn.XLOOKUP(C468, '[2]CSA C22.3 No.60826 Table CA.1'!$C$3:$C$681, '[2]CSA C22.3 No.60826 Table CA.1'!$F$3:$F$681)</f>
        <v>-72.75</v>
      </c>
    </row>
    <row r="469" spans="1:11" x14ac:dyDescent="0.3">
      <c r="A469" t="s">
        <v>1196</v>
      </c>
      <c r="B469" t="s">
        <v>1602</v>
      </c>
      <c r="C469" t="str">
        <f t="shared" si="7"/>
        <v>Québec Deux-Montagnes</v>
      </c>
      <c r="D469">
        <v>25</v>
      </c>
      <c r="E469">
        <v>0.7</v>
      </c>
      <c r="F469">
        <v>-39</v>
      </c>
      <c r="G469">
        <v>37</v>
      </c>
      <c r="H469">
        <v>91</v>
      </c>
      <c r="I469">
        <v>122</v>
      </c>
      <c r="J469">
        <v>45.53</v>
      </c>
      <c r="K469">
        <v>-73.88</v>
      </c>
    </row>
    <row r="470" spans="1:11" x14ac:dyDescent="0.3">
      <c r="A470" t="s">
        <v>1196</v>
      </c>
      <c r="B470" t="s">
        <v>1234</v>
      </c>
      <c r="C470" t="str">
        <f t="shared" si="7"/>
        <v>Québec Dolbeau</v>
      </c>
      <c r="D470">
        <v>120</v>
      </c>
      <c r="E470">
        <v>1</v>
      </c>
      <c r="F470">
        <v>-49</v>
      </c>
      <c r="G470">
        <v>37</v>
      </c>
      <c r="H470">
        <v>89</v>
      </c>
      <c r="I470">
        <v>118</v>
      </c>
      <c r="J470">
        <f>_xlfn.XLOOKUP(C470, '[2]CSA C22.3 No.60826 Table CA.1'!$C$3:$C$681, '[2]CSA C22.3 No.60826 Table CA.1'!$E$3:$E$681)</f>
        <v>48.88</v>
      </c>
      <c r="K470">
        <f>_xlfn.XLOOKUP(C470, '[2]CSA C22.3 No.60826 Table CA.1'!$C$3:$C$681, '[2]CSA C22.3 No.60826 Table CA.1'!$F$3:$F$681)</f>
        <v>-72.23</v>
      </c>
    </row>
    <row r="471" spans="1:11" x14ac:dyDescent="0.3">
      <c r="A471" t="s">
        <v>1196</v>
      </c>
      <c r="B471" t="s">
        <v>1236</v>
      </c>
      <c r="C471" t="str">
        <f t="shared" si="7"/>
        <v>Québec Drummondville</v>
      </c>
      <c r="D471">
        <v>85</v>
      </c>
      <c r="E471">
        <v>0.7</v>
      </c>
      <c r="F471">
        <v>-41</v>
      </c>
      <c r="G471">
        <v>37</v>
      </c>
      <c r="H471">
        <v>89</v>
      </c>
      <c r="I471">
        <v>119</v>
      </c>
      <c r="J471">
        <f>_xlfn.XLOOKUP(C471, '[2]CSA C22.3 No.60826 Table CA.1'!$C$3:$C$681, '[2]CSA C22.3 No.60826 Table CA.1'!$E$3:$E$681)</f>
        <v>45.88</v>
      </c>
      <c r="K471">
        <f>_xlfn.XLOOKUP(C471, '[2]CSA C22.3 No.60826 Table CA.1'!$C$3:$C$681, '[2]CSA C22.3 No.60826 Table CA.1'!$F$3:$F$681)</f>
        <v>-72.48</v>
      </c>
    </row>
    <row r="472" spans="1:11" x14ac:dyDescent="0.3">
      <c r="A472" t="s">
        <v>1196</v>
      </c>
      <c r="B472" t="s">
        <v>1238</v>
      </c>
      <c r="C472" t="str">
        <f t="shared" si="7"/>
        <v>Québec Farnham</v>
      </c>
      <c r="D472">
        <v>60</v>
      </c>
      <c r="E472">
        <v>0.7</v>
      </c>
      <c r="F472">
        <v>-38</v>
      </c>
      <c r="G472">
        <v>36</v>
      </c>
      <c r="H472">
        <v>87</v>
      </c>
      <c r="I472">
        <v>117</v>
      </c>
      <c r="J472">
        <f>_xlfn.XLOOKUP(C472, '[2]CSA C22.3 No.60826 Table CA.1'!$C$3:$C$681, '[2]CSA C22.3 No.60826 Table CA.1'!$E$3:$E$681)</f>
        <v>45.28</v>
      </c>
      <c r="K472">
        <f>_xlfn.XLOOKUP(C472, '[2]CSA C22.3 No.60826 Table CA.1'!$C$3:$C$681, '[2]CSA C22.3 No.60826 Table CA.1'!$F$3:$F$681)</f>
        <v>-72.98</v>
      </c>
    </row>
    <row r="473" spans="1:11" x14ac:dyDescent="0.3">
      <c r="A473" t="s">
        <v>1196</v>
      </c>
      <c r="B473" t="s">
        <v>1603</v>
      </c>
      <c r="C473" t="str">
        <f t="shared" si="7"/>
        <v>Québec Fort-Coulonge</v>
      </c>
      <c r="D473">
        <v>110</v>
      </c>
      <c r="E473">
        <v>0.7</v>
      </c>
      <c r="F473">
        <v>-42</v>
      </c>
      <c r="G473">
        <v>38</v>
      </c>
      <c r="H473">
        <v>85</v>
      </c>
      <c r="I473">
        <v>114</v>
      </c>
      <c r="J473">
        <v>45.85</v>
      </c>
      <c r="K473">
        <v>-76.73</v>
      </c>
    </row>
    <row r="474" spans="1:11" x14ac:dyDescent="0.3">
      <c r="A474" t="s">
        <v>1196</v>
      </c>
      <c r="B474" t="s">
        <v>1242</v>
      </c>
      <c r="C474" t="str">
        <f t="shared" si="7"/>
        <v>Québec Gagnon</v>
      </c>
      <c r="D474">
        <v>545</v>
      </c>
      <c r="E474">
        <v>1.4</v>
      </c>
      <c r="F474">
        <v>-49</v>
      </c>
      <c r="G474">
        <v>34</v>
      </c>
      <c r="H474">
        <v>85</v>
      </c>
      <c r="I474">
        <v>111</v>
      </c>
      <c r="J474">
        <f>_xlfn.XLOOKUP(C474, '[2]CSA C22.3 No.60826 Table CA.1'!$C$3:$C$681, '[2]CSA C22.3 No.60826 Table CA.1'!$E$3:$E$681)</f>
        <v>51.93</v>
      </c>
      <c r="K474">
        <f>_xlfn.XLOOKUP(C474, '[2]CSA C22.3 No.60826 Table CA.1'!$C$3:$C$681, '[2]CSA C22.3 No.60826 Table CA.1'!$F$3:$F$681)</f>
        <v>-68.17</v>
      </c>
    </row>
    <row r="475" spans="1:11" x14ac:dyDescent="0.3">
      <c r="A475" t="s">
        <v>1196</v>
      </c>
      <c r="B475" t="s">
        <v>1244</v>
      </c>
      <c r="C475" t="str">
        <f t="shared" si="7"/>
        <v>Québec Gaspé</v>
      </c>
      <c r="D475">
        <v>55</v>
      </c>
      <c r="E475">
        <v>1.3</v>
      </c>
      <c r="F475">
        <v>-35</v>
      </c>
      <c r="G475">
        <v>36</v>
      </c>
      <c r="H475">
        <v>96</v>
      </c>
      <c r="I475">
        <v>126</v>
      </c>
      <c r="J475">
        <f>_xlfn.XLOOKUP(C475, '[2]CSA C22.3 No.60826 Table CA.1'!$C$3:$C$681, '[2]CSA C22.3 No.60826 Table CA.1'!$E$3:$E$681)</f>
        <v>48.83</v>
      </c>
      <c r="K475">
        <f>_xlfn.XLOOKUP(C475, '[2]CSA C22.3 No.60826 Table CA.1'!$C$3:$C$681, '[2]CSA C22.3 No.60826 Table CA.1'!$F$3:$F$681)</f>
        <v>-64.48</v>
      </c>
    </row>
    <row r="476" spans="1:11" x14ac:dyDescent="0.3">
      <c r="A476" t="s">
        <v>1196</v>
      </c>
      <c r="B476" t="s">
        <v>1246</v>
      </c>
      <c r="C476" t="str">
        <f t="shared" si="7"/>
        <v>Québec Gatineau</v>
      </c>
      <c r="D476">
        <v>95</v>
      </c>
      <c r="E476">
        <v>0.7</v>
      </c>
      <c r="F476">
        <v>-40</v>
      </c>
      <c r="G476">
        <v>38</v>
      </c>
      <c r="H476">
        <v>96</v>
      </c>
      <c r="I476">
        <v>129</v>
      </c>
      <c r="J476">
        <f>_xlfn.XLOOKUP(C476, '[2]CSA C22.3 No.60826 Table CA.1'!$C$3:$C$681, '[2]CSA C22.3 No.60826 Table CA.1'!$E$3:$E$681)</f>
        <v>45.5</v>
      </c>
      <c r="K476">
        <f>_xlfn.XLOOKUP(C476, '[2]CSA C22.3 No.60826 Table CA.1'!$C$3:$C$681, '[2]CSA C22.3 No.60826 Table CA.1'!$F$3:$F$681)</f>
        <v>-75.650000000000006</v>
      </c>
    </row>
    <row r="477" spans="1:11" x14ac:dyDescent="0.3">
      <c r="A477" t="s">
        <v>1196</v>
      </c>
      <c r="B477" t="s">
        <v>1248</v>
      </c>
      <c r="C477" t="str">
        <f t="shared" si="7"/>
        <v>Québec Gracefield</v>
      </c>
      <c r="D477">
        <v>175</v>
      </c>
      <c r="E477">
        <v>0.8</v>
      </c>
      <c r="F477">
        <v>-45</v>
      </c>
      <c r="G477">
        <v>38</v>
      </c>
      <c r="H477">
        <v>85</v>
      </c>
      <c r="I477">
        <v>114</v>
      </c>
      <c r="J477">
        <f>_xlfn.XLOOKUP(C477, '[2]CSA C22.3 No.60826 Table CA.1'!$C$3:$C$681, '[2]CSA C22.3 No.60826 Table CA.1'!$E$3:$E$681)</f>
        <v>46.1</v>
      </c>
      <c r="K477">
        <f>_xlfn.XLOOKUP(C477, '[2]CSA C22.3 No.60826 Table CA.1'!$C$3:$C$681, '[2]CSA C22.3 No.60826 Table CA.1'!$F$3:$F$681)</f>
        <v>-76.05</v>
      </c>
    </row>
    <row r="478" spans="1:11" x14ac:dyDescent="0.3">
      <c r="A478" t="s">
        <v>1196</v>
      </c>
      <c r="B478" t="s">
        <v>1250</v>
      </c>
      <c r="C478" t="str">
        <f t="shared" si="7"/>
        <v>Québec Granby</v>
      </c>
      <c r="D478">
        <v>120</v>
      </c>
      <c r="E478">
        <v>0.7</v>
      </c>
      <c r="F478">
        <v>-38</v>
      </c>
      <c r="G478">
        <v>36</v>
      </c>
      <c r="H478">
        <v>86</v>
      </c>
      <c r="I478">
        <v>115</v>
      </c>
      <c r="J478">
        <f>_xlfn.XLOOKUP(C478, '[2]CSA C22.3 No.60826 Table CA.1'!$C$3:$C$681, '[2]CSA C22.3 No.60826 Table CA.1'!$E$3:$E$681)</f>
        <v>45.4</v>
      </c>
      <c r="K478">
        <f>_xlfn.XLOOKUP(C478, '[2]CSA C22.3 No.60826 Table CA.1'!$C$3:$C$681, '[2]CSA C22.3 No.60826 Table CA.1'!$F$3:$F$681)</f>
        <v>-72.73</v>
      </c>
    </row>
    <row r="479" spans="1:11" x14ac:dyDescent="0.3">
      <c r="A479" t="s">
        <v>1196</v>
      </c>
      <c r="B479" t="s">
        <v>1604</v>
      </c>
      <c r="C479" t="str">
        <f t="shared" si="7"/>
        <v>Québec Harrington-Harbour</v>
      </c>
      <c r="D479">
        <v>30</v>
      </c>
      <c r="E479">
        <v>1.5</v>
      </c>
      <c r="F479">
        <v>-39</v>
      </c>
      <c r="G479">
        <v>30</v>
      </c>
      <c r="H479">
        <v>127</v>
      </c>
      <c r="I479">
        <v>164</v>
      </c>
      <c r="J479">
        <v>50.5</v>
      </c>
      <c r="K479">
        <v>-59.48</v>
      </c>
    </row>
    <row r="480" spans="1:11" x14ac:dyDescent="0.3">
      <c r="A480" t="s">
        <v>1196</v>
      </c>
      <c r="B480" t="s">
        <v>1605</v>
      </c>
      <c r="C480" t="str">
        <f t="shared" si="7"/>
        <v>Québec Havre-St-Pierre</v>
      </c>
      <c r="D480">
        <v>5</v>
      </c>
      <c r="E480">
        <v>1.2</v>
      </c>
      <c r="F480">
        <v>-40</v>
      </c>
      <c r="G480">
        <v>31</v>
      </c>
      <c r="H480">
        <v>115</v>
      </c>
      <c r="I480">
        <v>150</v>
      </c>
      <c r="J480">
        <v>50.23</v>
      </c>
      <c r="K480">
        <v>-63.6</v>
      </c>
    </row>
    <row r="481" spans="1:11" x14ac:dyDescent="0.3">
      <c r="A481" t="s">
        <v>1196</v>
      </c>
      <c r="B481" t="s">
        <v>1256</v>
      </c>
      <c r="C481" t="str">
        <f t="shared" si="7"/>
        <v>Québec Hemmingford</v>
      </c>
      <c r="D481">
        <v>75</v>
      </c>
      <c r="E481">
        <v>0.7</v>
      </c>
      <c r="F481">
        <v>-40</v>
      </c>
      <c r="G481">
        <v>38</v>
      </c>
      <c r="H481">
        <v>90</v>
      </c>
      <c r="I481">
        <v>121</v>
      </c>
      <c r="J481">
        <f>_xlfn.XLOOKUP(C481, '[2]CSA C22.3 No.60826 Table CA.1'!$C$3:$C$681, '[2]CSA C22.3 No.60826 Table CA.1'!$E$3:$E$681)</f>
        <v>45.05</v>
      </c>
      <c r="K481">
        <f>_xlfn.XLOOKUP(C481, '[2]CSA C22.3 No.60826 Table CA.1'!$C$3:$C$681, '[2]CSA C22.3 No.60826 Table CA.1'!$F$3:$F$681)</f>
        <v>-73.58</v>
      </c>
    </row>
    <row r="482" spans="1:11" x14ac:dyDescent="0.3">
      <c r="A482" t="s">
        <v>1196</v>
      </c>
      <c r="B482" t="s">
        <v>1258</v>
      </c>
      <c r="C482" t="str">
        <f t="shared" si="7"/>
        <v>Québec Hull</v>
      </c>
      <c r="D482">
        <v>65</v>
      </c>
      <c r="E482">
        <v>0.7</v>
      </c>
      <c r="F482">
        <v>-40</v>
      </c>
      <c r="G482">
        <v>38</v>
      </c>
      <c r="H482">
        <v>96</v>
      </c>
      <c r="I482">
        <v>129</v>
      </c>
      <c r="J482">
        <f>_xlfn.XLOOKUP(C482, '[2]CSA C22.3 No.60826 Table CA.1'!$C$3:$C$681, '[2]CSA C22.3 No.60826 Table CA.1'!$E$3:$E$681)</f>
        <v>45.43</v>
      </c>
      <c r="K482">
        <f>_xlfn.XLOOKUP(C482, '[2]CSA C22.3 No.60826 Table CA.1'!$C$3:$C$681, '[2]CSA C22.3 No.60826 Table CA.1'!$F$3:$F$681)</f>
        <v>-75.73</v>
      </c>
    </row>
    <row r="483" spans="1:11" x14ac:dyDescent="0.3">
      <c r="A483" t="s">
        <v>1196</v>
      </c>
      <c r="B483" t="s">
        <v>1260</v>
      </c>
      <c r="C483" t="str">
        <f t="shared" si="7"/>
        <v>Québec Iberville</v>
      </c>
      <c r="D483">
        <v>35</v>
      </c>
      <c r="E483">
        <v>0.7</v>
      </c>
      <c r="F483">
        <v>-38</v>
      </c>
      <c r="G483">
        <v>37</v>
      </c>
      <c r="H483">
        <v>90</v>
      </c>
      <c r="I483">
        <v>121</v>
      </c>
      <c r="J483">
        <f>_xlfn.XLOOKUP(C483, '[2]CSA C22.3 No.60826 Table CA.1'!$C$3:$C$681, '[2]CSA C22.3 No.60826 Table CA.1'!$E$3:$E$681)</f>
        <v>45.35</v>
      </c>
      <c r="K483">
        <f>_xlfn.XLOOKUP(C483, '[2]CSA C22.3 No.60826 Table CA.1'!$C$3:$C$681, '[2]CSA C22.3 No.60826 Table CA.1'!$F$3:$F$681)</f>
        <v>-73.23</v>
      </c>
    </row>
    <row r="484" spans="1:11" x14ac:dyDescent="0.3">
      <c r="A484" t="s">
        <v>1196</v>
      </c>
      <c r="B484" t="s">
        <v>1262</v>
      </c>
      <c r="C484" t="str">
        <f t="shared" si="7"/>
        <v>Québec Inukjuak</v>
      </c>
      <c r="D484">
        <v>5</v>
      </c>
      <c r="E484">
        <v>0.8</v>
      </c>
      <c r="F484">
        <v>-47</v>
      </c>
      <c r="G484">
        <v>30</v>
      </c>
      <c r="H484">
        <v>100</v>
      </c>
      <c r="I484">
        <v>129</v>
      </c>
      <c r="J484">
        <f>_xlfn.XLOOKUP(C484, '[2]CSA C22.3 No.60826 Table CA.1'!$C$3:$C$681, '[2]CSA C22.3 No.60826 Table CA.1'!$E$3:$E$681)</f>
        <v>58.48</v>
      </c>
      <c r="K484">
        <f>_xlfn.XLOOKUP(C484, '[2]CSA C22.3 No.60826 Table CA.1'!$C$3:$C$681, '[2]CSA C22.3 No.60826 Table CA.1'!$F$3:$F$681)</f>
        <v>-78.099999999999994</v>
      </c>
    </row>
    <row r="485" spans="1:11" x14ac:dyDescent="0.3">
      <c r="A485" t="s">
        <v>1196</v>
      </c>
      <c r="B485" t="s">
        <v>1264</v>
      </c>
      <c r="C485" t="str">
        <f t="shared" si="7"/>
        <v>Québec Joliette</v>
      </c>
      <c r="D485">
        <v>45</v>
      </c>
      <c r="E485">
        <v>0.9</v>
      </c>
      <c r="F485">
        <v>-40</v>
      </c>
      <c r="G485">
        <v>38</v>
      </c>
      <c r="H485">
        <v>86</v>
      </c>
      <c r="I485">
        <v>115</v>
      </c>
      <c r="J485">
        <f>_xlfn.XLOOKUP(C485, '[2]CSA C22.3 No.60826 Table CA.1'!$C$3:$C$681, '[2]CSA C22.3 No.60826 Table CA.1'!$E$3:$E$681)</f>
        <v>46.02</v>
      </c>
      <c r="K485">
        <f>_xlfn.XLOOKUP(C485, '[2]CSA C22.3 No.60826 Table CA.1'!$C$3:$C$681, '[2]CSA C22.3 No.60826 Table CA.1'!$F$3:$F$681)</f>
        <v>-73.45</v>
      </c>
    </row>
    <row r="486" spans="1:11" x14ac:dyDescent="0.3">
      <c r="A486" t="s">
        <v>1196</v>
      </c>
      <c r="B486" t="s">
        <v>1266</v>
      </c>
      <c r="C486" t="str">
        <f t="shared" si="7"/>
        <v>Québec Kuujjuaq</v>
      </c>
      <c r="D486">
        <v>25</v>
      </c>
      <c r="E486">
        <v>1</v>
      </c>
      <c r="F486">
        <v>-47</v>
      </c>
      <c r="G486">
        <v>34</v>
      </c>
      <c r="H486">
        <v>116</v>
      </c>
      <c r="I486">
        <v>147</v>
      </c>
      <c r="J486">
        <f>_xlfn.XLOOKUP(C486, '[2]CSA C22.3 No.60826 Table CA.1'!$C$3:$C$681, '[2]CSA C22.3 No.60826 Table CA.1'!$E$3:$E$681)</f>
        <v>58.1</v>
      </c>
      <c r="K486">
        <f>_xlfn.XLOOKUP(C486, '[2]CSA C22.3 No.60826 Table CA.1'!$C$3:$C$681, '[2]CSA C22.3 No.60826 Table CA.1'!$F$3:$F$681)</f>
        <v>-68.400000000000006</v>
      </c>
    </row>
    <row r="487" spans="1:11" x14ac:dyDescent="0.3">
      <c r="A487" t="s">
        <v>1196</v>
      </c>
      <c r="B487" t="s">
        <v>1268</v>
      </c>
      <c r="C487" t="str">
        <f t="shared" si="7"/>
        <v>Québec Kuujjuarapik</v>
      </c>
      <c r="D487">
        <v>20</v>
      </c>
      <c r="E487">
        <v>0.9</v>
      </c>
      <c r="F487">
        <v>-48</v>
      </c>
      <c r="G487">
        <v>36</v>
      </c>
      <c r="H487">
        <v>100</v>
      </c>
      <c r="I487">
        <v>130</v>
      </c>
      <c r="J487">
        <f>_xlfn.XLOOKUP(C487, '[2]CSA C22.3 No.60826 Table CA.1'!$C$3:$C$681, '[2]CSA C22.3 No.60826 Table CA.1'!$E$3:$E$681)</f>
        <v>55.28</v>
      </c>
      <c r="K487">
        <f>_xlfn.XLOOKUP(C487, '[2]CSA C22.3 No.60826 Table CA.1'!$C$3:$C$681, '[2]CSA C22.3 No.60826 Table CA.1'!$F$3:$F$681)</f>
        <v>-77.75</v>
      </c>
    </row>
    <row r="488" spans="1:11" x14ac:dyDescent="0.3">
      <c r="A488" t="s">
        <v>1196</v>
      </c>
      <c r="B488" t="s">
        <v>1272</v>
      </c>
      <c r="C488" t="str">
        <f t="shared" si="7"/>
        <v>Québec Lachute</v>
      </c>
      <c r="D488">
        <v>65</v>
      </c>
      <c r="E488">
        <v>0.7</v>
      </c>
      <c r="F488">
        <v>-41</v>
      </c>
      <c r="G488">
        <v>37</v>
      </c>
      <c r="H488">
        <v>88</v>
      </c>
      <c r="I488">
        <v>118</v>
      </c>
      <c r="J488">
        <f>_xlfn.XLOOKUP(C488, '[2]CSA C22.3 No.60826 Table CA.1'!$C$3:$C$681, '[2]CSA C22.3 No.60826 Table CA.1'!$E$3:$E$681)</f>
        <v>45.65</v>
      </c>
      <c r="K488">
        <f>_xlfn.XLOOKUP(C488, '[2]CSA C22.3 No.60826 Table CA.1'!$C$3:$C$681, '[2]CSA C22.3 No.60826 Table CA.1'!$F$3:$F$681)</f>
        <v>-74.33</v>
      </c>
    </row>
    <row r="489" spans="1:11" x14ac:dyDescent="0.3">
      <c r="A489" t="s">
        <v>1196</v>
      </c>
      <c r="B489" t="s">
        <v>1606</v>
      </c>
      <c r="C489" t="str">
        <f t="shared" si="7"/>
        <v>Québec Lac-Mégantic</v>
      </c>
      <c r="D489">
        <v>420</v>
      </c>
      <c r="E489">
        <v>1</v>
      </c>
      <c r="F489">
        <v>-40</v>
      </c>
      <c r="G489">
        <v>36</v>
      </c>
      <c r="H489">
        <v>80</v>
      </c>
      <c r="I489">
        <v>107</v>
      </c>
      <c r="J489">
        <v>45.58</v>
      </c>
      <c r="K489">
        <v>-70.88</v>
      </c>
    </row>
    <row r="490" spans="1:11" x14ac:dyDescent="0.3">
      <c r="A490" t="s">
        <v>1196</v>
      </c>
      <c r="B490" t="s">
        <v>1607</v>
      </c>
      <c r="C490" t="str">
        <f t="shared" si="7"/>
        <v>Québec La-Malbaie</v>
      </c>
      <c r="D490">
        <v>25</v>
      </c>
      <c r="E490">
        <v>0.9</v>
      </c>
      <c r="F490">
        <v>-39</v>
      </c>
      <c r="G490">
        <v>36</v>
      </c>
      <c r="H490">
        <v>102</v>
      </c>
      <c r="I490">
        <v>135</v>
      </c>
      <c r="J490">
        <v>47.65</v>
      </c>
      <c r="K490">
        <v>-70.150000000000006</v>
      </c>
    </row>
    <row r="491" spans="1:11" x14ac:dyDescent="0.3">
      <c r="A491" t="s">
        <v>1196</v>
      </c>
      <c r="B491" t="s">
        <v>1608</v>
      </c>
      <c r="C491" t="str">
        <f t="shared" si="7"/>
        <v>Québec La Pocatiére</v>
      </c>
      <c r="D491">
        <v>55</v>
      </c>
      <c r="E491">
        <v>1</v>
      </c>
      <c r="F491">
        <v>-37</v>
      </c>
      <c r="G491">
        <v>36</v>
      </c>
      <c r="H491">
        <v>105</v>
      </c>
      <c r="I491">
        <v>139</v>
      </c>
      <c r="J491">
        <v>47.37</v>
      </c>
      <c r="K491">
        <v>-70.040000000000006</v>
      </c>
    </row>
    <row r="492" spans="1:11" x14ac:dyDescent="0.3">
      <c r="A492" t="s">
        <v>1196</v>
      </c>
      <c r="B492" t="s">
        <v>1609</v>
      </c>
      <c r="C492" t="str">
        <f t="shared" si="7"/>
        <v>Québec La-Tuque</v>
      </c>
      <c r="D492">
        <v>165</v>
      </c>
      <c r="E492">
        <v>1</v>
      </c>
      <c r="F492">
        <v>-44</v>
      </c>
      <c r="G492">
        <v>38</v>
      </c>
      <c r="H492">
        <v>80</v>
      </c>
      <c r="I492">
        <v>106</v>
      </c>
      <c r="J492">
        <v>47.43</v>
      </c>
      <c r="K492">
        <v>-72.78</v>
      </c>
    </row>
    <row r="493" spans="1:11" x14ac:dyDescent="0.3">
      <c r="A493" t="s">
        <v>1196</v>
      </c>
      <c r="B493" t="s">
        <v>1280</v>
      </c>
      <c r="C493" t="str">
        <f t="shared" si="7"/>
        <v>Québec Lennoxville</v>
      </c>
      <c r="D493">
        <v>155</v>
      </c>
      <c r="E493">
        <v>0.6</v>
      </c>
      <c r="F493">
        <v>-42</v>
      </c>
      <c r="G493">
        <v>36</v>
      </c>
      <c r="H493">
        <v>85</v>
      </c>
      <c r="I493">
        <v>114</v>
      </c>
      <c r="J493">
        <f>_xlfn.XLOOKUP(C493, '[2]CSA C22.3 No.60826 Table CA.1'!$C$3:$C$681, '[2]CSA C22.3 No.60826 Table CA.1'!$E$3:$E$681)</f>
        <v>45.37</v>
      </c>
      <c r="K493">
        <f>_xlfn.XLOOKUP(C493, '[2]CSA C22.3 No.60826 Table CA.1'!$C$3:$C$681, '[2]CSA C22.3 No.60826 Table CA.1'!$F$3:$F$681)</f>
        <v>-71.849999999999994</v>
      </c>
    </row>
    <row r="494" spans="1:11" x14ac:dyDescent="0.3">
      <c r="A494" t="s">
        <v>1196</v>
      </c>
      <c r="B494" t="s">
        <v>1282</v>
      </c>
      <c r="C494" t="str">
        <f t="shared" si="7"/>
        <v>Québec Léry</v>
      </c>
      <c r="D494">
        <v>30</v>
      </c>
      <c r="E494">
        <v>0.7</v>
      </c>
      <c r="F494">
        <v>-37</v>
      </c>
      <c r="G494">
        <v>36</v>
      </c>
      <c r="H494">
        <v>97</v>
      </c>
      <c r="I494">
        <v>130</v>
      </c>
      <c r="J494">
        <f>_xlfn.XLOOKUP(C494, '[2]CSA C22.3 No.60826 Table CA.1'!$C$3:$C$681, '[2]CSA C22.3 No.60826 Table CA.1'!$E$3:$E$681)</f>
        <v>45.35</v>
      </c>
      <c r="K494">
        <f>_xlfn.XLOOKUP(C494, '[2]CSA C22.3 No.60826 Table CA.1'!$C$3:$C$681, '[2]CSA C22.3 No.60826 Table CA.1'!$F$3:$F$681)</f>
        <v>-73.8</v>
      </c>
    </row>
    <row r="495" spans="1:11" x14ac:dyDescent="0.3">
      <c r="A495" t="s">
        <v>1196</v>
      </c>
      <c r="B495" t="s">
        <v>1284</v>
      </c>
      <c r="C495" t="str">
        <f t="shared" si="7"/>
        <v>Québec Loretteville</v>
      </c>
      <c r="D495">
        <v>100</v>
      </c>
      <c r="E495">
        <v>1.1000000000000001</v>
      </c>
      <c r="F495">
        <v>-40</v>
      </c>
      <c r="G495">
        <v>36</v>
      </c>
      <c r="H495">
        <v>95</v>
      </c>
      <c r="I495">
        <v>126</v>
      </c>
      <c r="J495">
        <f>_xlfn.XLOOKUP(C495, '[2]CSA C22.3 No.60826 Table CA.1'!$C$3:$C$681, '[2]CSA C22.3 No.60826 Table CA.1'!$E$3:$E$681)</f>
        <v>46.85</v>
      </c>
      <c r="K495">
        <f>_xlfn.XLOOKUP(C495, '[2]CSA C22.3 No.60826 Table CA.1'!$C$3:$C$681, '[2]CSA C22.3 No.60826 Table CA.1'!$F$3:$F$681)</f>
        <v>-71.349999999999994</v>
      </c>
    </row>
    <row r="496" spans="1:11" x14ac:dyDescent="0.3">
      <c r="A496" t="s">
        <v>1196</v>
      </c>
      <c r="B496" t="s">
        <v>1286</v>
      </c>
      <c r="C496" t="str">
        <f t="shared" si="7"/>
        <v>Québec Louiseville</v>
      </c>
      <c r="D496">
        <v>15</v>
      </c>
      <c r="E496">
        <v>0.9</v>
      </c>
      <c r="F496">
        <v>-41</v>
      </c>
      <c r="G496">
        <v>37</v>
      </c>
      <c r="H496">
        <v>90</v>
      </c>
      <c r="I496">
        <v>120</v>
      </c>
      <c r="J496">
        <f>_xlfn.XLOOKUP(C496, '[2]CSA C22.3 No.60826 Table CA.1'!$C$3:$C$681, '[2]CSA C22.3 No.60826 Table CA.1'!$E$3:$E$681)</f>
        <v>46.25</v>
      </c>
      <c r="K496">
        <f>_xlfn.XLOOKUP(C496, '[2]CSA C22.3 No.60826 Table CA.1'!$C$3:$C$681, '[2]CSA C22.3 No.60826 Table CA.1'!$F$3:$F$681)</f>
        <v>-72.95</v>
      </c>
    </row>
    <row r="497" spans="1:11" x14ac:dyDescent="0.3">
      <c r="A497" t="s">
        <v>1196</v>
      </c>
      <c r="B497" t="s">
        <v>1288</v>
      </c>
      <c r="C497" t="str">
        <f t="shared" si="7"/>
        <v>Québec Magog</v>
      </c>
      <c r="D497">
        <v>215</v>
      </c>
      <c r="E497">
        <v>0.7</v>
      </c>
      <c r="F497">
        <v>-39</v>
      </c>
      <c r="G497">
        <v>35</v>
      </c>
      <c r="H497">
        <v>88</v>
      </c>
      <c r="I497">
        <v>118</v>
      </c>
      <c r="J497">
        <f>_xlfn.XLOOKUP(C497, '[2]CSA C22.3 No.60826 Table CA.1'!$C$3:$C$681, '[2]CSA C22.3 No.60826 Table CA.1'!$E$3:$E$681)</f>
        <v>45.27</v>
      </c>
      <c r="K497">
        <f>_xlfn.XLOOKUP(C497, '[2]CSA C22.3 No.60826 Table CA.1'!$C$3:$C$681, '[2]CSA C22.3 No.60826 Table CA.1'!$F$3:$F$681)</f>
        <v>-72.13</v>
      </c>
    </row>
    <row r="498" spans="1:11" x14ac:dyDescent="0.3">
      <c r="A498" t="s">
        <v>1196</v>
      </c>
      <c r="B498" t="s">
        <v>1290</v>
      </c>
      <c r="C498" t="str">
        <f t="shared" si="7"/>
        <v>Québec Malartic</v>
      </c>
      <c r="D498">
        <v>325</v>
      </c>
      <c r="E498">
        <v>1</v>
      </c>
      <c r="F498">
        <v>-46</v>
      </c>
      <c r="G498">
        <v>37</v>
      </c>
      <c r="H498">
        <v>85</v>
      </c>
      <c r="I498">
        <v>114</v>
      </c>
      <c r="J498">
        <f>_xlfn.XLOOKUP(C498, '[2]CSA C22.3 No.60826 Table CA.1'!$C$3:$C$681, '[2]CSA C22.3 No.60826 Table CA.1'!$E$3:$E$681)</f>
        <v>48.13</v>
      </c>
      <c r="K498">
        <f>_xlfn.XLOOKUP(C498, '[2]CSA C22.3 No.60826 Table CA.1'!$C$3:$C$681, '[2]CSA C22.3 No.60826 Table CA.1'!$F$3:$F$681)</f>
        <v>-78.13</v>
      </c>
    </row>
    <row r="499" spans="1:11" x14ac:dyDescent="0.3">
      <c r="A499" t="s">
        <v>1196</v>
      </c>
      <c r="B499" t="s">
        <v>1292</v>
      </c>
      <c r="C499" t="str">
        <f t="shared" si="7"/>
        <v>Québec Maniwaki</v>
      </c>
      <c r="D499">
        <v>180</v>
      </c>
      <c r="E499">
        <v>0.7</v>
      </c>
      <c r="F499">
        <v>-45</v>
      </c>
      <c r="G499">
        <v>38</v>
      </c>
      <c r="H499">
        <v>85</v>
      </c>
      <c r="I499">
        <v>114</v>
      </c>
      <c r="J499">
        <f>_xlfn.XLOOKUP(C499, '[2]CSA C22.3 No.60826 Table CA.1'!$C$3:$C$681, '[2]CSA C22.3 No.60826 Table CA.1'!$E$3:$E$681)</f>
        <v>46.38</v>
      </c>
      <c r="K499">
        <f>_xlfn.XLOOKUP(C499, '[2]CSA C22.3 No.60826 Table CA.1'!$C$3:$C$681, '[2]CSA C22.3 No.60826 Table CA.1'!$F$3:$F$681)</f>
        <v>-75.97</v>
      </c>
    </row>
    <row r="500" spans="1:11" x14ac:dyDescent="0.3">
      <c r="A500" t="s">
        <v>1196</v>
      </c>
      <c r="B500" t="s">
        <v>1294</v>
      </c>
      <c r="C500" t="str">
        <f t="shared" si="7"/>
        <v>Québec Masson</v>
      </c>
      <c r="D500">
        <v>5</v>
      </c>
      <c r="E500">
        <v>0.7</v>
      </c>
      <c r="F500">
        <v>-41</v>
      </c>
      <c r="G500">
        <v>38</v>
      </c>
      <c r="H500">
        <v>95</v>
      </c>
      <c r="I500">
        <v>128</v>
      </c>
      <c r="J500">
        <f>_xlfn.XLOOKUP(C500, '[2]CSA C22.3 No.60826 Table CA.1'!$C$3:$C$681, '[2]CSA C22.3 No.60826 Table CA.1'!$E$3:$E$681)</f>
        <v>45.53</v>
      </c>
      <c r="K500">
        <f>_xlfn.XLOOKUP(C500, '[2]CSA C22.3 No.60826 Table CA.1'!$C$3:$C$681, '[2]CSA C22.3 No.60826 Table CA.1'!$F$3:$F$681)</f>
        <v>-75.42</v>
      </c>
    </row>
    <row r="501" spans="1:11" x14ac:dyDescent="0.3">
      <c r="A501" t="s">
        <v>1196</v>
      </c>
      <c r="B501" t="s">
        <v>1296</v>
      </c>
      <c r="C501" t="str">
        <f t="shared" si="7"/>
        <v>Québec Matane</v>
      </c>
      <c r="D501">
        <v>50</v>
      </c>
      <c r="E501">
        <v>1.1000000000000001</v>
      </c>
      <c r="F501">
        <v>-36</v>
      </c>
      <c r="G501">
        <v>34</v>
      </c>
      <c r="H501">
        <v>106</v>
      </c>
      <c r="I501">
        <v>139</v>
      </c>
      <c r="J501">
        <f>_xlfn.XLOOKUP(C501, '[2]CSA C22.3 No.60826 Table CA.1'!$C$3:$C$681, '[2]CSA C22.3 No.60826 Table CA.1'!$E$3:$E$681)</f>
        <v>48.85</v>
      </c>
      <c r="K501">
        <f>_xlfn.XLOOKUP(C501, '[2]CSA C22.3 No.60826 Table CA.1'!$C$3:$C$681, '[2]CSA C22.3 No.60826 Table CA.1'!$F$3:$F$681)</f>
        <v>-67.53</v>
      </c>
    </row>
    <row r="502" spans="1:11" x14ac:dyDescent="0.3">
      <c r="A502" t="s">
        <v>1196</v>
      </c>
      <c r="B502" t="s">
        <v>1610</v>
      </c>
      <c r="C502" t="str">
        <f t="shared" si="7"/>
        <v>Québec Mont-Joli</v>
      </c>
      <c r="D502">
        <v>90</v>
      </c>
      <c r="E502">
        <v>1.2</v>
      </c>
      <c r="F502">
        <v>-35</v>
      </c>
      <c r="G502">
        <v>36</v>
      </c>
      <c r="H502">
        <v>104</v>
      </c>
      <c r="I502">
        <v>137</v>
      </c>
      <c r="J502">
        <v>48.58</v>
      </c>
      <c r="K502">
        <v>-68.180000000000007</v>
      </c>
    </row>
    <row r="503" spans="1:11" x14ac:dyDescent="0.3">
      <c r="A503" t="s">
        <v>1196</v>
      </c>
      <c r="B503" t="s">
        <v>1611</v>
      </c>
      <c r="C503" t="str">
        <f t="shared" si="7"/>
        <v>Québec Mont-Laurier</v>
      </c>
      <c r="D503">
        <v>225</v>
      </c>
      <c r="E503">
        <v>0.8</v>
      </c>
      <c r="F503">
        <v>-48</v>
      </c>
      <c r="G503">
        <v>37</v>
      </c>
      <c r="H503">
        <v>82</v>
      </c>
      <c r="I503">
        <v>110</v>
      </c>
      <c r="J503">
        <v>46.55</v>
      </c>
      <c r="K503">
        <v>-75.5</v>
      </c>
    </row>
    <row r="504" spans="1:11" x14ac:dyDescent="0.3">
      <c r="A504" t="s">
        <v>1196</v>
      </c>
      <c r="B504" t="s">
        <v>1302</v>
      </c>
      <c r="C504" t="str">
        <f t="shared" si="7"/>
        <v>Québec Montmagny</v>
      </c>
      <c r="D504">
        <v>10</v>
      </c>
      <c r="E504">
        <v>0.9</v>
      </c>
      <c r="F504">
        <v>-38</v>
      </c>
      <c r="G504">
        <v>36</v>
      </c>
      <c r="H504">
        <v>101</v>
      </c>
      <c r="I504">
        <v>134</v>
      </c>
      <c r="J504">
        <f>_xlfn.XLOOKUP(C504, '[2]CSA C22.3 No.60826 Table CA.1'!$C$3:$C$681, '[2]CSA C22.3 No.60826 Table CA.1'!$E$3:$E$681)</f>
        <v>46.98</v>
      </c>
      <c r="K504">
        <f>_xlfn.XLOOKUP(C504, '[2]CSA C22.3 No.60826 Table CA.1'!$C$3:$C$681, '[2]CSA C22.3 No.60826 Table CA.1'!$F$3:$F$681)</f>
        <v>-70.55</v>
      </c>
    </row>
    <row r="505" spans="1:11" x14ac:dyDescent="0.3">
      <c r="A505" t="s">
        <v>1304</v>
      </c>
      <c r="B505" t="s">
        <v>1305</v>
      </c>
      <c r="C505" t="str">
        <f t="shared" si="7"/>
        <v>Montréal Area Beaconsfield</v>
      </c>
      <c r="D505">
        <v>25</v>
      </c>
      <c r="E505">
        <v>0.7</v>
      </c>
      <c r="F505">
        <v>-38</v>
      </c>
      <c r="G505">
        <v>37</v>
      </c>
      <c r="H505">
        <v>98</v>
      </c>
      <c r="I505">
        <v>131</v>
      </c>
      <c r="J505">
        <f>_xlfn.XLOOKUP(C505, '[2]CSA C22.3 No.60826 Table CA.1'!$C$3:$C$681, '[2]CSA C22.3 No.60826 Table CA.1'!$E$3:$E$681)</f>
        <v>45.43</v>
      </c>
      <c r="K505">
        <f>_xlfn.XLOOKUP(C505, '[2]CSA C22.3 No.60826 Table CA.1'!$C$3:$C$681, '[2]CSA C22.3 No.60826 Table CA.1'!$F$3:$F$681)</f>
        <v>-73.87</v>
      </c>
    </row>
    <row r="506" spans="1:11" x14ac:dyDescent="0.3">
      <c r="A506" t="s">
        <v>1304</v>
      </c>
      <c r="B506" t="s">
        <v>1307</v>
      </c>
      <c r="C506" t="str">
        <f t="shared" si="7"/>
        <v>Montréal Area Dorval</v>
      </c>
      <c r="D506">
        <v>25</v>
      </c>
      <c r="E506">
        <v>0.7</v>
      </c>
      <c r="F506">
        <v>-37</v>
      </c>
      <c r="G506">
        <v>37</v>
      </c>
      <c r="H506">
        <v>101</v>
      </c>
      <c r="I506">
        <v>135</v>
      </c>
      <c r="J506">
        <f>_xlfn.XLOOKUP(C506, '[2]CSA C22.3 No.60826 Table CA.1'!$C$3:$C$681, '[2]CSA C22.3 No.60826 Table CA.1'!$E$3:$E$681)</f>
        <v>45.45</v>
      </c>
      <c r="K506">
        <f>_xlfn.XLOOKUP(C506, '[2]CSA C22.3 No.60826 Table CA.1'!$C$3:$C$681, '[2]CSA C22.3 No.60826 Table CA.1'!$F$3:$F$681)</f>
        <v>-73.75</v>
      </c>
    </row>
    <row r="507" spans="1:11" x14ac:dyDescent="0.3">
      <c r="A507" t="s">
        <v>1304</v>
      </c>
      <c r="B507" t="s">
        <v>1309</v>
      </c>
      <c r="C507" t="str">
        <f t="shared" si="7"/>
        <v>Montréal Area Laval</v>
      </c>
      <c r="D507">
        <v>35</v>
      </c>
      <c r="E507">
        <v>0.8</v>
      </c>
      <c r="F507">
        <v>-37</v>
      </c>
      <c r="G507">
        <v>37</v>
      </c>
      <c r="H507">
        <v>95</v>
      </c>
      <c r="I507">
        <v>127</v>
      </c>
      <c r="J507">
        <f>_xlfn.XLOOKUP(C507, '[2]CSA C22.3 No.60826 Table CA.1'!$C$3:$C$681, '[2]CSA C22.3 No.60826 Table CA.1'!$E$3:$E$681)</f>
        <v>45.58</v>
      </c>
      <c r="K507">
        <f>_xlfn.XLOOKUP(C507, '[2]CSA C22.3 No.60826 Table CA.1'!$C$3:$C$681, '[2]CSA C22.3 No.60826 Table CA.1'!$F$3:$F$681)</f>
        <v>-73.75</v>
      </c>
    </row>
    <row r="508" spans="1:11" x14ac:dyDescent="0.3">
      <c r="A508" t="s">
        <v>1304</v>
      </c>
      <c r="B508" t="s">
        <v>1311</v>
      </c>
      <c r="C508" t="str">
        <f t="shared" si="7"/>
        <v>Montréal Area Montréal (City Hall)</v>
      </c>
      <c r="D508">
        <v>20</v>
      </c>
      <c r="E508">
        <v>0.8</v>
      </c>
      <c r="F508">
        <v>-36</v>
      </c>
      <c r="G508">
        <v>37</v>
      </c>
      <c r="H508">
        <v>98</v>
      </c>
      <c r="I508">
        <v>131</v>
      </c>
      <c r="J508">
        <f>_xlfn.XLOOKUP(C508, '[2]CSA C22.3 No.60826 Table CA.1'!$C$3:$C$681, '[2]CSA C22.3 No.60826 Table CA.1'!$E$3:$E$681)</f>
        <v>45.51</v>
      </c>
      <c r="K508">
        <f>_xlfn.XLOOKUP(C508, '[2]CSA C22.3 No.60826 Table CA.1'!$C$3:$C$681, '[2]CSA C22.3 No.60826 Table CA.1'!$F$3:$F$681)</f>
        <v>-73.55</v>
      </c>
    </row>
    <row r="509" spans="1:11" x14ac:dyDescent="0.3">
      <c r="A509" t="s">
        <v>1304</v>
      </c>
      <c r="B509" t="s">
        <v>1612</v>
      </c>
      <c r="C509" t="str">
        <f t="shared" si="7"/>
        <v>Montréal Area Montréal-Est</v>
      </c>
      <c r="D509">
        <v>25</v>
      </c>
      <c r="E509">
        <v>0.8</v>
      </c>
      <c r="F509">
        <v>-38</v>
      </c>
      <c r="G509">
        <v>37</v>
      </c>
      <c r="H509">
        <v>98</v>
      </c>
      <c r="I509">
        <v>131</v>
      </c>
      <c r="J509">
        <v>45.63</v>
      </c>
      <c r="K509">
        <v>-73.52</v>
      </c>
    </row>
    <row r="510" spans="1:11" x14ac:dyDescent="0.3">
      <c r="A510" t="s">
        <v>1304</v>
      </c>
      <c r="B510" t="s">
        <v>1613</v>
      </c>
      <c r="C510" t="str">
        <f t="shared" si="7"/>
        <v>Montréal Area Montréal-Nord</v>
      </c>
      <c r="D510">
        <v>20</v>
      </c>
      <c r="E510">
        <v>0.8</v>
      </c>
      <c r="F510">
        <v>-37</v>
      </c>
      <c r="G510">
        <v>37</v>
      </c>
      <c r="H510">
        <v>98</v>
      </c>
      <c r="I510">
        <v>131</v>
      </c>
      <c r="J510">
        <v>45.6</v>
      </c>
      <c r="K510">
        <v>-73.63</v>
      </c>
    </row>
    <row r="511" spans="1:11" x14ac:dyDescent="0.3">
      <c r="A511" t="s">
        <v>1304</v>
      </c>
      <c r="B511" t="s">
        <v>1317</v>
      </c>
      <c r="C511" t="str">
        <f t="shared" si="7"/>
        <v>Montréal Area Outremont</v>
      </c>
      <c r="D511">
        <v>105</v>
      </c>
      <c r="E511">
        <v>0.8</v>
      </c>
      <c r="F511">
        <v>-36</v>
      </c>
      <c r="G511">
        <v>37</v>
      </c>
      <c r="H511">
        <v>98</v>
      </c>
      <c r="I511">
        <v>131</v>
      </c>
      <c r="J511">
        <f>_xlfn.XLOOKUP(C511, '[2]CSA C22.3 No.60826 Table CA.1'!$C$3:$C$681, '[2]CSA C22.3 No.60826 Table CA.1'!$E$3:$E$681)</f>
        <v>45.52</v>
      </c>
      <c r="K511">
        <f>_xlfn.XLOOKUP(C511, '[2]CSA C22.3 No.60826 Table CA.1'!$C$3:$C$681, '[2]CSA C22.3 No.60826 Table CA.1'!$F$3:$F$681)</f>
        <v>-73.62</v>
      </c>
    </row>
    <row r="512" spans="1:11" x14ac:dyDescent="0.3">
      <c r="A512" t="s">
        <v>1304</v>
      </c>
      <c r="B512" t="s">
        <v>1319</v>
      </c>
      <c r="C512" t="str">
        <f t="shared" si="7"/>
        <v>Montréal Area Pierrefonds</v>
      </c>
      <c r="D512">
        <v>25</v>
      </c>
      <c r="E512">
        <v>0.7</v>
      </c>
      <c r="F512">
        <v>-38</v>
      </c>
      <c r="G512">
        <v>37</v>
      </c>
      <c r="H512">
        <v>97</v>
      </c>
      <c r="I512">
        <v>130</v>
      </c>
      <c r="J512">
        <f>_xlfn.XLOOKUP(C512, '[2]CSA C22.3 No.60826 Table CA.1'!$C$3:$C$681, '[2]CSA C22.3 No.60826 Table CA.1'!$E$3:$E$681)</f>
        <v>45.48</v>
      </c>
      <c r="K512">
        <f>_xlfn.XLOOKUP(C512, '[2]CSA C22.3 No.60826 Table CA.1'!$C$3:$C$681, '[2]CSA C22.3 No.60826 Table CA.1'!$F$3:$F$681)</f>
        <v>-73.87</v>
      </c>
    </row>
    <row r="513" spans="1:11" x14ac:dyDescent="0.3">
      <c r="A513" t="s">
        <v>1304</v>
      </c>
      <c r="B513" t="s">
        <v>1614</v>
      </c>
      <c r="C513" t="str">
        <f t="shared" si="7"/>
        <v>Montréal Area St-Lambert</v>
      </c>
      <c r="D513">
        <v>15</v>
      </c>
      <c r="E513">
        <v>0.7</v>
      </c>
      <c r="F513">
        <v>-37</v>
      </c>
      <c r="G513">
        <v>37</v>
      </c>
      <c r="H513">
        <v>101</v>
      </c>
      <c r="I513">
        <v>135</v>
      </c>
      <c r="J513">
        <v>45.5</v>
      </c>
      <c r="K513">
        <v>-73.5</v>
      </c>
    </row>
    <row r="514" spans="1:11" x14ac:dyDescent="0.3">
      <c r="A514" t="s">
        <v>1304</v>
      </c>
      <c r="B514" t="s">
        <v>1615</v>
      </c>
      <c r="C514" t="str">
        <f t="shared" si="7"/>
        <v>Montréal Area St-Laurent</v>
      </c>
      <c r="D514">
        <v>45</v>
      </c>
      <c r="E514">
        <v>0.7</v>
      </c>
      <c r="F514">
        <v>-36</v>
      </c>
      <c r="G514">
        <v>37</v>
      </c>
      <c r="H514">
        <v>98</v>
      </c>
      <c r="I514">
        <v>131</v>
      </c>
      <c r="J514">
        <v>45.5</v>
      </c>
      <c r="K514">
        <v>-73.67</v>
      </c>
    </row>
    <row r="515" spans="1:11" x14ac:dyDescent="0.3">
      <c r="A515" t="s">
        <v>1304</v>
      </c>
      <c r="B515" t="s">
        <v>1616</v>
      </c>
      <c r="C515" t="str">
        <f t="shared" ref="C515:C578" si="8">_xlfn.CONCAT(A515, " ", B515)</f>
        <v>Montréal Area Ste-Anne-de-Bellevue</v>
      </c>
      <c r="D515">
        <v>35</v>
      </c>
      <c r="E515">
        <v>0.7</v>
      </c>
      <c r="F515">
        <v>-38</v>
      </c>
      <c r="G515">
        <v>37</v>
      </c>
      <c r="H515">
        <v>96</v>
      </c>
      <c r="I515">
        <v>129</v>
      </c>
      <c r="J515">
        <v>45.42</v>
      </c>
      <c r="K515">
        <v>-73.930000000000007</v>
      </c>
    </row>
    <row r="516" spans="1:11" x14ac:dyDescent="0.3">
      <c r="A516" t="s">
        <v>1304</v>
      </c>
      <c r="B516" t="s">
        <v>1327</v>
      </c>
      <c r="C516" t="str">
        <f t="shared" si="8"/>
        <v>Montréal Area Verdun</v>
      </c>
      <c r="D516">
        <v>20</v>
      </c>
      <c r="E516">
        <v>0.7</v>
      </c>
      <c r="F516">
        <v>-36</v>
      </c>
      <c r="G516">
        <v>37</v>
      </c>
      <c r="H516">
        <v>101</v>
      </c>
      <c r="I516">
        <v>135</v>
      </c>
      <c r="J516">
        <f>_xlfn.XLOOKUP(C516, '[2]CSA C22.3 No.60826 Table CA.1'!$C$3:$C$681, '[2]CSA C22.3 No.60826 Table CA.1'!$E$3:$E$681)</f>
        <v>45.45</v>
      </c>
      <c r="K516">
        <f>_xlfn.XLOOKUP(C516, '[2]CSA C22.3 No.60826 Table CA.1'!$C$3:$C$681, '[2]CSA C22.3 No.60826 Table CA.1'!$F$3:$F$681)</f>
        <v>-73.569999999999993</v>
      </c>
    </row>
    <row r="517" spans="1:11" x14ac:dyDescent="0.3">
      <c r="A517" t="s">
        <v>1304</v>
      </c>
      <c r="B517" t="s">
        <v>1329</v>
      </c>
      <c r="C517" t="str">
        <f t="shared" si="8"/>
        <v>Montréal Area Nicolet (Gentilly)</v>
      </c>
      <c r="D517">
        <v>15</v>
      </c>
      <c r="E517">
        <v>0.8</v>
      </c>
      <c r="F517">
        <v>-41</v>
      </c>
      <c r="G517">
        <v>37</v>
      </c>
      <c r="H517">
        <v>96</v>
      </c>
      <c r="I517">
        <v>128</v>
      </c>
      <c r="J517">
        <f>_xlfn.XLOOKUP(C517, '[2]CSA C22.3 No.60826 Table CA.1'!$C$3:$C$681, '[2]CSA C22.3 No.60826 Table CA.1'!$E$3:$E$681)</f>
        <v>46.4</v>
      </c>
      <c r="K517">
        <f>_xlfn.XLOOKUP(C517, '[2]CSA C22.3 No.60826 Table CA.1'!$C$3:$C$681, '[2]CSA C22.3 No.60826 Table CA.1'!$F$3:$F$681)</f>
        <v>-72.28</v>
      </c>
    </row>
    <row r="518" spans="1:11" x14ac:dyDescent="0.3">
      <c r="A518" t="s">
        <v>1304</v>
      </c>
      <c r="B518" t="s">
        <v>1331</v>
      </c>
      <c r="C518" t="str">
        <f t="shared" si="8"/>
        <v>Montréal Area Nitchequon</v>
      </c>
      <c r="D518">
        <v>545</v>
      </c>
      <c r="E518">
        <v>1</v>
      </c>
      <c r="F518">
        <v>-51</v>
      </c>
      <c r="G518">
        <v>33</v>
      </c>
      <c r="H518">
        <v>96</v>
      </c>
      <c r="I518">
        <v>125</v>
      </c>
      <c r="J518">
        <f>_xlfn.XLOOKUP(C518, '[2]CSA C22.3 No.60826 Table CA.1'!$C$3:$C$681, '[2]CSA C22.3 No.60826 Table CA.1'!$E$3:$E$681)</f>
        <v>53.21</v>
      </c>
      <c r="K518">
        <f>_xlfn.XLOOKUP(C518, '[2]CSA C22.3 No.60826 Table CA.1'!$C$3:$C$681, '[2]CSA C22.3 No.60826 Table CA.1'!$F$3:$F$681)</f>
        <v>-70.91</v>
      </c>
    </row>
    <row r="519" spans="1:11" x14ac:dyDescent="0.3">
      <c r="A519" t="s">
        <v>1304</v>
      </c>
      <c r="B519" t="s">
        <v>1333</v>
      </c>
      <c r="C519" t="str">
        <f t="shared" si="8"/>
        <v>Montréal Area Noranda</v>
      </c>
      <c r="D519">
        <v>305</v>
      </c>
      <c r="E519">
        <v>1</v>
      </c>
      <c r="F519">
        <v>-45</v>
      </c>
      <c r="G519">
        <v>37</v>
      </c>
      <c r="H519">
        <v>85</v>
      </c>
      <c r="I519">
        <v>114</v>
      </c>
      <c r="J519">
        <f>_xlfn.XLOOKUP(C519, '[2]CSA C22.3 No.60826 Table CA.1'!$C$3:$C$681, '[2]CSA C22.3 No.60826 Table CA.1'!$E$3:$E$681)</f>
        <v>48.25</v>
      </c>
      <c r="K519">
        <f>_xlfn.XLOOKUP(C519, '[2]CSA C22.3 No.60826 Table CA.1'!$C$3:$C$681, '[2]CSA C22.3 No.60826 Table CA.1'!$F$3:$F$681)</f>
        <v>-79.02</v>
      </c>
    </row>
    <row r="520" spans="1:11" x14ac:dyDescent="0.3">
      <c r="A520" t="s">
        <v>1304</v>
      </c>
      <c r="B520" t="s">
        <v>1335</v>
      </c>
      <c r="C520" t="str">
        <f t="shared" si="8"/>
        <v>Montréal Area Percé</v>
      </c>
      <c r="D520">
        <v>5</v>
      </c>
      <c r="E520">
        <v>1.1000000000000001</v>
      </c>
      <c r="F520">
        <v>-35</v>
      </c>
      <c r="G520">
        <v>34</v>
      </c>
      <c r="H520">
        <v>110</v>
      </c>
      <c r="I520">
        <v>144</v>
      </c>
      <c r="J520">
        <f>_xlfn.XLOOKUP(C520, '[2]CSA C22.3 No.60826 Table CA.1'!$C$3:$C$681, '[2]CSA C22.3 No.60826 Table CA.1'!$E$3:$E$681)</f>
        <v>48.53</v>
      </c>
      <c r="K520">
        <f>_xlfn.XLOOKUP(C520, '[2]CSA C22.3 No.60826 Table CA.1'!$C$3:$C$681, '[2]CSA C22.3 No.60826 Table CA.1'!$F$3:$F$681)</f>
        <v>-64.22</v>
      </c>
    </row>
    <row r="521" spans="1:11" x14ac:dyDescent="0.3">
      <c r="A521" t="s">
        <v>1304</v>
      </c>
      <c r="B521" t="s">
        <v>1337</v>
      </c>
      <c r="C521" t="str">
        <f t="shared" si="8"/>
        <v>Montréal Area Pincourt</v>
      </c>
      <c r="D521">
        <v>25</v>
      </c>
      <c r="E521">
        <v>0.7</v>
      </c>
      <c r="F521">
        <v>-39</v>
      </c>
      <c r="G521">
        <v>37</v>
      </c>
      <c r="H521">
        <v>96</v>
      </c>
      <c r="I521">
        <v>129</v>
      </c>
      <c r="J521">
        <f>_xlfn.XLOOKUP(C521, '[2]CSA C22.3 No.60826 Table CA.1'!$C$3:$C$681, '[2]CSA C22.3 No.60826 Table CA.1'!$E$3:$E$681)</f>
        <v>45.38</v>
      </c>
      <c r="K521">
        <f>_xlfn.XLOOKUP(C521, '[2]CSA C22.3 No.60826 Table CA.1'!$C$3:$C$681, '[2]CSA C22.3 No.60826 Table CA.1'!$F$3:$F$681)</f>
        <v>-73.98</v>
      </c>
    </row>
    <row r="522" spans="1:11" x14ac:dyDescent="0.3">
      <c r="A522" t="s">
        <v>1304</v>
      </c>
      <c r="B522" t="s">
        <v>1339</v>
      </c>
      <c r="C522" t="str">
        <f t="shared" si="8"/>
        <v>Montréal Area Plessisville</v>
      </c>
      <c r="D522">
        <v>145</v>
      </c>
      <c r="E522">
        <v>0.8</v>
      </c>
      <c r="F522">
        <v>-41</v>
      </c>
      <c r="G522">
        <v>35</v>
      </c>
      <c r="H522">
        <v>87</v>
      </c>
      <c r="I522">
        <v>116</v>
      </c>
      <c r="J522">
        <f>_xlfn.XLOOKUP(C522, '[2]CSA C22.3 No.60826 Table CA.1'!$C$3:$C$681, '[2]CSA C22.3 No.60826 Table CA.1'!$E$3:$E$681)</f>
        <v>46.22</v>
      </c>
      <c r="K522">
        <f>_xlfn.XLOOKUP(C522, '[2]CSA C22.3 No.60826 Table CA.1'!$C$3:$C$681, '[2]CSA C22.3 No.60826 Table CA.1'!$F$3:$F$681)</f>
        <v>-71.78</v>
      </c>
    </row>
    <row r="523" spans="1:11" x14ac:dyDescent="0.3">
      <c r="A523" t="s">
        <v>1304</v>
      </c>
      <c r="B523" t="s">
        <v>1617</v>
      </c>
      <c r="C523" t="str">
        <f t="shared" si="8"/>
        <v>Montréal Area Port-Cartier</v>
      </c>
      <c r="D523">
        <v>20</v>
      </c>
      <c r="E523">
        <v>1.2</v>
      </c>
      <c r="F523">
        <v>-43</v>
      </c>
      <c r="G523">
        <v>34</v>
      </c>
      <c r="H523">
        <v>107</v>
      </c>
      <c r="I523">
        <v>140</v>
      </c>
      <c r="J523">
        <v>50.02</v>
      </c>
      <c r="K523">
        <v>-66.87</v>
      </c>
    </row>
    <row r="524" spans="1:11" x14ac:dyDescent="0.3">
      <c r="A524" t="s">
        <v>1304</v>
      </c>
      <c r="B524" t="s">
        <v>1343</v>
      </c>
      <c r="C524" t="str">
        <f t="shared" si="8"/>
        <v>Montréal Area Puvinrituq</v>
      </c>
      <c r="D524">
        <v>5</v>
      </c>
      <c r="E524">
        <v>0.9</v>
      </c>
      <c r="F524">
        <v>-48</v>
      </c>
      <c r="G524">
        <v>29</v>
      </c>
      <c r="H524">
        <v>108</v>
      </c>
      <c r="I524">
        <v>138</v>
      </c>
      <c r="J524">
        <f>_xlfn.XLOOKUP(C524, '[2]CSA C22.3 No.60826 Table CA.1'!$C$3:$C$681, '[2]CSA C22.3 No.60826 Table CA.1'!$E$3:$E$681)</f>
        <v>60.03</v>
      </c>
      <c r="K524">
        <f>_xlfn.XLOOKUP(C524, '[2]CSA C22.3 No.60826 Table CA.1'!$C$3:$C$681, '[2]CSA C22.3 No.60826 Table CA.1'!$F$3:$F$681)</f>
        <v>-77.28</v>
      </c>
    </row>
    <row r="525" spans="1:11" x14ac:dyDescent="0.3">
      <c r="A525" t="s">
        <v>1345</v>
      </c>
      <c r="B525" t="s">
        <v>1618</v>
      </c>
      <c r="C525" t="str">
        <f t="shared" si="8"/>
        <v>Québec and environs Ancienne-Lorette</v>
      </c>
      <c r="D525">
        <v>35</v>
      </c>
      <c r="E525">
        <v>1</v>
      </c>
      <c r="F525">
        <v>-38</v>
      </c>
      <c r="G525">
        <v>36</v>
      </c>
      <c r="H525">
        <v>96</v>
      </c>
      <c r="I525">
        <v>128</v>
      </c>
      <c r="J525">
        <v>46.78</v>
      </c>
      <c r="K525">
        <v>-71.38</v>
      </c>
    </row>
    <row r="526" spans="1:11" x14ac:dyDescent="0.3">
      <c r="A526" t="s">
        <v>1345</v>
      </c>
      <c r="B526" t="s">
        <v>1348</v>
      </c>
      <c r="C526" t="str">
        <f t="shared" si="8"/>
        <v>Québec and environs Lévis</v>
      </c>
      <c r="D526">
        <v>50</v>
      </c>
      <c r="E526">
        <v>1</v>
      </c>
      <c r="F526">
        <v>-38</v>
      </c>
      <c r="G526">
        <v>36</v>
      </c>
      <c r="H526">
        <v>96</v>
      </c>
      <c r="I526">
        <v>128</v>
      </c>
      <c r="J526">
        <f>_xlfn.XLOOKUP(C526, '[2]CSA C22.3 No.60826 Table CA.1'!$C$3:$C$681, '[2]CSA C22.3 No.60826 Table CA.1'!$E$3:$E$681)</f>
        <v>46.8</v>
      </c>
      <c r="K526">
        <f>_xlfn.XLOOKUP(C526, '[2]CSA C22.3 No.60826 Table CA.1'!$C$3:$C$681, '[2]CSA C22.3 No.60826 Table CA.1'!$F$3:$F$681)</f>
        <v>-71.180000000000007</v>
      </c>
    </row>
    <row r="527" spans="1:11" x14ac:dyDescent="0.3">
      <c r="A527" t="s">
        <v>1345</v>
      </c>
      <c r="B527" t="s">
        <v>1196</v>
      </c>
      <c r="C527" t="str">
        <f t="shared" si="8"/>
        <v>Québec and environs Québec</v>
      </c>
      <c r="D527">
        <v>120</v>
      </c>
      <c r="E527">
        <v>1.1000000000000001</v>
      </c>
      <c r="F527">
        <v>-38</v>
      </c>
      <c r="G527">
        <v>36</v>
      </c>
      <c r="H527">
        <v>96</v>
      </c>
      <c r="I527">
        <v>128</v>
      </c>
      <c r="J527">
        <f>_xlfn.XLOOKUP(C527, '[2]CSA C22.3 No.60826 Table CA.1'!$C$3:$C$681, '[2]CSA C22.3 No.60826 Table CA.1'!$E$3:$E$681)</f>
        <v>46.8</v>
      </c>
      <c r="K527">
        <f>_xlfn.XLOOKUP(C527, '[2]CSA C22.3 No.60826 Table CA.1'!$C$3:$C$681, '[2]CSA C22.3 No.60826 Table CA.1'!$F$3:$F$681)</f>
        <v>-71.23</v>
      </c>
    </row>
    <row r="528" spans="1:11" x14ac:dyDescent="0.3">
      <c r="A528" t="s">
        <v>1345</v>
      </c>
      <c r="B528" t="s">
        <v>1351</v>
      </c>
      <c r="C528" t="str">
        <f t="shared" si="8"/>
        <v>Québec and environs Sillery</v>
      </c>
      <c r="D528">
        <v>10</v>
      </c>
      <c r="E528">
        <v>0.9</v>
      </c>
      <c r="F528">
        <v>-38</v>
      </c>
      <c r="G528">
        <v>36</v>
      </c>
      <c r="H528">
        <v>96</v>
      </c>
      <c r="I528">
        <v>128</v>
      </c>
      <c r="J528">
        <f>_xlfn.XLOOKUP(C528, '[2]CSA C22.3 No.60826 Table CA.1'!$C$3:$C$681, '[2]CSA C22.3 No.60826 Table CA.1'!$E$3:$E$681)</f>
        <v>46.77</v>
      </c>
      <c r="K528">
        <f>_xlfn.XLOOKUP(C528, '[2]CSA C22.3 No.60826 Table CA.1'!$C$3:$C$681, '[2]CSA C22.3 No.60826 Table CA.1'!$F$3:$F$681)</f>
        <v>-71.25</v>
      </c>
    </row>
    <row r="529" spans="1:11" x14ac:dyDescent="0.3">
      <c r="A529" t="s">
        <v>1345</v>
      </c>
      <c r="B529" t="s">
        <v>1619</v>
      </c>
      <c r="C529" t="str">
        <f t="shared" si="8"/>
        <v>Québec and environs Ste-Foy</v>
      </c>
      <c r="D529">
        <v>115</v>
      </c>
      <c r="E529">
        <v>1.1000000000000001</v>
      </c>
      <c r="F529">
        <v>-38</v>
      </c>
      <c r="G529">
        <v>36</v>
      </c>
      <c r="H529">
        <v>96</v>
      </c>
      <c r="I529">
        <v>128</v>
      </c>
      <c r="J529">
        <v>46.78</v>
      </c>
      <c r="K529">
        <v>-71.28</v>
      </c>
    </row>
    <row r="530" spans="1:11" x14ac:dyDescent="0.3">
      <c r="A530" t="s">
        <v>1196</v>
      </c>
      <c r="B530" t="s">
        <v>939</v>
      </c>
      <c r="C530" t="str">
        <f t="shared" si="8"/>
        <v>Québec Richmond</v>
      </c>
      <c r="D530">
        <v>150</v>
      </c>
      <c r="E530">
        <v>0.7</v>
      </c>
      <c r="F530">
        <v>-41</v>
      </c>
      <c r="G530">
        <v>36</v>
      </c>
      <c r="H530">
        <v>85</v>
      </c>
      <c r="I530">
        <v>114</v>
      </c>
      <c r="J530">
        <f>_xlfn.XLOOKUP(C530, '[2]CSA C22.3 No.60826 Table CA.1'!$C$3:$C$681, '[2]CSA C22.3 No.60826 Table CA.1'!$E$3:$E$681)</f>
        <v>45.67</v>
      </c>
      <c r="K530">
        <f>_xlfn.XLOOKUP(C530, '[2]CSA C22.3 No.60826 Table CA.1'!$C$3:$C$681, '[2]CSA C22.3 No.60826 Table CA.1'!$F$3:$F$681)</f>
        <v>-72.150000000000006</v>
      </c>
    </row>
    <row r="531" spans="1:11" x14ac:dyDescent="0.3">
      <c r="A531" t="s">
        <v>1196</v>
      </c>
      <c r="B531" t="s">
        <v>1356</v>
      </c>
      <c r="C531" t="str">
        <f t="shared" si="8"/>
        <v>Québec Rimouski</v>
      </c>
      <c r="D531">
        <v>30</v>
      </c>
      <c r="E531">
        <v>1.1000000000000001</v>
      </c>
      <c r="F531">
        <v>-35</v>
      </c>
      <c r="G531">
        <v>36</v>
      </c>
      <c r="H531">
        <v>102</v>
      </c>
      <c r="I531">
        <v>134</v>
      </c>
      <c r="J531">
        <f>_xlfn.XLOOKUP(C531, '[2]CSA C22.3 No.60826 Table CA.1'!$C$3:$C$681, '[2]CSA C22.3 No.60826 Table CA.1'!$E$3:$E$681)</f>
        <v>48.43</v>
      </c>
      <c r="K531">
        <f>_xlfn.XLOOKUP(C531, '[2]CSA C22.3 No.60826 Table CA.1'!$C$3:$C$681, '[2]CSA C22.3 No.60826 Table CA.1'!$F$3:$F$681)</f>
        <v>-68.55</v>
      </c>
    </row>
    <row r="532" spans="1:11" x14ac:dyDescent="0.3">
      <c r="A532" t="s">
        <v>1196</v>
      </c>
      <c r="B532" t="s">
        <v>1620</v>
      </c>
      <c r="C532" t="str">
        <f t="shared" si="8"/>
        <v>Québec Riviére-du-Loup</v>
      </c>
      <c r="D532">
        <v>55</v>
      </c>
      <c r="E532">
        <v>1</v>
      </c>
      <c r="F532">
        <v>-37</v>
      </c>
      <c r="G532">
        <v>35</v>
      </c>
      <c r="H532">
        <v>104</v>
      </c>
      <c r="I532">
        <v>138</v>
      </c>
      <c r="J532">
        <v>47.83</v>
      </c>
      <c r="K532">
        <v>-69.53</v>
      </c>
    </row>
    <row r="533" spans="1:11" x14ac:dyDescent="0.3">
      <c r="A533" t="s">
        <v>1196</v>
      </c>
      <c r="B533" t="s">
        <v>1360</v>
      </c>
      <c r="C533" t="str">
        <f t="shared" si="8"/>
        <v>Québec Roberval</v>
      </c>
      <c r="D533">
        <v>100</v>
      </c>
      <c r="E533">
        <v>1</v>
      </c>
      <c r="F533">
        <v>-45</v>
      </c>
      <c r="G533">
        <v>38</v>
      </c>
      <c r="H533">
        <v>90</v>
      </c>
      <c r="I533">
        <v>119</v>
      </c>
      <c r="J533">
        <f>_xlfn.XLOOKUP(C533, '[2]CSA C22.3 No.60826 Table CA.1'!$C$3:$C$681, '[2]CSA C22.3 No.60826 Table CA.1'!$E$3:$E$681)</f>
        <v>48.52</v>
      </c>
      <c r="K533">
        <f>_xlfn.XLOOKUP(C533, '[2]CSA C22.3 No.60826 Table CA.1'!$C$3:$C$681, '[2]CSA C22.3 No.60826 Table CA.1'!$F$3:$F$681)</f>
        <v>-72.23</v>
      </c>
    </row>
    <row r="534" spans="1:11" x14ac:dyDescent="0.3">
      <c r="A534" t="s">
        <v>1196</v>
      </c>
      <c r="B534" t="s">
        <v>1621</v>
      </c>
      <c r="C534" t="str">
        <f t="shared" si="8"/>
        <v>Québec Rock-Island</v>
      </c>
      <c r="D534">
        <v>160</v>
      </c>
      <c r="E534">
        <v>0.6</v>
      </c>
      <c r="F534">
        <v>-39</v>
      </c>
      <c r="G534">
        <v>35</v>
      </c>
      <c r="H534">
        <v>80</v>
      </c>
      <c r="I534">
        <v>107</v>
      </c>
      <c r="J534">
        <v>45.04</v>
      </c>
      <c r="K534">
        <v>-72.099999999999994</v>
      </c>
    </row>
    <row r="535" spans="1:11" x14ac:dyDescent="0.3">
      <c r="A535" t="s">
        <v>1196</v>
      </c>
      <c r="B535" t="s">
        <v>1622</v>
      </c>
      <c r="C535" t="str">
        <f t="shared" si="8"/>
        <v>Québec Rosemére</v>
      </c>
      <c r="D535">
        <v>25</v>
      </c>
      <c r="E535">
        <v>0.8</v>
      </c>
      <c r="F535">
        <v>-41</v>
      </c>
      <c r="G535">
        <v>37</v>
      </c>
      <c r="H535">
        <v>95</v>
      </c>
      <c r="I535">
        <v>127</v>
      </c>
      <c r="J535">
        <v>45.63</v>
      </c>
      <c r="K535">
        <v>-73.8</v>
      </c>
    </row>
    <row r="536" spans="1:11" x14ac:dyDescent="0.3">
      <c r="A536" t="s">
        <v>1196</v>
      </c>
      <c r="B536" t="s">
        <v>1366</v>
      </c>
      <c r="C536" t="str">
        <f t="shared" si="8"/>
        <v>Québec Rouyn</v>
      </c>
      <c r="D536">
        <v>300</v>
      </c>
      <c r="E536">
        <v>0.9</v>
      </c>
      <c r="F536">
        <v>-45</v>
      </c>
      <c r="G536">
        <v>37</v>
      </c>
      <c r="H536">
        <v>87</v>
      </c>
      <c r="I536">
        <v>116</v>
      </c>
      <c r="J536">
        <f>_xlfn.XLOOKUP(C536, '[2]CSA C22.3 No.60826 Table CA.1'!$C$3:$C$681, '[2]CSA C22.3 No.60826 Table CA.1'!$E$3:$E$681)</f>
        <v>48.23</v>
      </c>
      <c r="K536">
        <f>_xlfn.XLOOKUP(C536, '[2]CSA C22.3 No.60826 Table CA.1'!$C$3:$C$681, '[2]CSA C22.3 No.60826 Table CA.1'!$F$3:$F$681)</f>
        <v>-79.02</v>
      </c>
    </row>
    <row r="537" spans="1:11" x14ac:dyDescent="0.3">
      <c r="A537" t="s">
        <v>1196</v>
      </c>
      <c r="B537" t="s">
        <v>1368</v>
      </c>
      <c r="C537" t="str">
        <f t="shared" si="8"/>
        <v>Québec Saguenay</v>
      </c>
      <c r="D537">
        <v>10</v>
      </c>
      <c r="E537">
        <v>0.8</v>
      </c>
      <c r="F537">
        <v>-42</v>
      </c>
      <c r="G537">
        <v>38</v>
      </c>
      <c r="H537">
        <v>90</v>
      </c>
      <c r="I537">
        <v>119</v>
      </c>
      <c r="J537">
        <f>_xlfn.XLOOKUP(C537, '[2]CSA C22.3 No.60826 Table CA.1'!$C$3:$C$681, '[2]CSA C22.3 No.60826 Table CA.1'!$E$3:$E$681)</f>
        <v>48.43</v>
      </c>
      <c r="K537">
        <f>_xlfn.XLOOKUP(C537, '[2]CSA C22.3 No.60826 Table CA.1'!$C$3:$C$681, '[2]CSA C22.3 No.60826 Table CA.1'!$F$3:$F$681)</f>
        <v>-71.069999999999993</v>
      </c>
    </row>
    <row r="538" spans="1:11" x14ac:dyDescent="0.3">
      <c r="A538" t="s">
        <v>1196</v>
      </c>
      <c r="B538" t="s">
        <v>1370</v>
      </c>
      <c r="C538" t="str">
        <f t="shared" si="8"/>
        <v>Québec Saguenay (Bagotville)</v>
      </c>
      <c r="D538">
        <v>5</v>
      </c>
      <c r="E538">
        <v>0.8</v>
      </c>
      <c r="F538">
        <f>-42-E5454</f>
        <v>-42</v>
      </c>
      <c r="G538">
        <v>38</v>
      </c>
      <c r="H538">
        <v>92</v>
      </c>
      <c r="I538">
        <v>122</v>
      </c>
      <c r="J538">
        <f>_xlfn.XLOOKUP(C538, '[2]CSA C22.3 No.60826 Table CA.1'!$C$3:$C$681, '[2]CSA C22.3 No.60826 Table CA.1'!$E$3:$E$681)</f>
        <v>48.35</v>
      </c>
      <c r="K538">
        <f>_xlfn.XLOOKUP(C538, '[2]CSA C22.3 No.60826 Table CA.1'!$C$3:$C$681, '[2]CSA C22.3 No.60826 Table CA.1'!$F$3:$F$681)</f>
        <v>-70.88</v>
      </c>
    </row>
    <row r="539" spans="1:11" x14ac:dyDescent="0.3">
      <c r="A539" t="s">
        <v>1196</v>
      </c>
      <c r="B539" t="s">
        <v>1372</v>
      </c>
      <c r="C539" t="str">
        <f t="shared" si="8"/>
        <v>Québec Saguenay (Jonquière)</v>
      </c>
      <c r="D539">
        <v>135</v>
      </c>
      <c r="E539">
        <v>0.9</v>
      </c>
      <c r="F539">
        <v>-42</v>
      </c>
      <c r="G539">
        <v>38</v>
      </c>
      <c r="H539">
        <v>90</v>
      </c>
      <c r="I539">
        <v>119</v>
      </c>
      <c r="J539">
        <v>48.42</v>
      </c>
      <c r="K539">
        <v>-71.22</v>
      </c>
    </row>
    <row r="540" spans="1:11" x14ac:dyDescent="0.3">
      <c r="A540" t="s">
        <v>1196</v>
      </c>
      <c r="B540" t="s">
        <v>1374</v>
      </c>
      <c r="C540" t="str">
        <f t="shared" si="8"/>
        <v>Québec Saguenay (Kénogami)</v>
      </c>
      <c r="D540">
        <v>140</v>
      </c>
      <c r="E540">
        <v>0.9</v>
      </c>
      <c r="F540">
        <v>-42</v>
      </c>
      <c r="G540">
        <v>38</v>
      </c>
      <c r="H540">
        <v>90</v>
      </c>
      <c r="I540">
        <v>119</v>
      </c>
      <c r="J540">
        <f>_xlfn.XLOOKUP(C540, '[2]CSA C22.3 No.60826 Table CA.1'!$C$3:$C$681, '[2]CSA C22.3 No.60826 Table CA.1'!$E$3:$E$681)</f>
        <v>48.42</v>
      </c>
      <c r="K540">
        <f>_xlfn.XLOOKUP(C540, '[2]CSA C22.3 No.60826 Table CA.1'!$C$3:$C$681, '[2]CSA C22.3 No.60826 Table CA.1'!$F$3:$F$681)</f>
        <v>-71.25</v>
      </c>
    </row>
    <row r="541" spans="1:11" x14ac:dyDescent="0.3">
      <c r="A541" t="s">
        <v>1196</v>
      </c>
      <c r="B541" t="s">
        <v>1623</v>
      </c>
      <c r="C541" t="str">
        <f t="shared" si="8"/>
        <v>Québec Saint-Eustache</v>
      </c>
      <c r="D541">
        <v>35</v>
      </c>
      <c r="E541">
        <v>0.7</v>
      </c>
      <c r="F541">
        <v>-40</v>
      </c>
      <c r="G541">
        <v>37</v>
      </c>
      <c r="H541">
        <v>91</v>
      </c>
      <c r="I541">
        <v>122</v>
      </c>
      <c r="J541">
        <v>45.56</v>
      </c>
      <c r="K541">
        <v>-73.900000000000006</v>
      </c>
    </row>
    <row r="542" spans="1:11" x14ac:dyDescent="0.3">
      <c r="A542" t="s">
        <v>1196</v>
      </c>
      <c r="B542" t="s">
        <v>1624</v>
      </c>
      <c r="C542" t="str">
        <f t="shared" si="8"/>
        <v>Québec Saint-Jean-sur-Richelieu</v>
      </c>
      <c r="D542">
        <v>35</v>
      </c>
      <c r="E542">
        <v>0.7</v>
      </c>
      <c r="F542">
        <v>-38</v>
      </c>
      <c r="G542">
        <v>37</v>
      </c>
      <c r="H542">
        <v>90</v>
      </c>
      <c r="I542">
        <v>121</v>
      </c>
      <c r="J542">
        <v>45.31</v>
      </c>
      <c r="K542">
        <v>-73.260000000000005</v>
      </c>
    </row>
    <row r="543" spans="1:11" x14ac:dyDescent="0.3">
      <c r="A543" t="s">
        <v>1196</v>
      </c>
      <c r="B543" t="s">
        <v>1625</v>
      </c>
      <c r="C543" t="str">
        <f t="shared" si="8"/>
        <v>Québec Salaberry-de-Valleyfield</v>
      </c>
      <c r="D543">
        <v>50</v>
      </c>
      <c r="E543">
        <v>0.7</v>
      </c>
      <c r="F543">
        <v>-39</v>
      </c>
      <c r="G543">
        <v>37</v>
      </c>
      <c r="H543">
        <v>95</v>
      </c>
      <c r="I543">
        <v>128</v>
      </c>
      <c r="J543">
        <v>45.25</v>
      </c>
      <c r="K543">
        <v>-74.13</v>
      </c>
    </row>
    <row r="544" spans="1:11" x14ac:dyDescent="0.3">
      <c r="A544" t="s">
        <v>1196</v>
      </c>
      <c r="B544" t="s">
        <v>1382</v>
      </c>
      <c r="C544" t="str">
        <f t="shared" si="8"/>
        <v>Québec Schefferville</v>
      </c>
      <c r="D544">
        <v>550</v>
      </c>
      <c r="E544">
        <v>1.3</v>
      </c>
      <c r="F544">
        <v>-50</v>
      </c>
      <c r="G544">
        <v>33</v>
      </c>
      <c r="H544">
        <v>103</v>
      </c>
      <c r="I544">
        <v>132</v>
      </c>
      <c r="J544">
        <f>_xlfn.XLOOKUP(C544, '[2]CSA C22.3 No.60826 Table CA.1'!$C$3:$C$681, '[2]CSA C22.3 No.60826 Table CA.1'!$E$3:$E$681)</f>
        <v>54.8</v>
      </c>
      <c r="K544">
        <f>_xlfn.XLOOKUP(C544, '[2]CSA C22.3 No.60826 Table CA.1'!$C$3:$C$681, '[2]CSA C22.3 No.60826 Table CA.1'!$F$3:$F$681)</f>
        <v>-66.83</v>
      </c>
    </row>
    <row r="545" spans="1:11" x14ac:dyDescent="0.3">
      <c r="A545" t="s">
        <v>1196</v>
      </c>
      <c r="B545" t="s">
        <v>1384</v>
      </c>
      <c r="C545" t="str">
        <f t="shared" si="8"/>
        <v>Québec Senneterre</v>
      </c>
      <c r="D545">
        <v>310</v>
      </c>
      <c r="E545">
        <v>1</v>
      </c>
      <c r="F545">
        <v>-50</v>
      </c>
      <c r="G545">
        <v>37</v>
      </c>
      <c r="H545">
        <v>80</v>
      </c>
      <c r="I545">
        <v>107</v>
      </c>
      <c r="J545">
        <f>_xlfn.XLOOKUP(C545, '[2]CSA C22.3 No.60826 Table CA.1'!$C$3:$C$681, '[2]CSA C22.3 No.60826 Table CA.1'!$E$3:$E$681)</f>
        <v>48.38</v>
      </c>
      <c r="K545">
        <f>_xlfn.XLOOKUP(C545, '[2]CSA C22.3 No.60826 Table CA.1'!$C$3:$C$681, '[2]CSA C22.3 No.60826 Table CA.1'!$F$3:$F$681)</f>
        <v>-77.23</v>
      </c>
    </row>
    <row r="546" spans="1:11" x14ac:dyDescent="0.3">
      <c r="A546" t="s">
        <v>1196</v>
      </c>
      <c r="B546" t="s">
        <v>1626</v>
      </c>
      <c r="C546" t="str">
        <f t="shared" si="8"/>
        <v>Québec Sept-Îles</v>
      </c>
      <c r="D546">
        <v>5</v>
      </c>
      <c r="E546">
        <v>1.2</v>
      </c>
      <c r="F546">
        <v>-42</v>
      </c>
      <c r="G546">
        <v>34</v>
      </c>
      <c r="H546">
        <v>110</v>
      </c>
      <c r="I546">
        <v>144</v>
      </c>
      <c r="J546">
        <v>50.2</v>
      </c>
      <c r="K546">
        <v>-66.38</v>
      </c>
    </row>
    <row r="547" spans="1:11" x14ac:dyDescent="0.3">
      <c r="A547" t="s">
        <v>1196</v>
      </c>
      <c r="B547" t="s">
        <v>1388</v>
      </c>
      <c r="C547" t="str">
        <f t="shared" si="8"/>
        <v>Québec Shawinigan</v>
      </c>
      <c r="D547">
        <v>60</v>
      </c>
      <c r="E547">
        <v>0.9</v>
      </c>
      <c r="F547">
        <v>-41</v>
      </c>
      <c r="G547">
        <v>38</v>
      </c>
      <c r="H547">
        <v>84</v>
      </c>
      <c r="I547">
        <v>112</v>
      </c>
      <c r="J547">
        <f>_xlfn.XLOOKUP(C547, '[2]CSA C22.3 No.60826 Table CA.1'!$C$3:$C$681, '[2]CSA C22.3 No.60826 Table CA.1'!$E$3:$E$681)</f>
        <v>46.55</v>
      </c>
      <c r="K547">
        <f>_xlfn.XLOOKUP(C547, '[2]CSA C22.3 No.60826 Table CA.1'!$C$3:$C$681, '[2]CSA C22.3 No.60826 Table CA.1'!$F$3:$F$681)</f>
        <v>-72.75</v>
      </c>
    </row>
    <row r="548" spans="1:11" x14ac:dyDescent="0.3">
      <c r="A548" t="s">
        <v>1196</v>
      </c>
      <c r="B548" t="s">
        <v>1390</v>
      </c>
      <c r="C548" t="str">
        <f t="shared" si="8"/>
        <v>Québec Shawville</v>
      </c>
      <c r="D548">
        <v>170</v>
      </c>
      <c r="E548">
        <v>0.8</v>
      </c>
      <c r="F548">
        <v>-41</v>
      </c>
      <c r="G548">
        <v>38</v>
      </c>
      <c r="H548">
        <v>87</v>
      </c>
      <c r="I548">
        <v>117</v>
      </c>
      <c r="J548">
        <f>_xlfn.XLOOKUP(C548, '[2]CSA C22.3 No.60826 Table CA.1'!$C$3:$C$681, '[2]CSA C22.3 No.60826 Table CA.1'!$E$3:$E$681)</f>
        <v>45.6</v>
      </c>
      <c r="K548">
        <f>_xlfn.XLOOKUP(C548, '[2]CSA C22.3 No.60826 Table CA.1'!$C$3:$C$681, '[2]CSA C22.3 No.60826 Table CA.1'!$F$3:$F$681)</f>
        <v>-76.48</v>
      </c>
    </row>
    <row r="549" spans="1:11" x14ac:dyDescent="0.3">
      <c r="A549" t="s">
        <v>1196</v>
      </c>
      <c r="B549" t="s">
        <v>1392</v>
      </c>
      <c r="C549" t="str">
        <f t="shared" si="8"/>
        <v>Québec Sherbrooke</v>
      </c>
      <c r="D549">
        <v>185</v>
      </c>
      <c r="E549">
        <v>0.7</v>
      </c>
      <c r="F549">
        <v>-41</v>
      </c>
      <c r="G549">
        <v>36</v>
      </c>
      <c r="H549">
        <v>85</v>
      </c>
      <c r="I549">
        <v>114</v>
      </c>
      <c r="J549">
        <f>_xlfn.XLOOKUP(C549, '[2]CSA C22.3 No.60826 Table CA.1'!$C$3:$C$681, '[2]CSA C22.3 No.60826 Table CA.1'!$E$3:$E$681)</f>
        <v>45.42</v>
      </c>
      <c r="K549">
        <f>_xlfn.XLOOKUP(C549, '[2]CSA C22.3 No.60826 Table CA.1'!$C$3:$C$681, '[2]CSA C22.3 No.60826 Table CA.1'!$F$3:$F$681)</f>
        <v>-71.900000000000006</v>
      </c>
    </row>
    <row r="550" spans="1:11" x14ac:dyDescent="0.3">
      <c r="A550" t="s">
        <v>1196</v>
      </c>
      <c r="B550" t="s">
        <v>1394</v>
      </c>
      <c r="C550" t="str">
        <f t="shared" si="8"/>
        <v>Québec Sorel</v>
      </c>
      <c r="D550">
        <v>10</v>
      </c>
      <c r="E550">
        <v>0.8</v>
      </c>
      <c r="F550">
        <v>-42</v>
      </c>
      <c r="G550">
        <v>37</v>
      </c>
      <c r="H550">
        <v>96</v>
      </c>
      <c r="I550">
        <v>128</v>
      </c>
      <c r="J550">
        <f>_xlfn.XLOOKUP(C550, '[2]CSA C22.3 No.60826 Table CA.1'!$C$3:$C$681, '[2]CSA C22.3 No.60826 Table CA.1'!$E$3:$E$681)</f>
        <v>46.03</v>
      </c>
      <c r="K550">
        <f>_xlfn.XLOOKUP(C550, '[2]CSA C22.3 No.60826 Table CA.1'!$C$3:$C$681, '[2]CSA C22.3 No.60826 Table CA.1'!$F$3:$F$681)</f>
        <v>-73.12</v>
      </c>
    </row>
    <row r="551" spans="1:11" x14ac:dyDescent="0.3">
      <c r="A551" t="s">
        <v>1196</v>
      </c>
      <c r="B551" t="s">
        <v>1627</v>
      </c>
      <c r="C551" t="str">
        <f t="shared" si="8"/>
        <v>Québec St-Félicien</v>
      </c>
      <c r="D551">
        <v>105</v>
      </c>
      <c r="E551">
        <v>1</v>
      </c>
      <c r="F551">
        <v>-47</v>
      </c>
      <c r="G551">
        <v>38</v>
      </c>
      <c r="H551">
        <v>90</v>
      </c>
      <c r="I551">
        <v>119</v>
      </c>
      <c r="J551">
        <v>48.65</v>
      </c>
      <c r="K551">
        <v>-72.45</v>
      </c>
    </row>
    <row r="552" spans="1:11" x14ac:dyDescent="0.3">
      <c r="A552" t="s">
        <v>1196</v>
      </c>
      <c r="B552" t="s">
        <v>1628</v>
      </c>
      <c r="C552" t="str">
        <f t="shared" si="8"/>
        <v>Québec St-Georges-de-Cacouna</v>
      </c>
      <c r="D552">
        <v>35</v>
      </c>
      <c r="E552">
        <v>1</v>
      </c>
      <c r="F552">
        <v>-37</v>
      </c>
      <c r="G552">
        <v>35</v>
      </c>
      <c r="H552">
        <v>104</v>
      </c>
      <c r="I552">
        <v>137</v>
      </c>
      <c r="J552">
        <v>47.92</v>
      </c>
      <c r="K552">
        <v>-69.5</v>
      </c>
    </row>
    <row r="553" spans="1:11" x14ac:dyDescent="0.3">
      <c r="A553" t="s">
        <v>1196</v>
      </c>
      <c r="B553" t="s">
        <v>1629</v>
      </c>
      <c r="C553" t="str">
        <f t="shared" si="8"/>
        <v>Québec St-Hubert</v>
      </c>
      <c r="D553">
        <v>25</v>
      </c>
      <c r="E553">
        <v>0.7</v>
      </c>
      <c r="F553">
        <v>-37</v>
      </c>
      <c r="G553">
        <v>37</v>
      </c>
      <c r="H553">
        <v>101</v>
      </c>
      <c r="I553">
        <v>135</v>
      </c>
      <c r="J553">
        <v>45.5</v>
      </c>
      <c r="K553">
        <v>-73.42</v>
      </c>
    </row>
    <row r="554" spans="1:11" x14ac:dyDescent="0.3">
      <c r="A554" t="s">
        <v>1196</v>
      </c>
      <c r="B554" t="s">
        <v>1630</v>
      </c>
      <c r="C554" t="str">
        <f t="shared" si="8"/>
        <v>Québec St-Hubert-de-Riviére-du-Loup</v>
      </c>
      <c r="D554">
        <v>310</v>
      </c>
      <c r="E554">
        <v>1.3</v>
      </c>
      <c r="F554">
        <v>-39</v>
      </c>
      <c r="G554">
        <v>35</v>
      </c>
      <c r="H554">
        <v>80</v>
      </c>
      <c r="I554">
        <v>106</v>
      </c>
      <c r="J554">
        <v>47.82</v>
      </c>
      <c r="K554">
        <v>-69.150000000000006</v>
      </c>
    </row>
    <row r="555" spans="1:11" x14ac:dyDescent="0.3">
      <c r="A555" t="s">
        <v>1196</v>
      </c>
      <c r="B555" t="s">
        <v>1631</v>
      </c>
      <c r="C555" t="str">
        <f t="shared" si="8"/>
        <v>Québec St-Hyacinthe</v>
      </c>
      <c r="D555">
        <v>35</v>
      </c>
      <c r="E555">
        <v>0.7</v>
      </c>
      <c r="F555">
        <v>-40</v>
      </c>
      <c r="G555">
        <v>37</v>
      </c>
      <c r="H555">
        <v>89</v>
      </c>
      <c r="I555">
        <v>119</v>
      </c>
      <c r="J555">
        <v>45.62</v>
      </c>
      <c r="K555">
        <v>-72.95</v>
      </c>
    </row>
    <row r="556" spans="1:11" x14ac:dyDescent="0.3">
      <c r="A556" t="s">
        <v>1196</v>
      </c>
      <c r="B556" t="s">
        <v>1632</v>
      </c>
      <c r="C556" t="str">
        <f t="shared" si="8"/>
        <v>Québec St-Jérôme</v>
      </c>
      <c r="D556">
        <v>95</v>
      </c>
      <c r="E556">
        <v>0.8</v>
      </c>
      <c r="F556">
        <v>-41</v>
      </c>
      <c r="G556">
        <v>37</v>
      </c>
      <c r="H556">
        <v>87</v>
      </c>
      <c r="I556">
        <v>117</v>
      </c>
      <c r="J556">
        <v>45.78</v>
      </c>
      <c r="K556">
        <v>-74</v>
      </c>
    </row>
    <row r="557" spans="1:11" x14ac:dyDescent="0.3">
      <c r="A557" t="s">
        <v>1196</v>
      </c>
      <c r="B557" t="s">
        <v>1633</v>
      </c>
      <c r="C557" t="str">
        <f t="shared" si="8"/>
        <v>Québec St-Jovite</v>
      </c>
      <c r="D557">
        <v>230</v>
      </c>
      <c r="E557">
        <v>0.8</v>
      </c>
      <c r="F557">
        <v>-42</v>
      </c>
      <c r="G557">
        <v>37</v>
      </c>
      <c r="H557">
        <v>82</v>
      </c>
      <c r="I557">
        <v>110</v>
      </c>
      <c r="J557">
        <v>46.12</v>
      </c>
      <c r="K557">
        <v>-74.599999999999994</v>
      </c>
    </row>
    <row r="558" spans="1:11" x14ac:dyDescent="0.3">
      <c r="A558" t="s">
        <v>1196</v>
      </c>
      <c r="B558" t="s">
        <v>1634</v>
      </c>
      <c r="C558" t="str">
        <f t="shared" si="8"/>
        <v>Québec St-Lazare-Hudson</v>
      </c>
      <c r="D558">
        <v>60</v>
      </c>
      <c r="E558">
        <v>0.7</v>
      </c>
      <c r="F558">
        <v>-39</v>
      </c>
      <c r="G558">
        <v>37</v>
      </c>
      <c r="H558">
        <v>95</v>
      </c>
      <c r="I558">
        <v>127</v>
      </c>
      <c r="J558">
        <v>45.4</v>
      </c>
      <c r="K558">
        <v>-74.14</v>
      </c>
    </row>
    <row r="559" spans="1:11" x14ac:dyDescent="0.3">
      <c r="A559" t="s">
        <v>1196</v>
      </c>
      <c r="B559" t="s">
        <v>1635</v>
      </c>
      <c r="C559" t="str">
        <f t="shared" si="8"/>
        <v>Québec St-Nicolas</v>
      </c>
      <c r="D559">
        <v>65</v>
      </c>
      <c r="E559">
        <v>1</v>
      </c>
      <c r="F559">
        <v>-40</v>
      </c>
      <c r="G559">
        <v>36</v>
      </c>
      <c r="H559">
        <v>97</v>
      </c>
      <c r="I559">
        <v>129</v>
      </c>
      <c r="J559">
        <v>46.7</v>
      </c>
      <c r="K559">
        <v>-71.400000000000006</v>
      </c>
    </row>
    <row r="560" spans="1:11" x14ac:dyDescent="0.3">
      <c r="A560" t="s">
        <v>1196</v>
      </c>
      <c r="B560" t="s">
        <v>1636</v>
      </c>
      <c r="C560" t="str">
        <f t="shared" si="8"/>
        <v>Québec Ste-Agathe-des-Monts</v>
      </c>
      <c r="D560">
        <v>360</v>
      </c>
      <c r="E560">
        <v>1</v>
      </c>
      <c r="F560">
        <v>-41</v>
      </c>
      <c r="G560">
        <v>37</v>
      </c>
      <c r="H560">
        <v>89</v>
      </c>
      <c r="I560">
        <v>119</v>
      </c>
      <c r="J560">
        <v>46.05</v>
      </c>
      <c r="K560">
        <v>-74.28</v>
      </c>
    </row>
    <row r="561" spans="1:11" x14ac:dyDescent="0.3">
      <c r="A561" t="s">
        <v>1196</v>
      </c>
      <c r="B561" t="s">
        <v>1416</v>
      </c>
      <c r="C561" t="str">
        <f t="shared" si="8"/>
        <v>Québec Sutton</v>
      </c>
      <c r="D561">
        <v>185</v>
      </c>
      <c r="E561">
        <v>0.7</v>
      </c>
      <c r="F561">
        <v>-39</v>
      </c>
      <c r="G561">
        <v>36</v>
      </c>
      <c r="H561">
        <v>80</v>
      </c>
      <c r="I561">
        <v>107</v>
      </c>
      <c r="J561">
        <f>_xlfn.XLOOKUP(C561, '[2]CSA C22.3 No.60826 Table CA.1'!$C$3:$C$681, '[2]CSA C22.3 No.60826 Table CA.1'!$E$3:$E$681)</f>
        <v>45.1</v>
      </c>
      <c r="K561">
        <f>_xlfn.XLOOKUP(C561, '[2]CSA C22.3 No.60826 Table CA.1'!$C$3:$C$681, '[2]CSA C22.3 No.60826 Table CA.1'!$F$3:$F$681)</f>
        <v>-72.62</v>
      </c>
    </row>
    <row r="562" spans="1:11" x14ac:dyDescent="0.3">
      <c r="A562" t="s">
        <v>1196</v>
      </c>
      <c r="B562" t="s">
        <v>1418</v>
      </c>
      <c r="C562" t="str">
        <f t="shared" si="8"/>
        <v>Québec Tadoussac</v>
      </c>
      <c r="D562">
        <v>65</v>
      </c>
      <c r="E562">
        <v>1.1000000000000001</v>
      </c>
      <c r="F562">
        <v>-37</v>
      </c>
      <c r="G562">
        <v>35</v>
      </c>
      <c r="H562">
        <v>108</v>
      </c>
      <c r="I562">
        <v>143</v>
      </c>
      <c r="J562">
        <f>_xlfn.XLOOKUP(C562, '[2]CSA C22.3 No.60826 Table CA.1'!$C$3:$C$681, '[2]CSA C22.3 No.60826 Table CA.1'!$E$3:$E$681)</f>
        <v>48.15</v>
      </c>
      <c r="K562">
        <f>_xlfn.XLOOKUP(C562, '[2]CSA C22.3 No.60826 Table CA.1'!$C$3:$C$681, '[2]CSA C22.3 No.60826 Table CA.1'!$F$3:$F$681)</f>
        <v>-69.72</v>
      </c>
    </row>
    <row r="563" spans="1:11" x14ac:dyDescent="0.3">
      <c r="A563" t="s">
        <v>1196</v>
      </c>
      <c r="B563" t="s">
        <v>1420</v>
      </c>
      <c r="C563" t="str">
        <f t="shared" si="8"/>
        <v>Québec Témiscaming</v>
      </c>
      <c r="D563">
        <v>240</v>
      </c>
      <c r="E563">
        <v>0.7</v>
      </c>
      <c r="F563">
        <v>-43</v>
      </c>
      <c r="G563">
        <v>39</v>
      </c>
      <c r="H563">
        <v>83</v>
      </c>
      <c r="I563">
        <v>112</v>
      </c>
      <c r="J563">
        <f>_xlfn.XLOOKUP(C563, '[2]CSA C22.3 No.60826 Table CA.1'!$C$3:$C$681, '[2]CSA C22.3 No.60826 Table CA.1'!$E$3:$E$681)</f>
        <v>46.72</v>
      </c>
      <c r="K563">
        <f>_xlfn.XLOOKUP(C563, '[2]CSA C22.3 No.60826 Table CA.1'!$C$3:$C$681, '[2]CSA C22.3 No.60826 Table CA.1'!$F$3:$F$681)</f>
        <v>-79.099999999999994</v>
      </c>
    </row>
    <row r="564" spans="1:11" x14ac:dyDescent="0.3">
      <c r="A564" t="s">
        <v>1196</v>
      </c>
      <c r="B564" t="s">
        <v>1422</v>
      </c>
      <c r="C564" t="str">
        <f t="shared" si="8"/>
        <v>Québec Terrebonne</v>
      </c>
      <c r="D564">
        <v>20</v>
      </c>
      <c r="E564">
        <v>0.8</v>
      </c>
      <c r="F564">
        <v>-40</v>
      </c>
      <c r="G564">
        <v>37</v>
      </c>
      <c r="H564">
        <v>95</v>
      </c>
      <c r="I564">
        <v>127</v>
      </c>
      <c r="J564">
        <f>_xlfn.XLOOKUP(C564, '[2]CSA C22.3 No.60826 Table CA.1'!$C$3:$C$681, '[2]CSA C22.3 No.60826 Table CA.1'!$E$3:$E$681)</f>
        <v>45.69</v>
      </c>
      <c r="K564">
        <f>_xlfn.XLOOKUP(C564, '[2]CSA C22.3 No.60826 Table CA.1'!$C$3:$C$681, '[2]CSA C22.3 No.60826 Table CA.1'!$F$3:$F$681)</f>
        <v>-73.63</v>
      </c>
    </row>
    <row r="565" spans="1:11" x14ac:dyDescent="0.3">
      <c r="A565" t="s">
        <v>1196</v>
      </c>
      <c r="B565" t="s">
        <v>1424</v>
      </c>
      <c r="C565" t="str">
        <f t="shared" si="8"/>
        <v>Québec Thetford Mines</v>
      </c>
      <c r="D565">
        <v>330</v>
      </c>
      <c r="E565">
        <v>1</v>
      </c>
      <c r="F565">
        <v>-40</v>
      </c>
      <c r="G565">
        <v>35</v>
      </c>
      <c r="H565">
        <v>84</v>
      </c>
      <c r="I565">
        <v>112</v>
      </c>
      <c r="J565">
        <f>_xlfn.XLOOKUP(C565, '[2]CSA C22.3 No.60826 Table CA.1'!$C$3:$C$681, '[2]CSA C22.3 No.60826 Table CA.1'!$E$3:$E$681)</f>
        <v>46.08</v>
      </c>
      <c r="K565">
        <f>_xlfn.XLOOKUP(C565, '[2]CSA C22.3 No.60826 Table CA.1'!$C$3:$C$681, '[2]CSA C22.3 No.60826 Table CA.1'!$F$3:$F$681)</f>
        <v>-71.3</v>
      </c>
    </row>
    <row r="566" spans="1:11" x14ac:dyDescent="0.3">
      <c r="A566" t="s">
        <v>1196</v>
      </c>
      <c r="B566" t="s">
        <v>1426</v>
      </c>
      <c r="C566" t="str">
        <f t="shared" si="8"/>
        <v>Québec Thurso</v>
      </c>
      <c r="D566">
        <v>50</v>
      </c>
      <c r="E566">
        <v>0.7</v>
      </c>
      <c r="F566">
        <v>-41</v>
      </c>
      <c r="G566">
        <v>38</v>
      </c>
      <c r="H566">
        <v>95</v>
      </c>
      <c r="I566">
        <v>128</v>
      </c>
      <c r="J566">
        <f>_xlfn.XLOOKUP(C566, '[2]CSA C22.3 No.60826 Table CA.1'!$C$3:$C$681, '[2]CSA C22.3 No.60826 Table CA.1'!$E$3:$E$681)</f>
        <v>45.6</v>
      </c>
      <c r="K566">
        <f>_xlfn.XLOOKUP(C566, '[2]CSA C22.3 No.60826 Table CA.1'!$C$3:$C$681, '[2]CSA C22.3 No.60826 Table CA.1'!$F$3:$F$681)</f>
        <v>-75.25</v>
      </c>
    </row>
    <row r="567" spans="1:11" x14ac:dyDescent="0.3">
      <c r="A567" t="s">
        <v>1196</v>
      </c>
      <c r="B567" t="s">
        <v>1428</v>
      </c>
      <c r="C567" t="str">
        <f t="shared" si="8"/>
        <v>Québec Trois–Rivières</v>
      </c>
      <c r="D567">
        <v>25</v>
      </c>
      <c r="E567">
        <v>0.8</v>
      </c>
      <c r="F567">
        <v>-38</v>
      </c>
      <c r="G567">
        <v>37</v>
      </c>
      <c r="H567">
        <v>96</v>
      </c>
      <c r="I567">
        <v>128</v>
      </c>
      <c r="J567">
        <v>46.35</v>
      </c>
      <c r="K567">
        <v>-72.55</v>
      </c>
    </row>
    <row r="568" spans="1:11" x14ac:dyDescent="0.3">
      <c r="A568" t="s">
        <v>1196</v>
      </c>
      <c r="B568" t="s">
        <v>1637</v>
      </c>
      <c r="C568" t="str">
        <f t="shared" si="8"/>
        <v>Québec Val-d'Or</v>
      </c>
      <c r="D568">
        <v>310</v>
      </c>
      <c r="E568">
        <v>1</v>
      </c>
      <c r="F568">
        <v>-46</v>
      </c>
      <c r="G568">
        <v>37</v>
      </c>
      <c r="H568">
        <v>85</v>
      </c>
      <c r="I568">
        <v>113</v>
      </c>
      <c r="J568">
        <v>48.1</v>
      </c>
      <c r="K568">
        <v>-77.78</v>
      </c>
    </row>
    <row r="569" spans="1:11" x14ac:dyDescent="0.3">
      <c r="A569" t="s">
        <v>1196</v>
      </c>
      <c r="B569" t="s">
        <v>1432</v>
      </c>
      <c r="C569" t="str">
        <f t="shared" si="8"/>
        <v>Québec Varennes</v>
      </c>
      <c r="D569">
        <v>15</v>
      </c>
      <c r="E569">
        <v>0.8</v>
      </c>
      <c r="F569">
        <v>-37</v>
      </c>
      <c r="G569">
        <v>37</v>
      </c>
      <c r="H569">
        <v>95</v>
      </c>
      <c r="I569">
        <v>127</v>
      </c>
      <c r="J569">
        <f>_xlfn.XLOOKUP(C569, '[2]CSA C22.3 No.60826 Table CA.1'!$C$3:$C$681, '[2]CSA C22.3 No.60826 Table CA.1'!$E$3:$E$681)</f>
        <v>45.68</v>
      </c>
      <c r="K569">
        <f>_xlfn.XLOOKUP(C569, '[2]CSA C22.3 No.60826 Table CA.1'!$C$3:$C$681, '[2]CSA C22.3 No.60826 Table CA.1'!$F$3:$F$681)</f>
        <v>-73.430000000000007</v>
      </c>
    </row>
    <row r="570" spans="1:11" x14ac:dyDescent="0.3">
      <c r="A570" t="s">
        <v>1196</v>
      </c>
      <c r="B570" t="s">
        <v>1434</v>
      </c>
      <c r="C570" t="str">
        <f t="shared" si="8"/>
        <v>Québec Verchères</v>
      </c>
      <c r="D570">
        <v>15</v>
      </c>
      <c r="E570">
        <v>0.8</v>
      </c>
      <c r="F570">
        <v>-39</v>
      </c>
      <c r="G570">
        <v>37</v>
      </c>
      <c r="H570">
        <v>98</v>
      </c>
      <c r="I570">
        <v>131</v>
      </c>
      <c r="J570">
        <f>_xlfn.XLOOKUP(C570, '[2]CSA C22.3 No.60826 Table CA.1'!$C$3:$C$681, '[2]CSA C22.3 No.60826 Table CA.1'!$E$3:$E$681)</f>
        <v>45.78</v>
      </c>
      <c r="K570">
        <f>_xlfn.XLOOKUP(C570, '[2]CSA C22.3 No.60826 Table CA.1'!$C$3:$C$681, '[2]CSA C22.3 No.60826 Table CA.1'!$F$3:$F$681)</f>
        <v>-73.349999999999994</v>
      </c>
    </row>
    <row r="571" spans="1:11" x14ac:dyDescent="0.3">
      <c r="A571" t="s">
        <v>1196</v>
      </c>
      <c r="B571" t="s">
        <v>1436</v>
      </c>
      <c r="C571" t="str">
        <f t="shared" si="8"/>
        <v>Québec Victoriaville</v>
      </c>
      <c r="D571">
        <v>125</v>
      </c>
      <c r="E571">
        <v>0.8</v>
      </c>
      <c r="F571">
        <v>-40</v>
      </c>
      <c r="G571">
        <v>35</v>
      </c>
      <c r="H571">
        <v>86</v>
      </c>
      <c r="I571">
        <v>115</v>
      </c>
      <c r="J571">
        <f>_xlfn.XLOOKUP(C571, '[2]CSA C22.3 No.60826 Table CA.1'!$C$3:$C$681, '[2]CSA C22.3 No.60826 Table CA.1'!$E$3:$E$681)</f>
        <v>46.05</v>
      </c>
      <c r="K571">
        <f>_xlfn.XLOOKUP(C571, '[2]CSA C22.3 No.60826 Table CA.1'!$C$3:$C$681, '[2]CSA C22.3 No.60826 Table CA.1'!$F$3:$F$681)</f>
        <v>-71.97</v>
      </c>
    </row>
    <row r="572" spans="1:11" x14ac:dyDescent="0.3">
      <c r="A572" t="s">
        <v>1196</v>
      </c>
      <c r="B572" t="s">
        <v>1638</v>
      </c>
      <c r="C572" t="str">
        <f t="shared" si="8"/>
        <v>Québec Ville-Marie</v>
      </c>
      <c r="D572">
        <v>200</v>
      </c>
      <c r="E572">
        <v>0.7</v>
      </c>
      <c r="F572">
        <v>-47</v>
      </c>
      <c r="G572">
        <v>39</v>
      </c>
      <c r="H572">
        <v>88</v>
      </c>
      <c r="I572">
        <v>118</v>
      </c>
      <c r="J572">
        <v>47.33</v>
      </c>
      <c r="K572">
        <v>-79.430000000000007</v>
      </c>
    </row>
    <row r="573" spans="1:11" x14ac:dyDescent="0.3">
      <c r="A573" t="s">
        <v>1196</v>
      </c>
      <c r="B573" t="s">
        <v>1440</v>
      </c>
      <c r="C573" t="str">
        <f t="shared" si="8"/>
        <v>Québec Wakefield</v>
      </c>
      <c r="D573">
        <v>120</v>
      </c>
      <c r="E573">
        <v>0.7</v>
      </c>
      <c r="F573">
        <v>-42</v>
      </c>
      <c r="G573">
        <v>38</v>
      </c>
      <c r="H573">
        <v>86</v>
      </c>
      <c r="I573">
        <v>116</v>
      </c>
      <c r="J573">
        <f>_xlfn.XLOOKUP(C573, '[2]CSA C22.3 No.60826 Table CA.1'!$C$3:$C$681, '[2]CSA C22.3 No.60826 Table CA.1'!$E$3:$E$681)</f>
        <v>45.64</v>
      </c>
      <c r="K573">
        <f>_xlfn.XLOOKUP(C573, '[2]CSA C22.3 No.60826 Table CA.1'!$C$3:$C$681, '[2]CSA C22.3 No.60826 Table CA.1'!$F$3:$F$681)</f>
        <v>-75.930000000000007</v>
      </c>
    </row>
    <row r="574" spans="1:11" x14ac:dyDescent="0.3">
      <c r="A574" t="s">
        <v>1196</v>
      </c>
      <c r="B574" t="s">
        <v>693</v>
      </c>
      <c r="C574" t="str">
        <f t="shared" si="8"/>
        <v>Québec Waterloo</v>
      </c>
      <c r="D574">
        <v>205</v>
      </c>
      <c r="E574">
        <v>0.7</v>
      </c>
      <c r="F574">
        <v>-41</v>
      </c>
      <c r="G574">
        <v>36</v>
      </c>
      <c r="H574">
        <v>86</v>
      </c>
      <c r="I574">
        <v>115</v>
      </c>
      <c r="J574">
        <f>_xlfn.XLOOKUP(C574, '[2]CSA C22.3 No.60826 Table CA.1'!$C$3:$C$681, '[2]CSA C22.3 No.60826 Table CA.1'!$E$3:$E$681)</f>
        <v>45.35</v>
      </c>
      <c r="K574">
        <f>_xlfn.XLOOKUP(C574, '[2]CSA C22.3 No.60826 Table CA.1'!$C$3:$C$681, '[2]CSA C22.3 No.60826 Table CA.1'!$F$3:$F$681)</f>
        <v>-72.52</v>
      </c>
    </row>
    <row r="575" spans="1:11" x14ac:dyDescent="0.3">
      <c r="A575" t="s">
        <v>1196</v>
      </c>
      <c r="B575" t="s">
        <v>699</v>
      </c>
      <c r="C575" t="str">
        <f t="shared" si="8"/>
        <v>Québec Windsor</v>
      </c>
      <c r="D575">
        <v>150</v>
      </c>
      <c r="E575">
        <v>0.7</v>
      </c>
      <c r="F575">
        <v>-41</v>
      </c>
      <c r="G575">
        <v>36</v>
      </c>
      <c r="H575">
        <v>85</v>
      </c>
      <c r="I575">
        <v>114</v>
      </c>
      <c r="J575">
        <f>_xlfn.XLOOKUP(C575, '[2]CSA C22.3 No.60826 Table CA.1'!$C$3:$C$681, '[2]CSA C22.3 No.60826 Table CA.1'!$E$3:$E$681)</f>
        <v>45.57</v>
      </c>
      <c r="K575">
        <f>_xlfn.XLOOKUP(C575, '[2]CSA C22.3 No.60826 Table CA.1'!$C$3:$C$681, '[2]CSA C22.3 No.60826 Table CA.1'!$F$3:$F$681)</f>
        <v>-72</v>
      </c>
    </row>
    <row r="576" spans="1:11" x14ac:dyDescent="0.3">
      <c r="A576" t="s">
        <v>703</v>
      </c>
      <c r="B576" t="s">
        <v>704</v>
      </c>
      <c r="C576" t="str">
        <f t="shared" si="8"/>
        <v>New Brunswick Alma</v>
      </c>
      <c r="D576">
        <v>5</v>
      </c>
      <c r="E576">
        <v>0.8</v>
      </c>
      <c r="F576">
        <v>-32</v>
      </c>
      <c r="G576">
        <v>34</v>
      </c>
      <c r="H576">
        <v>102</v>
      </c>
      <c r="I576">
        <v>135</v>
      </c>
      <c r="J576">
        <f>_xlfn.XLOOKUP(C576, '[2]CSA C22.3 No.60826 Table CA.1'!$C$3:$C$681, '[2]CSA C22.3 No.60826 Table CA.1'!$E$3:$E$681)</f>
        <v>45.6</v>
      </c>
      <c r="K576">
        <f>_xlfn.XLOOKUP(C576, '[2]CSA C22.3 No.60826 Table CA.1'!$C$3:$C$681, '[2]CSA C22.3 No.60826 Table CA.1'!$F$3:$F$681)</f>
        <v>-64.95</v>
      </c>
    </row>
    <row r="577" spans="1:11" x14ac:dyDescent="0.3">
      <c r="A577" t="s">
        <v>703</v>
      </c>
      <c r="B577" t="s">
        <v>706</v>
      </c>
      <c r="C577" t="str">
        <f t="shared" si="8"/>
        <v>New Brunswick Bathurst</v>
      </c>
      <c r="D577">
        <v>10</v>
      </c>
      <c r="E577">
        <v>1.2</v>
      </c>
      <c r="F577">
        <v>-38</v>
      </c>
      <c r="G577">
        <v>38</v>
      </c>
      <c r="H577">
        <v>100</v>
      </c>
      <c r="I577">
        <v>132</v>
      </c>
      <c r="J577">
        <f>_xlfn.XLOOKUP(C577, '[2]CSA C22.3 No.60826 Table CA.1'!$C$3:$C$681, '[2]CSA C22.3 No.60826 Table CA.1'!$E$3:$E$681)</f>
        <v>47.6</v>
      </c>
      <c r="K577">
        <f>_xlfn.XLOOKUP(C577, '[2]CSA C22.3 No.60826 Table CA.1'!$C$3:$C$681, '[2]CSA C22.3 No.60826 Table CA.1'!$F$3:$F$681)</f>
        <v>-65.650000000000006</v>
      </c>
    </row>
    <row r="578" spans="1:11" x14ac:dyDescent="0.3">
      <c r="A578" t="s">
        <v>703</v>
      </c>
      <c r="B578" t="s">
        <v>1561</v>
      </c>
      <c r="C578" t="str">
        <f t="shared" si="8"/>
        <v>New Brunswick Boiestown</v>
      </c>
      <c r="D578">
        <v>65</v>
      </c>
      <c r="E578">
        <v>1</v>
      </c>
      <c r="F578">
        <v>-40</v>
      </c>
      <c r="G578">
        <v>38</v>
      </c>
      <c r="H578">
        <v>94</v>
      </c>
      <c r="I578">
        <v>124</v>
      </c>
      <c r="J578">
        <v>46.4557</v>
      </c>
      <c r="K578">
        <v>-66.419700000000006</v>
      </c>
    </row>
    <row r="579" spans="1:11" x14ac:dyDescent="0.3">
      <c r="A579" t="s">
        <v>703</v>
      </c>
      <c r="B579" t="s">
        <v>708</v>
      </c>
      <c r="C579" t="str">
        <f t="shared" ref="C579:C642" si="9">_xlfn.CONCAT(A579, " ", B579)</f>
        <v>New Brunswick Campbellton</v>
      </c>
      <c r="D579">
        <v>30</v>
      </c>
      <c r="E579">
        <v>1.3</v>
      </c>
      <c r="F579">
        <v>-38</v>
      </c>
      <c r="G579">
        <v>38</v>
      </c>
      <c r="H579">
        <v>95</v>
      </c>
      <c r="I579">
        <v>125</v>
      </c>
      <c r="J579">
        <f>_xlfn.XLOOKUP(C579, '[2]CSA C22.3 No.60826 Table CA.1'!$C$3:$C$681, '[2]CSA C22.3 No.60826 Table CA.1'!$E$3:$E$681)</f>
        <v>48</v>
      </c>
      <c r="K579">
        <f>_xlfn.XLOOKUP(C579, '[2]CSA C22.3 No.60826 Table CA.1'!$C$3:$C$681, '[2]CSA C22.3 No.60826 Table CA.1'!$F$3:$F$681)</f>
        <v>-66.67</v>
      </c>
    </row>
    <row r="580" spans="1:11" x14ac:dyDescent="0.3">
      <c r="A580" t="s">
        <v>703</v>
      </c>
      <c r="B580" t="s">
        <v>710</v>
      </c>
      <c r="C580" t="str">
        <f t="shared" si="9"/>
        <v>New Brunswick Edmundston</v>
      </c>
      <c r="D580">
        <v>160</v>
      </c>
      <c r="E580">
        <v>1</v>
      </c>
      <c r="F580">
        <v>-40</v>
      </c>
      <c r="G580">
        <v>37</v>
      </c>
      <c r="H580">
        <v>80</v>
      </c>
      <c r="I580">
        <v>106</v>
      </c>
      <c r="J580">
        <f>_xlfn.XLOOKUP(C580, '[2]CSA C22.3 No.60826 Table CA.1'!$C$3:$C$681, '[2]CSA C22.3 No.60826 Table CA.1'!$E$3:$E$681)</f>
        <v>47.37</v>
      </c>
      <c r="K580">
        <f>_xlfn.XLOOKUP(C580, '[2]CSA C22.3 No.60826 Table CA.1'!$C$3:$C$681, '[2]CSA C22.3 No.60826 Table CA.1'!$F$3:$F$681)</f>
        <v>-68.33</v>
      </c>
    </row>
    <row r="581" spans="1:11" x14ac:dyDescent="0.3">
      <c r="A581" t="s">
        <v>703</v>
      </c>
      <c r="B581" t="s">
        <v>712</v>
      </c>
      <c r="C581" t="str">
        <f t="shared" si="9"/>
        <v>New Brunswick Fredericton</v>
      </c>
      <c r="D581">
        <v>15</v>
      </c>
      <c r="E581">
        <v>0.9</v>
      </c>
      <c r="F581">
        <v>-39</v>
      </c>
      <c r="G581">
        <v>37</v>
      </c>
      <c r="H581">
        <v>93</v>
      </c>
      <c r="I581">
        <v>123</v>
      </c>
      <c r="J581">
        <f>_xlfn.XLOOKUP(C581, '[2]CSA C22.3 No.60826 Table CA.1'!$C$3:$C$681, '[2]CSA C22.3 No.60826 Table CA.1'!$E$3:$E$681)</f>
        <v>45.95</v>
      </c>
      <c r="K581">
        <f>_xlfn.XLOOKUP(C581, '[2]CSA C22.3 No.60826 Table CA.1'!$C$3:$C$681, '[2]CSA C22.3 No.60826 Table CA.1'!$F$3:$F$681)</f>
        <v>-66.650000000000006</v>
      </c>
    </row>
    <row r="582" spans="1:11" x14ac:dyDescent="0.3">
      <c r="A582" t="s">
        <v>703</v>
      </c>
      <c r="B582" t="s">
        <v>714</v>
      </c>
      <c r="C582" t="str">
        <f t="shared" si="9"/>
        <v>New Brunswick Gagetown</v>
      </c>
      <c r="D582">
        <v>20</v>
      </c>
      <c r="E582">
        <v>0.8</v>
      </c>
      <c r="F582">
        <v>-38</v>
      </c>
      <c r="G582">
        <v>37</v>
      </c>
      <c r="H582">
        <v>95</v>
      </c>
      <c r="I582">
        <v>126</v>
      </c>
      <c r="J582">
        <f>_xlfn.XLOOKUP(C582, '[2]CSA C22.3 No.60826 Table CA.1'!$C$3:$C$681, '[2]CSA C22.3 No.60826 Table CA.1'!$E$3:$E$681)</f>
        <v>45.79</v>
      </c>
      <c r="K582">
        <f>_xlfn.XLOOKUP(C582, '[2]CSA C22.3 No.60826 Table CA.1'!$C$3:$C$681, '[2]CSA C22.3 No.60826 Table CA.1'!$F$3:$F$681)</f>
        <v>-66.16</v>
      </c>
    </row>
    <row r="583" spans="1:11" x14ac:dyDescent="0.3">
      <c r="A583" t="s">
        <v>703</v>
      </c>
      <c r="B583" t="s">
        <v>1444</v>
      </c>
      <c r="C583" t="str">
        <f t="shared" si="9"/>
        <v>New Brunswick Grand Falls</v>
      </c>
      <c r="D583">
        <v>115</v>
      </c>
      <c r="E583">
        <v>1.1000000000000001</v>
      </c>
      <c r="F583">
        <v>-40</v>
      </c>
      <c r="G583">
        <v>36</v>
      </c>
      <c r="H583">
        <v>90</v>
      </c>
      <c r="I583">
        <v>119</v>
      </c>
      <c r="J583">
        <f>_xlfn.XLOOKUP(C583, '[2]CSA C22.3 No.60826 Table CA.1'!$C$3:$C$681, '[2]CSA C22.3 No.60826 Table CA.1'!$E$3:$E$681)</f>
        <v>47.05</v>
      </c>
      <c r="K583">
        <f>_xlfn.XLOOKUP(C583, '[2]CSA C22.3 No.60826 Table CA.1'!$C$3:$C$681, '[2]CSA C22.3 No.60826 Table CA.1'!$F$3:$F$681)</f>
        <v>-67.73</v>
      </c>
    </row>
    <row r="584" spans="1:11" x14ac:dyDescent="0.3">
      <c r="A584" t="s">
        <v>703</v>
      </c>
      <c r="B584" t="s">
        <v>716</v>
      </c>
      <c r="C584" t="str">
        <f t="shared" si="9"/>
        <v>New Brunswick Miramichi</v>
      </c>
      <c r="D584">
        <v>5</v>
      </c>
      <c r="E584">
        <v>1</v>
      </c>
      <c r="F584">
        <v>-37</v>
      </c>
      <c r="G584">
        <v>38</v>
      </c>
      <c r="H584">
        <v>98</v>
      </c>
      <c r="I584">
        <v>129</v>
      </c>
      <c r="J584">
        <f>_xlfn.XLOOKUP(C584, '[2]CSA C22.3 No.60826 Table CA.1'!$C$3:$C$681, '[2]CSA C22.3 No.60826 Table CA.1'!$E$3:$E$681)</f>
        <v>47.03</v>
      </c>
      <c r="K584">
        <f>_xlfn.XLOOKUP(C584, '[2]CSA C22.3 No.60826 Table CA.1'!$C$3:$C$681, '[2]CSA C22.3 No.60826 Table CA.1'!$F$3:$F$681)</f>
        <v>-65.47</v>
      </c>
    </row>
    <row r="585" spans="1:11" x14ac:dyDescent="0.3">
      <c r="A585" t="s">
        <v>703</v>
      </c>
      <c r="B585" t="s">
        <v>718</v>
      </c>
      <c r="C585" t="str">
        <f t="shared" si="9"/>
        <v>New Brunswick Moncton</v>
      </c>
      <c r="D585">
        <v>20</v>
      </c>
      <c r="E585">
        <v>0.9</v>
      </c>
      <c r="F585">
        <v>-37</v>
      </c>
      <c r="G585">
        <v>37</v>
      </c>
      <c r="H585">
        <v>105</v>
      </c>
      <c r="I585">
        <v>139</v>
      </c>
      <c r="J585">
        <f>_xlfn.XLOOKUP(C585, '[2]CSA C22.3 No.60826 Table CA.1'!$C$3:$C$681, '[2]CSA C22.3 No.60826 Table CA.1'!$E$3:$E$681)</f>
        <v>46.1</v>
      </c>
      <c r="K585">
        <f>_xlfn.XLOOKUP(C585, '[2]CSA C22.3 No.60826 Table CA.1'!$C$3:$C$681, '[2]CSA C22.3 No.60826 Table CA.1'!$F$3:$F$681)</f>
        <v>-64.78</v>
      </c>
    </row>
    <row r="586" spans="1:11" x14ac:dyDescent="0.3">
      <c r="A586" t="s">
        <v>703</v>
      </c>
      <c r="B586" t="s">
        <v>720</v>
      </c>
      <c r="C586" t="str">
        <f t="shared" si="9"/>
        <v>New Brunswick Oromocto</v>
      </c>
      <c r="D586">
        <v>20</v>
      </c>
      <c r="E586">
        <v>0.9</v>
      </c>
      <c r="F586">
        <v>-37</v>
      </c>
      <c r="G586">
        <v>37</v>
      </c>
      <c r="H586">
        <v>94</v>
      </c>
      <c r="I586">
        <v>125</v>
      </c>
      <c r="J586">
        <f>_xlfn.XLOOKUP(C586, '[2]CSA C22.3 No.60826 Table CA.1'!$C$3:$C$681, '[2]CSA C22.3 No.60826 Table CA.1'!$E$3:$E$681)</f>
        <v>45.84</v>
      </c>
      <c r="K586">
        <f>_xlfn.XLOOKUP(C586, '[2]CSA C22.3 No.60826 Table CA.1'!$C$3:$C$681, '[2]CSA C22.3 No.60826 Table CA.1'!$F$3:$F$681)</f>
        <v>-66.48</v>
      </c>
    </row>
    <row r="587" spans="1:11" x14ac:dyDescent="0.3">
      <c r="A587" t="s">
        <v>703</v>
      </c>
      <c r="B587" t="s">
        <v>722</v>
      </c>
      <c r="C587" t="str">
        <f t="shared" si="9"/>
        <v>New Brunswick Sackville</v>
      </c>
      <c r="D587">
        <v>15</v>
      </c>
      <c r="E587">
        <v>0.7</v>
      </c>
      <c r="F587">
        <v>-34</v>
      </c>
      <c r="G587">
        <v>35</v>
      </c>
      <c r="H587">
        <v>102</v>
      </c>
      <c r="I587">
        <v>135</v>
      </c>
      <c r="J587">
        <f>_xlfn.XLOOKUP(C587, '[2]CSA C22.3 No.60826 Table CA.1'!$C$3:$C$681, '[2]CSA C22.3 No.60826 Table CA.1'!$E$3:$E$681)</f>
        <v>45.88</v>
      </c>
      <c r="K587">
        <f>_xlfn.XLOOKUP(C587, '[2]CSA C22.3 No.60826 Table CA.1'!$C$3:$C$681, '[2]CSA C22.3 No.60826 Table CA.1'!$F$3:$F$681)</f>
        <v>-64.37</v>
      </c>
    </row>
    <row r="588" spans="1:11" x14ac:dyDescent="0.3">
      <c r="A588" t="s">
        <v>703</v>
      </c>
      <c r="B588" t="s">
        <v>1639</v>
      </c>
      <c r="C588" t="str">
        <f t="shared" si="9"/>
        <v>New Brunswick Saint Andrews</v>
      </c>
      <c r="D588">
        <v>35</v>
      </c>
      <c r="E588">
        <v>0.8</v>
      </c>
      <c r="F588">
        <v>-32</v>
      </c>
      <c r="G588">
        <v>36</v>
      </c>
      <c r="H588">
        <v>96</v>
      </c>
      <c r="I588">
        <v>128</v>
      </c>
      <c r="J588">
        <v>45.07</v>
      </c>
      <c r="K588">
        <v>-67.05</v>
      </c>
    </row>
    <row r="589" spans="1:11" x14ac:dyDescent="0.3">
      <c r="A589" t="s">
        <v>703</v>
      </c>
      <c r="B589" t="s">
        <v>1640</v>
      </c>
      <c r="C589" t="str">
        <f t="shared" si="9"/>
        <v>New Brunswick Saint George</v>
      </c>
      <c r="D589">
        <v>35</v>
      </c>
      <c r="E589">
        <v>0.8</v>
      </c>
      <c r="F589">
        <v>-35</v>
      </c>
      <c r="G589">
        <v>37</v>
      </c>
      <c r="H589">
        <v>96</v>
      </c>
      <c r="I589">
        <v>128</v>
      </c>
      <c r="J589">
        <v>45.13</v>
      </c>
      <c r="K589">
        <v>-66.819999999999993</v>
      </c>
    </row>
    <row r="590" spans="1:11" x14ac:dyDescent="0.3">
      <c r="A590" t="s">
        <v>703</v>
      </c>
      <c r="B590" t="s">
        <v>1450</v>
      </c>
      <c r="C590" t="str">
        <f t="shared" si="9"/>
        <v>New Brunswick Saint John</v>
      </c>
      <c r="D590">
        <v>5</v>
      </c>
      <c r="E590">
        <v>0.7</v>
      </c>
      <c r="F590">
        <v>-31</v>
      </c>
      <c r="G590">
        <v>35</v>
      </c>
      <c r="H590">
        <v>100</v>
      </c>
      <c r="I590">
        <v>133</v>
      </c>
      <c r="J590">
        <f>_xlfn.XLOOKUP(C590, '[2]CSA C22.3 No.60826 Table CA.1'!$C$3:$C$681, '[2]CSA C22.3 No.60826 Table CA.1'!$E$3:$E$681)</f>
        <v>45.27</v>
      </c>
      <c r="K590">
        <f>_xlfn.XLOOKUP(C590, '[2]CSA C22.3 No.60826 Table CA.1'!$C$3:$C$681, '[2]CSA C22.3 No.60826 Table CA.1'!$F$3:$F$681)</f>
        <v>-66.05</v>
      </c>
    </row>
    <row r="591" spans="1:11" x14ac:dyDescent="0.3">
      <c r="A591" t="s">
        <v>703</v>
      </c>
      <c r="B591" t="s">
        <v>724</v>
      </c>
      <c r="C591" t="str">
        <f t="shared" si="9"/>
        <v>New Brunswick Shippagan</v>
      </c>
      <c r="D591">
        <v>5</v>
      </c>
      <c r="E591">
        <v>1</v>
      </c>
      <c r="F591">
        <v>-32</v>
      </c>
      <c r="G591">
        <v>36</v>
      </c>
      <c r="H591">
        <v>114</v>
      </c>
      <c r="I591">
        <v>150</v>
      </c>
      <c r="J591">
        <f>_xlfn.XLOOKUP(C591, '[2]CSA C22.3 No.60826 Table CA.1'!$C$3:$C$681, '[2]CSA C22.3 No.60826 Table CA.1'!$E$3:$E$681)</f>
        <v>47.73</v>
      </c>
      <c r="K591">
        <f>_xlfn.XLOOKUP(C591, '[2]CSA C22.3 No.60826 Table CA.1'!$C$3:$C$681, '[2]CSA C22.3 No.60826 Table CA.1'!$F$3:$F$681)</f>
        <v>-64.7</v>
      </c>
    </row>
    <row r="592" spans="1:11" x14ac:dyDescent="0.3">
      <c r="A592" t="s">
        <v>703</v>
      </c>
      <c r="B592" t="s">
        <v>1452</v>
      </c>
      <c r="C592" t="str">
        <f t="shared" si="9"/>
        <v>New Brunswick St. Stephen</v>
      </c>
      <c r="D592">
        <v>20</v>
      </c>
      <c r="E592">
        <v>0.9</v>
      </c>
      <c r="F592">
        <v>-35</v>
      </c>
      <c r="G592">
        <v>37</v>
      </c>
      <c r="H592">
        <v>87</v>
      </c>
      <c r="I592">
        <v>116</v>
      </c>
      <c r="J592">
        <f>_xlfn.XLOOKUP(C592, '[2]CSA C22.3 No.60826 Table CA.1'!$C$3:$C$681, '[2]CSA C22.3 No.60826 Table CA.1'!$E$3:$E$681)</f>
        <v>45.2</v>
      </c>
      <c r="K592">
        <f>_xlfn.XLOOKUP(C592, '[2]CSA C22.3 No.60826 Table CA.1'!$C$3:$C$681, '[2]CSA C22.3 No.60826 Table CA.1'!$F$3:$F$681)</f>
        <v>-67.28</v>
      </c>
    </row>
    <row r="593" spans="1:11" x14ac:dyDescent="0.3">
      <c r="A593" t="s">
        <v>703</v>
      </c>
      <c r="B593" t="s">
        <v>701</v>
      </c>
      <c r="C593" t="str">
        <f t="shared" si="9"/>
        <v>New Brunswick Woodstock</v>
      </c>
      <c r="D593">
        <v>60</v>
      </c>
      <c r="E593">
        <v>0.9</v>
      </c>
      <c r="F593">
        <v>-43</v>
      </c>
      <c r="G593">
        <v>38</v>
      </c>
      <c r="H593">
        <v>87</v>
      </c>
      <c r="I593">
        <v>115</v>
      </c>
      <c r="J593">
        <f>_xlfn.XLOOKUP(C593, '[2]CSA C22.3 No.60826 Table CA.1'!$C$3:$C$681, '[2]CSA C22.3 No.60826 Table CA.1'!$E$3:$E$681)</f>
        <v>46.16</v>
      </c>
      <c r="K593">
        <f>_xlfn.XLOOKUP(C593, '[2]CSA C22.3 No.60826 Table CA.1'!$C$3:$C$681, '[2]CSA C22.3 No.60826 Table CA.1'!$F$3:$F$681)</f>
        <v>-67.599999999999994</v>
      </c>
    </row>
    <row r="594" spans="1:11" x14ac:dyDescent="0.3">
      <c r="A594" t="s">
        <v>727</v>
      </c>
      <c r="B594" t="s">
        <v>728</v>
      </c>
      <c r="C594" t="str">
        <f t="shared" si="9"/>
        <v>Nova Scotia Amherst</v>
      </c>
      <c r="D594">
        <v>25</v>
      </c>
      <c r="E594">
        <v>0.7</v>
      </c>
      <c r="F594">
        <v>-36</v>
      </c>
      <c r="G594">
        <v>35</v>
      </c>
      <c r="H594">
        <v>102</v>
      </c>
      <c r="I594">
        <v>135</v>
      </c>
      <c r="J594">
        <f>_xlfn.XLOOKUP(C594, '[2]CSA C22.3 No.60826 Table CA.1'!$C$3:$C$681, '[2]CSA C22.3 No.60826 Table CA.1'!$E$3:$E$681)</f>
        <v>45.83</v>
      </c>
      <c r="K594">
        <f>_xlfn.XLOOKUP(C594, '[2]CSA C22.3 No.60826 Table CA.1'!$C$3:$C$681, '[2]CSA C22.3 No.60826 Table CA.1'!$F$3:$F$681)</f>
        <v>-64.2</v>
      </c>
    </row>
    <row r="595" spans="1:11" x14ac:dyDescent="0.3">
      <c r="A595" t="s">
        <v>727</v>
      </c>
      <c r="B595" t="s">
        <v>730</v>
      </c>
      <c r="C595" t="str">
        <f t="shared" si="9"/>
        <v>Nova Scotia Antigonish</v>
      </c>
      <c r="D595">
        <v>10</v>
      </c>
      <c r="E595">
        <v>0.7</v>
      </c>
      <c r="F595">
        <v>-36</v>
      </c>
      <c r="G595">
        <v>37</v>
      </c>
      <c r="H595">
        <v>104</v>
      </c>
      <c r="I595">
        <v>137</v>
      </c>
      <c r="J595">
        <f>_xlfn.XLOOKUP(C595, '[2]CSA C22.3 No.60826 Table CA.1'!$C$3:$C$681, '[2]CSA C22.3 No.60826 Table CA.1'!$E$3:$E$681)</f>
        <v>45.62</v>
      </c>
      <c r="K595">
        <f>_xlfn.XLOOKUP(C595, '[2]CSA C22.3 No.60826 Table CA.1'!$C$3:$C$681, '[2]CSA C22.3 No.60826 Table CA.1'!$F$3:$F$681)</f>
        <v>-62</v>
      </c>
    </row>
    <row r="596" spans="1:11" x14ac:dyDescent="0.3">
      <c r="A596" t="s">
        <v>727</v>
      </c>
      <c r="B596" t="s">
        <v>732</v>
      </c>
      <c r="C596" t="str">
        <f t="shared" si="9"/>
        <v>Nova Scotia Bridgewater</v>
      </c>
      <c r="D596">
        <v>10</v>
      </c>
      <c r="E596">
        <v>0.6</v>
      </c>
      <c r="F596">
        <v>-30</v>
      </c>
      <c r="G596">
        <v>35</v>
      </c>
      <c r="H596">
        <v>105</v>
      </c>
      <c r="I596">
        <v>140</v>
      </c>
      <c r="J596">
        <f>_xlfn.XLOOKUP(C596, '[2]CSA C22.3 No.60826 Table CA.1'!$C$3:$C$681, '[2]CSA C22.3 No.60826 Table CA.1'!$E$3:$E$681)</f>
        <v>44.38</v>
      </c>
      <c r="K596">
        <f>_xlfn.XLOOKUP(C596, '[2]CSA C22.3 No.60826 Table CA.1'!$C$3:$C$681, '[2]CSA C22.3 No.60826 Table CA.1'!$F$3:$F$681)</f>
        <v>-64.52</v>
      </c>
    </row>
    <row r="597" spans="1:11" x14ac:dyDescent="0.3">
      <c r="A597" t="s">
        <v>727</v>
      </c>
      <c r="B597" t="s">
        <v>734</v>
      </c>
      <c r="C597" t="str">
        <f t="shared" si="9"/>
        <v>Nova Scotia Canso</v>
      </c>
      <c r="D597">
        <v>5</v>
      </c>
      <c r="E597">
        <v>0.5</v>
      </c>
      <c r="F597">
        <v>-28</v>
      </c>
      <c r="G597">
        <v>32</v>
      </c>
      <c r="H597">
        <v>112</v>
      </c>
      <c r="I597">
        <v>148</v>
      </c>
      <c r="J597">
        <f>_xlfn.XLOOKUP(C597, '[2]CSA C22.3 No.60826 Table CA.1'!$C$3:$C$681, '[2]CSA C22.3 No.60826 Table CA.1'!$E$3:$E$681)</f>
        <v>45.33</v>
      </c>
      <c r="K597">
        <f>_xlfn.XLOOKUP(C597, '[2]CSA C22.3 No.60826 Table CA.1'!$C$3:$C$681, '[2]CSA C22.3 No.60826 Table CA.1'!$F$3:$F$681)</f>
        <v>-61</v>
      </c>
    </row>
    <row r="598" spans="1:11" x14ac:dyDescent="0.3">
      <c r="A598" t="s">
        <v>727</v>
      </c>
      <c r="B598" t="s">
        <v>736</v>
      </c>
      <c r="C598" t="str">
        <f t="shared" si="9"/>
        <v>Nova Scotia Debert</v>
      </c>
      <c r="D598">
        <v>45</v>
      </c>
      <c r="E598">
        <v>0.6</v>
      </c>
      <c r="F598">
        <v>-37</v>
      </c>
      <c r="G598">
        <v>36</v>
      </c>
      <c r="H598">
        <v>104</v>
      </c>
      <c r="I598">
        <v>138</v>
      </c>
      <c r="J598">
        <f>_xlfn.XLOOKUP(C598, '[2]CSA C22.3 No.60826 Table CA.1'!$C$3:$C$681, '[2]CSA C22.3 No.60826 Table CA.1'!$E$3:$E$681)</f>
        <v>45.43</v>
      </c>
      <c r="K598">
        <f>_xlfn.XLOOKUP(C598, '[2]CSA C22.3 No.60826 Table CA.1'!$C$3:$C$681, '[2]CSA C22.3 No.60826 Table CA.1'!$F$3:$F$681)</f>
        <v>-63.47</v>
      </c>
    </row>
    <row r="599" spans="1:11" x14ac:dyDescent="0.3">
      <c r="A599" t="s">
        <v>727</v>
      </c>
      <c r="B599" t="s">
        <v>738</v>
      </c>
      <c r="C599" t="str">
        <f t="shared" si="9"/>
        <v>Nova Scotia Digby</v>
      </c>
      <c r="D599">
        <v>35</v>
      </c>
      <c r="E599">
        <v>0.7</v>
      </c>
      <c r="F599">
        <v>-25</v>
      </c>
      <c r="G599">
        <v>33</v>
      </c>
      <c r="H599">
        <v>106</v>
      </c>
      <c r="I599">
        <v>141</v>
      </c>
      <c r="J599">
        <f>_xlfn.XLOOKUP(C599, '[2]CSA C22.3 No.60826 Table CA.1'!$C$3:$C$681, '[2]CSA C22.3 No.60826 Table CA.1'!$E$3:$E$681)</f>
        <v>44.62</v>
      </c>
      <c r="K599">
        <f>_xlfn.XLOOKUP(C599, '[2]CSA C22.3 No.60826 Table CA.1'!$C$3:$C$681, '[2]CSA C22.3 No.60826 Table CA.1'!$F$3:$F$681)</f>
        <v>-65.77</v>
      </c>
    </row>
    <row r="600" spans="1:11" x14ac:dyDescent="0.3">
      <c r="A600" t="s">
        <v>727</v>
      </c>
      <c r="B600" t="s">
        <v>1456</v>
      </c>
      <c r="C600" t="str">
        <f t="shared" si="9"/>
        <v>Nova Scotia Greenwood (CFB)</v>
      </c>
      <c r="D600">
        <v>28</v>
      </c>
      <c r="E600">
        <v>0.8</v>
      </c>
      <c r="F600">
        <v>-32</v>
      </c>
      <c r="G600">
        <v>36</v>
      </c>
      <c r="H600">
        <v>110</v>
      </c>
      <c r="I600">
        <v>146</v>
      </c>
      <c r="J600">
        <f>_xlfn.XLOOKUP(C600, '[2]CSA C22.3 No.60826 Table CA.1'!$C$3:$C$681, '[2]CSA C22.3 No.60826 Table CA.1'!$E$3:$E$681)</f>
        <v>44.98</v>
      </c>
      <c r="K600">
        <f>_xlfn.XLOOKUP(C600, '[2]CSA C22.3 No.60826 Table CA.1'!$C$3:$C$681, '[2]CSA C22.3 No.60826 Table CA.1'!$F$3:$F$681)</f>
        <v>-64.900000000000006</v>
      </c>
    </row>
    <row r="601" spans="1:11" x14ac:dyDescent="0.3">
      <c r="A601" t="s">
        <v>727</v>
      </c>
      <c r="B601" t="s">
        <v>1454</v>
      </c>
      <c r="C601" t="str">
        <f t="shared" si="9"/>
        <v>Nova Scotia Dartmouth</v>
      </c>
      <c r="D601">
        <v>10</v>
      </c>
      <c r="E601">
        <v>0.5</v>
      </c>
      <c r="F601">
        <v>-29</v>
      </c>
      <c r="G601">
        <v>36</v>
      </c>
      <c r="H601">
        <v>110</v>
      </c>
      <c r="I601">
        <v>146</v>
      </c>
      <c r="J601">
        <f>_xlfn.XLOOKUP(C601, '[2]CSA C22.3 No.60826 Table CA.1'!$C$3:$C$681, '[2]CSA C22.3 No.60826 Table CA.1'!$E$3:$E$681)</f>
        <v>44.67</v>
      </c>
      <c r="K601">
        <f>_xlfn.XLOOKUP(C601, '[2]CSA C22.3 No.60826 Table CA.1'!$C$3:$C$681, '[2]CSA C22.3 No.60826 Table CA.1'!$F$3:$F$681)</f>
        <v>-63.57</v>
      </c>
    </row>
    <row r="602" spans="1:11" x14ac:dyDescent="0.3">
      <c r="A602" t="s">
        <v>727</v>
      </c>
      <c r="B602" t="s">
        <v>1458</v>
      </c>
      <c r="C602" t="str">
        <f t="shared" si="9"/>
        <v>Nova Scotia Halifax</v>
      </c>
      <c r="D602">
        <v>55</v>
      </c>
      <c r="E602">
        <v>0.5</v>
      </c>
      <c r="F602">
        <v>-28</v>
      </c>
      <c r="G602">
        <v>36</v>
      </c>
      <c r="H602">
        <v>110</v>
      </c>
      <c r="I602">
        <v>146</v>
      </c>
      <c r="J602">
        <f>_xlfn.XLOOKUP(C602, '[2]CSA C22.3 No.60826 Table CA.1'!$C$3:$C$681, '[2]CSA C22.3 No.60826 Table CA.1'!$E$3:$E$681)</f>
        <v>44.65</v>
      </c>
      <c r="K602">
        <f>_xlfn.XLOOKUP(C602, '[2]CSA C22.3 No.60826 Table CA.1'!$C$3:$C$681, '[2]CSA C22.3 No.60826 Table CA.1'!$F$3:$F$681)</f>
        <v>-63.6</v>
      </c>
    </row>
    <row r="603" spans="1:11" x14ac:dyDescent="0.3">
      <c r="A603" t="s">
        <v>727</v>
      </c>
      <c r="B603" t="s">
        <v>740</v>
      </c>
      <c r="C603" t="str">
        <f t="shared" si="9"/>
        <v>Nova Scotia Kentville</v>
      </c>
      <c r="D603">
        <v>25</v>
      </c>
      <c r="E603">
        <v>0.8</v>
      </c>
      <c r="F603">
        <v>-32</v>
      </c>
      <c r="G603">
        <v>37</v>
      </c>
      <c r="H603">
        <v>98</v>
      </c>
      <c r="I603">
        <v>130</v>
      </c>
      <c r="J603">
        <f>_xlfn.XLOOKUP(C603, '[2]CSA C22.3 No.60826 Table CA.1'!$C$3:$C$681, '[2]CSA C22.3 No.60826 Table CA.1'!$E$3:$E$681)</f>
        <v>45.08</v>
      </c>
      <c r="K603">
        <f>_xlfn.XLOOKUP(C603, '[2]CSA C22.3 No.60826 Table CA.1'!$C$3:$C$681, '[2]CSA C22.3 No.60826 Table CA.1'!$F$3:$F$681)</f>
        <v>-64.5</v>
      </c>
    </row>
    <row r="604" spans="1:11" x14ac:dyDescent="0.3">
      <c r="A604" t="s">
        <v>727</v>
      </c>
      <c r="B604" t="s">
        <v>742</v>
      </c>
      <c r="C604" t="str">
        <f t="shared" si="9"/>
        <v>Nova Scotia Liverpool</v>
      </c>
      <c r="D604">
        <v>20</v>
      </c>
      <c r="E604">
        <v>0.5</v>
      </c>
      <c r="F604">
        <v>-29</v>
      </c>
      <c r="G604">
        <v>37</v>
      </c>
      <c r="H604">
        <v>109</v>
      </c>
      <c r="I604">
        <v>145</v>
      </c>
      <c r="J604">
        <f>_xlfn.XLOOKUP(C604, '[2]CSA C22.3 No.60826 Table CA.1'!$C$3:$C$681, '[2]CSA C22.3 No.60826 Table CA.1'!$E$3:$E$681)</f>
        <v>44.03</v>
      </c>
      <c r="K604">
        <f>_xlfn.XLOOKUP(C604, '[2]CSA C22.3 No.60826 Table CA.1'!$C$3:$C$681, '[2]CSA C22.3 No.60826 Table CA.1'!$F$3:$F$681)</f>
        <v>-64.72</v>
      </c>
    </row>
    <row r="605" spans="1:11" x14ac:dyDescent="0.3">
      <c r="A605" t="s">
        <v>727</v>
      </c>
      <c r="B605" t="s">
        <v>744</v>
      </c>
      <c r="C605" t="str">
        <f t="shared" si="9"/>
        <v>Nova Scotia Lockeport</v>
      </c>
      <c r="D605">
        <v>5</v>
      </c>
      <c r="E605">
        <v>0.4</v>
      </c>
      <c r="F605">
        <v>-27</v>
      </c>
      <c r="G605">
        <v>35</v>
      </c>
      <c r="H605">
        <v>116</v>
      </c>
      <c r="I605">
        <v>155</v>
      </c>
      <c r="J605">
        <f>_xlfn.XLOOKUP(C605, '[2]CSA C22.3 No.60826 Table CA.1'!$C$3:$C$681, '[2]CSA C22.3 No.60826 Table CA.1'!$E$3:$E$681)</f>
        <v>43.7</v>
      </c>
      <c r="K605">
        <f>_xlfn.XLOOKUP(C605, '[2]CSA C22.3 No.60826 Table CA.1'!$C$3:$C$681, '[2]CSA C22.3 No.60826 Table CA.1'!$F$3:$F$681)</f>
        <v>-65.12</v>
      </c>
    </row>
    <row r="606" spans="1:11" x14ac:dyDescent="0.3">
      <c r="A606" t="s">
        <v>727</v>
      </c>
      <c r="B606" t="s">
        <v>1562</v>
      </c>
      <c r="C606" t="str">
        <f t="shared" si="9"/>
        <v>Nova Scotia Louisbourg</v>
      </c>
      <c r="D606">
        <v>5</v>
      </c>
      <c r="E606">
        <v>0.6</v>
      </c>
      <c r="F606">
        <v>-28</v>
      </c>
      <c r="G606">
        <v>34</v>
      </c>
      <c r="H606">
        <v>115</v>
      </c>
      <c r="I606">
        <v>151</v>
      </c>
      <c r="J606">
        <v>45.92</v>
      </c>
      <c r="K606">
        <v>-59.98</v>
      </c>
    </row>
    <row r="607" spans="1:11" x14ac:dyDescent="0.3">
      <c r="A607" t="s">
        <v>727</v>
      </c>
      <c r="B607" t="s">
        <v>746</v>
      </c>
      <c r="C607" t="str">
        <f t="shared" si="9"/>
        <v>Nova Scotia Lunenburg</v>
      </c>
      <c r="D607">
        <v>25</v>
      </c>
      <c r="E607">
        <v>0.6</v>
      </c>
      <c r="F607">
        <v>-28</v>
      </c>
      <c r="G607">
        <v>37</v>
      </c>
      <c r="H607">
        <v>108</v>
      </c>
      <c r="I607">
        <v>144</v>
      </c>
      <c r="J607">
        <f>_xlfn.XLOOKUP(C607, '[2]CSA C22.3 No.60826 Table CA.1'!$C$3:$C$681, '[2]CSA C22.3 No.60826 Table CA.1'!$E$3:$E$681)</f>
        <v>44.38</v>
      </c>
      <c r="K607">
        <f>_xlfn.XLOOKUP(C607, '[2]CSA C22.3 No.60826 Table CA.1'!$C$3:$C$681, '[2]CSA C22.3 No.60826 Table CA.1'!$F$3:$F$681)</f>
        <v>-64.319999999999993</v>
      </c>
    </row>
    <row r="608" spans="1:11" x14ac:dyDescent="0.3">
      <c r="A608" t="s">
        <v>727</v>
      </c>
      <c r="B608" t="s">
        <v>1463</v>
      </c>
      <c r="C608" t="str">
        <f t="shared" si="9"/>
        <v>Nova Scotia New Glasgow</v>
      </c>
      <c r="D608">
        <v>30</v>
      </c>
      <c r="E608">
        <v>0.7</v>
      </c>
      <c r="F608">
        <v>-38</v>
      </c>
      <c r="G608">
        <v>36</v>
      </c>
      <c r="H608">
        <v>102</v>
      </c>
      <c r="I608">
        <v>135</v>
      </c>
      <c r="J608">
        <f>_xlfn.XLOOKUP(C608, '[2]CSA C22.3 No.60826 Table CA.1'!$C$3:$C$681, '[2]CSA C22.3 No.60826 Table CA.1'!$E$3:$E$681)</f>
        <v>45.58</v>
      </c>
      <c r="K608">
        <f>_xlfn.XLOOKUP(C608, '[2]CSA C22.3 No.60826 Table CA.1'!$C$3:$C$681, '[2]CSA C22.3 No.60826 Table CA.1'!$F$3:$F$681)</f>
        <v>-62.65</v>
      </c>
    </row>
    <row r="609" spans="1:11" x14ac:dyDescent="0.3">
      <c r="A609" t="s">
        <v>727</v>
      </c>
      <c r="B609" t="s">
        <v>1465</v>
      </c>
      <c r="C609" t="str">
        <f t="shared" si="9"/>
        <v>Nova Scotia North Sydney</v>
      </c>
      <c r="D609">
        <v>20</v>
      </c>
      <c r="E609">
        <v>0.7</v>
      </c>
      <c r="F609">
        <v>-30</v>
      </c>
      <c r="G609">
        <v>35</v>
      </c>
      <c r="H609">
        <v>105</v>
      </c>
      <c r="I609">
        <v>138</v>
      </c>
      <c r="J609">
        <f>_xlfn.XLOOKUP(C609, '[2]CSA C22.3 No.60826 Table CA.1'!$C$3:$C$681, '[2]CSA C22.3 No.60826 Table CA.1'!$E$3:$E$681)</f>
        <v>46.22</v>
      </c>
      <c r="K609">
        <f>_xlfn.XLOOKUP(C609, '[2]CSA C22.3 No.60826 Table CA.1'!$C$3:$C$681, '[2]CSA C22.3 No.60826 Table CA.1'!$F$3:$F$681)</f>
        <v>-60.25</v>
      </c>
    </row>
    <row r="610" spans="1:11" x14ac:dyDescent="0.3">
      <c r="A610" t="s">
        <v>727</v>
      </c>
      <c r="B610" t="s">
        <v>748</v>
      </c>
      <c r="C610" t="str">
        <f t="shared" si="9"/>
        <v>Nova Scotia Pictou</v>
      </c>
      <c r="D610">
        <v>25</v>
      </c>
      <c r="E610">
        <v>0.7</v>
      </c>
      <c r="F610">
        <v>-33</v>
      </c>
      <c r="G610">
        <v>36</v>
      </c>
      <c r="H610">
        <v>104</v>
      </c>
      <c r="I610">
        <v>137</v>
      </c>
      <c r="J610">
        <f>_xlfn.XLOOKUP(C610, '[2]CSA C22.3 No.60826 Table CA.1'!$C$3:$C$681, '[2]CSA C22.3 No.60826 Table CA.1'!$E$3:$E$681)</f>
        <v>45.68</v>
      </c>
      <c r="K610">
        <f>_xlfn.XLOOKUP(C610, '[2]CSA C22.3 No.60826 Table CA.1'!$C$3:$C$681, '[2]CSA C22.3 No.60826 Table CA.1'!$F$3:$F$681)</f>
        <v>-62.72</v>
      </c>
    </row>
    <row r="611" spans="1:11" x14ac:dyDescent="0.3">
      <c r="A611" t="s">
        <v>727</v>
      </c>
      <c r="B611" t="s">
        <v>1467</v>
      </c>
      <c r="C611" t="str">
        <f t="shared" si="9"/>
        <v>Nova Scotia Port Hawkesbury</v>
      </c>
      <c r="D611">
        <v>40</v>
      </c>
      <c r="E611">
        <v>0.6</v>
      </c>
      <c r="F611">
        <v>-29</v>
      </c>
      <c r="G611">
        <v>36</v>
      </c>
      <c r="H611">
        <v>108</v>
      </c>
      <c r="I611">
        <v>142</v>
      </c>
      <c r="J611">
        <f>_xlfn.XLOOKUP(C611, '[2]CSA C22.3 No.60826 Table CA.1'!$C$3:$C$681, '[2]CSA C22.3 No.60826 Table CA.1'!$E$3:$E$681)</f>
        <v>45.62</v>
      </c>
      <c r="K611">
        <f>_xlfn.XLOOKUP(C611, '[2]CSA C22.3 No.60826 Table CA.1'!$C$3:$C$681, '[2]CSA C22.3 No.60826 Table CA.1'!$F$3:$F$681)</f>
        <v>-61.35</v>
      </c>
    </row>
    <row r="612" spans="1:11" x14ac:dyDescent="0.3">
      <c r="A612" t="s">
        <v>727</v>
      </c>
      <c r="B612" t="s">
        <v>750</v>
      </c>
      <c r="C612" t="str">
        <f t="shared" si="9"/>
        <v>Nova Scotia Springhill</v>
      </c>
      <c r="D612">
        <v>185</v>
      </c>
      <c r="E612">
        <v>0.9</v>
      </c>
      <c r="F612">
        <v>-37</v>
      </c>
      <c r="G612">
        <v>36</v>
      </c>
      <c r="H612">
        <v>102</v>
      </c>
      <c r="I612">
        <v>135</v>
      </c>
      <c r="J612">
        <f>_xlfn.XLOOKUP(C612, '[2]CSA C22.3 No.60826 Table CA.1'!$C$3:$C$681, '[2]CSA C22.3 No.60826 Table CA.1'!$E$3:$E$681)</f>
        <v>45.65</v>
      </c>
      <c r="K612">
        <f>_xlfn.XLOOKUP(C612, '[2]CSA C22.3 No.60826 Table CA.1'!$C$3:$C$681, '[2]CSA C22.3 No.60826 Table CA.1'!$F$3:$F$681)</f>
        <v>-64.05</v>
      </c>
    </row>
    <row r="613" spans="1:11" x14ac:dyDescent="0.3">
      <c r="A613" t="s">
        <v>727</v>
      </c>
      <c r="B613" t="s">
        <v>752</v>
      </c>
      <c r="C613" t="str">
        <f t="shared" si="9"/>
        <v>Nova Scotia Stewiacke</v>
      </c>
      <c r="D613">
        <v>25</v>
      </c>
      <c r="E613">
        <v>0.5</v>
      </c>
      <c r="F613">
        <v>-36</v>
      </c>
      <c r="G613">
        <v>36</v>
      </c>
      <c r="H613">
        <v>98</v>
      </c>
      <c r="I613">
        <v>130</v>
      </c>
      <c r="J613">
        <f>_xlfn.XLOOKUP(C613, '[2]CSA C22.3 No.60826 Table CA.1'!$C$3:$C$681, '[2]CSA C22.3 No.60826 Table CA.1'!$E$3:$E$681)</f>
        <v>45.13</v>
      </c>
      <c r="K613">
        <f>_xlfn.XLOOKUP(C613, '[2]CSA C22.3 No.60826 Table CA.1'!$C$3:$C$681, '[2]CSA C22.3 No.60826 Table CA.1'!$F$3:$F$681)</f>
        <v>-63.35</v>
      </c>
    </row>
    <row r="614" spans="1:11" x14ac:dyDescent="0.3">
      <c r="A614" t="s">
        <v>727</v>
      </c>
      <c r="B614" t="s">
        <v>754</v>
      </c>
      <c r="C614" t="str">
        <f t="shared" si="9"/>
        <v>Nova Scotia Sydney</v>
      </c>
      <c r="D614">
        <v>5</v>
      </c>
      <c r="E614">
        <v>0.7</v>
      </c>
      <c r="F614">
        <v>-30</v>
      </c>
      <c r="G614">
        <v>35</v>
      </c>
      <c r="H614">
        <v>105</v>
      </c>
      <c r="I614">
        <v>138</v>
      </c>
      <c r="J614">
        <f>_xlfn.XLOOKUP(C614, '[2]CSA C22.3 No.60826 Table CA.1'!$C$3:$C$681, '[2]CSA C22.3 No.60826 Table CA.1'!$E$3:$E$681)</f>
        <v>46.15</v>
      </c>
      <c r="K614">
        <f>_xlfn.XLOOKUP(C614, '[2]CSA C22.3 No.60826 Table CA.1'!$C$3:$C$681, '[2]CSA C22.3 No.60826 Table CA.1'!$F$3:$F$681)</f>
        <v>-60.18</v>
      </c>
    </row>
    <row r="615" spans="1:11" x14ac:dyDescent="0.3">
      <c r="A615" t="s">
        <v>727</v>
      </c>
      <c r="B615" t="s">
        <v>756</v>
      </c>
      <c r="C615" t="str">
        <f t="shared" si="9"/>
        <v>Nova Scotia Tatamagouche</v>
      </c>
      <c r="D615">
        <v>25</v>
      </c>
      <c r="E615">
        <v>0.7</v>
      </c>
      <c r="F615">
        <v>-35</v>
      </c>
      <c r="G615">
        <v>37</v>
      </c>
      <c r="H615">
        <v>105</v>
      </c>
      <c r="I615">
        <v>139</v>
      </c>
      <c r="J615">
        <f>_xlfn.XLOOKUP(C615, '[2]CSA C22.3 No.60826 Table CA.1'!$C$3:$C$681, '[2]CSA C22.3 No.60826 Table CA.1'!$E$3:$E$681)</f>
        <v>45.72</v>
      </c>
      <c r="K615">
        <f>_xlfn.XLOOKUP(C615, '[2]CSA C22.3 No.60826 Table CA.1'!$C$3:$C$681, '[2]CSA C22.3 No.60826 Table CA.1'!$F$3:$F$681)</f>
        <v>-63.3</v>
      </c>
    </row>
    <row r="616" spans="1:11" x14ac:dyDescent="0.3">
      <c r="A616" t="s">
        <v>727</v>
      </c>
      <c r="B616" t="s">
        <v>758</v>
      </c>
      <c r="C616" t="str">
        <f t="shared" si="9"/>
        <v>Nova Scotia Truro</v>
      </c>
      <c r="D616">
        <v>25</v>
      </c>
      <c r="E616">
        <v>0.6</v>
      </c>
      <c r="F616">
        <v>-36</v>
      </c>
      <c r="G616">
        <v>36</v>
      </c>
      <c r="H616">
        <v>102</v>
      </c>
      <c r="I616">
        <v>135</v>
      </c>
      <c r="J616">
        <f>_xlfn.XLOOKUP(C616, '[2]CSA C22.3 No.60826 Table CA.1'!$C$3:$C$681, '[2]CSA C22.3 No.60826 Table CA.1'!$E$3:$E$681)</f>
        <v>45.37</v>
      </c>
      <c r="K616">
        <f>_xlfn.XLOOKUP(C616, '[2]CSA C22.3 No.60826 Table CA.1'!$C$3:$C$681, '[2]CSA C22.3 No.60826 Table CA.1'!$F$3:$F$681)</f>
        <v>-63.27</v>
      </c>
    </row>
    <row r="617" spans="1:11" x14ac:dyDescent="0.3">
      <c r="A617" t="s">
        <v>727</v>
      </c>
      <c r="B617" t="s">
        <v>760</v>
      </c>
      <c r="C617" t="str">
        <f t="shared" si="9"/>
        <v>Nova Scotia Wolfville</v>
      </c>
      <c r="D617">
        <v>35</v>
      </c>
      <c r="E617">
        <v>0.8</v>
      </c>
      <c r="F617">
        <v>-29</v>
      </c>
      <c r="G617">
        <v>37</v>
      </c>
      <c r="H617">
        <v>98</v>
      </c>
      <c r="I617">
        <v>130</v>
      </c>
      <c r="J617">
        <f>_xlfn.XLOOKUP(C617, '[2]CSA C22.3 No.60826 Table CA.1'!$C$3:$C$681, '[2]CSA C22.3 No.60826 Table CA.1'!$E$3:$E$681)</f>
        <v>45.08</v>
      </c>
      <c r="K617">
        <f>_xlfn.XLOOKUP(C617, '[2]CSA C22.3 No.60826 Table CA.1'!$C$3:$C$681, '[2]CSA C22.3 No.60826 Table CA.1'!$F$3:$F$681)</f>
        <v>-64.37</v>
      </c>
    </row>
    <row r="618" spans="1:11" x14ac:dyDescent="0.3">
      <c r="A618" t="s">
        <v>727</v>
      </c>
      <c r="B618" t="s">
        <v>762</v>
      </c>
      <c r="C618" t="str">
        <f t="shared" si="9"/>
        <v>Nova Scotia Yarmouth</v>
      </c>
      <c r="D618">
        <v>10</v>
      </c>
      <c r="E618">
        <v>0.5</v>
      </c>
      <c r="F618">
        <v>-23</v>
      </c>
      <c r="G618">
        <v>31</v>
      </c>
      <c r="H618">
        <v>112</v>
      </c>
      <c r="I618">
        <v>150</v>
      </c>
      <c r="J618">
        <f>_xlfn.XLOOKUP(C618, '[2]CSA C22.3 No.60826 Table CA.1'!$C$3:$C$681, '[2]CSA C22.3 No.60826 Table CA.1'!$E$3:$E$681)</f>
        <v>43.83</v>
      </c>
      <c r="K618">
        <f>_xlfn.XLOOKUP(C618, '[2]CSA C22.3 No.60826 Table CA.1'!$C$3:$C$681, '[2]CSA C22.3 No.60826 Table CA.1'!$F$3:$F$681)</f>
        <v>-66.12</v>
      </c>
    </row>
    <row r="619" spans="1:11" x14ac:dyDescent="0.3">
      <c r="A619" t="s">
        <v>764</v>
      </c>
      <c r="B619" t="s">
        <v>765</v>
      </c>
      <c r="C619" t="str">
        <f t="shared" si="9"/>
        <v>Prince Edward Island Charlottetown</v>
      </c>
      <c r="D619">
        <v>5</v>
      </c>
      <c r="E619">
        <v>0.8</v>
      </c>
      <c r="F619">
        <v>-31</v>
      </c>
      <c r="G619">
        <v>35</v>
      </c>
      <c r="H619">
        <v>108</v>
      </c>
      <c r="I619">
        <v>142</v>
      </c>
      <c r="J619">
        <v>46.23</v>
      </c>
      <c r="K619">
        <v>-63.13</v>
      </c>
    </row>
    <row r="620" spans="1:11" x14ac:dyDescent="0.3">
      <c r="A620" t="s">
        <v>764</v>
      </c>
      <c r="B620" t="s">
        <v>766</v>
      </c>
      <c r="C620" t="str">
        <f t="shared" si="9"/>
        <v>Prince Edward Island Souris</v>
      </c>
      <c r="D620">
        <v>5</v>
      </c>
      <c r="E620">
        <v>0.8</v>
      </c>
      <c r="F620">
        <v>-28</v>
      </c>
      <c r="G620">
        <v>35</v>
      </c>
      <c r="H620">
        <v>114</v>
      </c>
      <c r="I620">
        <v>150</v>
      </c>
      <c r="J620">
        <v>46.35</v>
      </c>
      <c r="K620">
        <v>-62.25</v>
      </c>
    </row>
    <row r="621" spans="1:11" x14ac:dyDescent="0.3">
      <c r="A621" t="s">
        <v>764</v>
      </c>
      <c r="B621" t="s">
        <v>767</v>
      </c>
      <c r="C621" t="str">
        <f t="shared" si="9"/>
        <v>Prince Edward Island Summerside</v>
      </c>
      <c r="D621">
        <v>10</v>
      </c>
      <c r="E621">
        <v>0.9</v>
      </c>
      <c r="F621">
        <v>-31</v>
      </c>
      <c r="G621">
        <v>35</v>
      </c>
      <c r="H621">
        <v>109</v>
      </c>
      <c r="I621">
        <v>144</v>
      </c>
      <c r="J621">
        <v>46.4</v>
      </c>
      <c r="K621">
        <v>-63.78</v>
      </c>
    </row>
    <row r="622" spans="1:11" x14ac:dyDescent="0.3">
      <c r="A622" t="s">
        <v>764</v>
      </c>
      <c r="B622" t="s">
        <v>768</v>
      </c>
      <c r="C622" t="str">
        <f t="shared" si="9"/>
        <v>Prince Edward Island Tignish</v>
      </c>
      <c r="D622">
        <v>10</v>
      </c>
      <c r="E622">
        <v>1</v>
      </c>
      <c r="F622">
        <v>-32</v>
      </c>
      <c r="G622">
        <v>36</v>
      </c>
      <c r="H622">
        <v>118</v>
      </c>
      <c r="I622">
        <v>155</v>
      </c>
      <c r="J622">
        <v>46.95</v>
      </c>
      <c r="K622">
        <v>-64.03</v>
      </c>
    </row>
    <row r="623" spans="1:11" x14ac:dyDescent="0.3">
      <c r="A623" t="s">
        <v>769</v>
      </c>
      <c r="B623" t="s">
        <v>770</v>
      </c>
      <c r="C623" t="str">
        <f t="shared" si="9"/>
        <v>Newfoundland and Labrador Argentia</v>
      </c>
      <c r="D623">
        <v>15</v>
      </c>
      <c r="E623">
        <v>0.7</v>
      </c>
      <c r="F623">
        <v>-24</v>
      </c>
      <c r="G623">
        <v>28</v>
      </c>
      <c r="H623">
        <v>125</v>
      </c>
      <c r="I623">
        <v>162</v>
      </c>
      <c r="J623">
        <f>_xlfn.XLOOKUP(C623, '[2]CSA C22.3 No.60826 Table CA.1'!$C$3:$C$681, '[2]CSA C22.3 No.60826 Table CA.1'!$E$3:$E$681)</f>
        <v>47.3</v>
      </c>
      <c r="K623">
        <f>_xlfn.XLOOKUP(C623, '[2]CSA C22.3 No.60826 Table CA.1'!$C$3:$C$681, '[2]CSA C22.3 No.60826 Table CA.1'!$F$3:$F$681)</f>
        <v>-53.98</v>
      </c>
    </row>
    <row r="624" spans="1:11" x14ac:dyDescent="0.3">
      <c r="A624" t="s">
        <v>769</v>
      </c>
      <c r="B624" t="s">
        <v>772</v>
      </c>
      <c r="C624" t="str">
        <f t="shared" si="9"/>
        <v>Newfoundland and Labrador Bonavista</v>
      </c>
      <c r="D624">
        <v>15</v>
      </c>
      <c r="E624">
        <v>0.9</v>
      </c>
      <c r="F624">
        <v>-27</v>
      </c>
      <c r="G624">
        <v>31</v>
      </c>
      <c r="H624">
        <v>140</v>
      </c>
      <c r="I624">
        <v>181</v>
      </c>
      <c r="J624">
        <f>_xlfn.XLOOKUP(C624, '[2]CSA C22.3 No.60826 Table CA.1'!$C$3:$C$681, '[2]CSA C22.3 No.60826 Table CA.1'!$E$3:$E$681)</f>
        <v>48.65</v>
      </c>
      <c r="K624">
        <f>_xlfn.XLOOKUP(C624, '[2]CSA C22.3 No.60826 Table CA.1'!$C$3:$C$681, '[2]CSA C22.3 No.60826 Table CA.1'!$F$3:$F$681)</f>
        <v>-53.12</v>
      </c>
    </row>
    <row r="625" spans="1:11" x14ac:dyDescent="0.3">
      <c r="A625" t="s">
        <v>769</v>
      </c>
      <c r="B625" t="s">
        <v>774</v>
      </c>
      <c r="C625" t="str">
        <f t="shared" si="9"/>
        <v>Newfoundland and Labrador Buchans</v>
      </c>
      <c r="D625">
        <v>255</v>
      </c>
      <c r="E625">
        <v>1.4</v>
      </c>
      <c r="F625">
        <v>-34</v>
      </c>
      <c r="G625">
        <v>34</v>
      </c>
      <c r="H625">
        <v>100</v>
      </c>
      <c r="I625">
        <v>130</v>
      </c>
      <c r="J625">
        <f>_xlfn.XLOOKUP(C625, '[2]CSA C22.3 No.60826 Table CA.1'!$C$3:$C$681, '[2]CSA C22.3 No.60826 Table CA.1'!$E$3:$E$681)</f>
        <v>48.82</v>
      </c>
      <c r="K625">
        <f>_xlfn.XLOOKUP(C625, '[2]CSA C22.3 No.60826 Table CA.1'!$C$3:$C$681, '[2]CSA C22.3 No.60826 Table CA.1'!$F$3:$F$681)</f>
        <v>-56.87</v>
      </c>
    </row>
    <row r="626" spans="1:11" x14ac:dyDescent="0.3">
      <c r="A626" t="s">
        <v>769</v>
      </c>
      <c r="B626" t="s">
        <v>1474</v>
      </c>
      <c r="C626" t="str">
        <f t="shared" si="9"/>
        <v>Newfoundland and Labrador Cape Harrison</v>
      </c>
      <c r="D626">
        <v>5</v>
      </c>
      <c r="E626">
        <v>1.9</v>
      </c>
      <c r="F626">
        <v>-37</v>
      </c>
      <c r="G626">
        <v>35</v>
      </c>
      <c r="H626">
        <v>125</v>
      </c>
      <c r="I626">
        <v>159</v>
      </c>
      <c r="J626">
        <f>_xlfn.XLOOKUP(C626, '[2]CSA C22.3 No.60826 Table CA.1'!$C$3:$C$681, '[2]CSA C22.3 No.60826 Table CA.1'!$E$3:$E$681)</f>
        <v>54.78</v>
      </c>
      <c r="K626">
        <f>_xlfn.XLOOKUP(C626, '[2]CSA C22.3 No.60826 Table CA.1'!$C$3:$C$681, '[2]CSA C22.3 No.60826 Table CA.1'!$F$3:$F$681)</f>
        <v>-57.95</v>
      </c>
    </row>
    <row r="627" spans="1:11" x14ac:dyDescent="0.3">
      <c r="A627" t="s">
        <v>769</v>
      </c>
      <c r="B627" t="s">
        <v>1476</v>
      </c>
      <c r="C627" t="str">
        <f t="shared" si="9"/>
        <v>Newfoundland and Labrador Cape Race</v>
      </c>
      <c r="D627">
        <v>5</v>
      </c>
      <c r="E627">
        <v>0.7</v>
      </c>
      <c r="F627">
        <v>-25</v>
      </c>
      <c r="G627">
        <v>29</v>
      </c>
      <c r="H627">
        <v>140</v>
      </c>
      <c r="I627">
        <v>182</v>
      </c>
      <c r="J627">
        <f>_xlfn.XLOOKUP(C627, '[2]CSA C22.3 No.60826 Table CA.1'!$C$3:$C$681, '[2]CSA C22.3 No.60826 Table CA.1'!$E$3:$E$681)</f>
        <v>46.65</v>
      </c>
      <c r="K627">
        <f>_xlfn.XLOOKUP(C627, '[2]CSA C22.3 No.60826 Table CA.1'!$C$3:$C$681, '[2]CSA C22.3 No.60826 Table CA.1'!$F$3:$F$681)</f>
        <v>-53.07</v>
      </c>
    </row>
    <row r="628" spans="1:11" x14ac:dyDescent="0.3">
      <c r="A628" t="s">
        <v>769</v>
      </c>
      <c r="B628" t="s">
        <v>1641</v>
      </c>
      <c r="C628" t="str">
        <f t="shared" si="9"/>
        <v>Newfoundland and Labrador Channel-Port aux Basques</v>
      </c>
      <c r="D628">
        <v>5</v>
      </c>
      <c r="E628">
        <v>1.1000000000000001</v>
      </c>
      <c r="F628">
        <v>-28</v>
      </c>
      <c r="G628">
        <v>32</v>
      </c>
      <c r="H628">
        <v>133</v>
      </c>
      <c r="I628">
        <v>174</v>
      </c>
      <c r="J628">
        <v>47.57</v>
      </c>
      <c r="K628">
        <v>-59.15</v>
      </c>
    </row>
    <row r="629" spans="1:11" x14ac:dyDescent="0.3">
      <c r="A629" t="s">
        <v>769</v>
      </c>
      <c r="B629" t="s">
        <v>1481</v>
      </c>
      <c r="C629" t="str">
        <f t="shared" si="9"/>
        <v>Newfoundland and Labrador Corner Brook</v>
      </c>
      <c r="D629">
        <v>35</v>
      </c>
      <c r="E629">
        <v>1.1000000000000001</v>
      </c>
      <c r="F629">
        <v>-31</v>
      </c>
      <c r="G629">
        <v>34</v>
      </c>
      <c r="H629">
        <v>102</v>
      </c>
      <c r="I629">
        <v>132</v>
      </c>
      <c r="J629">
        <f>_xlfn.XLOOKUP(C629, '[2]CSA C22.3 No.60826 Table CA.1'!$C$3:$C$681, '[2]CSA C22.3 No.60826 Table CA.1'!$E$3:$E$681)</f>
        <v>48.95</v>
      </c>
      <c r="K629">
        <f>_xlfn.XLOOKUP(C629, '[2]CSA C22.3 No.60826 Table CA.1'!$C$3:$C$681, '[2]CSA C22.3 No.60826 Table CA.1'!$F$3:$F$681)</f>
        <v>-57.95</v>
      </c>
    </row>
    <row r="630" spans="1:11" x14ac:dyDescent="0.3">
      <c r="A630" t="s">
        <v>769</v>
      </c>
      <c r="B630" t="s">
        <v>776</v>
      </c>
      <c r="C630" t="str">
        <f t="shared" si="9"/>
        <v>Newfoundland and Labrador Gander</v>
      </c>
      <c r="D630">
        <v>125</v>
      </c>
      <c r="E630">
        <v>1.1000000000000001</v>
      </c>
      <c r="F630">
        <v>-30</v>
      </c>
      <c r="G630">
        <v>35</v>
      </c>
      <c r="H630">
        <v>120</v>
      </c>
      <c r="I630">
        <v>155</v>
      </c>
      <c r="J630">
        <f>_xlfn.XLOOKUP(C630, '[2]CSA C22.3 No.60826 Table CA.1'!$C$3:$C$681, '[2]CSA C22.3 No.60826 Table CA.1'!$E$3:$E$681)</f>
        <v>48.98</v>
      </c>
      <c r="K630">
        <f>_xlfn.XLOOKUP(C630, '[2]CSA C22.3 No.60826 Table CA.1'!$C$3:$C$681, '[2]CSA C22.3 No.60826 Table CA.1'!$F$3:$F$681)</f>
        <v>-54.59</v>
      </c>
    </row>
    <row r="631" spans="1:11" x14ac:dyDescent="0.3">
      <c r="A631" t="s">
        <v>769</v>
      </c>
      <c r="B631" t="s">
        <v>1483</v>
      </c>
      <c r="C631" t="str">
        <f t="shared" si="9"/>
        <v>Newfoundland and Labrador Grand Bank</v>
      </c>
      <c r="D631">
        <v>5</v>
      </c>
      <c r="E631">
        <v>0.7</v>
      </c>
      <c r="F631">
        <v>-26</v>
      </c>
      <c r="G631">
        <v>29</v>
      </c>
      <c r="H631">
        <v>130</v>
      </c>
      <c r="I631">
        <v>169</v>
      </c>
      <c r="J631">
        <f>_xlfn.XLOOKUP(C631, '[2]CSA C22.3 No.60826 Table CA.1'!$C$3:$C$681, '[2]CSA C22.3 No.60826 Table CA.1'!$E$3:$E$681)</f>
        <v>47.1</v>
      </c>
      <c r="K631">
        <f>_xlfn.XLOOKUP(C631, '[2]CSA C22.3 No.60826 Table CA.1'!$C$3:$C$681, '[2]CSA C22.3 No.60826 Table CA.1'!$F$3:$F$681)</f>
        <v>-55.77</v>
      </c>
    </row>
    <row r="632" spans="1:11" x14ac:dyDescent="0.3">
      <c r="A632" t="s">
        <v>769</v>
      </c>
      <c r="B632" t="s">
        <v>1444</v>
      </c>
      <c r="C632" t="str">
        <f t="shared" si="9"/>
        <v>Newfoundland and Labrador Grand Falls</v>
      </c>
      <c r="D632">
        <v>60</v>
      </c>
      <c r="E632">
        <v>1</v>
      </c>
      <c r="F632">
        <v>-36</v>
      </c>
      <c r="G632">
        <v>37</v>
      </c>
      <c r="H632">
        <v>100</v>
      </c>
      <c r="I632">
        <v>129</v>
      </c>
      <c r="J632">
        <f>_xlfn.XLOOKUP(C632, '[2]CSA C22.3 No.60826 Table CA.1'!$C$3:$C$681, '[2]CSA C22.3 No.60826 Table CA.1'!$E$3:$E$681)</f>
        <v>48.93</v>
      </c>
      <c r="K632">
        <f>_xlfn.XLOOKUP(C632, '[2]CSA C22.3 No.60826 Table CA.1'!$C$3:$C$681, '[2]CSA C22.3 No.60826 Table CA.1'!$F$3:$F$681)</f>
        <v>-55.67</v>
      </c>
    </row>
    <row r="633" spans="1:11" x14ac:dyDescent="0.3">
      <c r="A633" t="s">
        <v>769</v>
      </c>
      <c r="B633" t="s">
        <v>1642</v>
      </c>
      <c r="C633" t="str">
        <f t="shared" si="9"/>
        <v>Newfoundland and Labrador Happy Valley-Goose Bay</v>
      </c>
      <c r="D633">
        <v>15</v>
      </c>
      <c r="E633">
        <v>1.6</v>
      </c>
      <c r="F633">
        <v>-40</v>
      </c>
      <c r="G633">
        <v>38</v>
      </c>
      <c r="H633">
        <v>100</v>
      </c>
      <c r="I633">
        <v>128</v>
      </c>
      <c r="J633">
        <v>53.32</v>
      </c>
      <c r="K633">
        <v>-60.37</v>
      </c>
    </row>
    <row r="634" spans="1:11" x14ac:dyDescent="0.3">
      <c r="A634" t="s">
        <v>769</v>
      </c>
      <c r="B634" t="s">
        <v>1488</v>
      </c>
      <c r="C634" t="str">
        <f t="shared" si="9"/>
        <v>Newfoundland and Labrador Labrador City</v>
      </c>
      <c r="D634">
        <v>550</v>
      </c>
      <c r="E634">
        <v>1.4</v>
      </c>
      <c r="F634">
        <v>-48</v>
      </c>
      <c r="G634">
        <v>34</v>
      </c>
      <c r="H634">
        <v>92</v>
      </c>
      <c r="I634">
        <v>119</v>
      </c>
      <c r="J634">
        <f>_xlfn.XLOOKUP(C634, '[2]CSA C22.3 No.60826 Table CA.1'!$C$3:$C$681, '[2]CSA C22.3 No.60826 Table CA.1'!$E$3:$E$681)</f>
        <v>52.95</v>
      </c>
      <c r="K634">
        <f>_xlfn.XLOOKUP(C634, '[2]CSA C22.3 No.60826 Table CA.1'!$C$3:$C$681, '[2]CSA C22.3 No.60826 Table CA.1'!$F$3:$F$681)</f>
        <v>-66.92</v>
      </c>
    </row>
    <row r="635" spans="1:11" x14ac:dyDescent="0.3">
      <c r="A635" t="s">
        <v>769</v>
      </c>
      <c r="B635" t="s">
        <v>1490</v>
      </c>
      <c r="C635" t="str">
        <f t="shared" si="9"/>
        <v>Newfoundland and Labrador St. Anthony</v>
      </c>
      <c r="D635">
        <v>10</v>
      </c>
      <c r="E635">
        <v>1.8</v>
      </c>
      <c r="F635">
        <v>-34</v>
      </c>
      <c r="G635">
        <v>30</v>
      </c>
      <c r="H635">
        <v>125</v>
      </c>
      <c r="I635">
        <v>160</v>
      </c>
      <c r="J635">
        <f>_xlfn.XLOOKUP(C635, '[2]CSA C22.3 No.60826 Table CA.1'!$C$3:$C$681, '[2]CSA C22.3 No.60826 Table CA.1'!$E$3:$E$681)</f>
        <v>51.37</v>
      </c>
      <c r="K635">
        <f>_xlfn.XLOOKUP(C635, '[2]CSA C22.3 No.60826 Table CA.1'!$C$3:$C$681, '[2]CSA C22.3 No.60826 Table CA.1'!$F$3:$F$681)</f>
        <v>-55.58</v>
      </c>
    </row>
    <row r="636" spans="1:11" x14ac:dyDescent="0.3">
      <c r="A636" t="s">
        <v>769</v>
      </c>
      <c r="B636" t="s">
        <v>1492</v>
      </c>
      <c r="C636" t="str">
        <f t="shared" si="9"/>
        <v>Newfoundland and Labrador St. John’s</v>
      </c>
      <c r="D636">
        <v>65</v>
      </c>
      <c r="E636">
        <v>0.9</v>
      </c>
      <c r="F636">
        <v>-27</v>
      </c>
      <c r="G636">
        <v>34</v>
      </c>
      <c r="H636">
        <v>128</v>
      </c>
      <c r="I636">
        <v>166</v>
      </c>
      <c r="J636">
        <f>_xlfn.XLOOKUP(C636, '[2]CSA C22.3 No.60826 Table CA.1'!$C$3:$C$681, '[2]CSA C22.3 No.60826 Table CA.1'!$E$3:$E$681)</f>
        <v>47.57</v>
      </c>
      <c r="K636">
        <f>_xlfn.XLOOKUP(C636, '[2]CSA C22.3 No.60826 Table CA.1'!$C$3:$C$681, '[2]CSA C22.3 No.60826 Table CA.1'!$F$3:$F$681)</f>
        <v>-52.72</v>
      </c>
    </row>
    <row r="637" spans="1:11" x14ac:dyDescent="0.3">
      <c r="A637" t="s">
        <v>769</v>
      </c>
      <c r="B637" t="s">
        <v>778</v>
      </c>
      <c r="C637" t="str">
        <f t="shared" si="9"/>
        <v>Newfoundland and Labrador Stephenville</v>
      </c>
      <c r="D637">
        <v>25</v>
      </c>
      <c r="E637">
        <v>1.2</v>
      </c>
      <c r="F637">
        <v>-30</v>
      </c>
      <c r="G637">
        <v>32</v>
      </c>
      <c r="H637">
        <v>114</v>
      </c>
      <c r="I637">
        <v>148</v>
      </c>
      <c r="J637">
        <f>_xlfn.XLOOKUP(C637, '[2]CSA C22.3 No.60826 Table CA.1'!$C$3:$C$681, '[2]CSA C22.3 No.60826 Table CA.1'!$E$3:$E$681)</f>
        <v>48.55</v>
      </c>
      <c r="K637">
        <f>_xlfn.XLOOKUP(C637, '[2]CSA C22.3 No.60826 Table CA.1'!$C$3:$C$681, '[2]CSA C22.3 No.60826 Table CA.1'!$F$3:$F$681)</f>
        <v>-58.58</v>
      </c>
    </row>
    <row r="638" spans="1:11" x14ac:dyDescent="0.3">
      <c r="A638" t="s">
        <v>769</v>
      </c>
      <c r="B638" t="s">
        <v>1494</v>
      </c>
      <c r="C638" t="str">
        <f t="shared" si="9"/>
        <v>Newfoundland and Labrador Twin Falls</v>
      </c>
      <c r="D638">
        <v>425</v>
      </c>
      <c r="E638">
        <v>1.4</v>
      </c>
      <c r="F638">
        <v>-46</v>
      </c>
      <c r="G638">
        <v>34</v>
      </c>
      <c r="H638">
        <v>95</v>
      </c>
      <c r="I638">
        <v>122</v>
      </c>
      <c r="J638">
        <f>_xlfn.XLOOKUP(C638, '[2]CSA C22.3 No.60826 Table CA.1'!$C$3:$C$681, '[2]CSA C22.3 No.60826 Table CA.1'!$E$3:$E$681)</f>
        <v>53.5</v>
      </c>
      <c r="K638">
        <f>_xlfn.XLOOKUP(C638, '[2]CSA C22.3 No.60826 Table CA.1'!$C$3:$C$681, '[2]CSA C22.3 No.60826 Table CA.1'!$F$3:$F$681)</f>
        <v>-64.53</v>
      </c>
    </row>
    <row r="639" spans="1:11" x14ac:dyDescent="0.3">
      <c r="A639" t="s">
        <v>769</v>
      </c>
      <c r="B639" t="s">
        <v>780</v>
      </c>
      <c r="C639" t="str">
        <f t="shared" si="9"/>
        <v>Newfoundland and Labrador Wabana</v>
      </c>
      <c r="D639">
        <v>75</v>
      </c>
      <c r="E639">
        <v>0.9</v>
      </c>
      <c r="F639">
        <v>-27</v>
      </c>
      <c r="G639">
        <v>31</v>
      </c>
      <c r="H639">
        <v>125</v>
      </c>
      <c r="I639">
        <v>162</v>
      </c>
      <c r="J639">
        <f>_xlfn.XLOOKUP(C639, '[2]CSA C22.3 No.60826 Table CA.1'!$C$3:$C$681, '[2]CSA C22.3 No.60826 Table CA.1'!$E$3:$E$681)</f>
        <v>47.63</v>
      </c>
      <c r="K639">
        <f>_xlfn.XLOOKUP(C639, '[2]CSA C22.3 No.60826 Table CA.1'!$C$3:$C$681, '[2]CSA C22.3 No.60826 Table CA.1'!$F$3:$F$681)</f>
        <v>-52.95</v>
      </c>
    </row>
    <row r="640" spans="1:11" x14ac:dyDescent="0.3">
      <c r="A640" t="s">
        <v>769</v>
      </c>
      <c r="B640" t="s">
        <v>782</v>
      </c>
      <c r="C640" t="str">
        <f t="shared" si="9"/>
        <v>Newfoundland and Labrador Wabush</v>
      </c>
      <c r="D640">
        <v>550</v>
      </c>
      <c r="E640">
        <v>1.4</v>
      </c>
      <c r="F640">
        <v>-48</v>
      </c>
      <c r="G640">
        <v>34</v>
      </c>
      <c r="H640">
        <v>92</v>
      </c>
      <c r="I640">
        <v>119</v>
      </c>
      <c r="J640">
        <f>_xlfn.XLOOKUP(C640, '[2]CSA C22.3 No.60826 Table CA.1'!$C$3:$C$681, '[2]CSA C22.3 No.60826 Table CA.1'!$E$3:$E$681)</f>
        <v>52.92</v>
      </c>
      <c r="K640">
        <f>_xlfn.XLOOKUP(C640, '[2]CSA C22.3 No.60826 Table CA.1'!$C$3:$C$681, '[2]CSA C22.3 No.60826 Table CA.1'!$F$3:$F$681)</f>
        <v>-66.87</v>
      </c>
    </row>
    <row r="641" spans="1:11" x14ac:dyDescent="0.3">
      <c r="A641" t="s">
        <v>784</v>
      </c>
      <c r="B641" t="s">
        <v>785</v>
      </c>
      <c r="C641" t="str">
        <f t="shared" si="9"/>
        <v>Yukon Aishihik</v>
      </c>
      <c r="D641">
        <v>920</v>
      </c>
      <c r="E641">
        <v>0.4</v>
      </c>
      <c r="F641">
        <v>-58</v>
      </c>
      <c r="G641">
        <v>32</v>
      </c>
      <c r="H641">
        <v>93</v>
      </c>
      <c r="I641">
        <v>128</v>
      </c>
      <c r="J641">
        <f>_xlfn.XLOOKUP(C641, '[2]CSA C22.3 No.60826 Table CA.1'!$C$3:$C$681, '[2]CSA C22.3 No.60826 Table CA.1'!$E$3:$E$681)</f>
        <v>61.6</v>
      </c>
      <c r="K641">
        <f>_xlfn.XLOOKUP(C641, '[2]CSA C22.3 No.60826 Table CA.1'!$C$3:$C$681, '[2]CSA C22.3 No.60826 Table CA.1'!$F$3:$F$681)</f>
        <v>-137.52000000000001</v>
      </c>
    </row>
    <row r="642" spans="1:11" x14ac:dyDescent="0.3">
      <c r="A642" t="s">
        <v>784</v>
      </c>
      <c r="B642" t="s">
        <v>787</v>
      </c>
      <c r="C642" t="str">
        <f t="shared" si="9"/>
        <v>Yukon Dawson</v>
      </c>
      <c r="D642">
        <v>330</v>
      </c>
      <c r="E642">
        <v>0.7</v>
      </c>
      <c r="F642">
        <v>-58</v>
      </c>
      <c r="G642">
        <v>36</v>
      </c>
      <c r="H642">
        <v>80</v>
      </c>
      <c r="I642">
        <v>109</v>
      </c>
      <c r="J642">
        <f>_xlfn.XLOOKUP(C642, '[2]CSA C22.3 No.60826 Table CA.1'!$C$3:$C$681, '[2]CSA C22.3 No.60826 Table CA.1'!$E$3:$E$681)</f>
        <v>64.069999999999993</v>
      </c>
      <c r="K642">
        <f>_xlfn.XLOOKUP(C642, '[2]CSA C22.3 No.60826 Table CA.1'!$C$3:$C$681, '[2]CSA C22.3 No.60826 Table CA.1'!$F$3:$F$681)</f>
        <v>-139.41999999999999</v>
      </c>
    </row>
    <row r="643" spans="1:11" x14ac:dyDescent="0.3">
      <c r="A643" t="s">
        <v>784</v>
      </c>
      <c r="B643" t="s">
        <v>1498</v>
      </c>
      <c r="C643" t="str">
        <f t="shared" ref="C643:C682" si="10">_xlfn.CONCAT(A643, " ", B643)</f>
        <v>Yukon Destruction Bay</v>
      </c>
      <c r="D643">
        <v>815</v>
      </c>
      <c r="E643">
        <v>0.4</v>
      </c>
      <c r="F643">
        <v>-58</v>
      </c>
      <c r="G643">
        <v>32</v>
      </c>
      <c r="H643">
        <v>116</v>
      </c>
      <c r="I643">
        <v>160</v>
      </c>
      <c r="J643">
        <f>_xlfn.XLOOKUP(C643, '[2]CSA C22.3 No.60826 Table CA.1'!$C$3:$C$681, '[2]CSA C22.3 No.60826 Table CA.1'!$E$3:$E$681)</f>
        <v>61.25</v>
      </c>
      <c r="K643">
        <f>_xlfn.XLOOKUP(C643, '[2]CSA C22.3 No.60826 Table CA.1'!$C$3:$C$681, '[2]CSA C22.3 No.60826 Table CA.1'!$F$3:$F$681)</f>
        <v>-138.80000000000001</v>
      </c>
    </row>
    <row r="644" spans="1:11" x14ac:dyDescent="0.3">
      <c r="A644" t="s">
        <v>784</v>
      </c>
      <c r="B644" t="s">
        <v>789</v>
      </c>
      <c r="C644" t="str">
        <f t="shared" si="10"/>
        <v>Yukon Faro</v>
      </c>
      <c r="D644">
        <v>670</v>
      </c>
      <c r="E644">
        <v>0.5</v>
      </c>
      <c r="F644">
        <v>-56</v>
      </c>
      <c r="G644">
        <v>35</v>
      </c>
      <c r="H644">
        <v>80</v>
      </c>
      <c r="I644">
        <v>109</v>
      </c>
      <c r="J644">
        <f>_xlfn.XLOOKUP(C644, '[2]CSA C22.3 No.60826 Table CA.1'!$C$3:$C$681, '[2]CSA C22.3 No.60826 Table CA.1'!$E$3:$E$681)</f>
        <v>62.23</v>
      </c>
      <c r="K644">
        <f>_xlfn.XLOOKUP(C644, '[2]CSA C22.3 No.60826 Table CA.1'!$C$3:$C$681, '[2]CSA C22.3 No.60826 Table CA.1'!$F$3:$F$681)</f>
        <v>-133.36000000000001</v>
      </c>
    </row>
    <row r="645" spans="1:11" x14ac:dyDescent="0.3">
      <c r="A645" t="s">
        <v>784</v>
      </c>
      <c r="B645" t="s">
        <v>1501</v>
      </c>
      <c r="C645" t="str">
        <f t="shared" si="10"/>
        <v>Yukon Haines Junction</v>
      </c>
      <c r="D645">
        <v>600</v>
      </c>
      <c r="E645">
        <v>0.5</v>
      </c>
      <c r="F645">
        <v>-58</v>
      </c>
      <c r="G645">
        <v>33</v>
      </c>
      <c r="H645">
        <v>90</v>
      </c>
      <c r="I645">
        <v>124</v>
      </c>
      <c r="J645">
        <f>_xlfn.XLOOKUP(C645, '[2]CSA C22.3 No.60826 Table CA.1'!$C$3:$C$681, '[2]CSA C22.3 No.60826 Table CA.1'!$E$3:$E$681)</f>
        <v>60.78</v>
      </c>
      <c r="K645">
        <f>_xlfn.XLOOKUP(C645, '[2]CSA C22.3 No.60826 Table CA.1'!$C$3:$C$681, '[2]CSA C22.3 No.60826 Table CA.1'!$F$3:$F$681)</f>
        <v>-137.54</v>
      </c>
    </row>
    <row r="646" spans="1:11" x14ac:dyDescent="0.3">
      <c r="A646" t="s">
        <v>784</v>
      </c>
      <c r="B646" t="s">
        <v>791</v>
      </c>
      <c r="C646" t="str">
        <f t="shared" si="10"/>
        <v>Yukon Snag</v>
      </c>
      <c r="D646">
        <v>595</v>
      </c>
      <c r="E646">
        <v>0.5</v>
      </c>
      <c r="F646">
        <v>-62</v>
      </c>
      <c r="G646">
        <v>33</v>
      </c>
      <c r="H646">
        <v>80</v>
      </c>
      <c r="I646">
        <v>110</v>
      </c>
      <c r="J646">
        <f>_xlfn.XLOOKUP(C646, '[2]CSA C22.3 No.60826 Table CA.1'!$C$3:$C$681, '[2]CSA C22.3 No.60826 Table CA.1'!$E$3:$E$681)</f>
        <v>62.4</v>
      </c>
      <c r="K646">
        <f>_xlfn.XLOOKUP(C646, '[2]CSA C22.3 No.60826 Table CA.1'!$C$3:$C$681, '[2]CSA C22.3 No.60826 Table CA.1'!$F$3:$F$681)</f>
        <v>-140.37</v>
      </c>
    </row>
    <row r="647" spans="1:11" x14ac:dyDescent="0.3">
      <c r="A647" t="s">
        <v>784</v>
      </c>
      <c r="B647" t="s">
        <v>793</v>
      </c>
      <c r="C647" t="str">
        <f t="shared" si="10"/>
        <v>Yukon Teslin</v>
      </c>
      <c r="D647">
        <v>690</v>
      </c>
      <c r="E647">
        <v>0.7</v>
      </c>
      <c r="F647">
        <v>-60</v>
      </c>
      <c r="G647">
        <v>33</v>
      </c>
      <c r="H647">
        <v>80</v>
      </c>
      <c r="I647">
        <v>110</v>
      </c>
      <c r="J647">
        <f>_xlfn.XLOOKUP(C647, '[2]CSA C22.3 No.60826 Table CA.1'!$C$3:$C$681, '[2]CSA C22.3 No.60826 Table CA.1'!$E$3:$E$681)</f>
        <v>60.17</v>
      </c>
      <c r="K647">
        <f>_xlfn.XLOOKUP(C647, '[2]CSA C22.3 No.60826 Table CA.1'!$C$3:$C$681, '[2]CSA C22.3 No.60826 Table CA.1'!$F$3:$F$681)</f>
        <v>-132.72</v>
      </c>
    </row>
    <row r="648" spans="1:11" x14ac:dyDescent="0.3">
      <c r="A648" t="s">
        <v>784</v>
      </c>
      <c r="B648" t="s">
        <v>1504</v>
      </c>
      <c r="C648" t="str">
        <f t="shared" si="10"/>
        <v>Yukon Watson Lake</v>
      </c>
      <c r="D648">
        <v>685</v>
      </c>
      <c r="E648">
        <v>0.8</v>
      </c>
      <c r="F648">
        <v>-60</v>
      </c>
      <c r="G648">
        <v>35</v>
      </c>
      <c r="H648">
        <v>80</v>
      </c>
      <c r="I648">
        <v>109</v>
      </c>
      <c r="J648">
        <f>_xlfn.XLOOKUP(C648, '[2]CSA C22.3 No.60826 Table CA.1'!$C$3:$C$681, '[2]CSA C22.3 No.60826 Table CA.1'!$E$3:$E$681)</f>
        <v>60.13</v>
      </c>
      <c r="K648">
        <f>_xlfn.XLOOKUP(C648, '[2]CSA C22.3 No.60826 Table CA.1'!$C$3:$C$681, '[2]CSA C22.3 No.60826 Table CA.1'!$F$3:$F$681)</f>
        <v>-128.71</v>
      </c>
    </row>
    <row r="649" spans="1:11" x14ac:dyDescent="0.3">
      <c r="A649" t="s">
        <v>784</v>
      </c>
      <c r="B649" t="s">
        <v>795</v>
      </c>
      <c r="C649" t="str">
        <f t="shared" si="10"/>
        <v>Yukon Whitehorse</v>
      </c>
      <c r="D649">
        <v>655</v>
      </c>
      <c r="E649">
        <v>0.5</v>
      </c>
      <c r="F649">
        <v>-56</v>
      </c>
      <c r="G649">
        <v>35</v>
      </c>
      <c r="H649">
        <v>88</v>
      </c>
      <c r="I649">
        <v>121</v>
      </c>
      <c r="J649">
        <f>_xlfn.XLOOKUP(C649, '[2]CSA C22.3 No.60826 Table CA.1'!$C$3:$C$681, '[2]CSA C22.3 No.60826 Table CA.1'!$E$3:$E$681)</f>
        <v>60.72</v>
      </c>
      <c r="K649">
        <f>_xlfn.XLOOKUP(C649, '[2]CSA C22.3 No.60826 Table CA.1'!$C$3:$C$681, '[2]CSA C22.3 No.60826 Table CA.1'!$F$3:$F$681)</f>
        <v>-135.05000000000001</v>
      </c>
    </row>
    <row r="650" spans="1:11" x14ac:dyDescent="0.3">
      <c r="A650" t="s">
        <v>797</v>
      </c>
      <c r="B650" t="s">
        <v>798</v>
      </c>
      <c r="C650" t="str">
        <f t="shared" si="10"/>
        <v>Northwest Territories Aklavik</v>
      </c>
      <c r="D650">
        <v>5</v>
      </c>
      <c r="E650">
        <v>0.6</v>
      </c>
      <c r="F650">
        <v>-53</v>
      </c>
      <c r="G650">
        <v>33</v>
      </c>
      <c r="H650">
        <v>94</v>
      </c>
      <c r="I650">
        <v>126</v>
      </c>
      <c r="J650">
        <f>_xlfn.XLOOKUP(C650, '[2]CSA C22.3 No.60826 Table CA.1'!$C$3:$C$681, '[2]CSA C22.3 No.60826 Table CA.1'!$E$3:$E$681)</f>
        <v>68.23</v>
      </c>
      <c r="K650">
        <f>_xlfn.XLOOKUP(C650, '[2]CSA C22.3 No.60826 Table CA.1'!$C$3:$C$681, '[2]CSA C22.3 No.60826 Table CA.1'!$F$3:$F$681)</f>
        <v>-135.01</v>
      </c>
    </row>
    <row r="651" spans="1:11" x14ac:dyDescent="0.3">
      <c r="A651" t="s">
        <v>797</v>
      </c>
      <c r="B651" t="s">
        <v>1643</v>
      </c>
      <c r="C651" t="str">
        <f t="shared" si="10"/>
        <v>Northwest Territories Echo Bay/Port Radium</v>
      </c>
      <c r="D651">
        <v>195</v>
      </c>
      <c r="E651">
        <v>0.9</v>
      </c>
      <c r="F651">
        <v>-50</v>
      </c>
      <c r="G651">
        <v>32</v>
      </c>
      <c r="H651">
        <v>94</v>
      </c>
      <c r="I651">
        <v>124</v>
      </c>
      <c r="J651">
        <v>66.05</v>
      </c>
      <c r="K651">
        <v>-117.88</v>
      </c>
    </row>
    <row r="652" spans="1:11" x14ac:dyDescent="0.3">
      <c r="A652" t="s">
        <v>797</v>
      </c>
      <c r="B652" t="s">
        <v>1509</v>
      </c>
      <c r="C652" t="str">
        <f t="shared" si="10"/>
        <v>Northwest Territories Fort Good Hope</v>
      </c>
      <c r="D652">
        <v>100</v>
      </c>
      <c r="E652">
        <v>0.9</v>
      </c>
      <c r="F652">
        <v>-56</v>
      </c>
      <c r="G652">
        <v>36</v>
      </c>
      <c r="H652">
        <v>89</v>
      </c>
      <c r="I652">
        <v>119</v>
      </c>
      <c r="J652">
        <f>_xlfn.XLOOKUP(C652, '[2]CSA C22.3 No.60826 Table CA.1'!$C$3:$C$681, '[2]CSA C22.3 No.60826 Table CA.1'!$E$3:$E$681)</f>
        <v>66.290000000000006</v>
      </c>
      <c r="K652">
        <f>_xlfn.XLOOKUP(C652, '[2]CSA C22.3 No.60826 Table CA.1'!$C$3:$C$681, '[2]CSA C22.3 No.60826 Table CA.1'!$F$3:$F$681)</f>
        <v>-128.63</v>
      </c>
    </row>
    <row r="653" spans="1:11" x14ac:dyDescent="0.3">
      <c r="A653" t="s">
        <v>797</v>
      </c>
      <c r="B653" t="s">
        <v>1644</v>
      </c>
      <c r="C653" t="str">
        <f t="shared" si="10"/>
        <v>Northwest Territories Fort McPherson</v>
      </c>
      <c r="D653">
        <v>25</v>
      </c>
      <c r="E653">
        <v>0.7</v>
      </c>
      <c r="F653">
        <v>-56</v>
      </c>
      <c r="G653">
        <v>33</v>
      </c>
      <c r="H653">
        <v>88</v>
      </c>
      <c r="I653">
        <v>118</v>
      </c>
      <c r="J653">
        <v>67.430000000000007</v>
      </c>
      <c r="K653">
        <v>-134.88</v>
      </c>
    </row>
    <row r="654" spans="1:11" x14ac:dyDescent="0.3">
      <c r="A654" t="s">
        <v>797</v>
      </c>
      <c r="B654" t="s">
        <v>1513</v>
      </c>
      <c r="C654" t="str">
        <f t="shared" si="10"/>
        <v>Northwest Territories Fort Providence</v>
      </c>
      <c r="D654">
        <v>150</v>
      </c>
      <c r="E654">
        <v>0.7</v>
      </c>
      <c r="F654">
        <v>-52</v>
      </c>
      <c r="G654">
        <v>37</v>
      </c>
      <c r="H654">
        <v>89</v>
      </c>
      <c r="I654">
        <v>119</v>
      </c>
      <c r="J654">
        <f>_xlfn.XLOOKUP(C654, '[2]CSA C22.3 No.60826 Table CA.1'!$C$3:$C$681, '[2]CSA C22.3 No.60826 Table CA.1'!$E$3:$E$681)</f>
        <v>61.35</v>
      </c>
      <c r="K654">
        <f>_xlfn.XLOOKUP(C654, '[2]CSA C22.3 No.60826 Table CA.1'!$C$3:$C$681, '[2]CSA C22.3 No.60826 Table CA.1'!$F$3:$F$681)</f>
        <v>-117.65</v>
      </c>
    </row>
    <row r="655" spans="1:11" x14ac:dyDescent="0.3">
      <c r="A655" t="s">
        <v>797</v>
      </c>
      <c r="B655" t="s">
        <v>1515</v>
      </c>
      <c r="C655" t="str">
        <f t="shared" si="10"/>
        <v>Northwest Territories Fort Resolution</v>
      </c>
      <c r="D655">
        <v>160</v>
      </c>
      <c r="E655">
        <v>0.7</v>
      </c>
      <c r="F655">
        <v>-51</v>
      </c>
      <c r="G655">
        <v>35</v>
      </c>
      <c r="H655">
        <v>88</v>
      </c>
      <c r="I655">
        <v>117</v>
      </c>
      <c r="J655">
        <f>_xlfn.XLOOKUP(C655, '[2]CSA C22.3 No.60826 Table CA.1'!$C$3:$C$681, '[2]CSA C22.3 No.60826 Table CA.1'!$E$3:$E$681)</f>
        <v>61.19</v>
      </c>
      <c r="K655">
        <f>_xlfn.XLOOKUP(C655, '[2]CSA C22.3 No.60826 Table CA.1'!$C$3:$C$681, '[2]CSA C22.3 No.60826 Table CA.1'!$F$3:$F$681)</f>
        <v>-113.67</v>
      </c>
    </row>
    <row r="656" spans="1:11" x14ac:dyDescent="0.3">
      <c r="A656" t="s">
        <v>797</v>
      </c>
      <c r="B656" t="s">
        <v>1517</v>
      </c>
      <c r="C656" t="str">
        <f t="shared" si="10"/>
        <v>Northwest Territories Fort Simpson</v>
      </c>
      <c r="D656">
        <v>120</v>
      </c>
      <c r="E656">
        <v>0.7</v>
      </c>
      <c r="F656">
        <v>-54</v>
      </c>
      <c r="G656">
        <v>37</v>
      </c>
      <c r="H656">
        <v>89</v>
      </c>
      <c r="I656">
        <v>120</v>
      </c>
      <c r="J656">
        <f>_xlfn.XLOOKUP(C656, '[2]CSA C22.3 No.60826 Table CA.1'!$C$3:$C$681, '[2]CSA C22.3 No.60826 Table CA.1'!$E$3:$E$681)</f>
        <v>61.93</v>
      </c>
      <c r="K656">
        <f>_xlfn.XLOOKUP(C656, '[2]CSA C22.3 No.60826 Table CA.1'!$C$3:$C$681, '[2]CSA C22.3 No.60826 Table CA.1'!$F$3:$F$681)</f>
        <v>-121.35</v>
      </c>
    </row>
    <row r="657" spans="1:11" x14ac:dyDescent="0.3">
      <c r="A657" t="s">
        <v>797</v>
      </c>
      <c r="B657" t="s">
        <v>1519</v>
      </c>
      <c r="C657" t="str">
        <f t="shared" si="10"/>
        <v>Northwest Territories Fort Smith</v>
      </c>
      <c r="D657">
        <v>205</v>
      </c>
      <c r="E657">
        <v>0.7</v>
      </c>
      <c r="F657">
        <v>-53</v>
      </c>
      <c r="G657">
        <v>37</v>
      </c>
      <c r="H657">
        <v>80</v>
      </c>
      <c r="I657">
        <v>107</v>
      </c>
      <c r="J657">
        <f>_xlfn.XLOOKUP(C657, '[2]CSA C22.3 No.60826 Table CA.1'!$C$3:$C$681, '[2]CSA C22.3 No.60826 Table CA.1'!$E$3:$E$681)</f>
        <v>60</v>
      </c>
      <c r="K657">
        <f>_xlfn.XLOOKUP(C657, '[2]CSA C22.3 No.60826 Table CA.1'!$C$3:$C$681, '[2]CSA C22.3 No.60826 Table CA.1'!$F$3:$F$681)</f>
        <v>-111.88</v>
      </c>
    </row>
    <row r="658" spans="1:11" x14ac:dyDescent="0.3">
      <c r="A658" t="s">
        <v>797</v>
      </c>
      <c r="B658" t="s">
        <v>1521</v>
      </c>
      <c r="C658" t="str">
        <f t="shared" si="10"/>
        <v>Northwest Territories Hay River</v>
      </c>
      <c r="D658">
        <v>45</v>
      </c>
      <c r="E658">
        <v>0.7</v>
      </c>
      <c r="F658">
        <v>-51</v>
      </c>
      <c r="G658">
        <v>37</v>
      </c>
      <c r="H658">
        <v>84</v>
      </c>
      <c r="I658">
        <v>113</v>
      </c>
      <c r="J658">
        <f>_xlfn.XLOOKUP(C658, '[2]CSA C22.3 No.60826 Table CA.1'!$C$3:$C$681, '[2]CSA C22.3 No.60826 Table CA.1'!$E$3:$E$681)</f>
        <v>60.85</v>
      </c>
      <c r="K658">
        <f>_xlfn.XLOOKUP(C658, '[2]CSA C22.3 No.60826 Table CA.1'!$C$3:$C$681, '[2]CSA C22.3 No.60826 Table CA.1'!$F$3:$F$681)</f>
        <v>-115.73</v>
      </c>
    </row>
    <row r="659" spans="1:11" x14ac:dyDescent="0.3">
      <c r="A659" t="s">
        <v>797</v>
      </c>
      <c r="B659" t="s">
        <v>800</v>
      </c>
      <c r="C659" t="str">
        <f t="shared" si="10"/>
        <v>Northwest Territories Inuvik</v>
      </c>
      <c r="D659">
        <v>45</v>
      </c>
      <c r="E659">
        <v>0.6</v>
      </c>
      <c r="F659">
        <v>-56</v>
      </c>
      <c r="G659">
        <v>34</v>
      </c>
      <c r="H659">
        <v>91</v>
      </c>
      <c r="I659">
        <v>122</v>
      </c>
      <c r="J659">
        <f>_xlfn.XLOOKUP(C659, '[2]CSA C22.3 No.60826 Table CA.1'!$C$3:$C$681, '[2]CSA C22.3 No.60826 Table CA.1'!$E$3:$E$681)</f>
        <v>68.349999999999994</v>
      </c>
      <c r="K659">
        <f>_xlfn.XLOOKUP(C659, '[2]CSA C22.3 No.60826 Table CA.1'!$C$3:$C$681, '[2]CSA C22.3 No.60826 Table CA.1'!$F$3:$F$681)</f>
        <v>-133.72</v>
      </c>
    </row>
    <row r="660" spans="1:11" x14ac:dyDescent="0.3">
      <c r="A660" t="s">
        <v>797</v>
      </c>
      <c r="B660" t="s">
        <v>1523</v>
      </c>
      <c r="C660" t="str">
        <f t="shared" si="10"/>
        <v>Northwest Territories Mould Bay</v>
      </c>
      <c r="D660">
        <v>5</v>
      </c>
      <c r="E660">
        <v>0.3</v>
      </c>
      <c r="F660">
        <v>-55</v>
      </c>
      <c r="G660">
        <v>19</v>
      </c>
      <c r="H660">
        <v>100</v>
      </c>
      <c r="I660">
        <v>127</v>
      </c>
      <c r="J660">
        <f>_xlfn.XLOOKUP(C660, '[2]CSA C22.3 No.60826 Table CA.1'!$C$3:$C$681, '[2]CSA C22.3 No.60826 Table CA.1'!$E$3:$E$681)</f>
        <v>76.23</v>
      </c>
      <c r="K660">
        <f>_xlfn.XLOOKUP(C660, '[2]CSA C22.3 No.60826 Table CA.1'!$C$3:$C$681, '[2]CSA C22.3 No.60826 Table CA.1'!$F$3:$F$681)</f>
        <v>-119.33</v>
      </c>
    </row>
    <row r="661" spans="1:11" x14ac:dyDescent="0.3">
      <c r="A661" t="s">
        <v>797</v>
      </c>
      <c r="B661" t="s">
        <v>1525</v>
      </c>
      <c r="C661" t="str">
        <f t="shared" si="10"/>
        <v>Northwest Territories Norman Wells</v>
      </c>
      <c r="D661">
        <v>65</v>
      </c>
      <c r="E661">
        <v>0.9</v>
      </c>
      <c r="F661">
        <v>-53</v>
      </c>
      <c r="G661">
        <v>35</v>
      </c>
      <c r="H661">
        <v>88</v>
      </c>
      <c r="I661">
        <v>118</v>
      </c>
      <c r="J661">
        <f>_xlfn.XLOOKUP(C661, '[2]CSA C22.3 No.60826 Table CA.1'!$C$3:$C$681, '[2]CSA C22.3 No.60826 Table CA.1'!$E$3:$E$681)</f>
        <v>65.28</v>
      </c>
      <c r="K661">
        <f>_xlfn.XLOOKUP(C661, '[2]CSA C22.3 No.60826 Table CA.1'!$C$3:$C$681, '[2]CSA C22.3 No.60826 Table CA.1'!$F$3:$F$681)</f>
        <v>-126.85</v>
      </c>
    </row>
    <row r="662" spans="1:11" x14ac:dyDescent="0.3">
      <c r="A662" t="s">
        <v>797</v>
      </c>
      <c r="B662" t="s">
        <v>1563</v>
      </c>
      <c r="C662" t="str">
        <f t="shared" si="10"/>
        <v>Northwest Territories Rae-Edzo</v>
      </c>
      <c r="D662">
        <v>160</v>
      </c>
      <c r="E662">
        <v>0.7</v>
      </c>
      <c r="F662">
        <v>-53</v>
      </c>
      <c r="G662">
        <v>35</v>
      </c>
      <c r="H662">
        <v>89</v>
      </c>
      <c r="I662">
        <v>118</v>
      </c>
      <c r="J662">
        <v>62.83</v>
      </c>
      <c r="K662">
        <v>-116.05</v>
      </c>
    </row>
    <row r="663" spans="1:11" x14ac:dyDescent="0.3">
      <c r="A663" t="s">
        <v>797</v>
      </c>
      <c r="B663" t="s">
        <v>802</v>
      </c>
      <c r="C663" t="str">
        <f t="shared" si="10"/>
        <v>Northwest Territories Tungsten</v>
      </c>
      <c r="D663">
        <v>1340</v>
      </c>
      <c r="E663">
        <v>1.3</v>
      </c>
      <c r="F663">
        <v>-55</v>
      </c>
      <c r="G663">
        <v>32</v>
      </c>
      <c r="H663">
        <v>90</v>
      </c>
      <c r="I663">
        <v>122</v>
      </c>
      <c r="J663">
        <f>_xlfn.XLOOKUP(C663, '[2]CSA C22.3 No.60826 Table CA.1'!$C$3:$C$681, '[2]CSA C22.3 No.60826 Table CA.1'!$E$3:$E$681)</f>
        <v>61.95</v>
      </c>
      <c r="K663">
        <f>_xlfn.XLOOKUP(C663, '[2]CSA C22.3 No.60826 Table CA.1'!$C$3:$C$681, '[2]CSA C22.3 No.60826 Table CA.1'!$F$3:$F$681)</f>
        <v>-128.27000000000001</v>
      </c>
    </row>
    <row r="664" spans="1:11" x14ac:dyDescent="0.3">
      <c r="A664" t="s">
        <v>797</v>
      </c>
      <c r="B664" t="s">
        <v>804</v>
      </c>
      <c r="C664" t="str">
        <f t="shared" si="10"/>
        <v>Northwest Territories Ulukhaqtuuq/Holman</v>
      </c>
      <c r="D664">
        <v>10</v>
      </c>
      <c r="E664">
        <v>0.4</v>
      </c>
      <c r="F664">
        <v>-50</v>
      </c>
      <c r="G664">
        <v>29</v>
      </c>
      <c r="H664">
        <v>107</v>
      </c>
      <c r="I664">
        <v>139</v>
      </c>
      <c r="J664">
        <f>_xlfn.XLOOKUP(C664, '[2]CSA C22.3 No.60826 Table CA.1'!$C$3:$C$681, '[2]CSA C22.3 No.60826 Table CA.1'!$E$3:$E$681)</f>
        <v>70.73</v>
      </c>
      <c r="K664">
        <f>_xlfn.XLOOKUP(C664, '[2]CSA C22.3 No.60826 Table CA.1'!$C$3:$C$681, '[2]CSA C22.3 No.60826 Table CA.1'!$F$3:$F$681)</f>
        <v>-117.75</v>
      </c>
    </row>
    <row r="665" spans="1:11" x14ac:dyDescent="0.3">
      <c r="A665" t="s">
        <v>797</v>
      </c>
      <c r="B665" t="s">
        <v>806</v>
      </c>
      <c r="C665" t="str">
        <f t="shared" si="10"/>
        <v>Northwest Territories Wrigley</v>
      </c>
      <c r="D665">
        <v>80</v>
      </c>
      <c r="E665">
        <v>0.8</v>
      </c>
      <c r="F665">
        <v>-54</v>
      </c>
      <c r="G665">
        <v>36</v>
      </c>
      <c r="H665">
        <v>88</v>
      </c>
      <c r="I665">
        <v>118</v>
      </c>
      <c r="J665">
        <f>_xlfn.XLOOKUP(C665, '[2]CSA C22.3 No.60826 Table CA.1'!$C$3:$C$681, '[2]CSA C22.3 No.60826 Table CA.1'!$E$3:$E$681)</f>
        <v>63.23</v>
      </c>
      <c r="K665">
        <f>_xlfn.XLOOKUP(C665, '[2]CSA C22.3 No.60826 Table CA.1'!$C$3:$C$681, '[2]CSA C22.3 No.60826 Table CA.1'!$F$3:$F$681)</f>
        <v>-123.47</v>
      </c>
    </row>
    <row r="666" spans="1:11" x14ac:dyDescent="0.3">
      <c r="A666" t="s">
        <v>797</v>
      </c>
      <c r="B666" t="s">
        <v>808</v>
      </c>
      <c r="C666" t="str">
        <f t="shared" si="10"/>
        <v>Northwest Territories Yellowknife</v>
      </c>
      <c r="D666">
        <v>160</v>
      </c>
      <c r="E666">
        <v>0.7</v>
      </c>
      <c r="F666">
        <v>-51</v>
      </c>
      <c r="G666">
        <v>33</v>
      </c>
      <c r="H666">
        <v>86</v>
      </c>
      <c r="I666">
        <v>114</v>
      </c>
      <c r="J666">
        <f>_xlfn.XLOOKUP(C666, '[2]CSA C22.3 No.60826 Table CA.1'!$C$3:$C$681, '[2]CSA C22.3 No.60826 Table CA.1'!$E$3:$E$681)</f>
        <v>62.48</v>
      </c>
      <c r="K666">
        <f>_xlfn.XLOOKUP(C666, '[2]CSA C22.3 No.60826 Table CA.1'!$C$3:$C$681, '[2]CSA C22.3 No.60826 Table CA.1'!$F$3:$F$681)</f>
        <v>-114.35</v>
      </c>
    </row>
    <row r="667" spans="1:11" x14ac:dyDescent="0.3">
      <c r="A667" t="s">
        <v>810</v>
      </c>
      <c r="B667" t="s">
        <v>811</v>
      </c>
      <c r="C667" t="str">
        <f t="shared" si="10"/>
        <v>Nunavut Alert</v>
      </c>
      <c r="D667">
        <v>5</v>
      </c>
      <c r="E667">
        <v>0.5</v>
      </c>
      <c r="F667">
        <v>-51</v>
      </c>
      <c r="G667">
        <v>21</v>
      </c>
      <c r="H667">
        <v>125</v>
      </c>
      <c r="I667">
        <v>143</v>
      </c>
      <c r="J667">
        <f>_xlfn.XLOOKUP(C667, '[2]CSA C22.3 No.60826 Table CA.1'!$C$3:$C$681, '[2]CSA C22.3 No.60826 Table CA.1'!$E$3:$E$681)</f>
        <v>82.48</v>
      </c>
      <c r="K667">
        <f>_xlfn.XLOOKUP(C667, '[2]CSA C22.3 No.60826 Table CA.1'!$C$3:$C$681, '[2]CSA C22.3 No.60826 Table CA.1'!$F$3:$F$681)</f>
        <v>-62.25</v>
      </c>
    </row>
    <row r="668" spans="1:11" x14ac:dyDescent="0.3">
      <c r="A668" t="s">
        <v>810</v>
      </c>
      <c r="B668" t="s">
        <v>1529</v>
      </c>
      <c r="C668" t="str">
        <f t="shared" si="10"/>
        <v>Nunavut Arctic Bay</v>
      </c>
      <c r="D668">
        <v>15</v>
      </c>
      <c r="E668">
        <v>0.5</v>
      </c>
      <c r="F668">
        <v>-51</v>
      </c>
      <c r="G668">
        <v>21</v>
      </c>
      <c r="H668">
        <v>111</v>
      </c>
      <c r="I668">
        <v>136</v>
      </c>
      <c r="J668">
        <f>_xlfn.XLOOKUP(C668, '[2]CSA C22.3 No.60826 Table CA.1'!$C$3:$C$681, '[2]CSA C22.3 No.60826 Table CA.1'!$E$3:$E$681)</f>
        <v>73.03</v>
      </c>
      <c r="K668">
        <f>_xlfn.XLOOKUP(C668, '[2]CSA C22.3 No.60826 Table CA.1'!$C$3:$C$681, '[2]CSA C22.3 No.60826 Table CA.1'!$F$3:$F$681)</f>
        <v>-85.17</v>
      </c>
    </row>
    <row r="669" spans="1:11" x14ac:dyDescent="0.3">
      <c r="A669" t="s">
        <v>810</v>
      </c>
      <c r="B669" t="s">
        <v>813</v>
      </c>
      <c r="C669" t="str">
        <f t="shared" si="10"/>
        <v>Nunavut Arviat</v>
      </c>
      <c r="D669">
        <v>5</v>
      </c>
      <c r="E669">
        <v>0.6</v>
      </c>
      <c r="F669">
        <v>-48</v>
      </c>
      <c r="G669">
        <v>32</v>
      </c>
      <c r="H669">
        <v>108</v>
      </c>
      <c r="I669">
        <v>141</v>
      </c>
      <c r="J669">
        <f>_xlfn.XLOOKUP(C669, '[2]CSA C22.3 No.60826 Table CA.1'!$C$3:$C$681, '[2]CSA C22.3 No.60826 Table CA.1'!$E$3:$E$681)</f>
        <v>61.12</v>
      </c>
      <c r="K669">
        <f>_xlfn.XLOOKUP(C669, '[2]CSA C22.3 No.60826 Table CA.1'!$C$3:$C$681, '[2]CSA C22.3 No.60826 Table CA.1'!$F$3:$F$681)</f>
        <v>-94.05</v>
      </c>
    </row>
    <row r="670" spans="1:11" x14ac:dyDescent="0.3">
      <c r="A670" t="s">
        <v>810</v>
      </c>
      <c r="B670" t="s">
        <v>1531</v>
      </c>
      <c r="C670" t="str">
        <f t="shared" si="10"/>
        <v>Nunavut Baker Lake</v>
      </c>
      <c r="D670">
        <v>5</v>
      </c>
      <c r="E670">
        <v>0.7</v>
      </c>
      <c r="F670">
        <v>-52</v>
      </c>
      <c r="G670">
        <v>33</v>
      </c>
      <c r="H670">
        <v>110</v>
      </c>
      <c r="I670">
        <v>142</v>
      </c>
      <c r="J670">
        <f>_xlfn.XLOOKUP(C670, '[2]CSA C22.3 No.60826 Table CA.1'!$C$3:$C$681, '[2]CSA C22.3 No.60826 Table CA.1'!$E$3:$E$681)</f>
        <v>64.319999999999993</v>
      </c>
      <c r="K670">
        <f>_xlfn.XLOOKUP(C670, '[2]CSA C22.3 No.60826 Table CA.1'!$C$3:$C$681, '[2]CSA C22.3 No.60826 Table CA.1'!$F$3:$F$681)</f>
        <v>-96.02</v>
      </c>
    </row>
    <row r="671" spans="1:11" x14ac:dyDescent="0.3">
      <c r="A671" t="s">
        <v>810</v>
      </c>
      <c r="B671" t="s">
        <v>815</v>
      </c>
      <c r="C671" t="str">
        <f t="shared" si="10"/>
        <v>Nunavut Eureka</v>
      </c>
      <c r="D671">
        <v>5</v>
      </c>
      <c r="E671">
        <v>0.3</v>
      </c>
      <c r="F671">
        <v>-55</v>
      </c>
      <c r="G671">
        <v>22</v>
      </c>
      <c r="H671">
        <v>120</v>
      </c>
      <c r="I671">
        <v>144</v>
      </c>
      <c r="J671">
        <f>_xlfn.XLOOKUP(C671, '[2]CSA C22.3 No.60826 Table CA.1'!$C$3:$C$681, '[2]CSA C22.3 No.60826 Table CA.1'!$E$3:$E$681)</f>
        <v>79.98</v>
      </c>
      <c r="K671">
        <f>_xlfn.XLOOKUP(C671, '[2]CSA C22.3 No.60826 Table CA.1'!$C$3:$C$681, '[2]CSA C22.3 No.60826 Table CA.1'!$F$3:$F$681)</f>
        <v>-85.95</v>
      </c>
    </row>
    <row r="672" spans="1:11" x14ac:dyDescent="0.3">
      <c r="A672" t="s">
        <v>810</v>
      </c>
      <c r="B672" t="s">
        <v>1533</v>
      </c>
      <c r="C672" t="str">
        <f t="shared" si="10"/>
        <v>Nunavut Igluligaarjuk/Chesterfield Inlet</v>
      </c>
      <c r="D672">
        <v>10</v>
      </c>
      <c r="E672">
        <v>0.7</v>
      </c>
      <c r="F672">
        <v>-51</v>
      </c>
      <c r="G672">
        <v>32</v>
      </c>
      <c r="H672">
        <v>112</v>
      </c>
      <c r="I672">
        <v>144</v>
      </c>
      <c r="J672">
        <f>_xlfn.XLOOKUP(C672, '[2]CSA C22.3 No.60826 Table CA.1'!$C$3:$C$681, '[2]CSA C22.3 No.60826 Table CA.1'!$E$3:$E$681)</f>
        <v>63.33</v>
      </c>
      <c r="K672">
        <f>_xlfn.XLOOKUP(C672, '[2]CSA C22.3 No.60826 Table CA.1'!$C$3:$C$681, '[2]CSA C22.3 No.60826 Table CA.1'!$F$3:$F$681)</f>
        <v>-90.7</v>
      </c>
    </row>
    <row r="673" spans="1:11" x14ac:dyDescent="0.3">
      <c r="A673" t="s">
        <v>810</v>
      </c>
      <c r="B673" t="s">
        <v>817</v>
      </c>
      <c r="C673" t="str">
        <f t="shared" si="10"/>
        <v>Nunavut Iqaluit</v>
      </c>
      <c r="D673">
        <v>45</v>
      </c>
      <c r="E673">
        <v>0.6</v>
      </c>
      <c r="F673">
        <v>-48</v>
      </c>
      <c r="G673">
        <v>27</v>
      </c>
      <c r="H673">
        <v>121</v>
      </c>
      <c r="I673">
        <v>151</v>
      </c>
      <c r="J673">
        <f>_xlfn.XLOOKUP(C673, '[2]CSA C22.3 No.60826 Table CA.1'!$C$3:$C$681, '[2]CSA C22.3 No.60826 Table CA.1'!$E$3:$E$681)</f>
        <v>63.73</v>
      </c>
      <c r="K673">
        <f>_xlfn.XLOOKUP(C673, '[2]CSA C22.3 No.60826 Table CA.1'!$C$3:$C$681, '[2]CSA C22.3 No.60826 Table CA.1'!$F$3:$F$681)</f>
        <v>-68.5</v>
      </c>
    </row>
    <row r="674" spans="1:11" x14ac:dyDescent="0.3">
      <c r="A674" t="s">
        <v>810</v>
      </c>
      <c r="B674" t="s">
        <v>1535</v>
      </c>
      <c r="C674" t="str">
        <f t="shared" si="10"/>
        <v>Nunavut Iqaluktuuttiaq/Cambridge Bay</v>
      </c>
      <c r="D674">
        <v>15</v>
      </c>
      <c r="E674">
        <v>0.4</v>
      </c>
      <c r="F674">
        <v>-51</v>
      </c>
      <c r="G674">
        <v>27</v>
      </c>
      <c r="H674">
        <v>105</v>
      </c>
      <c r="I674">
        <v>135</v>
      </c>
      <c r="J674">
        <f>_xlfn.XLOOKUP(C674, '[2]CSA C22.3 No.60826 Table CA.1'!$C$3:$C$681, '[2]CSA C22.3 No.60826 Table CA.1'!$E$3:$E$681)</f>
        <v>69.12</v>
      </c>
      <c r="K674">
        <f>_xlfn.XLOOKUP(C674, '[2]CSA C22.3 No.60826 Table CA.1'!$C$3:$C$681, '[2]CSA C22.3 No.60826 Table CA.1'!$F$3:$F$681)</f>
        <v>-105.03</v>
      </c>
    </row>
    <row r="675" spans="1:11" x14ac:dyDescent="0.3">
      <c r="A675" t="s">
        <v>810</v>
      </c>
      <c r="B675" t="s">
        <v>819</v>
      </c>
      <c r="C675" t="str">
        <f t="shared" si="10"/>
        <v>Nunavut Isachsen</v>
      </c>
      <c r="D675">
        <v>10</v>
      </c>
      <c r="E675">
        <v>0.4</v>
      </c>
      <c r="F675">
        <v>-55</v>
      </c>
      <c r="G675">
        <v>21</v>
      </c>
      <c r="H675">
        <v>125</v>
      </c>
      <c r="I675">
        <v>154</v>
      </c>
      <c r="J675">
        <f>_xlfn.XLOOKUP(C675, '[2]CSA C22.3 No.60826 Table CA.1'!$C$3:$C$681, '[2]CSA C22.3 No.60826 Table CA.1'!$E$3:$E$681)</f>
        <v>78.78</v>
      </c>
      <c r="K675">
        <f>_xlfn.XLOOKUP(C675, '[2]CSA C22.3 No.60826 Table CA.1'!$C$3:$C$681, '[2]CSA C22.3 No.60826 Table CA.1'!$F$3:$F$681)</f>
        <v>-103.53</v>
      </c>
    </row>
    <row r="676" spans="1:11" x14ac:dyDescent="0.3">
      <c r="A676" t="s">
        <v>810</v>
      </c>
      <c r="B676" t="s">
        <v>1537</v>
      </c>
      <c r="C676" t="str">
        <f t="shared" si="10"/>
        <v>Nunavut Kangiqiniq/Rankin Inlet</v>
      </c>
      <c r="D676">
        <v>10</v>
      </c>
      <c r="E676">
        <v>0.6</v>
      </c>
      <c r="F676">
        <v>-50</v>
      </c>
      <c r="G676">
        <v>31</v>
      </c>
      <c r="H676">
        <v>116</v>
      </c>
      <c r="I676">
        <v>150</v>
      </c>
      <c r="J676">
        <f>_xlfn.XLOOKUP(C676, '[2]CSA C22.3 No.60826 Table CA.1'!$C$3:$C$681, '[2]CSA C22.3 No.60826 Table CA.1'!$E$3:$E$681)</f>
        <v>62.82</v>
      </c>
      <c r="K676">
        <f>_xlfn.XLOOKUP(C676, '[2]CSA C22.3 No.60826 Table CA.1'!$C$3:$C$681, '[2]CSA C22.3 No.60826 Table CA.1'!$F$3:$F$681)</f>
        <v>-92.08</v>
      </c>
    </row>
    <row r="677" spans="1:11" x14ac:dyDescent="0.3">
      <c r="A677" t="s">
        <v>810</v>
      </c>
      <c r="B677" t="s">
        <v>1539</v>
      </c>
      <c r="C677" t="str">
        <f t="shared" si="10"/>
        <v>Nunavut Kanngiqtugaapik/Clyde River</v>
      </c>
      <c r="D677">
        <v>5</v>
      </c>
      <c r="E677">
        <v>0.9</v>
      </c>
      <c r="F677">
        <v>-50</v>
      </c>
      <c r="G677">
        <v>25</v>
      </c>
      <c r="H677">
        <v>110</v>
      </c>
      <c r="I677">
        <v>133</v>
      </c>
      <c r="J677">
        <f>_xlfn.XLOOKUP(C677, '[2]CSA C22.3 No.60826 Table CA.1'!$C$3:$C$681, '[2]CSA C22.3 No.60826 Table CA.1'!$E$3:$E$681)</f>
        <v>70.45</v>
      </c>
      <c r="K677">
        <f>_xlfn.XLOOKUP(C677, '[2]CSA C22.3 No.60826 Table CA.1'!$C$3:$C$681, '[2]CSA C22.3 No.60826 Table CA.1'!$F$3:$F$681)</f>
        <v>-68.569999999999993</v>
      </c>
    </row>
    <row r="678" spans="1:11" x14ac:dyDescent="0.3">
      <c r="A678" t="s">
        <v>810</v>
      </c>
      <c r="B678" t="s">
        <v>1564</v>
      </c>
      <c r="C678" t="str">
        <f t="shared" si="10"/>
        <v>Nunavut Kugluktuk/Coppermine</v>
      </c>
      <c r="D678">
        <v>10</v>
      </c>
      <c r="E678">
        <v>0.7</v>
      </c>
      <c r="F678">
        <v>-50</v>
      </c>
      <c r="G678">
        <v>35</v>
      </c>
      <c r="H678">
        <v>102</v>
      </c>
      <c r="I678">
        <v>133</v>
      </c>
      <c r="J678">
        <v>67.83</v>
      </c>
      <c r="K678">
        <v>-115.08</v>
      </c>
    </row>
    <row r="679" spans="1:11" x14ac:dyDescent="0.3">
      <c r="A679" t="s">
        <v>810</v>
      </c>
      <c r="B679" t="s">
        <v>1543</v>
      </c>
      <c r="C679" t="str">
        <f t="shared" si="10"/>
        <v>Nunavut Nottingham Island</v>
      </c>
      <c r="D679">
        <v>30</v>
      </c>
      <c r="E679">
        <v>1</v>
      </c>
      <c r="F679">
        <v>-42</v>
      </c>
      <c r="G679">
        <v>24</v>
      </c>
      <c r="H679">
        <v>133</v>
      </c>
      <c r="I679">
        <v>168</v>
      </c>
      <c r="J679">
        <f>_xlfn.XLOOKUP(C679, '[2]CSA C22.3 No.60826 Table CA.1'!$C$3:$C$681, '[2]CSA C22.3 No.60826 Table CA.1'!$E$3:$E$681)</f>
        <v>63.1</v>
      </c>
      <c r="K679">
        <f>_xlfn.XLOOKUP(C679, '[2]CSA C22.3 No.60826 Table CA.1'!$C$3:$C$681, '[2]CSA C22.3 No.60826 Table CA.1'!$F$3:$F$681)</f>
        <v>-78</v>
      </c>
    </row>
    <row r="680" spans="1:11" x14ac:dyDescent="0.3">
      <c r="A680" t="s">
        <v>810</v>
      </c>
      <c r="B680" t="s">
        <v>821</v>
      </c>
      <c r="C680" t="str">
        <f t="shared" si="10"/>
        <v>Nunavut Resolute</v>
      </c>
      <c r="D680">
        <v>25</v>
      </c>
      <c r="E680">
        <v>0.4</v>
      </c>
      <c r="F680">
        <v>-52</v>
      </c>
      <c r="G680">
        <v>20</v>
      </c>
      <c r="H680">
        <v>115</v>
      </c>
      <c r="I680">
        <v>142</v>
      </c>
      <c r="J680">
        <f>_xlfn.XLOOKUP(C680, '[2]CSA C22.3 No.60826 Table CA.1'!$C$3:$C$681, '[2]CSA C22.3 No.60826 Table CA.1'!$E$3:$E$681)</f>
        <v>74.680000000000007</v>
      </c>
      <c r="K680">
        <f>_xlfn.XLOOKUP(C680, '[2]CSA C22.3 No.60826 Table CA.1'!$C$3:$C$681, '[2]CSA C22.3 No.60826 Table CA.1'!$F$3:$F$681)</f>
        <v>-94.9</v>
      </c>
    </row>
    <row r="681" spans="1:11" x14ac:dyDescent="0.3">
      <c r="A681" t="s">
        <v>810</v>
      </c>
      <c r="B681" t="s">
        <v>1545</v>
      </c>
      <c r="C681" t="str">
        <f t="shared" si="10"/>
        <v>Nunavut Resolution Island</v>
      </c>
      <c r="D681">
        <v>5</v>
      </c>
      <c r="E681">
        <v>1.1000000000000001</v>
      </c>
      <c r="F681">
        <v>-42</v>
      </c>
      <c r="G681">
        <v>23</v>
      </c>
      <c r="H681">
        <v>166</v>
      </c>
      <c r="I681">
        <v>207</v>
      </c>
      <c r="J681">
        <f>_xlfn.XLOOKUP(C681, '[2]CSA C22.3 No.60826 Table CA.1'!$C$3:$C$681, '[2]CSA C22.3 No.60826 Table CA.1'!$E$3:$E$681)</f>
        <v>61.3</v>
      </c>
      <c r="K681">
        <f>_xlfn.XLOOKUP(C681, '[2]CSA C22.3 No.60826 Table CA.1'!$C$3:$C$681, '[2]CSA C22.3 No.60826 Table CA.1'!$F$3:$F$681)</f>
        <v>-64.88</v>
      </c>
    </row>
    <row r="682" spans="1:11" x14ac:dyDescent="0.3">
      <c r="A682" t="s">
        <v>810</v>
      </c>
      <c r="B682" t="s">
        <v>1547</v>
      </c>
      <c r="C682" t="str">
        <f t="shared" si="10"/>
        <v>Nunavut Salliq/Coral Harbour</v>
      </c>
      <c r="D682">
        <v>15</v>
      </c>
      <c r="E682">
        <v>0.8</v>
      </c>
      <c r="F682">
        <v>-54</v>
      </c>
      <c r="G682">
        <v>28</v>
      </c>
      <c r="H682">
        <v>114</v>
      </c>
      <c r="I682">
        <v>145</v>
      </c>
      <c r="J682">
        <f>_xlfn.XLOOKUP(C682, '[2]CSA C22.3 No.60826 Table CA.1'!$C$3:$C$681, '[2]CSA C22.3 No.60826 Table CA.1'!$E$3:$E$681)</f>
        <v>64.13</v>
      </c>
      <c r="K682">
        <f>_xlfn.XLOOKUP(C682, '[2]CSA C22.3 No.60826 Table CA.1'!$C$3:$C$681, '[2]CSA C22.3 No.60826 Table CA.1'!$F$3:$F$681)</f>
        <v>-83.17</v>
      </c>
    </row>
  </sheetData>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17D738-7F08-4FD2-8D7C-5A6E804E57F4}">
  <dimension ref="A1:J680"/>
  <sheetViews>
    <sheetView topLeftCell="D555" workbookViewId="0">
      <selection activeCell="L559" sqref="L559"/>
    </sheetView>
  </sheetViews>
  <sheetFormatPr defaultRowHeight="14.4" x14ac:dyDescent="0.3"/>
  <cols>
    <col min="2" max="2" width="23.77734375" customWidth="1"/>
    <col min="3" max="3" width="33" customWidth="1"/>
    <col min="6" max="6" width="10.44140625" customWidth="1"/>
    <col min="7" max="7" width="9.21875" customWidth="1"/>
    <col min="8" max="8" width="10" customWidth="1"/>
    <col min="9" max="9" width="10.77734375" customWidth="1"/>
    <col min="10" max="10" width="25.5546875" customWidth="1"/>
  </cols>
  <sheetData>
    <row r="1" spans="1:10" ht="57.6" x14ac:dyDescent="0.3">
      <c r="A1" s="1" t="s">
        <v>130</v>
      </c>
      <c r="B1" s="1" t="s">
        <v>131</v>
      </c>
      <c r="C1" s="1" t="s">
        <v>1555</v>
      </c>
      <c r="D1" s="1" t="s">
        <v>1554</v>
      </c>
      <c r="E1" s="1" t="s">
        <v>132</v>
      </c>
      <c r="F1" s="1" t="s">
        <v>133</v>
      </c>
      <c r="G1" s="1" t="s">
        <v>1556</v>
      </c>
      <c r="H1" s="1" t="s">
        <v>1557</v>
      </c>
      <c r="I1" s="1" t="s">
        <v>1558</v>
      </c>
      <c r="J1" s="1"/>
    </row>
    <row r="2" spans="1:10" x14ac:dyDescent="0.3">
      <c r="A2" t="s">
        <v>134</v>
      </c>
      <c r="B2" t="s">
        <v>823</v>
      </c>
      <c r="C2" t="s">
        <v>824</v>
      </c>
      <c r="D2">
        <v>1040</v>
      </c>
      <c r="E2">
        <v>51.65</v>
      </c>
      <c r="F2">
        <v>-121.28</v>
      </c>
      <c r="G2" t="s">
        <v>825</v>
      </c>
      <c r="H2">
        <v>89</v>
      </c>
      <c r="I2">
        <v>10</v>
      </c>
    </row>
    <row r="3" spans="1:10" x14ac:dyDescent="0.3">
      <c r="A3" t="s">
        <v>134</v>
      </c>
      <c r="B3" t="s">
        <v>135</v>
      </c>
      <c r="C3" t="s">
        <v>136</v>
      </c>
      <c r="D3">
        <v>70</v>
      </c>
      <c r="E3">
        <v>49.05</v>
      </c>
      <c r="F3">
        <v>-122.33</v>
      </c>
      <c r="G3" t="s">
        <v>826</v>
      </c>
      <c r="H3">
        <v>99</v>
      </c>
      <c r="I3">
        <v>23</v>
      </c>
    </row>
    <row r="4" spans="1:10" x14ac:dyDescent="0.3">
      <c r="A4" t="s">
        <v>134</v>
      </c>
      <c r="B4" t="s">
        <v>137</v>
      </c>
      <c r="C4" t="s">
        <v>138</v>
      </c>
      <c r="D4">
        <v>15</v>
      </c>
      <c r="E4">
        <v>49.23</v>
      </c>
      <c r="F4">
        <v>-121.77</v>
      </c>
      <c r="G4" t="s">
        <v>827</v>
      </c>
      <c r="H4">
        <v>99</v>
      </c>
      <c r="I4">
        <v>21</v>
      </c>
    </row>
    <row r="5" spans="1:10" x14ac:dyDescent="0.3">
      <c r="A5" t="s">
        <v>134</v>
      </c>
      <c r="B5" t="s">
        <v>139</v>
      </c>
      <c r="C5" t="s">
        <v>140</v>
      </c>
      <c r="D5">
        <v>12</v>
      </c>
      <c r="E5">
        <v>49.27</v>
      </c>
      <c r="F5">
        <v>-124.8</v>
      </c>
      <c r="G5" t="s">
        <v>828</v>
      </c>
      <c r="H5">
        <v>80</v>
      </c>
      <c r="I5">
        <v>10</v>
      </c>
    </row>
    <row r="6" spans="1:10" x14ac:dyDescent="0.3">
      <c r="A6" t="s">
        <v>134</v>
      </c>
      <c r="B6" t="s">
        <v>141</v>
      </c>
      <c r="C6" t="s">
        <v>142</v>
      </c>
      <c r="D6">
        <v>305</v>
      </c>
      <c r="E6">
        <v>50.72</v>
      </c>
      <c r="F6">
        <v>-121.28</v>
      </c>
      <c r="G6" t="s">
        <v>829</v>
      </c>
      <c r="H6">
        <v>92</v>
      </c>
      <c r="I6">
        <v>10</v>
      </c>
    </row>
    <row r="7" spans="1:10" x14ac:dyDescent="0.3">
      <c r="A7" t="s">
        <v>134</v>
      </c>
      <c r="B7" t="s">
        <v>143</v>
      </c>
      <c r="C7" t="s">
        <v>144</v>
      </c>
      <c r="D7">
        <v>20</v>
      </c>
      <c r="E7">
        <v>48.83</v>
      </c>
      <c r="F7">
        <v>-125.13</v>
      </c>
      <c r="G7" t="s">
        <v>830</v>
      </c>
      <c r="H7">
        <v>106</v>
      </c>
      <c r="I7">
        <v>10</v>
      </c>
    </row>
    <row r="8" spans="1:10" x14ac:dyDescent="0.3">
      <c r="A8" t="s">
        <v>134</v>
      </c>
      <c r="B8" t="s">
        <v>831</v>
      </c>
      <c r="C8" t="s">
        <v>832</v>
      </c>
      <c r="D8">
        <v>840</v>
      </c>
      <c r="E8">
        <v>57.38</v>
      </c>
      <c r="F8">
        <v>-121.4</v>
      </c>
      <c r="G8" t="s">
        <v>833</v>
      </c>
      <c r="H8">
        <v>80</v>
      </c>
      <c r="I8">
        <v>10</v>
      </c>
    </row>
    <row r="9" spans="1:10" x14ac:dyDescent="0.3">
      <c r="A9" t="s">
        <v>134</v>
      </c>
      <c r="B9" t="s">
        <v>834</v>
      </c>
      <c r="C9" t="s">
        <v>835</v>
      </c>
      <c r="D9">
        <v>25</v>
      </c>
      <c r="E9">
        <v>52.16</v>
      </c>
      <c r="F9">
        <v>-128.13999999999999</v>
      </c>
      <c r="G9" t="s">
        <v>836</v>
      </c>
      <c r="H9">
        <v>106</v>
      </c>
      <c r="I9">
        <v>10</v>
      </c>
    </row>
    <row r="10" spans="1:10" x14ac:dyDescent="0.3">
      <c r="A10" t="s">
        <v>134</v>
      </c>
      <c r="B10" t="s">
        <v>837</v>
      </c>
      <c r="C10" t="s">
        <v>838</v>
      </c>
      <c r="D10">
        <v>40</v>
      </c>
      <c r="E10">
        <v>52.37</v>
      </c>
      <c r="F10">
        <v>-126.75</v>
      </c>
      <c r="G10" t="s">
        <v>839</v>
      </c>
      <c r="H10">
        <v>89</v>
      </c>
      <c r="I10">
        <v>10</v>
      </c>
    </row>
    <row r="11" spans="1:10" x14ac:dyDescent="0.3">
      <c r="A11" t="s">
        <v>134</v>
      </c>
      <c r="B11" t="s">
        <v>840</v>
      </c>
      <c r="C11" t="s">
        <v>841</v>
      </c>
      <c r="D11">
        <v>755</v>
      </c>
      <c r="E11">
        <v>54.23</v>
      </c>
      <c r="F11">
        <v>-125.75</v>
      </c>
      <c r="G11" t="s">
        <v>842</v>
      </c>
      <c r="H11">
        <v>80</v>
      </c>
      <c r="I11">
        <v>10</v>
      </c>
    </row>
    <row r="12" spans="1:10" x14ac:dyDescent="0.3">
      <c r="A12" t="s">
        <v>134</v>
      </c>
      <c r="B12" t="s">
        <v>843</v>
      </c>
      <c r="C12" t="s">
        <v>844</v>
      </c>
      <c r="D12">
        <v>455</v>
      </c>
      <c r="E12">
        <v>50.8</v>
      </c>
      <c r="F12">
        <v>-121.32</v>
      </c>
      <c r="G12" t="s">
        <v>829</v>
      </c>
      <c r="H12">
        <v>93</v>
      </c>
      <c r="I12">
        <v>10</v>
      </c>
    </row>
    <row r="13" spans="1:10" x14ac:dyDescent="0.3">
      <c r="A13" t="s">
        <v>134</v>
      </c>
      <c r="B13" t="s">
        <v>845</v>
      </c>
      <c r="C13" t="s">
        <v>846</v>
      </c>
      <c r="D13">
        <v>20</v>
      </c>
      <c r="E13">
        <v>50.02</v>
      </c>
      <c r="F13">
        <v>-125.24</v>
      </c>
      <c r="G13" t="s">
        <v>836</v>
      </c>
      <c r="H13">
        <v>108</v>
      </c>
      <c r="I13">
        <v>10</v>
      </c>
    </row>
    <row r="14" spans="1:10" x14ac:dyDescent="0.3">
      <c r="A14" t="s">
        <v>134</v>
      </c>
      <c r="B14" t="s">
        <v>145</v>
      </c>
      <c r="C14" t="s">
        <v>146</v>
      </c>
      <c r="D14">
        <v>845</v>
      </c>
      <c r="E14">
        <v>49.5</v>
      </c>
      <c r="F14">
        <v>-119.12</v>
      </c>
      <c r="G14" t="s">
        <v>847</v>
      </c>
      <c r="H14">
        <v>92</v>
      </c>
      <c r="I14">
        <v>10</v>
      </c>
    </row>
    <row r="15" spans="1:10" x14ac:dyDescent="0.3">
      <c r="A15" t="s">
        <v>134</v>
      </c>
      <c r="B15" t="s">
        <v>147</v>
      </c>
      <c r="C15" t="s">
        <v>148</v>
      </c>
      <c r="D15">
        <v>430</v>
      </c>
      <c r="E15">
        <v>49.32</v>
      </c>
      <c r="F15">
        <v>-117.67</v>
      </c>
      <c r="G15" t="s">
        <v>848</v>
      </c>
      <c r="H15">
        <v>80</v>
      </c>
      <c r="I15">
        <v>10</v>
      </c>
    </row>
    <row r="16" spans="1:10" x14ac:dyDescent="0.3">
      <c r="A16" t="s">
        <v>134</v>
      </c>
      <c r="B16" t="s">
        <v>149</v>
      </c>
      <c r="C16" t="s">
        <v>150</v>
      </c>
      <c r="D16">
        <v>605</v>
      </c>
      <c r="E16">
        <v>55.7</v>
      </c>
      <c r="F16">
        <v>-121.63</v>
      </c>
      <c r="G16" t="s">
        <v>849</v>
      </c>
      <c r="H16">
        <v>89</v>
      </c>
      <c r="I16">
        <v>10</v>
      </c>
    </row>
    <row r="17" spans="1:9" x14ac:dyDescent="0.3">
      <c r="A17" t="s">
        <v>134</v>
      </c>
      <c r="B17" t="s">
        <v>151</v>
      </c>
      <c r="C17" t="s">
        <v>152</v>
      </c>
      <c r="D17">
        <v>10</v>
      </c>
      <c r="E17">
        <v>49.17</v>
      </c>
      <c r="F17">
        <v>-121.95</v>
      </c>
      <c r="G17" t="s">
        <v>827</v>
      </c>
      <c r="H17">
        <v>99</v>
      </c>
      <c r="I17">
        <v>21</v>
      </c>
    </row>
    <row r="18" spans="1:9" x14ac:dyDescent="0.3">
      <c r="A18" t="s">
        <v>134</v>
      </c>
      <c r="B18" t="s">
        <v>153</v>
      </c>
      <c r="C18" t="s">
        <v>154</v>
      </c>
      <c r="D18">
        <v>15</v>
      </c>
      <c r="E18">
        <v>49.68</v>
      </c>
      <c r="F18">
        <v>-124.93</v>
      </c>
      <c r="G18" t="s">
        <v>850</v>
      </c>
      <c r="H18">
        <v>104</v>
      </c>
      <c r="I18">
        <v>10</v>
      </c>
    </row>
    <row r="19" spans="1:9" x14ac:dyDescent="0.3">
      <c r="A19" t="s">
        <v>134</v>
      </c>
      <c r="B19" t="s">
        <v>155</v>
      </c>
      <c r="C19" t="s">
        <v>156</v>
      </c>
      <c r="D19">
        <v>10</v>
      </c>
      <c r="E19">
        <v>49.68</v>
      </c>
      <c r="F19">
        <v>-124.98</v>
      </c>
      <c r="G19" t="s">
        <v>850</v>
      </c>
      <c r="H19">
        <v>99</v>
      </c>
      <c r="I19">
        <v>10</v>
      </c>
    </row>
    <row r="20" spans="1:9" x14ac:dyDescent="0.3">
      <c r="A20" t="s">
        <v>134</v>
      </c>
      <c r="B20" t="s">
        <v>157</v>
      </c>
      <c r="C20" t="s">
        <v>158</v>
      </c>
      <c r="D20">
        <v>910</v>
      </c>
      <c r="E20">
        <v>49.5</v>
      </c>
      <c r="F20">
        <v>-115.77</v>
      </c>
      <c r="G20" t="s">
        <v>851</v>
      </c>
      <c r="H20">
        <v>80</v>
      </c>
      <c r="I20">
        <v>10</v>
      </c>
    </row>
    <row r="21" spans="1:9" x14ac:dyDescent="0.3">
      <c r="A21" t="s">
        <v>134</v>
      </c>
      <c r="B21" t="s">
        <v>852</v>
      </c>
      <c r="C21" t="s">
        <v>853</v>
      </c>
      <c r="D21">
        <v>585</v>
      </c>
      <c r="E21">
        <v>49.45</v>
      </c>
      <c r="F21">
        <v>-117.55</v>
      </c>
      <c r="G21" t="s">
        <v>848</v>
      </c>
      <c r="H21">
        <v>80</v>
      </c>
      <c r="I21">
        <v>10</v>
      </c>
    </row>
    <row r="22" spans="1:9" x14ac:dyDescent="0.3">
      <c r="A22" t="s">
        <v>134</v>
      </c>
      <c r="B22" t="s">
        <v>159</v>
      </c>
      <c r="C22" t="s">
        <v>160</v>
      </c>
      <c r="D22">
        <v>5</v>
      </c>
      <c r="E22">
        <v>48.87</v>
      </c>
      <c r="F22">
        <v>-123.65</v>
      </c>
      <c r="G22" t="s">
        <v>854</v>
      </c>
      <c r="H22">
        <v>87</v>
      </c>
      <c r="I22">
        <v>10</v>
      </c>
    </row>
    <row r="23" spans="1:9" x14ac:dyDescent="0.3">
      <c r="A23" t="s">
        <v>134</v>
      </c>
      <c r="B23" t="s">
        <v>855</v>
      </c>
      <c r="C23" t="s">
        <v>856</v>
      </c>
      <c r="D23">
        <v>665</v>
      </c>
      <c r="E23">
        <v>55.77</v>
      </c>
      <c r="F23">
        <v>-120.23</v>
      </c>
      <c r="G23" t="s">
        <v>857</v>
      </c>
      <c r="H23">
        <v>89</v>
      </c>
      <c r="I23">
        <v>10</v>
      </c>
    </row>
    <row r="24" spans="1:9" x14ac:dyDescent="0.3">
      <c r="A24" t="s">
        <v>134</v>
      </c>
      <c r="B24" t="s">
        <v>858</v>
      </c>
      <c r="C24" t="s">
        <v>859</v>
      </c>
      <c r="D24">
        <v>800</v>
      </c>
      <c r="E24">
        <v>58.44</v>
      </c>
      <c r="F24">
        <v>-130</v>
      </c>
      <c r="G24" t="s">
        <v>857</v>
      </c>
      <c r="H24">
        <v>80</v>
      </c>
      <c r="I24">
        <v>10</v>
      </c>
    </row>
    <row r="25" spans="1:9" x14ac:dyDescent="0.3">
      <c r="A25" t="s">
        <v>134</v>
      </c>
      <c r="B25" t="s">
        <v>860</v>
      </c>
      <c r="C25" t="s">
        <v>861</v>
      </c>
      <c r="D25">
        <v>450</v>
      </c>
      <c r="E25">
        <v>51.58</v>
      </c>
      <c r="F25">
        <v>-122.3</v>
      </c>
      <c r="G25" t="s">
        <v>862</v>
      </c>
      <c r="H25">
        <v>89</v>
      </c>
      <c r="I25">
        <v>10</v>
      </c>
    </row>
    <row r="26" spans="1:9" x14ac:dyDescent="0.3">
      <c r="A26" t="s">
        <v>134</v>
      </c>
      <c r="B26" t="s">
        <v>161</v>
      </c>
      <c r="C26" t="s">
        <v>162</v>
      </c>
      <c r="D26">
        <v>10</v>
      </c>
      <c r="E26">
        <v>48.78</v>
      </c>
      <c r="F26">
        <v>-123.7</v>
      </c>
      <c r="G26" t="s">
        <v>828</v>
      </c>
      <c r="H26">
        <v>80</v>
      </c>
      <c r="I26">
        <v>10</v>
      </c>
    </row>
    <row r="27" spans="1:9" x14ac:dyDescent="0.3">
      <c r="A27" t="s">
        <v>134</v>
      </c>
      <c r="B27" t="s">
        <v>163</v>
      </c>
      <c r="C27" t="s">
        <v>164</v>
      </c>
      <c r="D27">
        <v>1065</v>
      </c>
      <c r="E27">
        <v>49.3</v>
      </c>
      <c r="F27">
        <v>-115.12</v>
      </c>
      <c r="G27" t="s">
        <v>863</v>
      </c>
      <c r="H27">
        <v>90</v>
      </c>
      <c r="I27">
        <v>10</v>
      </c>
    </row>
    <row r="28" spans="1:9" x14ac:dyDescent="0.3">
      <c r="A28" t="s">
        <v>134</v>
      </c>
      <c r="B28" t="s">
        <v>165</v>
      </c>
      <c r="C28" t="s">
        <v>166</v>
      </c>
      <c r="D28">
        <v>1010</v>
      </c>
      <c r="E28">
        <v>49.5</v>
      </c>
      <c r="F28">
        <v>-115.07</v>
      </c>
      <c r="G28" t="s">
        <v>862</v>
      </c>
      <c r="H28">
        <v>90</v>
      </c>
      <c r="I28">
        <v>10</v>
      </c>
    </row>
    <row r="29" spans="1:9" x14ac:dyDescent="0.3">
      <c r="A29" t="s">
        <v>134</v>
      </c>
      <c r="B29" t="s">
        <v>864</v>
      </c>
      <c r="C29" t="s">
        <v>865</v>
      </c>
      <c r="D29">
        <v>465</v>
      </c>
      <c r="E29">
        <v>58.83</v>
      </c>
      <c r="F29">
        <v>-122.7</v>
      </c>
      <c r="G29" t="s">
        <v>866</v>
      </c>
      <c r="H29">
        <v>80</v>
      </c>
      <c r="I29">
        <v>10</v>
      </c>
    </row>
    <row r="30" spans="1:9" x14ac:dyDescent="0.3">
      <c r="A30" t="s">
        <v>134</v>
      </c>
      <c r="B30" t="s">
        <v>867</v>
      </c>
      <c r="C30" t="s">
        <v>868</v>
      </c>
      <c r="D30">
        <v>685</v>
      </c>
      <c r="E30">
        <v>56.25</v>
      </c>
      <c r="F30">
        <v>-120.85</v>
      </c>
      <c r="G30" t="s">
        <v>869</v>
      </c>
      <c r="H30">
        <v>89</v>
      </c>
      <c r="I30">
        <v>10</v>
      </c>
    </row>
    <row r="31" spans="1:9" x14ac:dyDescent="0.3">
      <c r="A31" t="s">
        <v>134</v>
      </c>
      <c r="B31" t="s">
        <v>167</v>
      </c>
      <c r="C31" t="s">
        <v>168</v>
      </c>
      <c r="D31">
        <v>1145</v>
      </c>
      <c r="E31">
        <v>51.27</v>
      </c>
      <c r="F31">
        <v>-117.52</v>
      </c>
      <c r="G31" t="s">
        <v>862</v>
      </c>
      <c r="H31">
        <v>80</v>
      </c>
      <c r="I31">
        <v>10</v>
      </c>
    </row>
    <row r="32" spans="1:9" x14ac:dyDescent="0.3">
      <c r="A32" t="s">
        <v>134</v>
      </c>
      <c r="B32" t="s">
        <v>870</v>
      </c>
      <c r="C32" t="s">
        <v>871</v>
      </c>
      <c r="D32">
        <v>120</v>
      </c>
      <c r="E32">
        <v>49.78</v>
      </c>
      <c r="F32">
        <v>-126.05</v>
      </c>
      <c r="G32" t="s">
        <v>827</v>
      </c>
      <c r="H32">
        <v>80</v>
      </c>
      <c r="I32">
        <v>10</v>
      </c>
    </row>
    <row r="33" spans="1:9" x14ac:dyDescent="0.3">
      <c r="A33" t="s">
        <v>134</v>
      </c>
      <c r="B33" t="s">
        <v>169</v>
      </c>
      <c r="C33" t="s">
        <v>170</v>
      </c>
      <c r="D33">
        <v>790</v>
      </c>
      <c r="E33">
        <v>51.3</v>
      </c>
      <c r="F33">
        <v>-116.97</v>
      </c>
      <c r="G33" t="s">
        <v>862</v>
      </c>
      <c r="H33">
        <v>80</v>
      </c>
      <c r="I33">
        <v>10</v>
      </c>
    </row>
    <row r="34" spans="1:9" x14ac:dyDescent="0.3">
      <c r="A34" t="s">
        <v>134</v>
      </c>
      <c r="B34" t="s">
        <v>872</v>
      </c>
      <c r="C34" t="s">
        <v>873</v>
      </c>
      <c r="D34">
        <v>565</v>
      </c>
      <c r="E34">
        <v>49.03</v>
      </c>
      <c r="F34">
        <v>-118.45</v>
      </c>
      <c r="G34" t="s">
        <v>874</v>
      </c>
      <c r="H34">
        <v>80</v>
      </c>
      <c r="I34">
        <v>10</v>
      </c>
    </row>
    <row r="35" spans="1:9" x14ac:dyDescent="0.3">
      <c r="A35" t="s">
        <v>134</v>
      </c>
      <c r="B35" t="s">
        <v>171</v>
      </c>
      <c r="C35" t="s">
        <v>172</v>
      </c>
      <c r="D35">
        <v>745</v>
      </c>
      <c r="E35">
        <v>49.1</v>
      </c>
      <c r="F35">
        <v>-118.68</v>
      </c>
      <c r="G35" t="s">
        <v>875</v>
      </c>
      <c r="H35">
        <v>87</v>
      </c>
      <c r="I35">
        <v>10</v>
      </c>
    </row>
    <row r="36" spans="1:9" x14ac:dyDescent="0.3">
      <c r="A36" t="s">
        <v>134</v>
      </c>
      <c r="B36" t="s">
        <v>173</v>
      </c>
      <c r="C36" t="s">
        <v>174</v>
      </c>
      <c r="D36">
        <v>40</v>
      </c>
      <c r="E36">
        <v>49.38</v>
      </c>
      <c r="F36">
        <v>-121.44</v>
      </c>
      <c r="G36" t="s">
        <v>876</v>
      </c>
      <c r="H36">
        <v>110</v>
      </c>
      <c r="I36">
        <v>20</v>
      </c>
    </row>
    <row r="37" spans="1:9" x14ac:dyDescent="0.3">
      <c r="A37" t="s">
        <v>134</v>
      </c>
      <c r="B37" t="s">
        <v>877</v>
      </c>
      <c r="C37" t="s">
        <v>878</v>
      </c>
      <c r="D37">
        <v>20</v>
      </c>
      <c r="E37">
        <v>48.42</v>
      </c>
      <c r="F37">
        <v>-124.05</v>
      </c>
      <c r="G37" t="s">
        <v>879</v>
      </c>
      <c r="H37">
        <v>111</v>
      </c>
      <c r="I37">
        <v>10</v>
      </c>
    </row>
    <row r="38" spans="1:9" x14ac:dyDescent="0.3">
      <c r="A38" t="s">
        <v>134</v>
      </c>
      <c r="B38" t="s">
        <v>175</v>
      </c>
      <c r="C38" t="s">
        <v>176</v>
      </c>
      <c r="D38">
        <v>355</v>
      </c>
      <c r="E38">
        <v>50.67</v>
      </c>
      <c r="F38">
        <v>-120.32</v>
      </c>
      <c r="G38" t="s">
        <v>880</v>
      </c>
      <c r="H38">
        <v>95</v>
      </c>
      <c r="I38">
        <v>10</v>
      </c>
    </row>
    <row r="39" spans="1:9" x14ac:dyDescent="0.3">
      <c r="A39" t="s">
        <v>134</v>
      </c>
      <c r="B39" t="s">
        <v>177</v>
      </c>
      <c r="C39" t="s">
        <v>178</v>
      </c>
      <c r="D39">
        <v>545</v>
      </c>
      <c r="E39">
        <v>49.92</v>
      </c>
      <c r="F39">
        <v>-116.92</v>
      </c>
      <c r="G39" t="s">
        <v>848</v>
      </c>
      <c r="H39">
        <v>80</v>
      </c>
      <c r="I39">
        <v>10</v>
      </c>
    </row>
    <row r="40" spans="1:9" x14ac:dyDescent="0.3">
      <c r="A40" t="s">
        <v>134</v>
      </c>
      <c r="B40" t="s">
        <v>179</v>
      </c>
      <c r="C40" t="s">
        <v>180</v>
      </c>
      <c r="D40">
        <v>350</v>
      </c>
      <c r="E40">
        <v>49.88</v>
      </c>
      <c r="F40">
        <v>-119.48</v>
      </c>
      <c r="G40" t="s">
        <v>848</v>
      </c>
      <c r="H40">
        <v>95</v>
      </c>
      <c r="I40">
        <v>10</v>
      </c>
    </row>
    <row r="41" spans="1:9" x14ac:dyDescent="0.3">
      <c r="A41" t="s">
        <v>134</v>
      </c>
      <c r="B41" t="s">
        <v>181</v>
      </c>
      <c r="C41" t="s">
        <v>182</v>
      </c>
      <c r="D41">
        <v>1090</v>
      </c>
      <c r="E41">
        <v>49.68</v>
      </c>
      <c r="F41">
        <v>-115.98</v>
      </c>
      <c r="G41" t="s">
        <v>829</v>
      </c>
      <c r="H41">
        <v>80</v>
      </c>
      <c r="I41">
        <v>10</v>
      </c>
    </row>
    <row r="42" spans="1:9" x14ac:dyDescent="0.3">
      <c r="A42" t="s">
        <v>134</v>
      </c>
      <c r="B42" t="s">
        <v>881</v>
      </c>
      <c r="C42" t="s">
        <v>882</v>
      </c>
      <c r="D42">
        <v>15</v>
      </c>
      <c r="E42">
        <v>54.05</v>
      </c>
      <c r="F42">
        <v>-128.63</v>
      </c>
      <c r="G42" t="s">
        <v>839</v>
      </c>
      <c r="H42">
        <v>99</v>
      </c>
      <c r="I42">
        <v>20</v>
      </c>
    </row>
    <row r="43" spans="1:9" x14ac:dyDescent="0.3">
      <c r="A43" t="s">
        <v>134</v>
      </c>
      <c r="B43" t="s">
        <v>883</v>
      </c>
      <c r="C43" t="s">
        <v>884</v>
      </c>
      <c r="D43">
        <v>130</v>
      </c>
      <c r="E43">
        <v>54.07</v>
      </c>
      <c r="F43">
        <v>-128.65</v>
      </c>
      <c r="G43" t="s">
        <v>839</v>
      </c>
      <c r="H43">
        <v>99</v>
      </c>
      <c r="I43">
        <v>20</v>
      </c>
    </row>
    <row r="44" spans="1:9" x14ac:dyDescent="0.3">
      <c r="A44" t="s">
        <v>134</v>
      </c>
      <c r="B44" t="s">
        <v>183</v>
      </c>
      <c r="C44" t="s">
        <v>184</v>
      </c>
      <c r="D44">
        <v>80</v>
      </c>
      <c r="E44">
        <v>48.99</v>
      </c>
      <c r="F44">
        <v>-123.82</v>
      </c>
      <c r="G44" t="s">
        <v>850</v>
      </c>
      <c r="H44">
        <v>89</v>
      </c>
      <c r="I44">
        <v>10</v>
      </c>
    </row>
    <row r="45" spans="1:9" x14ac:dyDescent="0.3">
      <c r="A45" t="s">
        <v>134</v>
      </c>
      <c r="B45" t="s">
        <v>185</v>
      </c>
      <c r="C45" t="s">
        <v>186</v>
      </c>
      <c r="D45">
        <v>80</v>
      </c>
      <c r="E45">
        <v>48.45</v>
      </c>
      <c r="F45">
        <v>-123.5</v>
      </c>
      <c r="G45" t="s">
        <v>854</v>
      </c>
      <c r="H45">
        <v>95</v>
      </c>
      <c r="I45">
        <v>10</v>
      </c>
    </row>
    <row r="46" spans="1:9" x14ac:dyDescent="0.3">
      <c r="A46" t="s">
        <v>134</v>
      </c>
      <c r="B46" t="s">
        <v>187</v>
      </c>
      <c r="C46" t="s">
        <v>188</v>
      </c>
      <c r="D46">
        <v>245</v>
      </c>
      <c r="E46">
        <v>50.68</v>
      </c>
      <c r="F46">
        <v>-121.93</v>
      </c>
      <c r="G46" t="s">
        <v>875</v>
      </c>
      <c r="H46">
        <v>89</v>
      </c>
      <c r="I46">
        <v>10</v>
      </c>
    </row>
    <row r="47" spans="1:9" x14ac:dyDescent="0.3">
      <c r="A47" t="s">
        <v>134</v>
      </c>
      <c r="B47" t="s">
        <v>189</v>
      </c>
      <c r="C47" t="s">
        <v>190</v>
      </c>
      <c r="D47">
        <v>325</v>
      </c>
      <c r="E47">
        <v>50.23</v>
      </c>
      <c r="F47">
        <v>-121.57</v>
      </c>
      <c r="G47" t="s">
        <v>848</v>
      </c>
      <c r="H47">
        <v>99</v>
      </c>
      <c r="I47">
        <v>10</v>
      </c>
    </row>
    <row r="48" spans="1:9" x14ac:dyDescent="0.3">
      <c r="A48" t="s">
        <v>134</v>
      </c>
      <c r="B48" t="s">
        <v>191</v>
      </c>
      <c r="C48" t="s">
        <v>192</v>
      </c>
      <c r="D48">
        <v>765</v>
      </c>
      <c r="E48">
        <v>55.3</v>
      </c>
      <c r="F48">
        <v>-123.08</v>
      </c>
      <c r="G48" t="s">
        <v>849</v>
      </c>
      <c r="H48">
        <v>85</v>
      </c>
      <c r="I48">
        <v>10</v>
      </c>
    </row>
    <row r="49" spans="1:9" x14ac:dyDescent="0.3">
      <c r="A49" t="s">
        <v>134</v>
      </c>
      <c r="B49" t="s">
        <v>193</v>
      </c>
      <c r="C49" t="s">
        <v>194</v>
      </c>
      <c r="D49">
        <v>10</v>
      </c>
      <c r="E49">
        <v>54.02</v>
      </c>
      <c r="F49">
        <v>-132.1</v>
      </c>
      <c r="G49" t="s">
        <v>836</v>
      </c>
      <c r="H49">
        <v>118</v>
      </c>
      <c r="I49">
        <v>10</v>
      </c>
    </row>
    <row r="50" spans="1:9" x14ac:dyDescent="0.3">
      <c r="A50" t="s">
        <v>134</v>
      </c>
      <c r="B50" t="s">
        <v>195</v>
      </c>
      <c r="C50" t="s">
        <v>196</v>
      </c>
      <c r="D50">
        <v>730</v>
      </c>
      <c r="E50">
        <v>53.3</v>
      </c>
      <c r="F50">
        <v>-120.17</v>
      </c>
      <c r="G50" t="s">
        <v>825</v>
      </c>
      <c r="H50">
        <v>80</v>
      </c>
      <c r="I50">
        <v>10</v>
      </c>
    </row>
    <row r="51" spans="1:9" x14ac:dyDescent="0.3">
      <c r="A51" t="s">
        <v>134</v>
      </c>
      <c r="B51" t="s">
        <v>885</v>
      </c>
      <c r="C51" t="s">
        <v>886</v>
      </c>
      <c r="D51">
        <v>695</v>
      </c>
      <c r="E51">
        <v>54.98</v>
      </c>
      <c r="F51">
        <v>-123.03</v>
      </c>
      <c r="G51" t="s">
        <v>869</v>
      </c>
      <c r="H51">
        <v>85</v>
      </c>
      <c r="I51">
        <v>10</v>
      </c>
    </row>
    <row r="52" spans="1:9" x14ac:dyDescent="0.3">
      <c r="A52" t="s">
        <v>134</v>
      </c>
      <c r="B52" t="s">
        <v>197</v>
      </c>
      <c r="C52" t="s">
        <v>198</v>
      </c>
      <c r="D52">
        <v>570</v>
      </c>
      <c r="E52">
        <v>50.1</v>
      </c>
      <c r="F52">
        <v>-120.78</v>
      </c>
      <c r="G52" t="s">
        <v>829</v>
      </c>
      <c r="H52">
        <v>99</v>
      </c>
      <c r="I52">
        <v>10</v>
      </c>
    </row>
    <row r="53" spans="1:9" x14ac:dyDescent="0.3">
      <c r="A53" t="s">
        <v>134</v>
      </c>
      <c r="B53" t="s">
        <v>887</v>
      </c>
      <c r="C53" t="s">
        <v>888</v>
      </c>
      <c r="D53">
        <v>45</v>
      </c>
      <c r="E53">
        <v>49.13</v>
      </c>
      <c r="F53">
        <v>-122.3</v>
      </c>
      <c r="G53" t="s">
        <v>827</v>
      </c>
      <c r="H53">
        <v>99</v>
      </c>
      <c r="I53">
        <v>20</v>
      </c>
    </row>
    <row r="54" spans="1:9" x14ac:dyDescent="0.3">
      <c r="A54" t="s">
        <v>134</v>
      </c>
      <c r="B54" t="s">
        <v>199</v>
      </c>
      <c r="C54" t="s">
        <v>200</v>
      </c>
      <c r="D54">
        <v>615</v>
      </c>
      <c r="E54">
        <v>49.08</v>
      </c>
      <c r="F54">
        <v>-117.58</v>
      </c>
      <c r="G54" t="s">
        <v>839</v>
      </c>
      <c r="H54">
        <v>80</v>
      </c>
      <c r="I54">
        <v>10</v>
      </c>
    </row>
    <row r="55" spans="1:9" x14ac:dyDescent="0.3">
      <c r="A55" t="s">
        <v>134</v>
      </c>
      <c r="B55" t="s">
        <v>201</v>
      </c>
      <c r="C55" t="s">
        <v>202</v>
      </c>
      <c r="D55">
        <v>445</v>
      </c>
      <c r="E55">
        <v>50.23</v>
      </c>
      <c r="F55">
        <v>-117.8</v>
      </c>
      <c r="G55" t="s">
        <v>874</v>
      </c>
      <c r="H55">
        <v>80</v>
      </c>
      <c r="I55">
        <v>10</v>
      </c>
    </row>
    <row r="56" spans="1:9" x14ac:dyDescent="0.3">
      <c r="A56" t="s">
        <v>134</v>
      </c>
      <c r="B56" t="s">
        <v>203</v>
      </c>
      <c r="C56" t="s">
        <v>204</v>
      </c>
      <c r="D56">
        <v>15</v>
      </c>
      <c r="E56">
        <v>49.17</v>
      </c>
      <c r="F56">
        <v>-123.93</v>
      </c>
      <c r="G56" t="s">
        <v>828</v>
      </c>
      <c r="H56">
        <v>90</v>
      </c>
      <c r="I56">
        <v>10</v>
      </c>
    </row>
    <row r="57" spans="1:9" x14ac:dyDescent="0.3">
      <c r="A57" t="s">
        <v>134</v>
      </c>
      <c r="B57" t="s">
        <v>205</v>
      </c>
      <c r="C57" t="s">
        <v>206</v>
      </c>
      <c r="D57">
        <v>600</v>
      </c>
      <c r="E57">
        <v>49.48</v>
      </c>
      <c r="F57">
        <v>-117.28</v>
      </c>
      <c r="G57" t="s">
        <v>848</v>
      </c>
      <c r="H57">
        <v>80</v>
      </c>
      <c r="I57">
        <v>10</v>
      </c>
    </row>
    <row r="58" spans="1:9" x14ac:dyDescent="0.3">
      <c r="A58" t="s">
        <v>134</v>
      </c>
      <c r="B58" t="s">
        <v>889</v>
      </c>
      <c r="C58" t="s">
        <v>890</v>
      </c>
      <c r="D58">
        <v>10</v>
      </c>
      <c r="E58">
        <v>52.35</v>
      </c>
      <c r="F58">
        <v>-127.7</v>
      </c>
      <c r="G58" t="s">
        <v>891</v>
      </c>
      <c r="H58">
        <v>99</v>
      </c>
      <c r="I58">
        <v>10</v>
      </c>
    </row>
    <row r="59" spans="1:9" x14ac:dyDescent="0.3">
      <c r="A59" t="s">
        <v>134</v>
      </c>
      <c r="B59" t="s">
        <v>207</v>
      </c>
      <c r="C59" t="s">
        <v>208</v>
      </c>
      <c r="D59">
        <v>285</v>
      </c>
      <c r="E59">
        <v>49.03</v>
      </c>
      <c r="F59">
        <v>-119.5</v>
      </c>
      <c r="G59" t="s">
        <v>892</v>
      </c>
      <c r="H59">
        <v>95</v>
      </c>
      <c r="I59">
        <v>10</v>
      </c>
    </row>
    <row r="60" spans="1:9" x14ac:dyDescent="0.3">
      <c r="A60" t="s">
        <v>134</v>
      </c>
      <c r="B60" t="s">
        <v>209</v>
      </c>
      <c r="C60" t="s">
        <v>210</v>
      </c>
      <c r="D60">
        <v>40</v>
      </c>
      <c r="E60">
        <v>49.32</v>
      </c>
      <c r="F60">
        <v>-124.33</v>
      </c>
      <c r="G60" t="s">
        <v>854</v>
      </c>
      <c r="H60">
        <v>190</v>
      </c>
      <c r="I60">
        <v>10</v>
      </c>
    </row>
    <row r="61" spans="1:9" x14ac:dyDescent="0.3">
      <c r="A61" t="s">
        <v>134</v>
      </c>
      <c r="B61" t="s">
        <v>211</v>
      </c>
      <c r="C61" t="s">
        <v>212</v>
      </c>
      <c r="D61">
        <v>350</v>
      </c>
      <c r="E61">
        <v>49.5</v>
      </c>
      <c r="F61">
        <v>-119.58</v>
      </c>
      <c r="G61" t="s">
        <v>892</v>
      </c>
      <c r="H61">
        <v>99</v>
      </c>
      <c r="I61">
        <v>10</v>
      </c>
    </row>
    <row r="62" spans="1:9" x14ac:dyDescent="0.3">
      <c r="A62" t="s">
        <v>134</v>
      </c>
      <c r="B62" t="s">
        <v>893</v>
      </c>
      <c r="C62" t="s">
        <v>894</v>
      </c>
      <c r="D62">
        <v>15</v>
      </c>
      <c r="E62">
        <v>49.23</v>
      </c>
      <c r="F62">
        <v>-124.8</v>
      </c>
      <c r="G62" t="s">
        <v>828</v>
      </c>
      <c r="H62">
        <v>80</v>
      </c>
      <c r="I62">
        <v>10</v>
      </c>
    </row>
    <row r="63" spans="1:9" x14ac:dyDescent="0.3">
      <c r="A63" t="s">
        <v>134</v>
      </c>
      <c r="B63" t="s">
        <v>895</v>
      </c>
      <c r="C63" t="s">
        <v>896</v>
      </c>
      <c r="D63">
        <v>25</v>
      </c>
      <c r="E63">
        <v>50.38</v>
      </c>
      <c r="F63">
        <v>-127.45</v>
      </c>
      <c r="G63" t="s">
        <v>854</v>
      </c>
      <c r="H63">
        <v>80</v>
      </c>
      <c r="I63">
        <v>10</v>
      </c>
    </row>
    <row r="64" spans="1:9" x14ac:dyDescent="0.3">
      <c r="A64" t="s">
        <v>134</v>
      </c>
      <c r="B64" t="s">
        <v>897</v>
      </c>
      <c r="C64" t="s">
        <v>898</v>
      </c>
      <c r="D64">
        <v>5</v>
      </c>
      <c r="E64">
        <v>50.7</v>
      </c>
      <c r="F64">
        <v>-127.42</v>
      </c>
      <c r="G64" t="s">
        <v>836</v>
      </c>
      <c r="H64">
        <v>108</v>
      </c>
      <c r="I64">
        <v>10</v>
      </c>
    </row>
    <row r="65" spans="1:9" x14ac:dyDescent="0.3">
      <c r="A65" t="s">
        <v>134</v>
      </c>
      <c r="B65" t="s">
        <v>899</v>
      </c>
      <c r="C65" t="s">
        <v>900</v>
      </c>
      <c r="D65">
        <v>5</v>
      </c>
      <c r="E65">
        <v>50.58</v>
      </c>
      <c r="F65">
        <v>-127.1</v>
      </c>
      <c r="G65" t="s">
        <v>836</v>
      </c>
      <c r="H65">
        <v>108</v>
      </c>
      <c r="I65">
        <v>10</v>
      </c>
    </row>
    <row r="66" spans="1:9" x14ac:dyDescent="0.3">
      <c r="A66" t="s">
        <v>134</v>
      </c>
      <c r="B66" t="s">
        <v>901</v>
      </c>
      <c r="C66" t="s">
        <v>902</v>
      </c>
      <c r="D66">
        <v>20</v>
      </c>
      <c r="E66">
        <v>48.56</v>
      </c>
      <c r="F66">
        <v>-124.4</v>
      </c>
      <c r="G66" t="s">
        <v>903</v>
      </c>
      <c r="H66">
        <v>108</v>
      </c>
      <c r="I66">
        <v>10</v>
      </c>
    </row>
    <row r="67" spans="1:9" x14ac:dyDescent="0.3">
      <c r="A67" t="s">
        <v>134</v>
      </c>
      <c r="B67" t="s">
        <v>904</v>
      </c>
      <c r="C67" t="s">
        <v>905</v>
      </c>
      <c r="D67">
        <v>10</v>
      </c>
      <c r="E67">
        <v>49.83</v>
      </c>
      <c r="F67">
        <v>-124.52</v>
      </c>
      <c r="G67" t="s">
        <v>850</v>
      </c>
      <c r="H67">
        <v>107</v>
      </c>
      <c r="I67">
        <v>10</v>
      </c>
    </row>
    <row r="68" spans="1:9" x14ac:dyDescent="0.3">
      <c r="A68" t="s">
        <v>134</v>
      </c>
      <c r="B68" t="s">
        <v>906</v>
      </c>
      <c r="C68" t="s">
        <v>907</v>
      </c>
      <c r="D68">
        <v>580</v>
      </c>
      <c r="E68">
        <v>53.92</v>
      </c>
      <c r="F68">
        <v>-122.75</v>
      </c>
      <c r="G68" t="s">
        <v>908</v>
      </c>
      <c r="H68">
        <v>89</v>
      </c>
      <c r="I68">
        <v>10</v>
      </c>
    </row>
    <row r="69" spans="1:9" x14ac:dyDescent="0.3">
      <c r="A69" t="s">
        <v>134</v>
      </c>
      <c r="B69" t="s">
        <v>909</v>
      </c>
      <c r="C69" t="s">
        <v>910</v>
      </c>
      <c r="D69">
        <v>20</v>
      </c>
      <c r="E69">
        <v>54.32</v>
      </c>
      <c r="F69">
        <v>-130.32</v>
      </c>
      <c r="G69" t="s">
        <v>876</v>
      </c>
      <c r="H69">
        <v>110</v>
      </c>
      <c r="I69">
        <v>10</v>
      </c>
    </row>
    <row r="70" spans="1:9" x14ac:dyDescent="0.3">
      <c r="A70" t="s">
        <v>134</v>
      </c>
      <c r="B70" t="s">
        <v>213</v>
      </c>
      <c r="C70" t="s">
        <v>214</v>
      </c>
      <c r="D70">
        <v>655</v>
      </c>
      <c r="E70">
        <v>49.5</v>
      </c>
      <c r="F70">
        <v>-120.51</v>
      </c>
      <c r="G70" t="s">
        <v>911</v>
      </c>
      <c r="H70">
        <v>90</v>
      </c>
      <c r="I70">
        <v>10</v>
      </c>
    </row>
    <row r="71" spans="1:9" x14ac:dyDescent="0.3">
      <c r="A71" t="s">
        <v>134</v>
      </c>
      <c r="B71" t="s">
        <v>912</v>
      </c>
      <c r="C71" t="s">
        <v>913</v>
      </c>
      <c r="D71">
        <v>10</v>
      </c>
      <c r="E71">
        <v>49.35</v>
      </c>
      <c r="F71">
        <v>-124.45</v>
      </c>
      <c r="G71" t="s">
        <v>850</v>
      </c>
      <c r="H71">
        <v>90</v>
      </c>
      <c r="I71">
        <v>10</v>
      </c>
    </row>
    <row r="72" spans="1:9" x14ac:dyDescent="0.3">
      <c r="A72" t="s">
        <v>134</v>
      </c>
      <c r="B72" t="s">
        <v>914</v>
      </c>
      <c r="C72" t="s">
        <v>915</v>
      </c>
      <c r="D72">
        <v>35</v>
      </c>
      <c r="E72">
        <v>53.26</v>
      </c>
      <c r="F72">
        <v>-132.08000000000001</v>
      </c>
      <c r="G72" t="s">
        <v>828</v>
      </c>
      <c r="H72">
        <v>118</v>
      </c>
      <c r="I72">
        <v>10</v>
      </c>
    </row>
    <row r="73" spans="1:9" x14ac:dyDescent="0.3">
      <c r="A73" t="s">
        <v>134</v>
      </c>
      <c r="B73" t="s">
        <v>215</v>
      </c>
      <c r="C73" t="s">
        <v>216</v>
      </c>
      <c r="D73">
        <v>475</v>
      </c>
      <c r="E73">
        <v>52.98</v>
      </c>
      <c r="F73">
        <v>-122.48</v>
      </c>
      <c r="G73" t="s">
        <v>916</v>
      </c>
      <c r="H73">
        <v>84</v>
      </c>
      <c r="I73">
        <v>10</v>
      </c>
    </row>
    <row r="74" spans="1:9" x14ac:dyDescent="0.3">
      <c r="A74" t="s">
        <v>134</v>
      </c>
      <c r="B74" t="s">
        <v>217</v>
      </c>
      <c r="C74" t="s">
        <v>218</v>
      </c>
      <c r="D74">
        <v>440</v>
      </c>
      <c r="E74">
        <v>50.98</v>
      </c>
      <c r="F74">
        <v>-118.2</v>
      </c>
      <c r="G74" t="s">
        <v>875</v>
      </c>
      <c r="H74">
        <v>85</v>
      </c>
      <c r="I74">
        <v>10</v>
      </c>
    </row>
    <row r="75" spans="1:9" x14ac:dyDescent="0.3">
      <c r="A75" t="s">
        <v>134</v>
      </c>
      <c r="B75" t="s">
        <v>917</v>
      </c>
      <c r="C75" t="s">
        <v>918</v>
      </c>
      <c r="D75">
        <v>425</v>
      </c>
      <c r="E75">
        <v>50.7</v>
      </c>
      <c r="F75">
        <v>-119.28</v>
      </c>
      <c r="G75" t="s">
        <v>919</v>
      </c>
      <c r="H75">
        <v>93</v>
      </c>
      <c r="I75">
        <v>10</v>
      </c>
    </row>
    <row r="76" spans="1:9" x14ac:dyDescent="0.3">
      <c r="A76" t="s">
        <v>134</v>
      </c>
      <c r="B76" t="s">
        <v>219</v>
      </c>
      <c r="C76" t="s">
        <v>220</v>
      </c>
      <c r="D76">
        <v>5</v>
      </c>
      <c r="E76">
        <v>53.25</v>
      </c>
      <c r="F76">
        <v>-131.82</v>
      </c>
      <c r="G76" t="s">
        <v>854</v>
      </c>
      <c r="H76">
        <v>133</v>
      </c>
      <c r="I76">
        <v>10</v>
      </c>
    </row>
    <row r="77" spans="1:9" x14ac:dyDescent="0.3">
      <c r="A77" t="s">
        <v>134</v>
      </c>
      <c r="B77" t="s">
        <v>221</v>
      </c>
      <c r="C77" t="s">
        <v>222</v>
      </c>
      <c r="D77">
        <v>25</v>
      </c>
      <c r="E77">
        <v>49.47</v>
      </c>
      <c r="F77">
        <v>-123.75</v>
      </c>
      <c r="G77" t="s">
        <v>828</v>
      </c>
      <c r="H77">
        <v>104</v>
      </c>
      <c r="I77">
        <v>10</v>
      </c>
    </row>
    <row r="78" spans="1:9" x14ac:dyDescent="0.3">
      <c r="A78" t="s">
        <v>134</v>
      </c>
      <c r="B78" t="s">
        <v>223</v>
      </c>
      <c r="C78" t="s">
        <v>224</v>
      </c>
      <c r="D78">
        <v>10</v>
      </c>
      <c r="E78">
        <v>48.65</v>
      </c>
      <c r="F78">
        <v>-123.4</v>
      </c>
      <c r="G78" t="s">
        <v>854</v>
      </c>
      <c r="H78">
        <v>89</v>
      </c>
      <c r="I78">
        <v>10</v>
      </c>
    </row>
    <row r="79" spans="1:9" x14ac:dyDescent="0.3">
      <c r="A79" t="s">
        <v>134</v>
      </c>
      <c r="B79" t="s">
        <v>920</v>
      </c>
      <c r="C79" t="s">
        <v>921</v>
      </c>
      <c r="D79">
        <v>660</v>
      </c>
      <c r="E79">
        <v>59.88</v>
      </c>
      <c r="F79">
        <v>-126.43</v>
      </c>
      <c r="G79" t="s">
        <v>922</v>
      </c>
      <c r="H79">
        <v>80</v>
      </c>
      <c r="I79">
        <v>10</v>
      </c>
    </row>
    <row r="80" spans="1:9" x14ac:dyDescent="0.3">
      <c r="A80" t="s">
        <v>134</v>
      </c>
      <c r="B80" t="s">
        <v>225</v>
      </c>
      <c r="C80" t="s">
        <v>226</v>
      </c>
      <c r="D80">
        <v>500</v>
      </c>
      <c r="E80">
        <v>54.78</v>
      </c>
      <c r="F80">
        <v>-127.17</v>
      </c>
      <c r="G80" t="s">
        <v>863</v>
      </c>
      <c r="H80">
        <v>85</v>
      </c>
      <c r="I80">
        <v>10</v>
      </c>
    </row>
    <row r="81" spans="1:9" x14ac:dyDescent="0.3">
      <c r="A81" t="s">
        <v>134</v>
      </c>
      <c r="B81" t="s">
        <v>227</v>
      </c>
      <c r="C81" t="s">
        <v>228</v>
      </c>
      <c r="D81">
        <v>20</v>
      </c>
      <c r="E81">
        <v>48.38</v>
      </c>
      <c r="F81">
        <v>-123.72</v>
      </c>
      <c r="G81" t="s">
        <v>879</v>
      </c>
      <c r="H81">
        <v>104</v>
      </c>
      <c r="I81">
        <v>10</v>
      </c>
    </row>
    <row r="82" spans="1:9" x14ac:dyDescent="0.3">
      <c r="A82" t="s">
        <v>134</v>
      </c>
      <c r="B82" t="s">
        <v>229</v>
      </c>
      <c r="C82" t="s">
        <v>230</v>
      </c>
      <c r="D82">
        <v>5</v>
      </c>
      <c r="E82">
        <v>49.7</v>
      </c>
      <c r="F82">
        <v>-123.15</v>
      </c>
      <c r="G82" t="s">
        <v>827</v>
      </c>
      <c r="H82">
        <v>106</v>
      </c>
      <c r="I82">
        <v>10</v>
      </c>
    </row>
    <row r="83" spans="1:9" x14ac:dyDescent="0.3">
      <c r="A83" t="s">
        <v>134</v>
      </c>
      <c r="B83" t="s">
        <v>231</v>
      </c>
      <c r="C83" t="s">
        <v>232</v>
      </c>
      <c r="D83">
        <v>10</v>
      </c>
      <c r="E83">
        <v>55.93</v>
      </c>
      <c r="F83">
        <v>-129.97999999999999</v>
      </c>
      <c r="G83" t="s">
        <v>848</v>
      </c>
      <c r="H83">
        <v>80</v>
      </c>
      <c r="I83">
        <v>10</v>
      </c>
    </row>
    <row r="84" spans="1:9" x14ac:dyDescent="0.3">
      <c r="A84" t="s">
        <v>134</v>
      </c>
      <c r="B84" t="s">
        <v>233</v>
      </c>
      <c r="C84" t="s">
        <v>234</v>
      </c>
      <c r="D84">
        <v>25</v>
      </c>
      <c r="E84">
        <v>49.93</v>
      </c>
      <c r="F84">
        <v>-126.65</v>
      </c>
      <c r="G84" t="s">
        <v>854</v>
      </c>
      <c r="H84">
        <v>80</v>
      </c>
      <c r="I84">
        <v>10</v>
      </c>
    </row>
    <row r="85" spans="1:9" x14ac:dyDescent="0.3">
      <c r="A85" t="s">
        <v>134</v>
      </c>
      <c r="B85" t="s">
        <v>235</v>
      </c>
      <c r="C85" t="s">
        <v>236</v>
      </c>
      <c r="D85">
        <v>515</v>
      </c>
      <c r="E85">
        <v>56.2</v>
      </c>
      <c r="F85">
        <v>-120.69</v>
      </c>
      <c r="G85" t="s">
        <v>869</v>
      </c>
      <c r="H85">
        <v>89</v>
      </c>
      <c r="I85">
        <v>10</v>
      </c>
    </row>
    <row r="86" spans="1:9" x14ac:dyDescent="0.3">
      <c r="A86" t="s">
        <v>134</v>
      </c>
      <c r="B86" t="s">
        <v>237</v>
      </c>
      <c r="C86" t="s">
        <v>238</v>
      </c>
      <c r="D86">
        <v>60</v>
      </c>
      <c r="E86">
        <v>54.52</v>
      </c>
      <c r="F86">
        <v>-128.6</v>
      </c>
      <c r="G86" t="s">
        <v>923</v>
      </c>
      <c r="H86">
        <v>90</v>
      </c>
      <c r="I86">
        <v>24</v>
      </c>
    </row>
    <row r="87" spans="1:9" x14ac:dyDescent="0.3">
      <c r="A87" t="s">
        <v>134</v>
      </c>
      <c r="B87" t="s">
        <v>239</v>
      </c>
      <c r="C87" t="s">
        <v>240</v>
      </c>
      <c r="D87">
        <v>10</v>
      </c>
      <c r="E87">
        <v>49.12</v>
      </c>
      <c r="F87">
        <v>-125.88</v>
      </c>
      <c r="G87" t="s">
        <v>830</v>
      </c>
      <c r="H87">
        <v>117</v>
      </c>
      <c r="I87">
        <v>10</v>
      </c>
    </row>
    <row r="88" spans="1:9" x14ac:dyDescent="0.3">
      <c r="A88" t="s">
        <v>134</v>
      </c>
      <c r="B88" t="s">
        <v>241</v>
      </c>
      <c r="C88" t="s">
        <v>242</v>
      </c>
      <c r="D88">
        <v>440</v>
      </c>
      <c r="E88">
        <v>49.1</v>
      </c>
      <c r="F88">
        <v>-117.7</v>
      </c>
      <c r="G88" t="s">
        <v>839</v>
      </c>
      <c r="H88">
        <v>80</v>
      </c>
      <c r="I88">
        <v>10</v>
      </c>
    </row>
    <row r="89" spans="1:9" x14ac:dyDescent="0.3">
      <c r="A89" t="s">
        <v>134</v>
      </c>
      <c r="B89" t="s">
        <v>243</v>
      </c>
      <c r="C89" t="s">
        <v>244</v>
      </c>
      <c r="D89">
        <v>5</v>
      </c>
      <c r="E89">
        <v>48.93</v>
      </c>
      <c r="F89">
        <v>-125.55</v>
      </c>
      <c r="G89" t="s">
        <v>830</v>
      </c>
      <c r="H89">
        <v>124</v>
      </c>
      <c r="I89">
        <v>10</v>
      </c>
    </row>
    <row r="90" spans="1:9" x14ac:dyDescent="0.3">
      <c r="A90" t="s">
        <v>924</v>
      </c>
      <c r="B90" t="s">
        <v>925</v>
      </c>
      <c r="C90" t="s">
        <v>926</v>
      </c>
      <c r="D90">
        <v>330</v>
      </c>
      <c r="E90">
        <v>49.28</v>
      </c>
      <c r="F90">
        <v>-122.92</v>
      </c>
      <c r="G90" t="s">
        <v>850</v>
      </c>
      <c r="H90">
        <v>99</v>
      </c>
      <c r="I90">
        <v>10</v>
      </c>
    </row>
    <row r="91" spans="1:9" x14ac:dyDescent="0.3">
      <c r="A91" t="s">
        <v>924</v>
      </c>
      <c r="B91" t="s">
        <v>927</v>
      </c>
      <c r="C91" t="s">
        <v>928</v>
      </c>
      <c r="D91">
        <v>10</v>
      </c>
      <c r="E91">
        <v>49.1</v>
      </c>
      <c r="F91">
        <v>-122.73</v>
      </c>
      <c r="G91" t="s">
        <v>826</v>
      </c>
      <c r="H91">
        <v>99</v>
      </c>
      <c r="I91">
        <v>10</v>
      </c>
    </row>
    <row r="92" spans="1:9" x14ac:dyDescent="0.3">
      <c r="A92" t="s">
        <v>924</v>
      </c>
      <c r="B92" t="s">
        <v>929</v>
      </c>
      <c r="C92" t="s">
        <v>930</v>
      </c>
      <c r="D92">
        <v>10</v>
      </c>
      <c r="E92">
        <v>49.22</v>
      </c>
      <c r="F92">
        <v>-122.6</v>
      </c>
      <c r="G92" t="s">
        <v>827</v>
      </c>
      <c r="H92">
        <v>99</v>
      </c>
      <c r="I92">
        <v>10</v>
      </c>
    </row>
    <row r="93" spans="1:9" x14ac:dyDescent="0.3">
      <c r="A93" t="s">
        <v>924</v>
      </c>
      <c r="B93" t="s">
        <v>931</v>
      </c>
      <c r="C93" t="s">
        <v>932</v>
      </c>
      <c r="D93">
        <v>3</v>
      </c>
      <c r="E93">
        <v>49.08</v>
      </c>
      <c r="F93">
        <v>-123.08</v>
      </c>
      <c r="G93" t="s">
        <v>828</v>
      </c>
      <c r="H93">
        <v>99</v>
      </c>
      <c r="I93">
        <v>10</v>
      </c>
    </row>
    <row r="94" spans="1:9" x14ac:dyDescent="0.3">
      <c r="A94" t="s">
        <v>924</v>
      </c>
      <c r="B94" t="s">
        <v>933</v>
      </c>
      <c r="C94" t="s">
        <v>934</v>
      </c>
      <c r="D94">
        <v>15</v>
      </c>
      <c r="E94">
        <v>49.1</v>
      </c>
      <c r="F94">
        <v>-122.65</v>
      </c>
      <c r="G94" t="s">
        <v>826</v>
      </c>
      <c r="H94">
        <v>99</v>
      </c>
      <c r="I94">
        <v>10</v>
      </c>
    </row>
    <row r="95" spans="1:9" x14ac:dyDescent="0.3">
      <c r="A95" t="s">
        <v>924</v>
      </c>
      <c r="B95" t="s">
        <v>935</v>
      </c>
      <c r="C95" t="s">
        <v>936</v>
      </c>
      <c r="D95">
        <v>10</v>
      </c>
      <c r="E95">
        <v>49.22</v>
      </c>
      <c r="F95">
        <v>-122.92</v>
      </c>
      <c r="G95" t="s">
        <v>826</v>
      </c>
      <c r="H95">
        <v>99</v>
      </c>
      <c r="I95">
        <v>10</v>
      </c>
    </row>
    <row r="96" spans="1:9" x14ac:dyDescent="0.3">
      <c r="A96" t="s">
        <v>924</v>
      </c>
      <c r="B96" t="s">
        <v>937</v>
      </c>
      <c r="C96" t="s">
        <v>938</v>
      </c>
      <c r="D96">
        <v>135</v>
      </c>
      <c r="E96">
        <v>49.32</v>
      </c>
      <c r="F96">
        <v>-123.07</v>
      </c>
      <c r="G96" t="s">
        <v>850</v>
      </c>
      <c r="H96">
        <v>99</v>
      </c>
      <c r="I96">
        <v>10</v>
      </c>
    </row>
    <row r="97" spans="1:9" x14ac:dyDescent="0.3">
      <c r="A97" t="s">
        <v>924</v>
      </c>
      <c r="B97" t="s">
        <v>939</v>
      </c>
      <c r="C97" t="s">
        <v>940</v>
      </c>
      <c r="D97">
        <v>5</v>
      </c>
      <c r="E97">
        <v>49.17</v>
      </c>
      <c r="F97">
        <v>-123.1</v>
      </c>
      <c r="G97" t="s">
        <v>850</v>
      </c>
      <c r="H97">
        <v>99</v>
      </c>
      <c r="I97">
        <v>10</v>
      </c>
    </row>
    <row r="98" spans="1:9" x14ac:dyDescent="0.3">
      <c r="A98" t="s">
        <v>924</v>
      </c>
      <c r="B98" t="s">
        <v>941</v>
      </c>
      <c r="C98" t="s">
        <v>942</v>
      </c>
      <c r="D98">
        <v>90</v>
      </c>
      <c r="E98">
        <v>49.16</v>
      </c>
      <c r="F98">
        <v>-122.79</v>
      </c>
      <c r="G98" t="s">
        <v>826</v>
      </c>
      <c r="H98">
        <v>99</v>
      </c>
      <c r="I98">
        <v>10</v>
      </c>
    </row>
    <row r="99" spans="1:9" x14ac:dyDescent="0.3">
      <c r="A99" t="s">
        <v>924</v>
      </c>
      <c r="B99" t="s">
        <v>943</v>
      </c>
      <c r="C99" t="s">
        <v>944</v>
      </c>
      <c r="D99">
        <v>40</v>
      </c>
      <c r="E99">
        <v>49.25</v>
      </c>
      <c r="F99">
        <v>-123.12</v>
      </c>
      <c r="G99" t="s">
        <v>850</v>
      </c>
      <c r="H99">
        <v>99</v>
      </c>
      <c r="I99">
        <v>10</v>
      </c>
    </row>
    <row r="100" spans="1:9" x14ac:dyDescent="0.3">
      <c r="A100" t="s">
        <v>924</v>
      </c>
      <c r="B100" t="s">
        <v>945</v>
      </c>
      <c r="C100" t="s">
        <v>946</v>
      </c>
      <c r="D100">
        <v>120</v>
      </c>
      <c r="E100">
        <v>49.23</v>
      </c>
      <c r="F100">
        <v>-123.14</v>
      </c>
      <c r="G100" t="s">
        <v>828</v>
      </c>
      <c r="H100">
        <v>99</v>
      </c>
      <c r="I100">
        <v>10</v>
      </c>
    </row>
    <row r="101" spans="1:9" x14ac:dyDescent="0.3">
      <c r="A101" t="s">
        <v>924</v>
      </c>
      <c r="B101" t="s">
        <v>947</v>
      </c>
      <c r="C101" t="s">
        <v>948</v>
      </c>
      <c r="D101">
        <v>45</v>
      </c>
      <c r="E101">
        <v>49.33</v>
      </c>
      <c r="F101">
        <v>-123.17</v>
      </c>
      <c r="G101" t="s">
        <v>850</v>
      </c>
      <c r="H101">
        <v>99</v>
      </c>
      <c r="I101">
        <v>10</v>
      </c>
    </row>
    <row r="102" spans="1:9" x14ac:dyDescent="0.3">
      <c r="A102" t="s">
        <v>924</v>
      </c>
      <c r="B102" t="s">
        <v>245</v>
      </c>
      <c r="C102" t="s">
        <v>949</v>
      </c>
      <c r="D102">
        <v>405</v>
      </c>
      <c r="E102">
        <v>50.3</v>
      </c>
      <c r="F102">
        <v>-119.27</v>
      </c>
      <c r="G102" t="s">
        <v>875</v>
      </c>
      <c r="H102">
        <v>95</v>
      </c>
      <c r="I102">
        <v>10</v>
      </c>
    </row>
    <row r="103" spans="1:9" x14ac:dyDescent="0.3">
      <c r="A103" t="s">
        <v>924</v>
      </c>
      <c r="B103" t="s">
        <v>950</v>
      </c>
      <c r="C103" t="s">
        <v>951</v>
      </c>
      <c r="D103">
        <v>10</v>
      </c>
      <c r="E103">
        <v>48.43</v>
      </c>
      <c r="F103">
        <v>-123.37</v>
      </c>
      <c r="G103" t="s">
        <v>854</v>
      </c>
      <c r="H103">
        <v>110</v>
      </c>
      <c r="I103">
        <v>10</v>
      </c>
    </row>
    <row r="104" spans="1:9" x14ac:dyDescent="0.3">
      <c r="A104" t="s">
        <v>924</v>
      </c>
      <c r="B104" t="s">
        <v>952</v>
      </c>
      <c r="C104" t="s">
        <v>953</v>
      </c>
      <c r="D104">
        <v>65</v>
      </c>
      <c r="E104">
        <v>48.42</v>
      </c>
      <c r="F104">
        <v>-123.32</v>
      </c>
      <c r="G104" t="s">
        <v>854</v>
      </c>
      <c r="H104">
        <v>110</v>
      </c>
      <c r="I104">
        <v>10</v>
      </c>
    </row>
    <row r="105" spans="1:9" x14ac:dyDescent="0.3">
      <c r="A105" t="s">
        <v>924</v>
      </c>
      <c r="B105" t="s">
        <v>954</v>
      </c>
      <c r="C105" t="s">
        <v>955</v>
      </c>
      <c r="D105">
        <v>125</v>
      </c>
      <c r="E105">
        <v>48.47</v>
      </c>
      <c r="F105">
        <v>-123.33</v>
      </c>
      <c r="G105" t="s">
        <v>828</v>
      </c>
      <c r="H105">
        <v>119</v>
      </c>
      <c r="I105">
        <v>10</v>
      </c>
    </row>
    <row r="106" spans="1:9" x14ac:dyDescent="0.3">
      <c r="A106" t="s">
        <v>924</v>
      </c>
      <c r="B106" t="s">
        <v>956</v>
      </c>
      <c r="C106" t="s">
        <v>957</v>
      </c>
      <c r="D106">
        <v>665</v>
      </c>
      <c r="E106">
        <v>50.12</v>
      </c>
      <c r="F106">
        <v>-122.96</v>
      </c>
      <c r="G106" t="s">
        <v>875</v>
      </c>
      <c r="H106">
        <v>85</v>
      </c>
      <c r="I106">
        <v>10</v>
      </c>
    </row>
    <row r="107" spans="1:9" x14ac:dyDescent="0.3">
      <c r="A107" t="s">
        <v>924</v>
      </c>
      <c r="B107" t="s">
        <v>958</v>
      </c>
      <c r="C107" t="s">
        <v>959</v>
      </c>
      <c r="D107">
        <v>30</v>
      </c>
      <c r="E107">
        <v>49.02</v>
      </c>
      <c r="F107">
        <v>-122.8</v>
      </c>
      <c r="G107" t="s">
        <v>836</v>
      </c>
      <c r="H107">
        <v>99</v>
      </c>
      <c r="I107">
        <v>10</v>
      </c>
    </row>
    <row r="108" spans="1:9" x14ac:dyDescent="0.3">
      <c r="A108" t="s">
        <v>924</v>
      </c>
      <c r="B108" t="s">
        <v>960</v>
      </c>
      <c r="C108" t="s">
        <v>961</v>
      </c>
      <c r="D108">
        <v>615</v>
      </c>
      <c r="E108">
        <v>52.13</v>
      </c>
      <c r="F108">
        <v>-122.15</v>
      </c>
      <c r="G108" t="s">
        <v>916</v>
      </c>
      <c r="H108">
        <v>89</v>
      </c>
      <c r="I108">
        <v>10</v>
      </c>
    </row>
    <row r="109" spans="1:9" x14ac:dyDescent="0.3">
      <c r="A109" t="s">
        <v>924</v>
      </c>
      <c r="B109" t="s">
        <v>246</v>
      </c>
      <c r="C109" t="s">
        <v>962</v>
      </c>
      <c r="D109">
        <v>200</v>
      </c>
      <c r="E109">
        <v>48.88</v>
      </c>
      <c r="F109">
        <v>-124.2</v>
      </c>
      <c r="G109" t="s">
        <v>828</v>
      </c>
      <c r="H109">
        <v>80</v>
      </c>
      <c r="I109">
        <v>10</v>
      </c>
    </row>
    <row r="110" spans="1:9" x14ac:dyDescent="0.3">
      <c r="A110" t="s">
        <v>247</v>
      </c>
      <c r="B110" t="s">
        <v>248</v>
      </c>
      <c r="C110" t="s">
        <v>249</v>
      </c>
      <c r="D110">
        <v>515</v>
      </c>
      <c r="E110">
        <v>54.72</v>
      </c>
      <c r="F110">
        <v>-113.28</v>
      </c>
      <c r="G110" t="s">
        <v>849</v>
      </c>
      <c r="H110">
        <v>89</v>
      </c>
      <c r="I110">
        <v>10</v>
      </c>
    </row>
    <row r="111" spans="1:9" x14ac:dyDescent="0.3">
      <c r="A111" t="s">
        <v>247</v>
      </c>
      <c r="B111" t="s">
        <v>250</v>
      </c>
      <c r="C111" t="s">
        <v>251</v>
      </c>
      <c r="D111">
        <v>1400</v>
      </c>
      <c r="E111">
        <v>51.17</v>
      </c>
      <c r="F111">
        <v>-115.57</v>
      </c>
      <c r="G111" t="s">
        <v>916</v>
      </c>
      <c r="H111">
        <v>85</v>
      </c>
      <c r="I111">
        <v>10</v>
      </c>
    </row>
    <row r="112" spans="1:9" x14ac:dyDescent="0.3">
      <c r="A112" t="s">
        <v>247</v>
      </c>
      <c r="B112" t="s">
        <v>252</v>
      </c>
      <c r="C112" t="s">
        <v>253</v>
      </c>
      <c r="D112">
        <v>645</v>
      </c>
      <c r="E112">
        <v>54.13</v>
      </c>
      <c r="F112">
        <v>-114.4</v>
      </c>
      <c r="G112" t="s">
        <v>908</v>
      </c>
      <c r="H112">
        <v>89</v>
      </c>
      <c r="I112">
        <v>10</v>
      </c>
    </row>
    <row r="113" spans="1:9" x14ac:dyDescent="0.3">
      <c r="A113" t="s">
        <v>247</v>
      </c>
      <c r="B113" t="s">
        <v>254</v>
      </c>
      <c r="C113" t="s">
        <v>255</v>
      </c>
      <c r="D113">
        <v>730</v>
      </c>
      <c r="E113">
        <v>55.22</v>
      </c>
      <c r="F113">
        <v>-119.43</v>
      </c>
      <c r="G113" t="s">
        <v>833</v>
      </c>
      <c r="H113">
        <v>90</v>
      </c>
      <c r="I113">
        <v>10</v>
      </c>
    </row>
    <row r="114" spans="1:9" x14ac:dyDescent="0.3">
      <c r="A114" t="s">
        <v>247</v>
      </c>
      <c r="B114" t="s">
        <v>256</v>
      </c>
      <c r="C114" t="s">
        <v>257</v>
      </c>
      <c r="D114">
        <v>760</v>
      </c>
      <c r="E114">
        <v>50.58</v>
      </c>
      <c r="F114">
        <v>-111.88</v>
      </c>
      <c r="G114" t="s">
        <v>842</v>
      </c>
      <c r="H114">
        <v>99</v>
      </c>
      <c r="I114">
        <v>10</v>
      </c>
    </row>
    <row r="115" spans="1:9" x14ac:dyDescent="0.3">
      <c r="A115" t="s">
        <v>247</v>
      </c>
      <c r="B115" t="s">
        <v>258</v>
      </c>
      <c r="C115" t="s">
        <v>259</v>
      </c>
      <c r="D115">
        <v>1045</v>
      </c>
      <c r="E115">
        <v>51.05</v>
      </c>
      <c r="F115">
        <v>-114.08</v>
      </c>
      <c r="G115" t="s">
        <v>825</v>
      </c>
      <c r="H115">
        <v>99</v>
      </c>
      <c r="I115">
        <v>10</v>
      </c>
    </row>
    <row r="116" spans="1:9" x14ac:dyDescent="0.3">
      <c r="A116" t="s">
        <v>247</v>
      </c>
      <c r="B116" t="s">
        <v>260</v>
      </c>
      <c r="C116" t="s">
        <v>261</v>
      </c>
      <c r="D116">
        <v>660</v>
      </c>
      <c r="E116">
        <v>54.13</v>
      </c>
      <c r="F116">
        <v>-114.65</v>
      </c>
      <c r="G116" t="s">
        <v>908</v>
      </c>
      <c r="H116">
        <v>89</v>
      </c>
      <c r="I116">
        <v>10</v>
      </c>
    </row>
    <row r="117" spans="1:9" x14ac:dyDescent="0.3">
      <c r="A117" t="s">
        <v>247</v>
      </c>
      <c r="B117" t="s">
        <v>262</v>
      </c>
      <c r="C117" t="s">
        <v>263</v>
      </c>
      <c r="D117">
        <v>740</v>
      </c>
      <c r="E117">
        <v>53.02</v>
      </c>
      <c r="F117">
        <v>-112.83</v>
      </c>
      <c r="G117" t="s">
        <v>963</v>
      </c>
      <c r="H117">
        <v>93</v>
      </c>
      <c r="I117">
        <v>10</v>
      </c>
    </row>
    <row r="118" spans="1:9" x14ac:dyDescent="0.3">
      <c r="A118" t="s">
        <v>247</v>
      </c>
      <c r="B118" t="s">
        <v>264</v>
      </c>
      <c r="C118" t="s">
        <v>265</v>
      </c>
      <c r="D118">
        <v>1320</v>
      </c>
      <c r="E118">
        <v>51.09</v>
      </c>
      <c r="F118">
        <v>-115.35</v>
      </c>
      <c r="G118" t="s">
        <v>916</v>
      </c>
      <c r="H118">
        <v>91</v>
      </c>
      <c r="I118">
        <v>10</v>
      </c>
    </row>
    <row r="119" spans="1:9" x14ac:dyDescent="0.3">
      <c r="A119" t="s">
        <v>247</v>
      </c>
      <c r="B119" t="s">
        <v>266</v>
      </c>
      <c r="C119" t="s">
        <v>267</v>
      </c>
      <c r="D119">
        <v>1130</v>
      </c>
      <c r="E119">
        <v>49.2</v>
      </c>
      <c r="F119">
        <v>-113.3</v>
      </c>
      <c r="G119" t="s">
        <v>825</v>
      </c>
      <c r="H119">
        <v>127</v>
      </c>
      <c r="I119">
        <v>10</v>
      </c>
    </row>
    <row r="120" spans="1:9" x14ac:dyDescent="0.3">
      <c r="A120" t="s">
        <v>247</v>
      </c>
      <c r="B120" t="s">
        <v>268</v>
      </c>
      <c r="C120" t="s">
        <v>269</v>
      </c>
      <c r="D120">
        <v>1030</v>
      </c>
      <c r="E120">
        <v>50.03</v>
      </c>
      <c r="F120">
        <v>-113.58</v>
      </c>
      <c r="G120" t="s">
        <v>825</v>
      </c>
      <c r="H120">
        <v>115</v>
      </c>
      <c r="I120">
        <v>10</v>
      </c>
    </row>
    <row r="121" spans="1:9" x14ac:dyDescent="0.3">
      <c r="A121" t="s">
        <v>247</v>
      </c>
      <c r="B121" t="s">
        <v>964</v>
      </c>
      <c r="C121" t="s">
        <v>965</v>
      </c>
      <c r="D121">
        <v>540</v>
      </c>
      <c r="E121">
        <v>54.45</v>
      </c>
      <c r="F121">
        <v>-110.17</v>
      </c>
      <c r="G121" t="s">
        <v>849</v>
      </c>
      <c r="H121">
        <v>89</v>
      </c>
      <c r="I121">
        <v>10</v>
      </c>
    </row>
    <row r="122" spans="1:9" x14ac:dyDescent="0.3">
      <c r="A122" t="s">
        <v>247</v>
      </c>
      <c r="B122" t="s">
        <v>270</v>
      </c>
      <c r="C122" t="s">
        <v>271</v>
      </c>
      <c r="D122">
        <v>1320</v>
      </c>
      <c r="E122">
        <v>49.63</v>
      </c>
      <c r="F122">
        <v>-114.5</v>
      </c>
      <c r="G122" t="s">
        <v>842</v>
      </c>
      <c r="H122">
        <v>99</v>
      </c>
      <c r="I122">
        <v>10</v>
      </c>
    </row>
    <row r="123" spans="1:9" x14ac:dyDescent="0.3">
      <c r="A123" t="s">
        <v>247</v>
      </c>
      <c r="B123" t="s">
        <v>272</v>
      </c>
      <c r="C123" t="s">
        <v>273</v>
      </c>
      <c r="D123">
        <v>790</v>
      </c>
      <c r="E123">
        <v>52.08</v>
      </c>
      <c r="F123">
        <v>-111.45</v>
      </c>
      <c r="G123" t="s">
        <v>842</v>
      </c>
      <c r="H123">
        <v>91</v>
      </c>
      <c r="I123">
        <v>10</v>
      </c>
    </row>
    <row r="124" spans="1:9" x14ac:dyDescent="0.3">
      <c r="A124" t="s">
        <v>247</v>
      </c>
      <c r="B124" t="s">
        <v>274</v>
      </c>
      <c r="C124" t="s">
        <v>275</v>
      </c>
      <c r="D124">
        <v>1175</v>
      </c>
      <c r="E124">
        <v>49.57</v>
      </c>
      <c r="F124">
        <v>-114.08</v>
      </c>
      <c r="G124" t="s">
        <v>825</v>
      </c>
      <c r="H124">
        <v>140</v>
      </c>
      <c r="I124">
        <v>10</v>
      </c>
    </row>
    <row r="125" spans="1:9" x14ac:dyDescent="0.3">
      <c r="A125" t="s">
        <v>247</v>
      </c>
      <c r="B125" t="s">
        <v>276</v>
      </c>
      <c r="C125" t="s">
        <v>277</v>
      </c>
      <c r="D125">
        <v>685</v>
      </c>
      <c r="E125">
        <v>51.47</v>
      </c>
      <c r="F125">
        <v>-112.7</v>
      </c>
      <c r="G125" t="s">
        <v>842</v>
      </c>
      <c r="H125">
        <v>99</v>
      </c>
      <c r="I125">
        <v>10</v>
      </c>
    </row>
    <row r="126" spans="1:9" x14ac:dyDescent="0.3">
      <c r="A126" t="s">
        <v>247</v>
      </c>
      <c r="B126" t="s">
        <v>278</v>
      </c>
      <c r="C126" t="s">
        <v>279</v>
      </c>
      <c r="D126">
        <v>645</v>
      </c>
      <c r="E126">
        <v>53.55</v>
      </c>
      <c r="F126">
        <v>-113.47</v>
      </c>
      <c r="G126" t="s">
        <v>916</v>
      </c>
      <c r="H126">
        <v>89</v>
      </c>
      <c r="I126">
        <v>10</v>
      </c>
    </row>
    <row r="127" spans="1:9" x14ac:dyDescent="0.3">
      <c r="A127" t="s">
        <v>247</v>
      </c>
      <c r="B127" t="s">
        <v>280</v>
      </c>
      <c r="C127" t="s">
        <v>281</v>
      </c>
      <c r="D127">
        <v>920</v>
      </c>
      <c r="E127">
        <v>53.58</v>
      </c>
      <c r="F127">
        <v>-116.43</v>
      </c>
      <c r="G127" t="s">
        <v>869</v>
      </c>
      <c r="H127">
        <v>90</v>
      </c>
      <c r="I127">
        <v>10</v>
      </c>
    </row>
    <row r="128" spans="1:9" x14ac:dyDescent="0.3">
      <c r="A128" t="s">
        <v>247</v>
      </c>
      <c r="B128" t="s">
        <v>966</v>
      </c>
      <c r="C128" t="s">
        <v>967</v>
      </c>
      <c r="D128">
        <v>220</v>
      </c>
      <c r="E128">
        <v>58.45</v>
      </c>
      <c r="F128">
        <v>-111.47</v>
      </c>
      <c r="G128" t="s">
        <v>968</v>
      </c>
      <c r="H128">
        <v>80</v>
      </c>
      <c r="I128">
        <v>10</v>
      </c>
    </row>
    <row r="129" spans="1:9" x14ac:dyDescent="0.3">
      <c r="A129" t="s">
        <v>247</v>
      </c>
      <c r="B129" t="s">
        <v>282</v>
      </c>
      <c r="C129" t="s">
        <v>283</v>
      </c>
      <c r="D129">
        <v>670</v>
      </c>
      <c r="E129">
        <v>56.07</v>
      </c>
      <c r="F129">
        <v>-118.38</v>
      </c>
      <c r="G129" t="s">
        <v>857</v>
      </c>
      <c r="H129">
        <v>89</v>
      </c>
      <c r="I129">
        <v>10</v>
      </c>
    </row>
    <row r="130" spans="1:9" x14ac:dyDescent="0.3">
      <c r="A130" t="s">
        <v>247</v>
      </c>
      <c r="B130" t="s">
        <v>969</v>
      </c>
      <c r="C130" t="s">
        <v>970</v>
      </c>
      <c r="D130">
        <v>945</v>
      </c>
      <c r="E130">
        <v>49.72</v>
      </c>
      <c r="F130">
        <v>-113.42</v>
      </c>
      <c r="G130" t="s">
        <v>825</v>
      </c>
      <c r="H130">
        <v>125</v>
      </c>
      <c r="I130">
        <v>10</v>
      </c>
    </row>
    <row r="131" spans="1:9" x14ac:dyDescent="0.3">
      <c r="A131" t="s">
        <v>247</v>
      </c>
      <c r="B131" t="s">
        <v>971</v>
      </c>
      <c r="C131" t="s">
        <v>972</v>
      </c>
      <c r="D131">
        <v>255</v>
      </c>
      <c r="E131">
        <v>56.73</v>
      </c>
      <c r="F131">
        <v>-111.38</v>
      </c>
      <c r="G131" t="s">
        <v>857</v>
      </c>
      <c r="H131">
        <v>80</v>
      </c>
      <c r="I131">
        <v>10</v>
      </c>
    </row>
    <row r="132" spans="1:9" x14ac:dyDescent="0.3">
      <c r="A132" t="s">
        <v>247</v>
      </c>
      <c r="B132" t="s">
        <v>973</v>
      </c>
      <c r="C132" t="s">
        <v>974</v>
      </c>
      <c r="D132">
        <v>610</v>
      </c>
      <c r="E132">
        <v>53.72</v>
      </c>
      <c r="F132">
        <v>-113.22</v>
      </c>
      <c r="G132" t="s">
        <v>963</v>
      </c>
      <c r="H132">
        <v>89</v>
      </c>
      <c r="I132">
        <v>10</v>
      </c>
    </row>
    <row r="133" spans="1:9" x14ac:dyDescent="0.3">
      <c r="A133" t="s">
        <v>247</v>
      </c>
      <c r="B133" t="s">
        <v>975</v>
      </c>
      <c r="C133" t="s">
        <v>976</v>
      </c>
      <c r="D133">
        <v>270</v>
      </c>
      <c r="E133">
        <v>58.4</v>
      </c>
      <c r="F133">
        <v>-116</v>
      </c>
      <c r="G133" t="s">
        <v>968</v>
      </c>
      <c r="H133">
        <v>80</v>
      </c>
      <c r="I133">
        <v>10</v>
      </c>
    </row>
    <row r="134" spans="1:9" x14ac:dyDescent="0.3">
      <c r="A134" t="s">
        <v>247</v>
      </c>
      <c r="B134" t="s">
        <v>977</v>
      </c>
      <c r="C134" t="s">
        <v>978</v>
      </c>
      <c r="D134">
        <v>650</v>
      </c>
      <c r="E134">
        <v>55.17</v>
      </c>
      <c r="F134">
        <v>-118.8</v>
      </c>
      <c r="G134" t="s">
        <v>833</v>
      </c>
      <c r="H134">
        <v>99</v>
      </c>
      <c r="I134">
        <v>10</v>
      </c>
    </row>
    <row r="135" spans="1:9" x14ac:dyDescent="0.3">
      <c r="A135" t="s">
        <v>247</v>
      </c>
      <c r="B135" t="s">
        <v>284</v>
      </c>
      <c r="C135" t="s">
        <v>285</v>
      </c>
      <c r="D135">
        <v>335</v>
      </c>
      <c r="E135">
        <v>58.83</v>
      </c>
      <c r="F135">
        <v>-118.73</v>
      </c>
      <c r="G135" t="s">
        <v>968</v>
      </c>
      <c r="H135">
        <v>80</v>
      </c>
      <c r="I135">
        <v>10</v>
      </c>
    </row>
    <row r="136" spans="1:9" x14ac:dyDescent="0.3">
      <c r="A136" t="s">
        <v>247</v>
      </c>
      <c r="B136" t="s">
        <v>286</v>
      </c>
      <c r="C136" t="s">
        <v>287</v>
      </c>
      <c r="D136">
        <v>615</v>
      </c>
      <c r="E136">
        <v>52.67</v>
      </c>
      <c r="F136">
        <v>-111.3</v>
      </c>
      <c r="G136" t="s">
        <v>908</v>
      </c>
      <c r="H136">
        <v>90</v>
      </c>
      <c r="I136">
        <v>10</v>
      </c>
    </row>
    <row r="137" spans="1:9" x14ac:dyDescent="0.3">
      <c r="A137" t="s">
        <v>247</v>
      </c>
      <c r="B137" t="s">
        <v>979</v>
      </c>
      <c r="C137" t="s">
        <v>980</v>
      </c>
      <c r="D137">
        <v>1040</v>
      </c>
      <c r="E137">
        <v>50.58</v>
      </c>
      <c r="F137">
        <v>-113.87</v>
      </c>
      <c r="G137" t="s">
        <v>825</v>
      </c>
      <c r="H137">
        <v>109</v>
      </c>
      <c r="I137">
        <v>10</v>
      </c>
    </row>
    <row r="138" spans="1:9" x14ac:dyDescent="0.3">
      <c r="A138" t="s">
        <v>247</v>
      </c>
      <c r="B138" t="s">
        <v>288</v>
      </c>
      <c r="C138" t="s">
        <v>289</v>
      </c>
      <c r="D138">
        <v>990</v>
      </c>
      <c r="E138">
        <v>53.4</v>
      </c>
      <c r="F138">
        <v>-117.58</v>
      </c>
      <c r="G138" t="s">
        <v>849</v>
      </c>
      <c r="H138">
        <v>90</v>
      </c>
      <c r="I138">
        <v>10</v>
      </c>
    </row>
    <row r="139" spans="1:9" x14ac:dyDescent="0.3">
      <c r="A139" t="s">
        <v>247</v>
      </c>
      <c r="B139" t="s">
        <v>290</v>
      </c>
      <c r="C139" t="s">
        <v>291</v>
      </c>
      <c r="D139">
        <v>1060</v>
      </c>
      <c r="E139">
        <v>52.88</v>
      </c>
      <c r="F139">
        <v>-118.08</v>
      </c>
      <c r="G139" t="s">
        <v>842</v>
      </c>
      <c r="H139">
        <v>80</v>
      </c>
      <c r="I139">
        <v>10</v>
      </c>
    </row>
    <row r="140" spans="1:9" x14ac:dyDescent="0.3">
      <c r="A140" t="s">
        <v>247</v>
      </c>
      <c r="B140" t="s">
        <v>981</v>
      </c>
      <c r="C140" t="s">
        <v>982</v>
      </c>
      <c r="D140">
        <v>420</v>
      </c>
      <c r="E140">
        <v>57.75</v>
      </c>
      <c r="F140">
        <v>-117.62</v>
      </c>
      <c r="G140" t="s">
        <v>866</v>
      </c>
      <c r="H140">
        <v>80</v>
      </c>
      <c r="I140">
        <v>10</v>
      </c>
    </row>
    <row r="141" spans="1:9" x14ac:dyDescent="0.3">
      <c r="A141" t="s">
        <v>247</v>
      </c>
      <c r="B141" t="s">
        <v>983</v>
      </c>
      <c r="C141" t="s">
        <v>984</v>
      </c>
      <c r="D141">
        <v>560</v>
      </c>
      <c r="E141">
        <v>54.77</v>
      </c>
      <c r="F141">
        <v>-111.97</v>
      </c>
      <c r="G141" t="s">
        <v>849</v>
      </c>
      <c r="H141">
        <v>89</v>
      </c>
      <c r="I141">
        <v>10</v>
      </c>
    </row>
    <row r="142" spans="1:9" x14ac:dyDescent="0.3">
      <c r="A142" t="s">
        <v>247</v>
      </c>
      <c r="B142" t="s">
        <v>292</v>
      </c>
      <c r="C142" t="s">
        <v>293</v>
      </c>
      <c r="D142">
        <v>855</v>
      </c>
      <c r="E142">
        <v>52.47</v>
      </c>
      <c r="F142">
        <v>-113.73</v>
      </c>
      <c r="G142" t="s">
        <v>908</v>
      </c>
      <c r="H142">
        <v>95</v>
      </c>
      <c r="I142">
        <v>10</v>
      </c>
    </row>
    <row r="143" spans="1:9" x14ac:dyDescent="0.3">
      <c r="A143" t="s">
        <v>247</v>
      </c>
      <c r="B143" t="s">
        <v>294</v>
      </c>
      <c r="C143" t="s">
        <v>295</v>
      </c>
      <c r="D143">
        <v>910</v>
      </c>
      <c r="E143">
        <v>49.7</v>
      </c>
      <c r="F143">
        <v>-112.82</v>
      </c>
      <c r="G143" t="s">
        <v>825</v>
      </c>
      <c r="H143">
        <v>109</v>
      </c>
      <c r="I143">
        <v>10</v>
      </c>
    </row>
    <row r="144" spans="1:9" x14ac:dyDescent="0.3">
      <c r="A144" t="s">
        <v>247</v>
      </c>
      <c r="B144" t="s">
        <v>296</v>
      </c>
      <c r="C144" t="s">
        <v>297</v>
      </c>
      <c r="D144">
        <v>465</v>
      </c>
      <c r="E144">
        <v>56.92</v>
      </c>
      <c r="F144">
        <v>-117.62</v>
      </c>
      <c r="G144" t="s">
        <v>985</v>
      </c>
      <c r="H144">
        <v>80</v>
      </c>
      <c r="I144">
        <v>10</v>
      </c>
    </row>
    <row r="145" spans="1:9" x14ac:dyDescent="0.3">
      <c r="A145" t="s">
        <v>247</v>
      </c>
      <c r="B145" t="s">
        <v>986</v>
      </c>
      <c r="C145" t="s">
        <v>987</v>
      </c>
      <c r="D145">
        <v>705</v>
      </c>
      <c r="E145">
        <v>50.05</v>
      </c>
      <c r="F145">
        <v>-110.67</v>
      </c>
      <c r="G145" t="s">
        <v>842</v>
      </c>
      <c r="H145">
        <v>99</v>
      </c>
      <c r="I145">
        <v>10</v>
      </c>
    </row>
    <row r="146" spans="1:9" x14ac:dyDescent="0.3">
      <c r="A146" t="s">
        <v>247</v>
      </c>
      <c r="B146" t="s">
        <v>988</v>
      </c>
      <c r="C146" t="s">
        <v>989</v>
      </c>
      <c r="D146">
        <v>330</v>
      </c>
      <c r="E146">
        <v>56.23</v>
      </c>
      <c r="F146">
        <v>-117.28</v>
      </c>
      <c r="G146" t="s">
        <v>857</v>
      </c>
      <c r="H146">
        <v>85</v>
      </c>
      <c r="I146">
        <v>10</v>
      </c>
    </row>
    <row r="147" spans="1:9" x14ac:dyDescent="0.3">
      <c r="A147" t="s">
        <v>247</v>
      </c>
      <c r="B147" t="s">
        <v>990</v>
      </c>
      <c r="C147" t="s">
        <v>991</v>
      </c>
      <c r="D147">
        <v>1130</v>
      </c>
      <c r="E147">
        <v>49.48</v>
      </c>
      <c r="F147">
        <v>-113.95</v>
      </c>
      <c r="G147" t="s">
        <v>825</v>
      </c>
      <c r="H147">
        <v>140</v>
      </c>
      <c r="I147">
        <v>10</v>
      </c>
    </row>
    <row r="148" spans="1:9" x14ac:dyDescent="0.3">
      <c r="A148" t="s">
        <v>247</v>
      </c>
      <c r="B148" t="s">
        <v>298</v>
      </c>
      <c r="C148" t="s">
        <v>299</v>
      </c>
      <c r="D148">
        <v>670</v>
      </c>
      <c r="E148">
        <v>53.42</v>
      </c>
      <c r="F148">
        <v>-111.68</v>
      </c>
      <c r="G148" t="s">
        <v>869</v>
      </c>
      <c r="H148">
        <v>89</v>
      </c>
      <c r="I148">
        <v>10</v>
      </c>
    </row>
    <row r="149" spans="1:9" x14ac:dyDescent="0.3">
      <c r="A149" t="s">
        <v>247</v>
      </c>
      <c r="B149" t="s">
        <v>992</v>
      </c>
      <c r="C149" t="s">
        <v>993</v>
      </c>
      <c r="D149">
        <v>855</v>
      </c>
      <c r="E149">
        <v>52.27</v>
      </c>
      <c r="F149">
        <v>-113.8</v>
      </c>
      <c r="G149" t="s">
        <v>963</v>
      </c>
      <c r="H149">
        <v>95</v>
      </c>
      <c r="I149">
        <v>10</v>
      </c>
    </row>
    <row r="150" spans="1:9" x14ac:dyDescent="0.3">
      <c r="A150" t="s">
        <v>247</v>
      </c>
      <c r="B150" t="s">
        <v>994</v>
      </c>
      <c r="C150" t="s">
        <v>995</v>
      </c>
      <c r="D150">
        <v>985</v>
      </c>
      <c r="E150">
        <v>52.37</v>
      </c>
      <c r="F150">
        <v>-114.92</v>
      </c>
      <c r="G150" t="s">
        <v>842</v>
      </c>
      <c r="H150">
        <v>90</v>
      </c>
      <c r="I150">
        <v>10</v>
      </c>
    </row>
    <row r="151" spans="1:9" x14ac:dyDescent="0.3">
      <c r="A151" t="s">
        <v>247</v>
      </c>
      <c r="B151" t="s">
        <v>996</v>
      </c>
      <c r="C151" t="s">
        <v>997</v>
      </c>
      <c r="D151">
        <v>590</v>
      </c>
      <c r="E151">
        <v>55.28</v>
      </c>
      <c r="F151">
        <v>-114.77</v>
      </c>
      <c r="G151" t="s">
        <v>849</v>
      </c>
      <c r="H151">
        <v>89</v>
      </c>
      <c r="I151">
        <v>10</v>
      </c>
    </row>
    <row r="152" spans="1:9" x14ac:dyDescent="0.3">
      <c r="A152" t="s">
        <v>247</v>
      </c>
      <c r="B152" t="s">
        <v>300</v>
      </c>
      <c r="C152" t="s">
        <v>301</v>
      </c>
      <c r="D152">
        <v>820</v>
      </c>
      <c r="E152">
        <v>52.32</v>
      </c>
      <c r="F152">
        <v>-112.72</v>
      </c>
      <c r="G152" t="s">
        <v>842</v>
      </c>
      <c r="H152">
        <v>90</v>
      </c>
      <c r="I152">
        <v>10</v>
      </c>
    </row>
    <row r="153" spans="1:9" x14ac:dyDescent="0.3">
      <c r="A153" t="s">
        <v>247</v>
      </c>
      <c r="B153" t="s">
        <v>998</v>
      </c>
      <c r="C153" t="s">
        <v>999</v>
      </c>
      <c r="D153">
        <v>710</v>
      </c>
      <c r="E153">
        <v>53.53</v>
      </c>
      <c r="F153">
        <v>-114</v>
      </c>
      <c r="G153" t="s">
        <v>963</v>
      </c>
      <c r="H153">
        <v>89</v>
      </c>
      <c r="I153">
        <v>10</v>
      </c>
    </row>
    <row r="154" spans="1:9" x14ac:dyDescent="0.3">
      <c r="A154" t="s">
        <v>247</v>
      </c>
      <c r="B154" t="s">
        <v>302</v>
      </c>
      <c r="C154" t="s">
        <v>303</v>
      </c>
      <c r="D154">
        <v>755</v>
      </c>
      <c r="E154">
        <v>50.2</v>
      </c>
      <c r="F154">
        <v>-111.17</v>
      </c>
      <c r="G154" t="s">
        <v>842</v>
      </c>
      <c r="H154">
        <v>99</v>
      </c>
      <c r="I154">
        <v>10</v>
      </c>
    </row>
    <row r="155" spans="1:9" x14ac:dyDescent="0.3">
      <c r="A155" t="s">
        <v>247</v>
      </c>
      <c r="B155" t="s">
        <v>304</v>
      </c>
      <c r="C155" t="s">
        <v>305</v>
      </c>
      <c r="D155">
        <v>815</v>
      </c>
      <c r="E155">
        <v>49.78</v>
      </c>
      <c r="F155">
        <v>-112.15</v>
      </c>
      <c r="G155" t="s">
        <v>916</v>
      </c>
      <c r="H155">
        <v>109</v>
      </c>
      <c r="I155">
        <v>10</v>
      </c>
    </row>
    <row r="156" spans="1:9" x14ac:dyDescent="0.3">
      <c r="A156" t="s">
        <v>247</v>
      </c>
      <c r="B156" t="s">
        <v>1000</v>
      </c>
      <c r="C156" t="s">
        <v>1001</v>
      </c>
      <c r="D156">
        <v>1215</v>
      </c>
      <c r="E156">
        <v>50.67</v>
      </c>
      <c r="F156">
        <v>-114.28</v>
      </c>
      <c r="G156" t="s">
        <v>825</v>
      </c>
      <c r="H156">
        <v>100</v>
      </c>
      <c r="I156">
        <v>10</v>
      </c>
    </row>
    <row r="157" spans="1:9" x14ac:dyDescent="0.3">
      <c r="A157" t="s">
        <v>247</v>
      </c>
      <c r="B157" t="s">
        <v>306</v>
      </c>
      <c r="C157" t="s">
        <v>307</v>
      </c>
      <c r="D157">
        <v>700</v>
      </c>
      <c r="E157">
        <v>55.07</v>
      </c>
      <c r="F157">
        <v>-117.28</v>
      </c>
      <c r="G157" t="s">
        <v>857</v>
      </c>
      <c r="H157">
        <v>98</v>
      </c>
      <c r="I157">
        <v>10</v>
      </c>
    </row>
    <row r="158" spans="1:9" x14ac:dyDescent="0.3">
      <c r="A158" t="s">
        <v>247</v>
      </c>
      <c r="B158" t="s">
        <v>308</v>
      </c>
      <c r="C158" t="s">
        <v>309</v>
      </c>
      <c r="D158">
        <v>635</v>
      </c>
      <c r="E158">
        <v>53.5</v>
      </c>
      <c r="F158">
        <v>-112.05</v>
      </c>
      <c r="G158" t="s">
        <v>869</v>
      </c>
      <c r="H158">
        <v>89</v>
      </c>
      <c r="I158">
        <v>10</v>
      </c>
    </row>
    <row r="159" spans="1:9" x14ac:dyDescent="0.3">
      <c r="A159" t="s">
        <v>247</v>
      </c>
      <c r="B159" t="s">
        <v>310</v>
      </c>
      <c r="C159" t="s">
        <v>311</v>
      </c>
      <c r="D159">
        <v>580</v>
      </c>
      <c r="E159">
        <v>53.37</v>
      </c>
      <c r="F159">
        <v>-110.85</v>
      </c>
      <c r="G159" t="s">
        <v>849</v>
      </c>
      <c r="H159">
        <v>90</v>
      </c>
      <c r="I159">
        <v>10</v>
      </c>
    </row>
    <row r="160" spans="1:9" x14ac:dyDescent="0.3">
      <c r="A160" t="s">
        <v>247</v>
      </c>
      <c r="B160" t="s">
        <v>312</v>
      </c>
      <c r="C160" t="s">
        <v>313</v>
      </c>
      <c r="D160">
        <v>585</v>
      </c>
      <c r="E160">
        <v>55.35</v>
      </c>
      <c r="F160">
        <v>-114.98</v>
      </c>
      <c r="G160" t="s">
        <v>849</v>
      </c>
      <c r="H160">
        <v>89</v>
      </c>
      <c r="I160">
        <v>10</v>
      </c>
    </row>
    <row r="161" spans="1:9" x14ac:dyDescent="0.3">
      <c r="A161" t="s">
        <v>247</v>
      </c>
      <c r="B161" t="s">
        <v>314</v>
      </c>
      <c r="C161" t="s">
        <v>315</v>
      </c>
      <c r="D161">
        <v>675</v>
      </c>
      <c r="E161">
        <v>52.82</v>
      </c>
      <c r="F161">
        <v>-110.87</v>
      </c>
      <c r="G161" t="s">
        <v>908</v>
      </c>
      <c r="H161">
        <v>90</v>
      </c>
      <c r="I161">
        <v>10</v>
      </c>
    </row>
    <row r="162" spans="1:9" x14ac:dyDescent="0.3">
      <c r="A162" t="s">
        <v>247</v>
      </c>
      <c r="B162" t="s">
        <v>316</v>
      </c>
      <c r="C162" t="s">
        <v>317</v>
      </c>
      <c r="D162">
        <v>760</v>
      </c>
      <c r="E162">
        <v>52.97</v>
      </c>
      <c r="F162">
        <v>-113.37</v>
      </c>
      <c r="G162" t="s">
        <v>963</v>
      </c>
      <c r="H162">
        <v>93</v>
      </c>
      <c r="I162">
        <v>10</v>
      </c>
    </row>
    <row r="163" spans="1:9" x14ac:dyDescent="0.3">
      <c r="A163" t="s">
        <v>247</v>
      </c>
      <c r="B163" t="s">
        <v>318</v>
      </c>
      <c r="C163" t="s">
        <v>319</v>
      </c>
      <c r="D163">
        <v>690</v>
      </c>
      <c r="E163">
        <v>54.15</v>
      </c>
      <c r="F163">
        <v>-115.68</v>
      </c>
      <c r="G163" t="s">
        <v>908</v>
      </c>
      <c r="H163">
        <v>91</v>
      </c>
      <c r="I163">
        <v>10</v>
      </c>
    </row>
    <row r="164" spans="1:9" x14ac:dyDescent="0.3">
      <c r="A164" t="s">
        <v>247</v>
      </c>
      <c r="B164" t="s">
        <v>320</v>
      </c>
      <c r="C164" t="s">
        <v>321</v>
      </c>
      <c r="D164">
        <v>975</v>
      </c>
      <c r="E164">
        <v>51.87</v>
      </c>
      <c r="F164">
        <v>-113.58</v>
      </c>
      <c r="G164" t="s">
        <v>842</v>
      </c>
      <c r="H164">
        <v>95</v>
      </c>
      <c r="I164">
        <v>10</v>
      </c>
    </row>
    <row r="165" spans="1:9" x14ac:dyDescent="0.3">
      <c r="A165" t="s">
        <v>322</v>
      </c>
      <c r="B165" t="s">
        <v>323</v>
      </c>
      <c r="C165" t="s">
        <v>324</v>
      </c>
      <c r="D165">
        <v>740</v>
      </c>
      <c r="E165">
        <v>49.63</v>
      </c>
      <c r="F165">
        <v>-105.98</v>
      </c>
      <c r="G165" t="s">
        <v>842</v>
      </c>
      <c r="H165">
        <v>100</v>
      </c>
      <c r="I165">
        <v>10</v>
      </c>
    </row>
    <row r="166" spans="1:9" x14ac:dyDescent="0.3">
      <c r="A166" t="s">
        <v>322</v>
      </c>
      <c r="B166" t="s">
        <v>325</v>
      </c>
      <c r="C166" t="s">
        <v>326</v>
      </c>
      <c r="D166">
        <v>700</v>
      </c>
      <c r="E166">
        <v>50.55</v>
      </c>
      <c r="F166">
        <v>-108.33</v>
      </c>
      <c r="G166" t="s">
        <v>842</v>
      </c>
      <c r="H166">
        <v>110</v>
      </c>
      <c r="I166">
        <v>10</v>
      </c>
    </row>
    <row r="167" spans="1:9" x14ac:dyDescent="0.3">
      <c r="A167" t="s">
        <v>322</v>
      </c>
      <c r="B167" t="s">
        <v>327</v>
      </c>
      <c r="C167" t="s">
        <v>328</v>
      </c>
      <c r="D167">
        <v>645</v>
      </c>
      <c r="E167">
        <v>52.07</v>
      </c>
      <c r="F167">
        <v>-108</v>
      </c>
      <c r="G167" t="s">
        <v>908</v>
      </c>
      <c r="H167">
        <v>99</v>
      </c>
      <c r="I167">
        <v>10</v>
      </c>
    </row>
    <row r="168" spans="1:9" x14ac:dyDescent="0.3">
      <c r="A168" t="s">
        <v>322</v>
      </c>
      <c r="B168" t="s">
        <v>329</v>
      </c>
      <c r="C168" t="s">
        <v>330</v>
      </c>
      <c r="D168">
        <v>600</v>
      </c>
      <c r="E168">
        <v>50.37</v>
      </c>
      <c r="F168">
        <v>-102.58</v>
      </c>
      <c r="G168" t="s">
        <v>963</v>
      </c>
      <c r="H168">
        <v>99</v>
      </c>
      <c r="I168">
        <v>10</v>
      </c>
    </row>
    <row r="169" spans="1:9" x14ac:dyDescent="0.3">
      <c r="A169" t="s">
        <v>322</v>
      </c>
      <c r="B169" t="s">
        <v>331</v>
      </c>
      <c r="C169" t="s">
        <v>332</v>
      </c>
      <c r="D169">
        <v>530</v>
      </c>
      <c r="E169">
        <v>51.75</v>
      </c>
      <c r="F169">
        <v>-104.53</v>
      </c>
      <c r="G169" t="s">
        <v>869</v>
      </c>
      <c r="H169">
        <v>91</v>
      </c>
      <c r="I169">
        <v>10</v>
      </c>
    </row>
    <row r="170" spans="1:9" x14ac:dyDescent="0.3">
      <c r="A170" t="s">
        <v>322</v>
      </c>
      <c r="B170" t="s">
        <v>333</v>
      </c>
      <c r="C170" t="s">
        <v>334</v>
      </c>
      <c r="D170">
        <v>525</v>
      </c>
      <c r="E170">
        <v>51.82</v>
      </c>
      <c r="F170">
        <v>-106.5</v>
      </c>
      <c r="G170" t="s">
        <v>869</v>
      </c>
      <c r="H170">
        <v>102</v>
      </c>
      <c r="I170">
        <v>10</v>
      </c>
    </row>
    <row r="171" spans="1:9" x14ac:dyDescent="0.3">
      <c r="A171" t="s">
        <v>322</v>
      </c>
      <c r="B171" t="s">
        <v>335</v>
      </c>
      <c r="C171" t="s">
        <v>336</v>
      </c>
      <c r="D171">
        <v>565</v>
      </c>
      <c r="E171">
        <v>49.13</v>
      </c>
      <c r="F171">
        <v>-102.98</v>
      </c>
      <c r="G171" t="s">
        <v>842</v>
      </c>
      <c r="H171">
        <v>108</v>
      </c>
      <c r="I171">
        <v>10</v>
      </c>
    </row>
    <row r="172" spans="1:9" x14ac:dyDescent="0.3">
      <c r="A172" t="s">
        <v>322</v>
      </c>
      <c r="B172" t="s">
        <v>1002</v>
      </c>
      <c r="C172" t="s">
        <v>1003</v>
      </c>
      <c r="D172">
        <v>370</v>
      </c>
      <c r="E172">
        <v>52.85</v>
      </c>
      <c r="F172">
        <v>-102.38</v>
      </c>
      <c r="G172" t="s">
        <v>849</v>
      </c>
      <c r="H172">
        <v>88</v>
      </c>
      <c r="I172">
        <v>10</v>
      </c>
    </row>
    <row r="173" spans="1:9" x14ac:dyDescent="0.3">
      <c r="A173" t="s">
        <v>322</v>
      </c>
      <c r="B173" t="s">
        <v>1004</v>
      </c>
      <c r="C173" t="s">
        <v>1005</v>
      </c>
      <c r="D173">
        <v>565</v>
      </c>
      <c r="E173">
        <v>52.2</v>
      </c>
      <c r="F173">
        <v>-105.12</v>
      </c>
      <c r="G173" t="s">
        <v>849</v>
      </c>
      <c r="H173">
        <v>89</v>
      </c>
      <c r="I173">
        <v>10</v>
      </c>
    </row>
    <row r="174" spans="1:9" x14ac:dyDescent="0.3">
      <c r="A174" t="s">
        <v>322</v>
      </c>
      <c r="B174" t="s">
        <v>1006</v>
      </c>
      <c r="C174" t="s">
        <v>1007</v>
      </c>
      <c r="D174">
        <v>305</v>
      </c>
      <c r="E174">
        <v>55.53</v>
      </c>
      <c r="F174">
        <v>-102.35</v>
      </c>
      <c r="G174" t="s">
        <v>985</v>
      </c>
      <c r="H174">
        <v>80</v>
      </c>
      <c r="I174">
        <v>10</v>
      </c>
    </row>
    <row r="175" spans="1:9" x14ac:dyDescent="0.3">
      <c r="A175" t="s">
        <v>322</v>
      </c>
      <c r="B175" t="s">
        <v>337</v>
      </c>
      <c r="C175" t="s">
        <v>338</v>
      </c>
      <c r="D175">
        <v>455</v>
      </c>
      <c r="E175">
        <v>51.57</v>
      </c>
      <c r="F175">
        <v>-101.9</v>
      </c>
      <c r="G175" t="s">
        <v>869</v>
      </c>
      <c r="H175">
        <v>95</v>
      </c>
      <c r="I175">
        <v>10</v>
      </c>
    </row>
    <row r="176" spans="1:9" x14ac:dyDescent="0.3">
      <c r="A176" t="s">
        <v>322</v>
      </c>
      <c r="B176" t="s">
        <v>339</v>
      </c>
      <c r="C176" t="s">
        <v>340</v>
      </c>
      <c r="D176">
        <v>685</v>
      </c>
      <c r="E176">
        <v>51.47</v>
      </c>
      <c r="F176">
        <v>-109.17</v>
      </c>
      <c r="G176" t="s">
        <v>963</v>
      </c>
      <c r="H176">
        <v>102</v>
      </c>
      <c r="I176">
        <v>10</v>
      </c>
    </row>
    <row r="177" spans="1:9" x14ac:dyDescent="0.3">
      <c r="A177" t="s">
        <v>322</v>
      </c>
      <c r="B177" t="s">
        <v>341</v>
      </c>
      <c r="C177" t="s">
        <v>342</v>
      </c>
      <c r="D177">
        <v>645</v>
      </c>
      <c r="E177">
        <v>53.28</v>
      </c>
      <c r="F177">
        <v>-110</v>
      </c>
      <c r="G177" t="s">
        <v>869</v>
      </c>
      <c r="H177">
        <v>90</v>
      </c>
      <c r="I177">
        <v>10</v>
      </c>
    </row>
    <row r="178" spans="1:9" x14ac:dyDescent="0.3">
      <c r="A178" t="s">
        <v>322</v>
      </c>
      <c r="B178" t="s">
        <v>1008</v>
      </c>
      <c r="C178" t="s">
        <v>1009</v>
      </c>
      <c r="D178">
        <v>765</v>
      </c>
      <c r="E178">
        <v>49.92</v>
      </c>
      <c r="F178">
        <v>-109.48</v>
      </c>
      <c r="G178" t="s">
        <v>842</v>
      </c>
      <c r="H178">
        <v>99</v>
      </c>
      <c r="I178">
        <v>10</v>
      </c>
    </row>
    <row r="179" spans="1:9" x14ac:dyDescent="0.3">
      <c r="A179" t="s">
        <v>322</v>
      </c>
      <c r="B179" t="s">
        <v>1010</v>
      </c>
      <c r="C179" t="s">
        <v>1011</v>
      </c>
      <c r="D179">
        <v>480</v>
      </c>
      <c r="E179">
        <v>54.13</v>
      </c>
      <c r="F179">
        <v>-108.43</v>
      </c>
      <c r="G179" t="s">
        <v>857</v>
      </c>
      <c r="H179">
        <v>88</v>
      </c>
      <c r="I179">
        <v>10</v>
      </c>
    </row>
    <row r="180" spans="1:9" x14ac:dyDescent="0.3">
      <c r="A180" t="s">
        <v>322</v>
      </c>
      <c r="B180" t="s">
        <v>343</v>
      </c>
      <c r="C180" t="s">
        <v>344</v>
      </c>
      <c r="D180">
        <v>455</v>
      </c>
      <c r="E180">
        <v>52.87</v>
      </c>
      <c r="F180">
        <v>-104.62</v>
      </c>
      <c r="G180" t="s">
        <v>849</v>
      </c>
      <c r="H180">
        <v>88</v>
      </c>
      <c r="I180">
        <v>10</v>
      </c>
    </row>
    <row r="181" spans="1:9" x14ac:dyDescent="0.3">
      <c r="A181" t="s">
        <v>322</v>
      </c>
      <c r="B181" t="s">
        <v>345</v>
      </c>
      <c r="C181" t="s">
        <v>346</v>
      </c>
      <c r="D181">
        <v>550</v>
      </c>
      <c r="E181">
        <v>50.92</v>
      </c>
      <c r="F181">
        <v>-102.8</v>
      </c>
      <c r="G181" t="s">
        <v>908</v>
      </c>
      <c r="H181">
        <v>95</v>
      </c>
      <c r="I181">
        <v>10</v>
      </c>
    </row>
    <row r="182" spans="1:9" x14ac:dyDescent="0.3">
      <c r="A182" t="s">
        <v>322</v>
      </c>
      <c r="B182" t="s">
        <v>1012</v>
      </c>
      <c r="C182" t="s">
        <v>1013</v>
      </c>
      <c r="D182">
        <v>545</v>
      </c>
      <c r="E182">
        <v>50.4</v>
      </c>
      <c r="F182">
        <v>-105.53</v>
      </c>
      <c r="G182" t="s">
        <v>842</v>
      </c>
      <c r="H182">
        <v>108</v>
      </c>
      <c r="I182">
        <v>10</v>
      </c>
    </row>
    <row r="183" spans="1:9" x14ac:dyDescent="0.3">
      <c r="A183" t="s">
        <v>322</v>
      </c>
      <c r="B183" t="s">
        <v>347</v>
      </c>
      <c r="C183" t="s">
        <v>348</v>
      </c>
      <c r="D183">
        <v>365</v>
      </c>
      <c r="E183">
        <v>53.37</v>
      </c>
      <c r="F183">
        <v>-104</v>
      </c>
      <c r="G183" t="s">
        <v>833</v>
      </c>
      <c r="H183">
        <v>88</v>
      </c>
      <c r="I183">
        <v>10</v>
      </c>
    </row>
    <row r="184" spans="1:9" x14ac:dyDescent="0.3">
      <c r="A184" t="s">
        <v>322</v>
      </c>
      <c r="B184" t="s">
        <v>1014</v>
      </c>
      <c r="C184" t="s">
        <v>1015</v>
      </c>
      <c r="D184">
        <v>545</v>
      </c>
      <c r="E184">
        <v>52.78</v>
      </c>
      <c r="F184">
        <v>-108.28</v>
      </c>
      <c r="G184" t="s">
        <v>908</v>
      </c>
      <c r="H184">
        <v>90</v>
      </c>
      <c r="I184">
        <v>10</v>
      </c>
    </row>
    <row r="185" spans="1:9" x14ac:dyDescent="0.3">
      <c r="A185" t="s">
        <v>322</v>
      </c>
      <c r="B185" t="s">
        <v>1016</v>
      </c>
      <c r="C185" t="s">
        <v>1017</v>
      </c>
      <c r="D185">
        <v>435</v>
      </c>
      <c r="E185">
        <v>53.2</v>
      </c>
      <c r="F185">
        <v>-105.77</v>
      </c>
      <c r="G185" t="s">
        <v>857</v>
      </c>
      <c r="H185">
        <v>88</v>
      </c>
      <c r="I185">
        <v>10</v>
      </c>
    </row>
    <row r="186" spans="1:9" x14ac:dyDescent="0.3">
      <c r="A186" t="s">
        <v>322</v>
      </c>
      <c r="B186" t="s">
        <v>349</v>
      </c>
      <c r="C186" t="s">
        <v>350</v>
      </c>
      <c r="D186">
        <v>645</v>
      </c>
      <c r="E186">
        <v>50.55</v>
      </c>
      <c r="F186">
        <v>-103.88</v>
      </c>
      <c r="G186" t="s">
        <v>908</v>
      </c>
      <c r="H186">
        <v>98</v>
      </c>
      <c r="I186">
        <v>10</v>
      </c>
    </row>
    <row r="187" spans="1:9" x14ac:dyDescent="0.3">
      <c r="A187" t="s">
        <v>322</v>
      </c>
      <c r="B187" t="s">
        <v>351</v>
      </c>
      <c r="C187" t="s">
        <v>352</v>
      </c>
      <c r="D187">
        <v>575</v>
      </c>
      <c r="E187">
        <v>50.45</v>
      </c>
      <c r="F187">
        <v>-104.62</v>
      </c>
      <c r="G187" t="s">
        <v>908</v>
      </c>
      <c r="H187">
        <v>105</v>
      </c>
      <c r="I187">
        <v>10</v>
      </c>
    </row>
    <row r="188" spans="1:9" x14ac:dyDescent="0.3">
      <c r="A188" t="s">
        <v>322</v>
      </c>
      <c r="B188" t="s">
        <v>353</v>
      </c>
      <c r="C188" t="s">
        <v>354</v>
      </c>
      <c r="D188">
        <v>595</v>
      </c>
      <c r="E188">
        <v>51.55</v>
      </c>
      <c r="F188">
        <v>-108</v>
      </c>
      <c r="G188" t="s">
        <v>908</v>
      </c>
      <c r="H188">
        <v>105</v>
      </c>
      <c r="I188">
        <v>10</v>
      </c>
    </row>
    <row r="189" spans="1:9" x14ac:dyDescent="0.3">
      <c r="A189" t="s">
        <v>322</v>
      </c>
      <c r="B189" t="s">
        <v>355</v>
      </c>
      <c r="C189" t="s">
        <v>356</v>
      </c>
      <c r="D189">
        <v>500</v>
      </c>
      <c r="E189">
        <v>52.12</v>
      </c>
      <c r="F189">
        <v>-106.63</v>
      </c>
      <c r="G189" t="s">
        <v>869</v>
      </c>
      <c r="H189">
        <v>99</v>
      </c>
      <c r="I189">
        <v>10</v>
      </c>
    </row>
    <row r="190" spans="1:9" x14ac:dyDescent="0.3">
      <c r="A190" t="s">
        <v>322</v>
      </c>
      <c r="B190" t="s">
        <v>357</v>
      </c>
      <c r="C190" t="s">
        <v>358</v>
      </c>
      <c r="D190">
        <v>645</v>
      </c>
      <c r="E190">
        <v>52.37</v>
      </c>
      <c r="F190">
        <v>-108.83</v>
      </c>
      <c r="G190" t="s">
        <v>908</v>
      </c>
      <c r="H190">
        <v>99</v>
      </c>
      <c r="I190">
        <v>10</v>
      </c>
    </row>
    <row r="191" spans="1:9" x14ac:dyDescent="0.3">
      <c r="A191" t="s">
        <v>322</v>
      </c>
      <c r="B191" t="s">
        <v>359</v>
      </c>
      <c r="C191" t="s">
        <v>360</v>
      </c>
      <c r="D191">
        <v>545</v>
      </c>
      <c r="E191">
        <v>51.07</v>
      </c>
      <c r="F191">
        <v>-104.95</v>
      </c>
      <c r="G191" t="s">
        <v>908</v>
      </c>
      <c r="H191">
        <v>98</v>
      </c>
      <c r="I191">
        <v>10</v>
      </c>
    </row>
    <row r="192" spans="1:9" x14ac:dyDescent="0.3">
      <c r="A192" t="s">
        <v>322</v>
      </c>
      <c r="B192" t="s">
        <v>1018</v>
      </c>
      <c r="C192" t="s">
        <v>1019</v>
      </c>
      <c r="D192">
        <v>750</v>
      </c>
      <c r="E192">
        <v>50.28</v>
      </c>
      <c r="F192">
        <v>-107.8</v>
      </c>
      <c r="G192" t="s">
        <v>842</v>
      </c>
      <c r="H192">
        <v>110</v>
      </c>
      <c r="I192">
        <v>10</v>
      </c>
    </row>
    <row r="193" spans="1:9" x14ac:dyDescent="0.3">
      <c r="A193" t="s">
        <v>322</v>
      </c>
      <c r="B193" t="s">
        <v>1020</v>
      </c>
      <c r="C193" t="s">
        <v>1021</v>
      </c>
      <c r="D193">
        <v>265</v>
      </c>
      <c r="E193">
        <v>59.57</v>
      </c>
      <c r="F193">
        <v>-108.62</v>
      </c>
      <c r="G193" t="s">
        <v>1022</v>
      </c>
      <c r="H193">
        <v>80</v>
      </c>
      <c r="I193">
        <v>10</v>
      </c>
    </row>
    <row r="194" spans="1:9" x14ac:dyDescent="0.3">
      <c r="A194" t="s">
        <v>322</v>
      </c>
      <c r="B194" t="s">
        <v>361</v>
      </c>
      <c r="C194" t="s">
        <v>362</v>
      </c>
      <c r="D194">
        <v>575</v>
      </c>
      <c r="E194">
        <v>49.67</v>
      </c>
      <c r="F194">
        <v>-103.85</v>
      </c>
      <c r="G194" t="s">
        <v>963</v>
      </c>
      <c r="H194">
        <v>99</v>
      </c>
      <c r="I194">
        <v>10</v>
      </c>
    </row>
    <row r="195" spans="1:9" x14ac:dyDescent="0.3">
      <c r="A195" t="s">
        <v>322</v>
      </c>
      <c r="B195" t="s">
        <v>363</v>
      </c>
      <c r="C195" t="s">
        <v>364</v>
      </c>
      <c r="D195">
        <v>510</v>
      </c>
      <c r="E195">
        <v>51.22</v>
      </c>
      <c r="F195">
        <v>-102.47</v>
      </c>
      <c r="G195" t="s">
        <v>869</v>
      </c>
      <c r="H195">
        <v>95</v>
      </c>
      <c r="I195">
        <v>10</v>
      </c>
    </row>
    <row r="196" spans="1:9" x14ac:dyDescent="0.3">
      <c r="A196" t="s">
        <v>365</v>
      </c>
      <c r="B196" t="s">
        <v>366</v>
      </c>
      <c r="C196" t="s">
        <v>367</v>
      </c>
      <c r="D196">
        <v>245</v>
      </c>
      <c r="E196">
        <v>50.07</v>
      </c>
      <c r="F196">
        <v>-96.52</v>
      </c>
      <c r="G196" t="s">
        <v>963</v>
      </c>
      <c r="H196">
        <v>96</v>
      </c>
      <c r="I196">
        <v>16</v>
      </c>
    </row>
    <row r="197" spans="1:9" x14ac:dyDescent="0.3">
      <c r="A197" t="s">
        <v>365</v>
      </c>
      <c r="B197" t="s">
        <v>368</v>
      </c>
      <c r="C197" t="s">
        <v>369</v>
      </c>
      <c r="D197">
        <v>510</v>
      </c>
      <c r="E197">
        <v>49.23</v>
      </c>
      <c r="F197">
        <v>-100.05</v>
      </c>
      <c r="G197" t="s">
        <v>842</v>
      </c>
      <c r="H197">
        <v>108</v>
      </c>
      <c r="I197">
        <v>14</v>
      </c>
    </row>
    <row r="198" spans="1:9" x14ac:dyDescent="0.3">
      <c r="A198" t="s">
        <v>365</v>
      </c>
      <c r="B198" t="s">
        <v>370</v>
      </c>
      <c r="C198" t="s">
        <v>371</v>
      </c>
      <c r="D198">
        <v>395</v>
      </c>
      <c r="E198">
        <v>49.83</v>
      </c>
      <c r="F198">
        <v>-99.95</v>
      </c>
      <c r="G198" t="s">
        <v>963</v>
      </c>
      <c r="H198">
        <v>99</v>
      </c>
      <c r="I198">
        <v>14</v>
      </c>
    </row>
    <row r="199" spans="1:9" x14ac:dyDescent="0.3">
      <c r="A199" t="s">
        <v>365</v>
      </c>
      <c r="B199" t="s">
        <v>372</v>
      </c>
      <c r="C199" t="s">
        <v>373</v>
      </c>
      <c r="D199">
        <v>10</v>
      </c>
      <c r="E199">
        <v>58.75</v>
      </c>
      <c r="F199">
        <v>-94.12</v>
      </c>
      <c r="G199" t="s">
        <v>857</v>
      </c>
      <c r="H199">
        <v>109</v>
      </c>
      <c r="I199">
        <v>21</v>
      </c>
    </row>
    <row r="200" spans="1:9" x14ac:dyDescent="0.3">
      <c r="A200" t="s">
        <v>365</v>
      </c>
      <c r="B200" t="s">
        <v>374</v>
      </c>
      <c r="C200" t="s">
        <v>375</v>
      </c>
      <c r="D200">
        <v>295</v>
      </c>
      <c r="E200">
        <v>51.15</v>
      </c>
      <c r="F200">
        <v>-100.05</v>
      </c>
      <c r="G200" t="s">
        <v>963</v>
      </c>
      <c r="H200">
        <v>90</v>
      </c>
      <c r="I200">
        <v>13</v>
      </c>
    </row>
    <row r="201" spans="1:9" x14ac:dyDescent="0.3">
      <c r="A201" t="s">
        <v>365</v>
      </c>
      <c r="B201" t="s">
        <v>1023</v>
      </c>
      <c r="C201" t="s">
        <v>1024</v>
      </c>
      <c r="D201">
        <v>300</v>
      </c>
      <c r="E201">
        <v>54.77</v>
      </c>
      <c r="F201">
        <v>-101.88</v>
      </c>
      <c r="G201" t="s">
        <v>857</v>
      </c>
      <c r="H201">
        <v>80</v>
      </c>
      <c r="I201">
        <v>12</v>
      </c>
    </row>
    <row r="202" spans="1:9" x14ac:dyDescent="0.3">
      <c r="A202" t="s">
        <v>365</v>
      </c>
      <c r="B202" t="s">
        <v>376</v>
      </c>
      <c r="C202" t="s">
        <v>377</v>
      </c>
      <c r="D202">
        <v>220</v>
      </c>
      <c r="E202">
        <v>50.64</v>
      </c>
      <c r="F202">
        <v>-96.99</v>
      </c>
      <c r="G202" t="s">
        <v>908</v>
      </c>
      <c r="H202">
        <v>90</v>
      </c>
      <c r="I202">
        <v>16</v>
      </c>
    </row>
    <row r="203" spans="1:9" x14ac:dyDescent="0.3">
      <c r="A203" t="s">
        <v>365</v>
      </c>
      <c r="B203" t="s">
        <v>1025</v>
      </c>
      <c r="C203" t="s">
        <v>1026</v>
      </c>
      <c r="D203">
        <v>240</v>
      </c>
      <c r="E203">
        <v>53.87</v>
      </c>
      <c r="F203">
        <v>-94.67</v>
      </c>
      <c r="G203" t="s">
        <v>849</v>
      </c>
      <c r="H203">
        <v>89</v>
      </c>
      <c r="I203">
        <v>15</v>
      </c>
    </row>
    <row r="204" spans="1:9" x14ac:dyDescent="0.3">
      <c r="A204" t="s">
        <v>365</v>
      </c>
      <c r="B204" t="s">
        <v>1027</v>
      </c>
      <c r="C204" t="s">
        <v>1028</v>
      </c>
      <c r="D204">
        <v>260</v>
      </c>
      <c r="E204">
        <v>50.27</v>
      </c>
      <c r="F204">
        <v>-96.06</v>
      </c>
      <c r="G204" t="s">
        <v>908</v>
      </c>
      <c r="H204">
        <v>80</v>
      </c>
      <c r="I204">
        <v>16</v>
      </c>
    </row>
    <row r="205" spans="1:9" x14ac:dyDescent="0.3">
      <c r="A205" t="s">
        <v>365</v>
      </c>
      <c r="B205" t="s">
        <v>1029</v>
      </c>
      <c r="C205" t="s">
        <v>1030</v>
      </c>
      <c r="D205">
        <v>350</v>
      </c>
      <c r="E205">
        <v>56.85</v>
      </c>
      <c r="F205">
        <v>-101.05</v>
      </c>
      <c r="G205" t="s">
        <v>866</v>
      </c>
      <c r="H205">
        <v>80</v>
      </c>
      <c r="I205">
        <v>12</v>
      </c>
    </row>
    <row r="206" spans="1:9" x14ac:dyDescent="0.3">
      <c r="A206" t="s">
        <v>365</v>
      </c>
      <c r="B206" t="s">
        <v>378</v>
      </c>
      <c r="C206" t="s">
        <v>379</v>
      </c>
      <c r="D206">
        <v>300</v>
      </c>
      <c r="E206">
        <v>49.18</v>
      </c>
      <c r="F206">
        <v>-98.1</v>
      </c>
      <c r="G206" t="s">
        <v>916</v>
      </c>
      <c r="H206">
        <v>108</v>
      </c>
      <c r="I206">
        <v>16</v>
      </c>
    </row>
    <row r="207" spans="1:9" x14ac:dyDescent="0.3">
      <c r="A207" t="s">
        <v>365</v>
      </c>
      <c r="B207" t="s">
        <v>380</v>
      </c>
      <c r="C207" t="s">
        <v>381</v>
      </c>
      <c r="D207">
        <v>365</v>
      </c>
      <c r="E207">
        <v>50.23</v>
      </c>
      <c r="F207">
        <v>-99.47</v>
      </c>
      <c r="G207" t="s">
        <v>842</v>
      </c>
      <c r="H207">
        <v>99</v>
      </c>
      <c r="I207">
        <v>15</v>
      </c>
    </row>
    <row r="208" spans="1:9" x14ac:dyDescent="0.3">
      <c r="A208" t="s">
        <v>365</v>
      </c>
      <c r="B208" t="s">
        <v>1031</v>
      </c>
      <c r="C208" t="s">
        <v>1032</v>
      </c>
      <c r="D208">
        <v>220</v>
      </c>
      <c r="E208">
        <v>50.57</v>
      </c>
      <c r="F208">
        <v>-96.22</v>
      </c>
      <c r="G208" t="s">
        <v>908</v>
      </c>
      <c r="H208">
        <v>80</v>
      </c>
      <c r="I208">
        <v>16</v>
      </c>
    </row>
    <row r="209" spans="1:9" x14ac:dyDescent="0.3">
      <c r="A209" t="s">
        <v>365</v>
      </c>
      <c r="B209" t="s">
        <v>1033</v>
      </c>
      <c r="C209" t="s">
        <v>1034</v>
      </c>
      <c r="D209">
        <v>260</v>
      </c>
      <c r="E209">
        <v>50</v>
      </c>
      <c r="F209">
        <v>-98.29</v>
      </c>
      <c r="G209" t="s">
        <v>916</v>
      </c>
      <c r="H209">
        <v>99</v>
      </c>
      <c r="I209">
        <v>14</v>
      </c>
    </row>
    <row r="210" spans="1:9" x14ac:dyDescent="0.3">
      <c r="A210" t="s">
        <v>365</v>
      </c>
      <c r="B210" t="s">
        <v>382</v>
      </c>
      <c r="C210" t="s">
        <v>383</v>
      </c>
      <c r="D210">
        <v>465</v>
      </c>
      <c r="E210">
        <v>50.03</v>
      </c>
      <c r="F210">
        <v>-100.23</v>
      </c>
      <c r="G210" t="s">
        <v>908</v>
      </c>
      <c r="H210">
        <v>99</v>
      </c>
      <c r="I210">
        <v>13</v>
      </c>
    </row>
    <row r="211" spans="1:9" x14ac:dyDescent="0.3">
      <c r="A211" t="s">
        <v>365</v>
      </c>
      <c r="B211" t="s">
        <v>384</v>
      </c>
      <c r="C211" t="s">
        <v>385</v>
      </c>
      <c r="D211">
        <v>365</v>
      </c>
      <c r="E211">
        <v>49.36</v>
      </c>
      <c r="F211">
        <v>-96.3</v>
      </c>
      <c r="G211" t="s">
        <v>842</v>
      </c>
      <c r="H211">
        <v>89</v>
      </c>
      <c r="I211">
        <v>16</v>
      </c>
    </row>
    <row r="212" spans="1:9" x14ac:dyDescent="0.3">
      <c r="A212" t="s">
        <v>365</v>
      </c>
      <c r="B212" t="s">
        <v>386</v>
      </c>
      <c r="C212" t="s">
        <v>387</v>
      </c>
      <c r="D212">
        <v>225</v>
      </c>
      <c r="E212">
        <v>50.15</v>
      </c>
      <c r="F212">
        <v>-96.87</v>
      </c>
      <c r="G212" t="s">
        <v>963</v>
      </c>
      <c r="H212">
        <v>96</v>
      </c>
      <c r="I212">
        <v>16</v>
      </c>
    </row>
    <row r="213" spans="1:9" x14ac:dyDescent="0.3">
      <c r="A213" t="s">
        <v>365</v>
      </c>
      <c r="B213" t="s">
        <v>1035</v>
      </c>
      <c r="C213" t="s">
        <v>1036</v>
      </c>
      <c r="D213">
        <v>175</v>
      </c>
      <c r="E213">
        <v>56.25</v>
      </c>
      <c r="F213">
        <v>-96.1</v>
      </c>
      <c r="G213" t="s">
        <v>857</v>
      </c>
      <c r="H213">
        <v>89</v>
      </c>
      <c r="I213">
        <v>18</v>
      </c>
    </row>
    <row r="214" spans="1:9" x14ac:dyDescent="0.3">
      <c r="A214" t="s">
        <v>365</v>
      </c>
      <c r="B214" t="s">
        <v>388</v>
      </c>
      <c r="C214" t="s">
        <v>389</v>
      </c>
      <c r="D214">
        <v>270</v>
      </c>
      <c r="E214">
        <v>49.53</v>
      </c>
      <c r="F214">
        <v>-96.68</v>
      </c>
      <c r="G214" t="s">
        <v>963</v>
      </c>
      <c r="H214">
        <v>95</v>
      </c>
      <c r="I214">
        <v>16</v>
      </c>
    </row>
    <row r="215" spans="1:9" x14ac:dyDescent="0.3">
      <c r="A215" t="s">
        <v>365</v>
      </c>
      <c r="B215" t="s">
        <v>1037</v>
      </c>
      <c r="C215" t="s">
        <v>1038</v>
      </c>
      <c r="D215">
        <v>335</v>
      </c>
      <c r="E215">
        <v>52.14</v>
      </c>
      <c r="F215">
        <v>-101.27</v>
      </c>
      <c r="G215" t="s">
        <v>869</v>
      </c>
      <c r="H215">
        <v>89</v>
      </c>
      <c r="I215">
        <v>14</v>
      </c>
    </row>
    <row r="216" spans="1:9" x14ac:dyDescent="0.3">
      <c r="A216" t="s">
        <v>365</v>
      </c>
      <c r="B216" t="s">
        <v>1039</v>
      </c>
      <c r="C216" t="s">
        <v>1040</v>
      </c>
      <c r="D216">
        <v>270</v>
      </c>
      <c r="E216">
        <v>53.87</v>
      </c>
      <c r="F216">
        <v>-101.25</v>
      </c>
      <c r="G216" t="s">
        <v>849</v>
      </c>
      <c r="H216">
        <v>89</v>
      </c>
      <c r="I216">
        <v>12</v>
      </c>
    </row>
    <row r="217" spans="1:9" x14ac:dyDescent="0.3">
      <c r="A217" t="s">
        <v>365</v>
      </c>
      <c r="B217" t="s">
        <v>390</v>
      </c>
      <c r="C217" t="s">
        <v>391</v>
      </c>
      <c r="D217">
        <v>205</v>
      </c>
      <c r="E217">
        <v>55.79</v>
      </c>
      <c r="F217">
        <v>-97.86</v>
      </c>
      <c r="G217" t="s">
        <v>968</v>
      </c>
      <c r="H217">
        <v>87</v>
      </c>
      <c r="I217">
        <v>12</v>
      </c>
    </row>
    <row r="218" spans="1:9" x14ac:dyDescent="0.3">
      <c r="A218" t="s">
        <v>365</v>
      </c>
      <c r="B218" t="s">
        <v>392</v>
      </c>
      <c r="C218" t="s">
        <v>393</v>
      </c>
      <c r="D218">
        <v>435</v>
      </c>
      <c r="E218">
        <v>49.86</v>
      </c>
      <c r="F218">
        <v>-100.93</v>
      </c>
      <c r="G218" t="s">
        <v>963</v>
      </c>
      <c r="H218">
        <v>99</v>
      </c>
      <c r="I218">
        <v>14</v>
      </c>
    </row>
    <row r="219" spans="1:9" x14ac:dyDescent="0.3">
      <c r="A219" t="s">
        <v>365</v>
      </c>
      <c r="B219" t="s">
        <v>394</v>
      </c>
      <c r="C219" t="s">
        <v>395</v>
      </c>
      <c r="D219">
        <v>235</v>
      </c>
      <c r="E219">
        <v>49.89</v>
      </c>
      <c r="F219">
        <v>-97.15</v>
      </c>
      <c r="G219" t="s">
        <v>963</v>
      </c>
      <c r="H219">
        <v>99</v>
      </c>
      <c r="I219">
        <v>16</v>
      </c>
    </row>
    <row r="220" spans="1:9" x14ac:dyDescent="0.3">
      <c r="A220" t="s">
        <v>396</v>
      </c>
      <c r="B220" t="s">
        <v>1041</v>
      </c>
      <c r="C220" t="s">
        <v>1042</v>
      </c>
      <c r="D220">
        <v>230</v>
      </c>
      <c r="E220">
        <v>43.13</v>
      </c>
      <c r="F220">
        <v>-81.55</v>
      </c>
      <c r="G220" t="s">
        <v>1043</v>
      </c>
      <c r="H220">
        <v>106</v>
      </c>
      <c r="I220">
        <v>24</v>
      </c>
    </row>
    <row r="221" spans="1:9" x14ac:dyDescent="0.3">
      <c r="A221" t="s">
        <v>396</v>
      </c>
      <c r="B221" t="s">
        <v>397</v>
      </c>
      <c r="C221" t="s">
        <v>398</v>
      </c>
      <c r="D221">
        <v>95</v>
      </c>
      <c r="E221">
        <v>43.85</v>
      </c>
      <c r="F221">
        <v>-79.03</v>
      </c>
      <c r="G221" t="s">
        <v>874</v>
      </c>
      <c r="H221">
        <v>99</v>
      </c>
      <c r="I221">
        <v>20</v>
      </c>
    </row>
    <row r="222" spans="1:9" x14ac:dyDescent="0.3">
      <c r="A222" t="s">
        <v>396</v>
      </c>
      <c r="B222" t="s">
        <v>399</v>
      </c>
      <c r="C222" t="s">
        <v>400</v>
      </c>
      <c r="D222">
        <v>80</v>
      </c>
      <c r="E222">
        <v>45.32</v>
      </c>
      <c r="F222">
        <v>-74.63</v>
      </c>
      <c r="G222" t="s">
        <v>847</v>
      </c>
      <c r="H222">
        <v>95</v>
      </c>
      <c r="I222">
        <v>30</v>
      </c>
    </row>
    <row r="223" spans="1:9" x14ac:dyDescent="0.3">
      <c r="A223" t="s">
        <v>396</v>
      </c>
      <c r="B223" t="s">
        <v>401</v>
      </c>
      <c r="C223" t="s">
        <v>402</v>
      </c>
      <c r="D223">
        <v>220</v>
      </c>
      <c r="E223">
        <v>44.15</v>
      </c>
      <c r="F223">
        <v>-79.87</v>
      </c>
      <c r="G223" t="s">
        <v>880</v>
      </c>
      <c r="H223">
        <v>92</v>
      </c>
      <c r="I223">
        <v>23</v>
      </c>
    </row>
    <row r="224" spans="1:9" x14ac:dyDescent="0.3">
      <c r="A224" t="s">
        <v>396</v>
      </c>
      <c r="B224" t="s">
        <v>403</v>
      </c>
      <c r="C224" t="s">
        <v>404</v>
      </c>
      <c r="D224">
        <v>120</v>
      </c>
      <c r="E224">
        <v>45.23</v>
      </c>
      <c r="F224">
        <v>-76.2</v>
      </c>
      <c r="G224" t="s">
        <v>851</v>
      </c>
      <c r="H224">
        <v>87</v>
      </c>
      <c r="I224">
        <v>26</v>
      </c>
    </row>
    <row r="225" spans="1:9" x14ac:dyDescent="0.3">
      <c r="A225" t="s">
        <v>396</v>
      </c>
      <c r="B225" t="s">
        <v>405</v>
      </c>
      <c r="C225" t="s">
        <v>406</v>
      </c>
      <c r="D225">
        <v>340</v>
      </c>
      <c r="E225">
        <v>50.3</v>
      </c>
      <c r="F225">
        <v>-89.03</v>
      </c>
      <c r="G225" t="s">
        <v>857</v>
      </c>
      <c r="H225">
        <v>80</v>
      </c>
      <c r="I225">
        <v>15</v>
      </c>
    </row>
    <row r="226" spans="1:9" x14ac:dyDescent="0.3">
      <c r="A226" t="s">
        <v>396</v>
      </c>
      <c r="B226" t="s">
        <v>407</v>
      </c>
      <c r="C226" t="s">
        <v>408</v>
      </c>
      <c r="D226">
        <v>85</v>
      </c>
      <c r="E226">
        <v>45.43</v>
      </c>
      <c r="F226">
        <v>-76.349999999999994</v>
      </c>
      <c r="G226" t="s">
        <v>911</v>
      </c>
      <c r="H226">
        <v>89</v>
      </c>
      <c r="I226">
        <v>27</v>
      </c>
    </row>
    <row r="227" spans="1:9" x14ac:dyDescent="0.3">
      <c r="A227" t="s">
        <v>396</v>
      </c>
      <c r="B227" t="s">
        <v>409</v>
      </c>
      <c r="C227" t="s">
        <v>410</v>
      </c>
      <c r="D227">
        <v>400</v>
      </c>
      <c r="E227">
        <v>48.75</v>
      </c>
      <c r="F227">
        <v>-91.62</v>
      </c>
      <c r="G227" t="s">
        <v>963</v>
      </c>
      <c r="H227">
        <v>80</v>
      </c>
      <c r="I227">
        <v>15</v>
      </c>
    </row>
    <row r="228" spans="1:9" x14ac:dyDescent="0.3">
      <c r="A228" t="s">
        <v>396</v>
      </c>
      <c r="B228" t="s">
        <v>411</v>
      </c>
      <c r="C228" t="s">
        <v>412</v>
      </c>
      <c r="D228">
        <v>10</v>
      </c>
      <c r="E228">
        <v>52.93</v>
      </c>
      <c r="F228">
        <v>-82.43</v>
      </c>
      <c r="G228" t="s">
        <v>833</v>
      </c>
      <c r="H228">
        <v>96</v>
      </c>
      <c r="I228">
        <v>17</v>
      </c>
    </row>
    <row r="229" spans="1:9" x14ac:dyDescent="0.3">
      <c r="A229" t="s">
        <v>396</v>
      </c>
      <c r="B229" t="s">
        <v>413</v>
      </c>
      <c r="C229" t="s">
        <v>414</v>
      </c>
      <c r="D229">
        <v>270</v>
      </c>
      <c r="E229">
        <v>44</v>
      </c>
      <c r="F229">
        <v>-79.47</v>
      </c>
      <c r="G229" t="s">
        <v>875</v>
      </c>
      <c r="H229">
        <v>99</v>
      </c>
      <c r="I229">
        <v>23</v>
      </c>
    </row>
    <row r="230" spans="1:9" x14ac:dyDescent="0.3">
      <c r="A230" t="s">
        <v>396</v>
      </c>
      <c r="B230" t="s">
        <v>415</v>
      </c>
      <c r="C230" t="s">
        <v>416</v>
      </c>
      <c r="D230">
        <v>365</v>
      </c>
      <c r="E230">
        <v>45.05</v>
      </c>
      <c r="F230">
        <v>-77.849999999999994</v>
      </c>
      <c r="G230" t="s">
        <v>863</v>
      </c>
      <c r="H230">
        <v>85</v>
      </c>
      <c r="I230">
        <v>23</v>
      </c>
    </row>
    <row r="231" spans="1:9" x14ac:dyDescent="0.3">
      <c r="A231" t="s">
        <v>396</v>
      </c>
      <c r="B231" t="s">
        <v>417</v>
      </c>
      <c r="C231" t="s">
        <v>418</v>
      </c>
      <c r="D231">
        <v>245</v>
      </c>
      <c r="E231">
        <v>44.4</v>
      </c>
      <c r="F231">
        <v>-79.67</v>
      </c>
      <c r="G231" t="s">
        <v>847</v>
      </c>
      <c r="H231">
        <v>90</v>
      </c>
      <c r="I231">
        <v>23</v>
      </c>
    </row>
    <row r="232" spans="1:9" x14ac:dyDescent="0.3">
      <c r="A232" t="s">
        <v>396</v>
      </c>
      <c r="B232" t="s">
        <v>419</v>
      </c>
      <c r="C232" t="s">
        <v>420</v>
      </c>
      <c r="D232">
        <v>100</v>
      </c>
      <c r="E232">
        <v>44.23</v>
      </c>
      <c r="F232">
        <v>-76.47</v>
      </c>
      <c r="G232" t="s">
        <v>919</v>
      </c>
      <c r="H232">
        <v>103</v>
      </c>
      <c r="I232">
        <v>30</v>
      </c>
    </row>
    <row r="233" spans="1:9" x14ac:dyDescent="0.3">
      <c r="A233" t="s">
        <v>396</v>
      </c>
      <c r="B233" t="s">
        <v>421</v>
      </c>
      <c r="C233" t="s">
        <v>422</v>
      </c>
      <c r="D233">
        <v>240</v>
      </c>
      <c r="E233">
        <v>44.43</v>
      </c>
      <c r="F233">
        <v>-79.150000000000006</v>
      </c>
      <c r="G233" t="s">
        <v>847</v>
      </c>
      <c r="H233">
        <v>90</v>
      </c>
      <c r="I233">
        <v>23</v>
      </c>
    </row>
    <row r="234" spans="1:9" x14ac:dyDescent="0.3">
      <c r="A234" t="s">
        <v>396</v>
      </c>
      <c r="B234" t="s">
        <v>423</v>
      </c>
      <c r="C234" t="s">
        <v>424</v>
      </c>
      <c r="D234">
        <v>90</v>
      </c>
      <c r="E234">
        <v>44.17</v>
      </c>
      <c r="F234">
        <v>-77.38</v>
      </c>
      <c r="G234" t="s">
        <v>919</v>
      </c>
      <c r="H234">
        <v>99</v>
      </c>
      <c r="I234">
        <v>22</v>
      </c>
    </row>
    <row r="235" spans="1:9" x14ac:dyDescent="0.3">
      <c r="A235" t="s">
        <v>396</v>
      </c>
      <c r="B235" t="s">
        <v>425</v>
      </c>
      <c r="C235" t="s">
        <v>426</v>
      </c>
      <c r="D235">
        <v>260</v>
      </c>
      <c r="E235">
        <v>42.88</v>
      </c>
      <c r="F235">
        <v>-81.08</v>
      </c>
      <c r="G235" t="s">
        <v>1043</v>
      </c>
      <c r="H235">
        <v>99</v>
      </c>
      <c r="I235">
        <v>30</v>
      </c>
    </row>
    <row r="236" spans="1:9" x14ac:dyDescent="0.3">
      <c r="A236" t="s">
        <v>396</v>
      </c>
      <c r="B236" t="s">
        <v>1044</v>
      </c>
      <c r="C236" t="s">
        <v>1045</v>
      </c>
      <c r="D236">
        <v>95</v>
      </c>
      <c r="E236">
        <v>43.91</v>
      </c>
      <c r="F236">
        <v>-78.680000000000007</v>
      </c>
      <c r="G236" t="s">
        <v>874</v>
      </c>
      <c r="H236">
        <v>104</v>
      </c>
      <c r="I236">
        <v>20</v>
      </c>
    </row>
    <row r="237" spans="1:9" x14ac:dyDescent="0.3">
      <c r="A237" t="s">
        <v>396</v>
      </c>
      <c r="B237" t="s">
        <v>427</v>
      </c>
      <c r="C237" t="s">
        <v>428</v>
      </c>
      <c r="D237">
        <v>310</v>
      </c>
      <c r="E237">
        <v>45.03</v>
      </c>
      <c r="F237">
        <v>-79.3</v>
      </c>
      <c r="G237" t="s">
        <v>851</v>
      </c>
      <c r="H237">
        <v>89</v>
      </c>
      <c r="I237">
        <v>21</v>
      </c>
    </row>
    <row r="238" spans="1:9" x14ac:dyDescent="0.3">
      <c r="A238" t="s">
        <v>396</v>
      </c>
      <c r="B238" t="s">
        <v>429</v>
      </c>
      <c r="C238" t="s">
        <v>430</v>
      </c>
      <c r="D238">
        <v>240</v>
      </c>
      <c r="E238">
        <v>44.12</v>
      </c>
      <c r="F238">
        <v>-79.569999999999993</v>
      </c>
      <c r="G238" t="s">
        <v>880</v>
      </c>
      <c r="H238">
        <v>92</v>
      </c>
      <c r="I238">
        <v>24</v>
      </c>
    </row>
    <row r="239" spans="1:9" x14ac:dyDescent="0.3">
      <c r="A239" t="s">
        <v>396</v>
      </c>
      <c r="B239" t="s">
        <v>431</v>
      </c>
      <c r="C239" t="s">
        <v>432</v>
      </c>
      <c r="D239">
        <v>215</v>
      </c>
      <c r="E239">
        <v>43.68</v>
      </c>
      <c r="F239">
        <v>-79.77</v>
      </c>
      <c r="G239" t="s">
        <v>923</v>
      </c>
      <c r="H239">
        <v>99</v>
      </c>
      <c r="I239">
        <v>25</v>
      </c>
    </row>
    <row r="240" spans="1:9" x14ac:dyDescent="0.3">
      <c r="A240" t="s">
        <v>396</v>
      </c>
      <c r="B240" t="s">
        <v>433</v>
      </c>
      <c r="C240" t="s">
        <v>434</v>
      </c>
      <c r="D240">
        <v>205</v>
      </c>
      <c r="E240">
        <v>43.13</v>
      </c>
      <c r="F240">
        <v>-80.27</v>
      </c>
      <c r="G240" t="s">
        <v>848</v>
      </c>
      <c r="H240">
        <v>98</v>
      </c>
      <c r="I240">
        <v>25</v>
      </c>
    </row>
    <row r="241" spans="1:9" x14ac:dyDescent="0.3">
      <c r="A241" t="s">
        <v>396</v>
      </c>
      <c r="B241" t="s">
        <v>435</v>
      </c>
      <c r="C241" t="s">
        <v>436</v>
      </c>
      <c r="D241">
        <v>95</v>
      </c>
      <c r="E241">
        <v>44.03</v>
      </c>
      <c r="F241">
        <v>-77.73</v>
      </c>
      <c r="G241" t="s">
        <v>875</v>
      </c>
      <c r="H241">
        <v>104</v>
      </c>
      <c r="I241">
        <v>22</v>
      </c>
    </row>
    <row r="242" spans="1:9" x14ac:dyDescent="0.3">
      <c r="A242" t="s">
        <v>396</v>
      </c>
      <c r="B242" t="s">
        <v>437</v>
      </c>
      <c r="C242" t="s">
        <v>438</v>
      </c>
      <c r="D242">
        <v>85</v>
      </c>
      <c r="E242">
        <v>44.59</v>
      </c>
      <c r="F242">
        <v>-75.680000000000007</v>
      </c>
      <c r="G242" t="s">
        <v>880</v>
      </c>
      <c r="H242">
        <v>100</v>
      </c>
      <c r="I242">
        <v>30</v>
      </c>
    </row>
    <row r="243" spans="1:9" x14ac:dyDescent="0.3">
      <c r="A243" t="s">
        <v>396</v>
      </c>
      <c r="B243" t="s">
        <v>1046</v>
      </c>
      <c r="C243" t="s">
        <v>1047</v>
      </c>
      <c r="D243">
        <v>305</v>
      </c>
      <c r="E243">
        <v>45.62</v>
      </c>
      <c r="F243">
        <v>-79.400000000000006</v>
      </c>
      <c r="G243" t="s">
        <v>851</v>
      </c>
      <c r="H243">
        <v>80</v>
      </c>
      <c r="I243">
        <v>22</v>
      </c>
    </row>
    <row r="244" spans="1:9" x14ac:dyDescent="0.3">
      <c r="A244" t="s">
        <v>396</v>
      </c>
      <c r="B244" t="s">
        <v>439</v>
      </c>
      <c r="C244" t="s">
        <v>440</v>
      </c>
      <c r="D244">
        <v>80</v>
      </c>
      <c r="E244">
        <v>43.32</v>
      </c>
      <c r="F244">
        <v>-79.8</v>
      </c>
      <c r="G244" t="s">
        <v>1043</v>
      </c>
      <c r="H244">
        <v>99</v>
      </c>
      <c r="I244">
        <v>22</v>
      </c>
    </row>
    <row r="245" spans="1:9" x14ac:dyDescent="0.3">
      <c r="A245" t="s">
        <v>396</v>
      </c>
      <c r="B245" t="s">
        <v>441</v>
      </c>
      <c r="C245" t="s">
        <v>442</v>
      </c>
      <c r="D245">
        <v>295</v>
      </c>
      <c r="E245">
        <v>43.38</v>
      </c>
      <c r="F245">
        <v>-80.319999999999993</v>
      </c>
      <c r="G245" t="s">
        <v>848</v>
      </c>
      <c r="H245">
        <v>90</v>
      </c>
      <c r="I245">
        <v>25</v>
      </c>
    </row>
    <row r="246" spans="1:9" x14ac:dyDescent="0.3">
      <c r="A246" t="s">
        <v>396</v>
      </c>
      <c r="B246" t="s">
        <v>443</v>
      </c>
      <c r="C246" t="s">
        <v>444</v>
      </c>
      <c r="D246">
        <v>150</v>
      </c>
      <c r="E246">
        <v>44.3</v>
      </c>
      <c r="F246">
        <v>-77.8</v>
      </c>
      <c r="G246" t="s">
        <v>847</v>
      </c>
      <c r="H246">
        <v>96</v>
      </c>
      <c r="I246">
        <v>22</v>
      </c>
    </row>
    <row r="247" spans="1:9" x14ac:dyDescent="0.3">
      <c r="A247" t="s">
        <v>396</v>
      </c>
      <c r="B247" t="s">
        <v>445</v>
      </c>
      <c r="C247" t="s">
        <v>446</v>
      </c>
      <c r="D247">
        <v>255</v>
      </c>
      <c r="E247">
        <v>44.35</v>
      </c>
      <c r="F247">
        <v>-79.03</v>
      </c>
      <c r="G247" t="s">
        <v>847</v>
      </c>
      <c r="H247">
        <v>90</v>
      </c>
      <c r="I247">
        <v>25</v>
      </c>
    </row>
    <row r="248" spans="1:9" x14ac:dyDescent="0.3">
      <c r="A248" t="s">
        <v>396</v>
      </c>
      <c r="B248" t="s">
        <v>1048</v>
      </c>
      <c r="C248" t="s">
        <v>1049</v>
      </c>
      <c r="D248">
        <v>135</v>
      </c>
      <c r="E248">
        <v>45.13</v>
      </c>
      <c r="F248">
        <v>-76.150000000000006</v>
      </c>
      <c r="G248" t="s">
        <v>829</v>
      </c>
      <c r="H248">
        <v>87</v>
      </c>
      <c r="I248">
        <v>27</v>
      </c>
    </row>
    <row r="249" spans="1:9" x14ac:dyDescent="0.3">
      <c r="A249" t="s">
        <v>396</v>
      </c>
      <c r="B249" t="s">
        <v>447</v>
      </c>
      <c r="C249" t="s">
        <v>448</v>
      </c>
      <c r="D249">
        <v>200</v>
      </c>
      <c r="E249">
        <v>44.2</v>
      </c>
      <c r="F249">
        <v>-78.47</v>
      </c>
      <c r="G249" t="s">
        <v>880</v>
      </c>
      <c r="H249">
        <v>96</v>
      </c>
      <c r="I249">
        <v>25</v>
      </c>
    </row>
    <row r="250" spans="1:9" x14ac:dyDescent="0.3">
      <c r="A250" t="s">
        <v>396</v>
      </c>
      <c r="B250" t="s">
        <v>449</v>
      </c>
      <c r="C250" t="s">
        <v>450</v>
      </c>
      <c r="D250">
        <v>260</v>
      </c>
      <c r="E250">
        <v>43.28</v>
      </c>
      <c r="F250">
        <v>-81.47</v>
      </c>
      <c r="G250" t="s">
        <v>1043</v>
      </c>
      <c r="H250">
        <v>100</v>
      </c>
      <c r="I250">
        <v>21</v>
      </c>
    </row>
    <row r="251" spans="1:9" x14ac:dyDescent="0.3">
      <c r="A251" t="s">
        <v>396</v>
      </c>
      <c r="B251" t="s">
        <v>1050</v>
      </c>
      <c r="C251" t="s">
        <v>1051</v>
      </c>
      <c r="D251">
        <v>225</v>
      </c>
      <c r="E251">
        <v>44.27</v>
      </c>
      <c r="F251">
        <v>-79.88</v>
      </c>
      <c r="G251" t="s">
        <v>880</v>
      </c>
      <c r="H251">
        <v>92</v>
      </c>
      <c r="I251">
        <v>22</v>
      </c>
    </row>
    <row r="252" spans="1:9" x14ac:dyDescent="0.3">
      <c r="A252" t="s">
        <v>396</v>
      </c>
      <c r="B252" t="s">
        <v>451</v>
      </c>
      <c r="C252" t="s">
        <v>452</v>
      </c>
      <c r="D252">
        <v>425</v>
      </c>
      <c r="E252">
        <v>47.83</v>
      </c>
      <c r="F252">
        <v>-83.4</v>
      </c>
      <c r="G252" t="s">
        <v>849</v>
      </c>
      <c r="H252">
        <v>80</v>
      </c>
      <c r="I252">
        <v>21</v>
      </c>
    </row>
    <row r="253" spans="1:9" x14ac:dyDescent="0.3">
      <c r="A253" t="s">
        <v>396</v>
      </c>
      <c r="B253" t="s">
        <v>453</v>
      </c>
      <c r="C253" t="s">
        <v>454</v>
      </c>
      <c r="D253">
        <v>180</v>
      </c>
      <c r="E253">
        <v>42.4</v>
      </c>
      <c r="F253">
        <v>-82.18</v>
      </c>
      <c r="G253" t="s">
        <v>839</v>
      </c>
      <c r="H253">
        <v>99</v>
      </c>
      <c r="I253">
        <v>28</v>
      </c>
    </row>
    <row r="254" spans="1:9" x14ac:dyDescent="0.3">
      <c r="A254" t="s">
        <v>396</v>
      </c>
      <c r="B254" t="s">
        <v>455</v>
      </c>
      <c r="C254" t="s">
        <v>456</v>
      </c>
      <c r="D254">
        <v>275</v>
      </c>
      <c r="E254">
        <v>44.28</v>
      </c>
      <c r="F254">
        <v>-81.08</v>
      </c>
      <c r="G254" t="s">
        <v>923</v>
      </c>
      <c r="H254">
        <v>99</v>
      </c>
      <c r="I254">
        <v>21</v>
      </c>
    </row>
    <row r="255" spans="1:9" x14ac:dyDescent="0.3">
      <c r="A255" t="s">
        <v>396</v>
      </c>
      <c r="B255" t="s">
        <v>457</v>
      </c>
      <c r="C255" t="s">
        <v>458</v>
      </c>
      <c r="D255">
        <v>280</v>
      </c>
      <c r="E255">
        <v>43.62</v>
      </c>
      <c r="F255">
        <v>-81.53</v>
      </c>
      <c r="G255" t="s">
        <v>1043</v>
      </c>
      <c r="H255">
        <v>105</v>
      </c>
      <c r="I255">
        <v>21</v>
      </c>
    </row>
    <row r="256" spans="1:9" x14ac:dyDescent="0.3">
      <c r="A256" t="s">
        <v>396</v>
      </c>
      <c r="B256" t="s">
        <v>459</v>
      </c>
      <c r="C256" t="s">
        <v>460</v>
      </c>
      <c r="D256">
        <v>270</v>
      </c>
      <c r="E256">
        <v>44.65</v>
      </c>
      <c r="F256">
        <v>-78.8</v>
      </c>
      <c r="G256" t="s">
        <v>829</v>
      </c>
      <c r="H256">
        <v>89</v>
      </c>
      <c r="I256">
        <v>23</v>
      </c>
    </row>
    <row r="257" spans="1:9" x14ac:dyDescent="0.3">
      <c r="A257" t="s">
        <v>396</v>
      </c>
      <c r="B257" t="s">
        <v>461</v>
      </c>
      <c r="C257" t="s">
        <v>462</v>
      </c>
      <c r="D257">
        <v>90</v>
      </c>
      <c r="E257">
        <v>43.97</v>
      </c>
      <c r="F257">
        <v>-78.17</v>
      </c>
      <c r="G257" t="s">
        <v>875</v>
      </c>
      <c r="H257">
        <v>105</v>
      </c>
      <c r="I257">
        <v>20</v>
      </c>
    </row>
    <row r="258" spans="1:9" x14ac:dyDescent="0.3">
      <c r="A258" t="s">
        <v>396</v>
      </c>
      <c r="B258" t="s">
        <v>463</v>
      </c>
      <c r="C258" t="s">
        <v>464</v>
      </c>
      <c r="D258">
        <v>245</v>
      </c>
      <c r="E258">
        <v>49.07</v>
      </c>
      <c r="F258">
        <v>-81.02</v>
      </c>
      <c r="G258" t="s">
        <v>908</v>
      </c>
      <c r="H258">
        <v>80</v>
      </c>
      <c r="I258">
        <v>17</v>
      </c>
    </row>
    <row r="259" spans="1:9" x14ac:dyDescent="0.3">
      <c r="A259" t="s">
        <v>396</v>
      </c>
      <c r="B259" t="s">
        <v>465</v>
      </c>
      <c r="C259" t="s">
        <v>466</v>
      </c>
      <c r="D259">
        <v>105</v>
      </c>
      <c r="E259">
        <v>44</v>
      </c>
      <c r="F259">
        <v>-77.88</v>
      </c>
      <c r="G259" t="s">
        <v>875</v>
      </c>
      <c r="H259">
        <v>105</v>
      </c>
      <c r="I259">
        <v>20</v>
      </c>
    </row>
    <row r="260" spans="1:9" x14ac:dyDescent="0.3">
      <c r="A260" t="s">
        <v>396</v>
      </c>
      <c r="B260" t="s">
        <v>467</v>
      </c>
      <c r="C260" t="s">
        <v>468</v>
      </c>
      <c r="D260">
        <v>190</v>
      </c>
      <c r="E260">
        <v>44.48</v>
      </c>
      <c r="F260">
        <v>-80.22</v>
      </c>
      <c r="G260" t="s">
        <v>875</v>
      </c>
      <c r="H260">
        <v>93</v>
      </c>
      <c r="I260">
        <v>20</v>
      </c>
    </row>
    <row r="261" spans="1:9" x14ac:dyDescent="0.3">
      <c r="A261" t="s">
        <v>396</v>
      </c>
      <c r="B261" t="s">
        <v>469</v>
      </c>
      <c r="C261" t="s">
        <v>470</v>
      </c>
      <c r="D261">
        <v>35</v>
      </c>
      <c r="E261">
        <v>45.03</v>
      </c>
      <c r="F261">
        <v>-74.73</v>
      </c>
      <c r="G261" t="s">
        <v>880</v>
      </c>
      <c r="H261">
        <v>96</v>
      </c>
      <c r="I261">
        <v>30</v>
      </c>
    </row>
    <row r="262" spans="1:9" x14ac:dyDescent="0.3">
      <c r="A262" t="s">
        <v>396</v>
      </c>
      <c r="B262" t="s">
        <v>471</v>
      </c>
      <c r="C262" t="s">
        <v>472</v>
      </c>
      <c r="D262">
        <v>185</v>
      </c>
      <c r="E262">
        <v>42.88</v>
      </c>
      <c r="F262">
        <v>-82.43</v>
      </c>
      <c r="G262" t="s">
        <v>839</v>
      </c>
      <c r="H262">
        <v>103</v>
      </c>
      <c r="I262">
        <v>22</v>
      </c>
    </row>
    <row r="263" spans="1:9" x14ac:dyDescent="0.3">
      <c r="A263" t="s">
        <v>396</v>
      </c>
      <c r="B263" t="s">
        <v>1052</v>
      </c>
      <c r="C263" t="s">
        <v>1053</v>
      </c>
      <c r="D263">
        <v>145</v>
      </c>
      <c r="E263">
        <v>46.1</v>
      </c>
      <c r="F263">
        <v>-77.5</v>
      </c>
      <c r="G263" t="s">
        <v>825</v>
      </c>
      <c r="H263">
        <v>89</v>
      </c>
      <c r="I263">
        <v>22</v>
      </c>
    </row>
    <row r="264" spans="1:9" x14ac:dyDescent="0.3">
      <c r="A264" t="s">
        <v>396</v>
      </c>
      <c r="B264" t="s">
        <v>473</v>
      </c>
      <c r="C264" t="s">
        <v>474</v>
      </c>
      <c r="D264">
        <v>85</v>
      </c>
      <c r="E264">
        <v>44.2</v>
      </c>
      <c r="F264">
        <v>-77.05</v>
      </c>
      <c r="G264" t="s">
        <v>919</v>
      </c>
      <c r="H264">
        <v>99</v>
      </c>
      <c r="I264">
        <v>25</v>
      </c>
    </row>
    <row r="265" spans="1:9" x14ac:dyDescent="0.3">
      <c r="A265" t="s">
        <v>396</v>
      </c>
      <c r="B265" t="s">
        <v>475</v>
      </c>
      <c r="C265" t="s">
        <v>476</v>
      </c>
      <c r="D265">
        <v>260</v>
      </c>
      <c r="E265">
        <v>42.98</v>
      </c>
      <c r="F265">
        <v>-81.069999999999993</v>
      </c>
      <c r="G265" t="s">
        <v>848</v>
      </c>
      <c r="H265">
        <v>99</v>
      </c>
      <c r="I265">
        <v>30</v>
      </c>
    </row>
    <row r="266" spans="1:9" x14ac:dyDescent="0.3">
      <c r="A266" t="s">
        <v>396</v>
      </c>
      <c r="B266" t="s">
        <v>477</v>
      </c>
      <c r="C266" t="s">
        <v>478</v>
      </c>
      <c r="D266">
        <v>200</v>
      </c>
      <c r="E266">
        <v>48.78</v>
      </c>
      <c r="F266">
        <v>-88.53</v>
      </c>
      <c r="G266" t="s">
        <v>963</v>
      </c>
      <c r="H266">
        <v>93</v>
      </c>
      <c r="I266">
        <v>16</v>
      </c>
    </row>
    <row r="267" spans="1:9" x14ac:dyDescent="0.3">
      <c r="A267" t="s">
        <v>396</v>
      </c>
      <c r="B267" t="s">
        <v>479</v>
      </c>
      <c r="C267" t="s">
        <v>480</v>
      </c>
      <c r="D267">
        <v>185</v>
      </c>
      <c r="E267">
        <v>42.58</v>
      </c>
      <c r="F267">
        <v>-82.18</v>
      </c>
      <c r="G267" t="s">
        <v>839</v>
      </c>
      <c r="H267">
        <v>99</v>
      </c>
      <c r="I267">
        <v>25</v>
      </c>
    </row>
    <row r="268" spans="1:9" x14ac:dyDescent="0.3">
      <c r="A268" t="s">
        <v>396</v>
      </c>
      <c r="B268" t="s">
        <v>481</v>
      </c>
      <c r="C268" t="s">
        <v>482</v>
      </c>
      <c r="D268">
        <v>370</v>
      </c>
      <c r="E268">
        <v>49.78</v>
      </c>
      <c r="F268">
        <v>-92.75</v>
      </c>
      <c r="G268" t="s">
        <v>908</v>
      </c>
      <c r="H268">
        <v>80</v>
      </c>
      <c r="I268">
        <v>15</v>
      </c>
    </row>
    <row r="269" spans="1:9" x14ac:dyDescent="0.3">
      <c r="A269" t="s">
        <v>396</v>
      </c>
      <c r="B269" t="s">
        <v>483</v>
      </c>
      <c r="C269" t="s">
        <v>484</v>
      </c>
      <c r="D269">
        <v>525</v>
      </c>
      <c r="E269">
        <v>44.17</v>
      </c>
      <c r="F269">
        <v>-80.39</v>
      </c>
      <c r="G269" t="s">
        <v>919</v>
      </c>
      <c r="H269">
        <v>98</v>
      </c>
      <c r="I269">
        <v>24</v>
      </c>
    </row>
    <row r="270" spans="1:9" x14ac:dyDescent="0.3">
      <c r="A270" t="s">
        <v>396</v>
      </c>
      <c r="B270" t="s">
        <v>485</v>
      </c>
      <c r="C270" t="s">
        <v>486</v>
      </c>
      <c r="D270">
        <v>175</v>
      </c>
      <c r="E270">
        <v>42.9</v>
      </c>
      <c r="F270">
        <v>-79.62</v>
      </c>
      <c r="G270" t="s">
        <v>892</v>
      </c>
      <c r="H270">
        <v>102</v>
      </c>
      <c r="I270">
        <v>25</v>
      </c>
    </row>
    <row r="271" spans="1:9" x14ac:dyDescent="0.3">
      <c r="A271" t="s">
        <v>396</v>
      </c>
      <c r="B271" t="s">
        <v>487</v>
      </c>
      <c r="C271" t="s">
        <v>488</v>
      </c>
      <c r="D271">
        <v>340</v>
      </c>
      <c r="E271">
        <v>44.17</v>
      </c>
      <c r="F271">
        <v>-80.819999999999993</v>
      </c>
      <c r="G271" t="s">
        <v>874</v>
      </c>
      <c r="H271">
        <v>99</v>
      </c>
      <c r="I271">
        <v>24</v>
      </c>
    </row>
    <row r="272" spans="1:9" x14ac:dyDescent="0.3">
      <c r="A272" t="s">
        <v>396</v>
      </c>
      <c r="B272" t="s">
        <v>489</v>
      </c>
      <c r="C272" t="s">
        <v>490</v>
      </c>
      <c r="D272">
        <v>225</v>
      </c>
      <c r="E272">
        <v>42.67</v>
      </c>
      <c r="F272">
        <v>-81.5</v>
      </c>
      <c r="G272" t="s">
        <v>839</v>
      </c>
      <c r="H272">
        <v>99</v>
      </c>
      <c r="I272">
        <v>26</v>
      </c>
    </row>
    <row r="273" spans="1:9" x14ac:dyDescent="0.3">
      <c r="A273" t="s">
        <v>396</v>
      </c>
      <c r="B273" t="s">
        <v>491</v>
      </c>
      <c r="C273" t="s">
        <v>492</v>
      </c>
      <c r="D273">
        <v>245</v>
      </c>
      <c r="E273">
        <v>47.72</v>
      </c>
      <c r="F273">
        <v>-79.819999999999993</v>
      </c>
      <c r="G273" t="s">
        <v>908</v>
      </c>
      <c r="H273">
        <v>89</v>
      </c>
      <c r="I273">
        <v>21</v>
      </c>
    </row>
    <row r="274" spans="1:9" x14ac:dyDescent="0.3">
      <c r="A274" t="s">
        <v>396</v>
      </c>
      <c r="B274" t="s">
        <v>493</v>
      </c>
      <c r="C274" t="s">
        <v>494</v>
      </c>
      <c r="D274">
        <v>365</v>
      </c>
      <c r="E274">
        <v>49.8</v>
      </c>
      <c r="F274">
        <v>-93.55</v>
      </c>
      <c r="G274" t="s">
        <v>908</v>
      </c>
      <c r="H274">
        <v>80</v>
      </c>
      <c r="I274">
        <v>15</v>
      </c>
    </row>
    <row r="275" spans="1:9" x14ac:dyDescent="0.3">
      <c r="A275" t="s">
        <v>396</v>
      </c>
      <c r="B275" t="s">
        <v>1054</v>
      </c>
      <c r="C275" t="s">
        <v>1055</v>
      </c>
      <c r="D275">
        <v>380</v>
      </c>
      <c r="E275">
        <v>46.38</v>
      </c>
      <c r="F275">
        <v>-82.66</v>
      </c>
      <c r="G275" t="s">
        <v>851</v>
      </c>
      <c r="H275">
        <v>92</v>
      </c>
      <c r="I275">
        <v>24</v>
      </c>
    </row>
    <row r="276" spans="1:9" x14ac:dyDescent="0.3">
      <c r="A276" t="s">
        <v>396</v>
      </c>
      <c r="B276" t="s">
        <v>495</v>
      </c>
      <c r="C276" t="s">
        <v>496</v>
      </c>
      <c r="D276">
        <v>220</v>
      </c>
      <c r="E276">
        <v>44.58</v>
      </c>
      <c r="F276">
        <v>-79.87</v>
      </c>
      <c r="G276" t="s">
        <v>847</v>
      </c>
      <c r="H276">
        <v>90</v>
      </c>
      <c r="I276">
        <v>21</v>
      </c>
    </row>
    <row r="277" spans="1:9" x14ac:dyDescent="0.3">
      <c r="A277" t="s">
        <v>396</v>
      </c>
      <c r="B277" t="s">
        <v>497</v>
      </c>
      <c r="C277" t="s">
        <v>498</v>
      </c>
      <c r="D277">
        <v>310</v>
      </c>
      <c r="E277">
        <v>43.15</v>
      </c>
      <c r="F277">
        <v>-80.900000000000006</v>
      </c>
      <c r="G277" t="s">
        <v>923</v>
      </c>
      <c r="H277">
        <v>99</v>
      </c>
      <c r="I277">
        <v>28</v>
      </c>
    </row>
    <row r="278" spans="1:9" x14ac:dyDescent="0.3">
      <c r="A278" t="s">
        <v>396</v>
      </c>
      <c r="B278" t="s">
        <v>499</v>
      </c>
      <c r="C278" t="s">
        <v>500</v>
      </c>
      <c r="D278">
        <v>205</v>
      </c>
      <c r="E278">
        <v>47.82</v>
      </c>
      <c r="F278">
        <v>-79.87</v>
      </c>
      <c r="G278" t="s">
        <v>908</v>
      </c>
      <c r="H278">
        <v>89</v>
      </c>
      <c r="I278">
        <v>21</v>
      </c>
    </row>
    <row r="279" spans="1:9" x14ac:dyDescent="0.3">
      <c r="A279" t="s">
        <v>396</v>
      </c>
      <c r="B279" t="s">
        <v>501</v>
      </c>
      <c r="C279" t="s">
        <v>502</v>
      </c>
      <c r="D279">
        <v>220</v>
      </c>
      <c r="E279">
        <v>46.25</v>
      </c>
      <c r="F279">
        <v>-81.77</v>
      </c>
      <c r="G279" t="s">
        <v>829</v>
      </c>
      <c r="H279">
        <v>98</v>
      </c>
      <c r="I279">
        <v>24</v>
      </c>
    </row>
    <row r="280" spans="1:9" x14ac:dyDescent="0.3">
      <c r="A280" t="s">
        <v>396</v>
      </c>
      <c r="B280" t="s">
        <v>503</v>
      </c>
      <c r="C280" t="s">
        <v>504</v>
      </c>
      <c r="D280">
        <v>265</v>
      </c>
      <c r="E280">
        <v>43.35</v>
      </c>
      <c r="F280">
        <v>-81.48</v>
      </c>
      <c r="G280" t="s">
        <v>1043</v>
      </c>
      <c r="H280">
        <v>100</v>
      </c>
      <c r="I280">
        <v>22</v>
      </c>
    </row>
    <row r="281" spans="1:9" x14ac:dyDescent="0.3">
      <c r="A281" t="s">
        <v>396</v>
      </c>
      <c r="B281" t="s">
        <v>1056</v>
      </c>
      <c r="C281" t="s">
        <v>1057</v>
      </c>
      <c r="D281">
        <v>260</v>
      </c>
      <c r="E281">
        <v>44.53</v>
      </c>
      <c r="F281">
        <v>-78.75</v>
      </c>
      <c r="G281" t="s">
        <v>829</v>
      </c>
      <c r="H281">
        <v>90</v>
      </c>
      <c r="I281">
        <v>25</v>
      </c>
    </row>
    <row r="282" spans="1:9" x14ac:dyDescent="0.3">
      <c r="A282" t="s">
        <v>396</v>
      </c>
      <c r="B282" t="s">
        <v>505</v>
      </c>
      <c r="C282" t="s">
        <v>506</v>
      </c>
      <c r="D282">
        <v>400</v>
      </c>
      <c r="E282">
        <v>43.7</v>
      </c>
      <c r="F282">
        <v>-80.37</v>
      </c>
      <c r="G282" t="s">
        <v>874</v>
      </c>
      <c r="H282">
        <v>92</v>
      </c>
      <c r="I282">
        <v>25</v>
      </c>
    </row>
    <row r="283" spans="1:9" x14ac:dyDescent="0.3">
      <c r="A283" t="s">
        <v>396</v>
      </c>
      <c r="B283" t="s">
        <v>507</v>
      </c>
      <c r="C283" t="s">
        <v>508</v>
      </c>
      <c r="D283">
        <v>215</v>
      </c>
      <c r="E283">
        <v>43.1</v>
      </c>
      <c r="F283">
        <v>-82</v>
      </c>
      <c r="G283" t="s">
        <v>839</v>
      </c>
      <c r="H283">
        <v>104</v>
      </c>
      <c r="I283">
        <v>22</v>
      </c>
    </row>
    <row r="284" spans="1:9" x14ac:dyDescent="0.3">
      <c r="A284" t="s">
        <v>396</v>
      </c>
      <c r="B284" t="s">
        <v>1058</v>
      </c>
      <c r="C284" t="s">
        <v>1059</v>
      </c>
      <c r="D284">
        <v>180</v>
      </c>
      <c r="E284">
        <v>42.9</v>
      </c>
      <c r="F284">
        <v>-78.930000000000007</v>
      </c>
      <c r="G284" t="s">
        <v>892</v>
      </c>
      <c r="H284">
        <v>102</v>
      </c>
      <c r="I284">
        <v>27</v>
      </c>
    </row>
    <row r="285" spans="1:9" x14ac:dyDescent="0.3">
      <c r="A285" t="s">
        <v>396</v>
      </c>
      <c r="B285" t="s">
        <v>1060</v>
      </c>
      <c r="C285" t="s">
        <v>1061</v>
      </c>
      <c r="D285">
        <v>190</v>
      </c>
      <c r="E285">
        <v>42.88</v>
      </c>
      <c r="F285">
        <v>-79.05</v>
      </c>
      <c r="G285" t="s">
        <v>892</v>
      </c>
      <c r="H285">
        <v>102</v>
      </c>
      <c r="I285">
        <v>27</v>
      </c>
    </row>
    <row r="286" spans="1:9" x14ac:dyDescent="0.3">
      <c r="A286" t="s">
        <v>396</v>
      </c>
      <c r="B286" t="s">
        <v>1062</v>
      </c>
      <c r="C286" t="s">
        <v>1063</v>
      </c>
      <c r="D286">
        <v>340</v>
      </c>
      <c r="E286">
        <v>48.61</v>
      </c>
      <c r="F286">
        <v>-93.39</v>
      </c>
      <c r="G286" t="s">
        <v>963</v>
      </c>
      <c r="H286">
        <v>80</v>
      </c>
      <c r="I286">
        <v>15</v>
      </c>
    </row>
    <row r="287" spans="1:9" x14ac:dyDescent="0.3">
      <c r="A287" t="s">
        <v>396</v>
      </c>
      <c r="B287" t="s">
        <v>509</v>
      </c>
      <c r="C287" t="s">
        <v>510</v>
      </c>
      <c r="D287">
        <v>80</v>
      </c>
      <c r="E287">
        <v>44.33</v>
      </c>
      <c r="F287">
        <v>-76.17</v>
      </c>
      <c r="G287" t="s">
        <v>919</v>
      </c>
      <c r="H287">
        <v>103</v>
      </c>
      <c r="I287">
        <v>30</v>
      </c>
    </row>
    <row r="288" spans="1:9" x14ac:dyDescent="0.3">
      <c r="A288" t="s">
        <v>396</v>
      </c>
      <c r="B288" t="s">
        <v>511</v>
      </c>
      <c r="C288" t="s">
        <v>512</v>
      </c>
      <c r="D288">
        <v>345</v>
      </c>
      <c r="E288">
        <v>49.73</v>
      </c>
      <c r="F288">
        <v>-86.95</v>
      </c>
      <c r="G288" t="s">
        <v>833</v>
      </c>
      <c r="H288">
        <v>80</v>
      </c>
      <c r="I288">
        <v>15</v>
      </c>
    </row>
    <row r="289" spans="1:9" x14ac:dyDescent="0.3">
      <c r="A289" t="s">
        <v>396</v>
      </c>
      <c r="B289" t="s">
        <v>513</v>
      </c>
      <c r="C289" t="s">
        <v>514</v>
      </c>
      <c r="D289">
        <v>215</v>
      </c>
      <c r="E289">
        <v>42.75</v>
      </c>
      <c r="F289">
        <v>-81.72</v>
      </c>
      <c r="G289" t="s">
        <v>839</v>
      </c>
      <c r="H289">
        <v>99</v>
      </c>
      <c r="I289">
        <v>26</v>
      </c>
    </row>
    <row r="290" spans="1:9" x14ac:dyDescent="0.3">
      <c r="A290" t="s">
        <v>396</v>
      </c>
      <c r="B290" t="s">
        <v>515</v>
      </c>
      <c r="C290" t="s">
        <v>516</v>
      </c>
      <c r="D290">
        <v>185</v>
      </c>
      <c r="E290">
        <v>43.75</v>
      </c>
      <c r="F290">
        <v>-81.72</v>
      </c>
      <c r="G290" t="s">
        <v>839</v>
      </c>
      <c r="H290">
        <v>111</v>
      </c>
      <c r="I290">
        <v>20</v>
      </c>
    </row>
    <row r="291" spans="1:9" x14ac:dyDescent="0.3">
      <c r="A291" t="s">
        <v>396</v>
      </c>
      <c r="B291" t="s">
        <v>1064</v>
      </c>
      <c r="C291" t="s">
        <v>1065</v>
      </c>
      <c r="D291">
        <v>205</v>
      </c>
      <c r="E291">
        <v>45.92</v>
      </c>
      <c r="F291">
        <v>-82.47</v>
      </c>
      <c r="G291" t="s">
        <v>847</v>
      </c>
      <c r="H291">
        <v>100</v>
      </c>
      <c r="I291">
        <v>21</v>
      </c>
    </row>
    <row r="292" spans="1:9" x14ac:dyDescent="0.3">
      <c r="A292" t="s">
        <v>396</v>
      </c>
      <c r="B292" t="s">
        <v>517</v>
      </c>
      <c r="C292" t="s">
        <v>518</v>
      </c>
      <c r="D292">
        <v>495</v>
      </c>
      <c r="E292">
        <v>49.25</v>
      </c>
      <c r="F292">
        <v>-90.57</v>
      </c>
      <c r="G292" t="s">
        <v>869</v>
      </c>
      <c r="H292">
        <v>80</v>
      </c>
      <c r="I292">
        <v>15</v>
      </c>
    </row>
    <row r="293" spans="1:9" x14ac:dyDescent="0.3">
      <c r="A293" t="s">
        <v>396</v>
      </c>
      <c r="B293" t="s">
        <v>1066</v>
      </c>
      <c r="C293" t="s">
        <v>1067</v>
      </c>
      <c r="D293">
        <v>255</v>
      </c>
      <c r="E293">
        <v>44.92</v>
      </c>
      <c r="F293">
        <v>-79.37</v>
      </c>
      <c r="G293" t="s">
        <v>851</v>
      </c>
      <c r="H293">
        <v>88</v>
      </c>
      <c r="I293">
        <v>21</v>
      </c>
    </row>
    <row r="294" spans="1:9" x14ac:dyDescent="0.3">
      <c r="A294" t="s">
        <v>396</v>
      </c>
      <c r="B294" t="s">
        <v>519</v>
      </c>
      <c r="C294" t="s">
        <v>520</v>
      </c>
      <c r="D294">
        <v>85</v>
      </c>
      <c r="E294">
        <v>43.2</v>
      </c>
      <c r="F294">
        <v>-79.569999999999993</v>
      </c>
      <c r="G294" t="s">
        <v>839</v>
      </c>
      <c r="H294">
        <v>102</v>
      </c>
      <c r="I294">
        <v>25</v>
      </c>
    </row>
    <row r="295" spans="1:9" x14ac:dyDescent="0.3">
      <c r="A295" t="s">
        <v>396</v>
      </c>
      <c r="B295" t="s">
        <v>521</v>
      </c>
      <c r="C295" t="s">
        <v>522</v>
      </c>
      <c r="D295">
        <v>340</v>
      </c>
      <c r="E295">
        <v>43.55</v>
      </c>
      <c r="F295">
        <v>-80.25</v>
      </c>
      <c r="G295" t="s">
        <v>923</v>
      </c>
      <c r="H295">
        <v>92</v>
      </c>
      <c r="I295">
        <v>25</v>
      </c>
    </row>
    <row r="296" spans="1:9" x14ac:dyDescent="0.3">
      <c r="A296" t="s">
        <v>396</v>
      </c>
      <c r="B296" t="s">
        <v>523</v>
      </c>
      <c r="C296" t="s">
        <v>524</v>
      </c>
      <c r="D296">
        <v>280</v>
      </c>
      <c r="E296">
        <v>44.47</v>
      </c>
      <c r="F296">
        <v>-79.55</v>
      </c>
      <c r="G296" t="s">
        <v>847</v>
      </c>
      <c r="H296">
        <v>90</v>
      </c>
      <c r="I296">
        <v>23</v>
      </c>
    </row>
    <row r="297" spans="1:9" x14ac:dyDescent="0.3">
      <c r="A297" t="s">
        <v>396</v>
      </c>
      <c r="B297" t="s">
        <v>525</v>
      </c>
      <c r="C297" t="s">
        <v>526</v>
      </c>
      <c r="D297">
        <v>210</v>
      </c>
      <c r="E297">
        <v>47.45</v>
      </c>
      <c r="F297">
        <v>-79.63</v>
      </c>
      <c r="G297" t="s">
        <v>963</v>
      </c>
      <c r="H297">
        <v>89</v>
      </c>
      <c r="I297">
        <v>22</v>
      </c>
    </row>
    <row r="298" spans="1:9" x14ac:dyDescent="0.3">
      <c r="A298" t="s">
        <v>396</v>
      </c>
      <c r="B298" t="s">
        <v>1068</v>
      </c>
      <c r="C298" t="s">
        <v>1069</v>
      </c>
      <c r="D298">
        <v>190</v>
      </c>
      <c r="E298">
        <v>43.07</v>
      </c>
      <c r="F298">
        <v>-79.930000000000007</v>
      </c>
      <c r="G298" t="s">
        <v>848</v>
      </c>
      <c r="H298">
        <v>100</v>
      </c>
      <c r="I298">
        <v>28</v>
      </c>
    </row>
    <row r="299" spans="1:9" x14ac:dyDescent="0.3">
      <c r="A299" t="s">
        <v>396</v>
      </c>
      <c r="B299" t="s">
        <v>1070</v>
      </c>
      <c r="C299" t="s">
        <v>1071</v>
      </c>
      <c r="D299">
        <v>215</v>
      </c>
      <c r="E299">
        <v>42.97</v>
      </c>
      <c r="F299">
        <v>-80.05</v>
      </c>
      <c r="G299" t="s">
        <v>1043</v>
      </c>
      <c r="H299">
        <v>102</v>
      </c>
      <c r="I299">
        <v>30</v>
      </c>
    </row>
    <row r="300" spans="1:9" x14ac:dyDescent="0.3">
      <c r="A300" t="s">
        <v>396</v>
      </c>
      <c r="B300" t="s">
        <v>527</v>
      </c>
      <c r="C300" t="s">
        <v>528</v>
      </c>
      <c r="D300">
        <v>335</v>
      </c>
      <c r="E300">
        <v>45.05</v>
      </c>
      <c r="F300">
        <v>-78.52</v>
      </c>
      <c r="G300" t="s">
        <v>911</v>
      </c>
      <c r="H300">
        <v>89</v>
      </c>
      <c r="I300">
        <v>23</v>
      </c>
    </row>
    <row r="301" spans="1:9" x14ac:dyDescent="0.3">
      <c r="A301" t="s">
        <v>396</v>
      </c>
      <c r="B301" t="s">
        <v>1072</v>
      </c>
      <c r="C301" t="s">
        <v>1073</v>
      </c>
      <c r="D301">
        <v>255</v>
      </c>
      <c r="E301">
        <v>43.65</v>
      </c>
      <c r="F301">
        <v>-79.92</v>
      </c>
      <c r="G301" t="s">
        <v>923</v>
      </c>
      <c r="H301">
        <v>92</v>
      </c>
      <c r="I301">
        <v>25</v>
      </c>
    </row>
    <row r="302" spans="1:9" x14ac:dyDescent="0.3">
      <c r="A302" t="s">
        <v>396</v>
      </c>
      <c r="B302" t="s">
        <v>529</v>
      </c>
      <c r="C302" t="s">
        <v>530</v>
      </c>
      <c r="D302">
        <v>90</v>
      </c>
      <c r="E302">
        <v>43.25</v>
      </c>
      <c r="F302">
        <v>-79.86</v>
      </c>
      <c r="G302" t="s">
        <v>1043</v>
      </c>
      <c r="H302">
        <v>99</v>
      </c>
      <c r="I302">
        <v>25</v>
      </c>
    </row>
    <row r="303" spans="1:9" x14ac:dyDescent="0.3">
      <c r="A303" t="s">
        <v>396</v>
      </c>
      <c r="B303" t="s">
        <v>531</v>
      </c>
      <c r="C303" t="s">
        <v>532</v>
      </c>
      <c r="D303">
        <v>270</v>
      </c>
      <c r="E303">
        <v>44.15</v>
      </c>
      <c r="F303">
        <v>-81.03</v>
      </c>
      <c r="G303" t="s">
        <v>923</v>
      </c>
      <c r="H303">
        <v>99</v>
      </c>
      <c r="I303">
        <v>22</v>
      </c>
    </row>
    <row r="304" spans="1:9" x14ac:dyDescent="0.3">
      <c r="A304" t="s">
        <v>396</v>
      </c>
      <c r="B304" t="s">
        <v>533</v>
      </c>
      <c r="C304" t="s">
        <v>534</v>
      </c>
      <c r="D304">
        <v>200</v>
      </c>
      <c r="E304">
        <v>44.3</v>
      </c>
      <c r="F304">
        <v>-77.95</v>
      </c>
      <c r="G304" t="s">
        <v>847</v>
      </c>
      <c r="H304">
        <v>96</v>
      </c>
      <c r="I304">
        <v>25</v>
      </c>
    </row>
    <row r="305" spans="1:9" x14ac:dyDescent="0.3">
      <c r="A305" t="s">
        <v>396</v>
      </c>
      <c r="B305" t="s">
        <v>535</v>
      </c>
      <c r="C305" t="s">
        <v>536</v>
      </c>
      <c r="D305">
        <v>50</v>
      </c>
      <c r="E305">
        <v>45.6</v>
      </c>
      <c r="F305">
        <v>-74.62</v>
      </c>
      <c r="G305" t="s">
        <v>829</v>
      </c>
      <c r="H305">
        <v>96</v>
      </c>
      <c r="I305">
        <v>30</v>
      </c>
    </row>
    <row r="306" spans="1:9" x14ac:dyDescent="0.3">
      <c r="A306" t="s">
        <v>396</v>
      </c>
      <c r="B306" t="s">
        <v>537</v>
      </c>
      <c r="C306" t="s">
        <v>538</v>
      </c>
      <c r="D306">
        <v>245</v>
      </c>
      <c r="E306">
        <v>49.68</v>
      </c>
      <c r="F306">
        <v>-83.67</v>
      </c>
      <c r="G306" t="s">
        <v>869</v>
      </c>
      <c r="H306">
        <v>80</v>
      </c>
      <c r="I306">
        <v>15</v>
      </c>
    </row>
    <row r="307" spans="1:9" x14ac:dyDescent="0.3">
      <c r="A307" t="s">
        <v>396</v>
      </c>
      <c r="B307" t="s">
        <v>1074</v>
      </c>
      <c r="C307" t="s">
        <v>1075</v>
      </c>
      <c r="D307">
        <v>180</v>
      </c>
      <c r="E307">
        <v>44.87</v>
      </c>
      <c r="F307">
        <v>-79.819999999999993</v>
      </c>
      <c r="G307" t="s">
        <v>847</v>
      </c>
      <c r="H307">
        <v>93</v>
      </c>
      <c r="I307">
        <v>20</v>
      </c>
    </row>
    <row r="308" spans="1:9" x14ac:dyDescent="0.3">
      <c r="A308" t="s">
        <v>396</v>
      </c>
      <c r="B308" t="s">
        <v>539</v>
      </c>
      <c r="C308" t="s">
        <v>540</v>
      </c>
      <c r="D308">
        <v>360</v>
      </c>
      <c r="E308">
        <v>49.22</v>
      </c>
      <c r="F308">
        <v>-84.78</v>
      </c>
      <c r="G308" t="s">
        <v>857</v>
      </c>
      <c r="H308">
        <v>80</v>
      </c>
      <c r="I308">
        <v>15</v>
      </c>
    </row>
    <row r="309" spans="1:9" x14ac:dyDescent="0.3">
      <c r="A309" t="s">
        <v>396</v>
      </c>
      <c r="B309" t="s">
        <v>541</v>
      </c>
      <c r="C309" t="s">
        <v>542</v>
      </c>
      <c r="D309">
        <v>335</v>
      </c>
      <c r="E309">
        <v>45.33</v>
      </c>
      <c r="F309">
        <v>-79.22</v>
      </c>
      <c r="G309" t="s">
        <v>911</v>
      </c>
      <c r="H309">
        <v>80</v>
      </c>
      <c r="I309">
        <v>22</v>
      </c>
    </row>
    <row r="310" spans="1:9" x14ac:dyDescent="0.3">
      <c r="A310" t="s">
        <v>396</v>
      </c>
      <c r="B310" t="s">
        <v>543</v>
      </c>
      <c r="C310" t="s">
        <v>544</v>
      </c>
      <c r="D310">
        <v>280</v>
      </c>
      <c r="E310">
        <v>43.03</v>
      </c>
      <c r="F310">
        <v>-80.88</v>
      </c>
      <c r="G310" t="s">
        <v>848</v>
      </c>
      <c r="H310">
        <v>99</v>
      </c>
      <c r="I310">
        <v>30</v>
      </c>
    </row>
    <row r="311" spans="1:9" x14ac:dyDescent="0.3">
      <c r="A311" t="s">
        <v>396</v>
      </c>
      <c r="B311" t="s">
        <v>1076</v>
      </c>
      <c r="C311" t="s">
        <v>1077</v>
      </c>
      <c r="D311">
        <v>275</v>
      </c>
      <c r="E311">
        <v>48.77</v>
      </c>
      <c r="F311">
        <v>-80.680000000000007</v>
      </c>
      <c r="G311" t="s">
        <v>908</v>
      </c>
      <c r="H311">
        <v>87</v>
      </c>
      <c r="I311">
        <v>18</v>
      </c>
    </row>
    <row r="312" spans="1:9" x14ac:dyDescent="0.3">
      <c r="A312" t="s">
        <v>396</v>
      </c>
      <c r="B312" t="s">
        <v>545</v>
      </c>
      <c r="C312" t="s">
        <v>546</v>
      </c>
      <c r="D312">
        <v>330</v>
      </c>
      <c r="E312">
        <v>49.68</v>
      </c>
      <c r="F312">
        <v>-87.52</v>
      </c>
      <c r="G312" t="s">
        <v>833</v>
      </c>
      <c r="H312">
        <v>80</v>
      </c>
      <c r="I312">
        <v>15</v>
      </c>
    </row>
    <row r="313" spans="1:9" x14ac:dyDescent="0.3">
      <c r="A313" t="s">
        <v>396</v>
      </c>
      <c r="B313" t="s">
        <v>547</v>
      </c>
      <c r="C313" t="s">
        <v>548</v>
      </c>
      <c r="D313">
        <v>245</v>
      </c>
      <c r="E313">
        <v>49.42</v>
      </c>
      <c r="F313">
        <v>-82.43</v>
      </c>
      <c r="G313" t="s">
        <v>908</v>
      </c>
      <c r="H313">
        <v>80</v>
      </c>
      <c r="I313">
        <v>15</v>
      </c>
    </row>
    <row r="314" spans="1:9" x14ac:dyDescent="0.3">
      <c r="A314" t="s">
        <v>396</v>
      </c>
      <c r="B314" t="s">
        <v>549</v>
      </c>
      <c r="C314" t="s">
        <v>550</v>
      </c>
      <c r="D314">
        <v>90</v>
      </c>
      <c r="E314">
        <v>45.02</v>
      </c>
      <c r="F314">
        <v>-75.64</v>
      </c>
      <c r="G314" t="s">
        <v>829</v>
      </c>
      <c r="H314">
        <v>87</v>
      </c>
      <c r="I314">
        <v>30</v>
      </c>
    </row>
    <row r="315" spans="1:9" x14ac:dyDescent="0.3">
      <c r="A315" t="s">
        <v>396</v>
      </c>
      <c r="B315" t="s">
        <v>551</v>
      </c>
      <c r="C315" t="s">
        <v>552</v>
      </c>
      <c r="D315">
        <v>370</v>
      </c>
      <c r="E315">
        <v>49.82</v>
      </c>
      <c r="F315">
        <v>-94.43</v>
      </c>
      <c r="G315" t="s">
        <v>963</v>
      </c>
      <c r="H315">
        <v>80</v>
      </c>
      <c r="I315">
        <v>15</v>
      </c>
    </row>
    <row r="316" spans="1:9" x14ac:dyDescent="0.3">
      <c r="A316" t="s">
        <v>396</v>
      </c>
      <c r="B316" t="s">
        <v>553</v>
      </c>
      <c r="C316" t="s">
        <v>554</v>
      </c>
      <c r="D316">
        <v>185</v>
      </c>
      <c r="E316">
        <v>45.55</v>
      </c>
      <c r="F316">
        <v>-77.42</v>
      </c>
      <c r="G316" t="s">
        <v>863</v>
      </c>
      <c r="H316">
        <v>89</v>
      </c>
      <c r="I316">
        <v>20</v>
      </c>
    </row>
    <row r="317" spans="1:9" x14ac:dyDescent="0.3">
      <c r="A317" t="s">
        <v>396</v>
      </c>
      <c r="B317" t="s">
        <v>555</v>
      </c>
      <c r="C317" t="s">
        <v>556</v>
      </c>
      <c r="D317">
        <v>190</v>
      </c>
      <c r="E317">
        <v>44.18</v>
      </c>
      <c r="F317">
        <v>-81.63</v>
      </c>
      <c r="G317" t="s">
        <v>1043</v>
      </c>
      <c r="H317">
        <v>111</v>
      </c>
      <c r="I317">
        <v>20</v>
      </c>
    </row>
    <row r="318" spans="1:9" x14ac:dyDescent="0.3">
      <c r="A318" t="s">
        <v>396</v>
      </c>
      <c r="B318" t="s">
        <v>557</v>
      </c>
      <c r="C318" t="s">
        <v>558</v>
      </c>
      <c r="D318">
        <v>80</v>
      </c>
      <c r="E318">
        <v>44.23</v>
      </c>
      <c r="F318">
        <v>-76.48</v>
      </c>
      <c r="G318" t="s">
        <v>919</v>
      </c>
      <c r="H318">
        <v>103</v>
      </c>
      <c r="I318">
        <v>30</v>
      </c>
    </row>
    <row r="319" spans="1:9" x14ac:dyDescent="0.3">
      <c r="A319" t="s">
        <v>396</v>
      </c>
      <c r="B319" t="s">
        <v>559</v>
      </c>
      <c r="C319" t="s">
        <v>560</v>
      </c>
      <c r="D319">
        <v>295</v>
      </c>
      <c r="E319">
        <v>44.78</v>
      </c>
      <c r="F319">
        <v>-78.650000000000006</v>
      </c>
      <c r="G319" t="s">
        <v>851</v>
      </c>
      <c r="H319">
        <v>89</v>
      </c>
      <c r="I319">
        <v>24</v>
      </c>
    </row>
    <row r="320" spans="1:9" x14ac:dyDescent="0.3">
      <c r="A320" t="s">
        <v>396</v>
      </c>
      <c r="B320" t="s">
        <v>1078</v>
      </c>
      <c r="C320" t="s">
        <v>1079</v>
      </c>
      <c r="D320">
        <v>325</v>
      </c>
      <c r="E320">
        <v>48.15</v>
      </c>
      <c r="F320">
        <v>-80.03</v>
      </c>
      <c r="G320" t="s">
        <v>908</v>
      </c>
      <c r="H320">
        <v>89</v>
      </c>
      <c r="I320">
        <v>21</v>
      </c>
    </row>
    <row r="321" spans="1:9" x14ac:dyDescent="0.3">
      <c r="A321" t="s">
        <v>396</v>
      </c>
      <c r="B321" t="s">
        <v>561</v>
      </c>
      <c r="C321" t="s">
        <v>562</v>
      </c>
      <c r="D321">
        <v>335</v>
      </c>
      <c r="E321">
        <v>43.45</v>
      </c>
      <c r="F321">
        <v>-80.48</v>
      </c>
      <c r="G321" t="s">
        <v>923</v>
      </c>
      <c r="H321">
        <v>91</v>
      </c>
      <c r="I321">
        <v>26</v>
      </c>
    </row>
    <row r="322" spans="1:9" x14ac:dyDescent="0.3">
      <c r="A322" t="s">
        <v>396</v>
      </c>
      <c r="B322" t="s">
        <v>563</v>
      </c>
      <c r="C322" t="s">
        <v>564</v>
      </c>
      <c r="D322">
        <v>215</v>
      </c>
      <c r="E322">
        <v>53.83</v>
      </c>
      <c r="F322">
        <v>-90</v>
      </c>
      <c r="G322" t="s">
        <v>857</v>
      </c>
      <c r="H322">
        <v>95</v>
      </c>
      <c r="I322">
        <v>18</v>
      </c>
    </row>
    <row r="323" spans="1:9" x14ac:dyDescent="0.3">
      <c r="A323" t="s">
        <v>396</v>
      </c>
      <c r="B323" t="s">
        <v>565</v>
      </c>
      <c r="C323" t="s">
        <v>566</v>
      </c>
      <c r="D323">
        <v>240</v>
      </c>
      <c r="E323">
        <v>44.43</v>
      </c>
      <c r="F323">
        <v>-78.27</v>
      </c>
      <c r="G323" t="s">
        <v>847</v>
      </c>
      <c r="H323">
        <v>92</v>
      </c>
      <c r="I323">
        <v>25</v>
      </c>
    </row>
    <row r="324" spans="1:9" x14ac:dyDescent="0.3">
      <c r="A324" t="s">
        <v>396</v>
      </c>
      <c r="B324" t="s">
        <v>1080</v>
      </c>
      <c r="C324" t="s">
        <v>1081</v>
      </c>
      <c r="D324">
        <v>240</v>
      </c>
      <c r="E324">
        <v>52.23</v>
      </c>
      <c r="F324">
        <v>-87.88</v>
      </c>
      <c r="G324" t="s">
        <v>857</v>
      </c>
      <c r="H324">
        <v>85</v>
      </c>
      <c r="I324">
        <v>15</v>
      </c>
    </row>
    <row r="325" spans="1:9" x14ac:dyDescent="0.3">
      <c r="A325" t="s">
        <v>396</v>
      </c>
      <c r="B325" t="s">
        <v>567</v>
      </c>
      <c r="C325" t="s">
        <v>568</v>
      </c>
      <c r="D325">
        <v>190</v>
      </c>
      <c r="E325">
        <v>42.08</v>
      </c>
      <c r="F325">
        <v>-82.57</v>
      </c>
      <c r="G325" t="s">
        <v>892</v>
      </c>
      <c r="H325">
        <v>99</v>
      </c>
      <c r="I325">
        <v>28</v>
      </c>
    </row>
    <row r="326" spans="1:9" x14ac:dyDescent="0.3">
      <c r="A326" t="s">
        <v>396</v>
      </c>
      <c r="B326" t="s">
        <v>569</v>
      </c>
      <c r="C326" t="s">
        <v>570</v>
      </c>
      <c r="D326">
        <v>265</v>
      </c>
      <c r="E326">
        <v>44.35</v>
      </c>
      <c r="F326">
        <v>-78.73</v>
      </c>
      <c r="G326" t="s">
        <v>847</v>
      </c>
      <c r="H326">
        <v>89</v>
      </c>
      <c r="I326">
        <v>25</v>
      </c>
    </row>
    <row r="327" spans="1:9" x14ac:dyDescent="0.3">
      <c r="A327" t="s">
        <v>396</v>
      </c>
      <c r="B327" t="s">
        <v>1082</v>
      </c>
      <c r="C327" t="s">
        <v>1083</v>
      </c>
      <c r="D327">
        <v>185</v>
      </c>
      <c r="E327">
        <v>44.98</v>
      </c>
      <c r="F327">
        <v>-81.25</v>
      </c>
      <c r="G327" t="s">
        <v>923</v>
      </c>
      <c r="H327">
        <v>104</v>
      </c>
      <c r="I327">
        <v>18</v>
      </c>
    </row>
    <row r="328" spans="1:9" x14ac:dyDescent="0.3">
      <c r="A328" t="s">
        <v>396</v>
      </c>
      <c r="B328" t="s">
        <v>571</v>
      </c>
      <c r="C328" t="s">
        <v>572</v>
      </c>
      <c r="D328">
        <v>380</v>
      </c>
      <c r="E328">
        <v>43.73</v>
      </c>
      <c r="F328">
        <v>-80.95</v>
      </c>
      <c r="G328" t="s">
        <v>923</v>
      </c>
      <c r="H328">
        <v>99</v>
      </c>
      <c r="I328">
        <v>23</v>
      </c>
    </row>
    <row r="329" spans="1:9" x14ac:dyDescent="0.3">
      <c r="A329" t="s">
        <v>396</v>
      </c>
      <c r="B329" t="s">
        <v>573</v>
      </c>
      <c r="C329" t="s">
        <v>574</v>
      </c>
      <c r="D329">
        <v>245</v>
      </c>
      <c r="E329">
        <v>42.98</v>
      </c>
      <c r="F329">
        <v>-81.23</v>
      </c>
      <c r="G329" t="s">
        <v>848</v>
      </c>
      <c r="H329">
        <v>99</v>
      </c>
      <c r="I329">
        <v>30</v>
      </c>
    </row>
    <row r="330" spans="1:9" x14ac:dyDescent="0.3">
      <c r="A330" t="s">
        <v>396</v>
      </c>
      <c r="B330" t="s">
        <v>575</v>
      </c>
      <c r="C330" t="s">
        <v>576</v>
      </c>
      <c r="D330">
        <v>300</v>
      </c>
      <c r="E330">
        <v>43.18</v>
      </c>
      <c r="F330">
        <v>-81.400000000000006</v>
      </c>
      <c r="G330" t="s">
        <v>1043</v>
      </c>
      <c r="H330">
        <v>99</v>
      </c>
      <c r="I330">
        <v>25</v>
      </c>
    </row>
    <row r="331" spans="1:9" x14ac:dyDescent="0.3">
      <c r="A331" t="s">
        <v>396</v>
      </c>
      <c r="B331" t="s">
        <v>577</v>
      </c>
      <c r="C331" t="s">
        <v>578</v>
      </c>
      <c r="D331">
        <v>85</v>
      </c>
      <c r="E331">
        <v>44.63</v>
      </c>
      <c r="F331">
        <v>-75.62</v>
      </c>
      <c r="G331" t="s">
        <v>880</v>
      </c>
      <c r="H331">
        <v>100</v>
      </c>
      <c r="I331">
        <v>30</v>
      </c>
    </row>
    <row r="332" spans="1:9" x14ac:dyDescent="0.3">
      <c r="A332" t="s">
        <v>396</v>
      </c>
      <c r="B332" t="s">
        <v>579</v>
      </c>
      <c r="C332" t="s">
        <v>580</v>
      </c>
      <c r="D332">
        <v>425</v>
      </c>
      <c r="E332">
        <v>44.32</v>
      </c>
      <c r="F332">
        <v>-80.650000000000006</v>
      </c>
      <c r="G332" t="s">
        <v>874</v>
      </c>
      <c r="H332">
        <v>96</v>
      </c>
      <c r="I332">
        <v>22</v>
      </c>
    </row>
    <row r="333" spans="1:9" x14ac:dyDescent="0.3">
      <c r="A333" t="s">
        <v>396</v>
      </c>
      <c r="B333" t="s">
        <v>581</v>
      </c>
      <c r="C333" t="s">
        <v>582</v>
      </c>
      <c r="D333">
        <v>175</v>
      </c>
      <c r="E333">
        <v>43.87</v>
      </c>
      <c r="F333">
        <v>-79.27</v>
      </c>
      <c r="G333" t="s">
        <v>875</v>
      </c>
      <c r="H333">
        <v>99</v>
      </c>
      <c r="I333">
        <v>25</v>
      </c>
    </row>
    <row r="334" spans="1:9" x14ac:dyDescent="0.3">
      <c r="A334" t="s">
        <v>396</v>
      </c>
      <c r="B334" t="s">
        <v>583</v>
      </c>
      <c r="C334" t="s">
        <v>584</v>
      </c>
      <c r="D334">
        <v>485</v>
      </c>
      <c r="E334">
        <v>49.25</v>
      </c>
      <c r="F334">
        <v>-91.13</v>
      </c>
      <c r="G334" t="s">
        <v>869</v>
      </c>
      <c r="H334">
        <v>80</v>
      </c>
      <c r="I334">
        <v>15</v>
      </c>
    </row>
    <row r="335" spans="1:9" x14ac:dyDescent="0.3">
      <c r="A335" t="s">
        <v>396</v>
      </c>
      <c r="B335" t="s">
        <v>585</v>
      </c>
      <c r="C335" t="s">
        <v>586</v>
      </c>
      <c r="D335">
        <v>265</v>
      </c>
      <c r="E335">
        <v>48.53</v>
      </c>
      <c r="F335">
        <v>-80.47</v>
      </c>
      <c r="G335" t="s">
        <v>908</v>
      </c>
      <c r="H335">
        <v>89</v>
      </c>
      <c r="I335">
        <v>19</v>
      </c>
    </row>
    <row r="336" spans="1:9" x14ac:dyDescent="0.3">
      <c r="A336" t="s">
        <v>396</v>
      </c>
      <c r="B336" t="s">
        <v>587</v>
      </c>
      <c r="C336" t="s">
        <v>588</v>
      </c>
      <c r="D336">
        <v>165</v>
      </c>
      <c r="E336">
        <v>46.32</v>
      </c>
      <c r="F336">
        <v>-78.7</v>
      </c>
      <c r="G336" t="s">
        <v>863</v>
      </c>
      <c r="H336">
        <v>85</v>
      </c>
      <c r="I336">
        <v>23</v>
      </c>
    </row>
    <row r="337" spans="1:9" x14ac:dyDescent="0.3">
      <c r="A337" t="s">
        <v>396</v>
      </c>
      <c r="B337" t="s">
        <v>589</v>
      </c>
      <c r="C337" t="s">
        <v>590</v>
      </c>
      <c r="D337">
        <v>190</v>
      </c>
      <c r="E337">
        <v>44.75</v>
      </c>
      <c r="F337">
        <v>-79.88</v>
      </c>
      <c r="G337" t="s">
        <v>847</v>
      </c>
      <c r="H337">
        <v>93</v>
      </c>
      <c r="I337">
        <v>20</v>
      </c>
    </row>
    <row r="338" spans="1:9" x14ac:dyDescent="0.3">
      <c r="A338" t="s">
        <v>396</v>
      </c>
      <c r="B338" t="s">
        <v>591</v>
      </c>
      <c r="C338" t="s">
        <v>592</v>
      </c>
      <c r="D338">
        <v>200</v>
      </c>
      <c r="E338">
        <v>43.52</v>
      </c>
      <c r="F338">
        <v>-79.88</v>
      </c>
      <c r="G338" t="s">
        <v>848</v>
      </c>
      <c r="H338">
        <v>92</v>
      </c>
      <c r="I338">
        <v>25</v>
      </c>
    </row>
    <row r="339" spans="1:9" x14ac:dyDescent="0.3">
      <c r="A339" t="s">
        <v>396</v>
      </c>
      <c r="B339" t="s">
        <v>593</v>
      </c>
      <c r="C339" t="s">
        <v>594</v>
      </c>
      <c r="D339">
        <v>370</v>
      </c>
      <c r="E339">
        <v>43.57</v>
      </c>
      <c r="F339">
        <v>-80.92</v>
      </c>
      <c r="G339" t="s">
        <v>923</v>
      </c>
      <c r="H339">
        <v>99</v>
      </c>
      <c r="I339">
        <v>25</v>
      </c>
    </row>
    <row r="340" spans="1:9" x14ac:dyDescent="0.3">
      <c r="A340" t="s">
        <v>396</v>
      </c>
      <c r="B340" t="s">
        <v>595</v>
      </c>
      <c r="C340" t="s">
        <v>596</v>
      </c>
      <c r="D340">
        <v>270</v>
      </c>
      <c r="E340">
        <v>44.92</v>
      </c>
      <c r="F340">
        <v>-78.73</v>
      </c>
      <c r="G340" t="s">
        <v>911</v>
      </c>
      <c r="H340">
        <v>89</v>
      </c>
      <c r="I340">
        <v>25</v>
      </c>
    </row>
    <row r="341" spans="1:9" x14ac:dyDescent="0.3">
      <c r="A341" t="s">
        <v>396</v>
      </c>
      <c r="B341" t="s">
        <v>597</v>
      </c>
      <c r="C341" t="s">
        <v>598</v>
      </c>
      <c r="D341">
        <v>160</v>
      </c>
      <c r="E341">
        <v>43.58</v>
      </c>
      <c r="F341">
        <v>-79.650000000000006</v>
      </c>
      <c r="G341" t="s">
        <v>848</v>
      </c>
      <c r="H341">
        <v>99</v>
      </c>
      <c r="I341">
        <v>25</v>
      </c>
    </row>
    <row r="342" spans="1:9" x14ac:dyDescent="0.3">
      <c r="A342" t="s">
        <v>396</v>
      </c>
      <c r="B342" t="s">
        <v>1084</v>
      </c>
      <c r="C342" t="s">
        <v>1085</v>
      </c>
      <c r="D342">
        <v>75</v>
      </c>
      <c r="E342">
        <v>43.55</v>
      </c>
      <c r="F342">
        <v>-79.58</v>
      </c>
      <c r="G342" t="s">
        <v>848</v>
      </c>
      <c r="H342">
        <v>99</v>
      </c>
      <c r="I342">
        <v>22</v>
      </c>
    </row>
    <row r="343" spans="1:9" x14ac:dyDescent="0.3">
      <c r="A343" t="s">
        <v>396</v>
      </c>
      <c r="B343" t="s">
        <v>599</v>
      </c>
      <c r="C343" t="s">
        <v>600</v>
      </c>
      <c r="D343">
        <v>335</v>
      </c>
      <c r="E343">
        <v>43.47</v>
      </c>
      <c r="F343">
        <v>-81.2</v>
      </c>
      <c r="G343" t="s">
        <v>848</v>
      </c>
      <c r="H343">
        <v>99</v>
      </c>
      <c r="I343">
        <v>24</v>
      </c>
    </row>
    <row r="344" spans="1:9" x14ac:dyDescent="0.3">
      <c r="A344" t="s">
        <v>396</v>
      </c>
      <c r="B344" t="s">
        <v>601</v>
      </c>
      <c r="C344" t="s">
        <v>602</v>
      </c>
      <c r="D344">
        <v>10</v>
      </c>
      <c r="E344">
        <v>51.32</v>
      </c>
      <c r="F344">
        <v>-80.72</v>
      </c>
      <c r="G344" t="s">
        <v>849</v>
      </c>
      <c r="H344">
        <v>89</v>
      </c>
      <c r="I344">
        <v>15</v>
      </c>
    </row>
    <row r="345" spans="1:9" x14ac:dyDescent="0.3">
      <c r="A345" t="s">
        <v>396</v>
      </c>
      <c r="B345" t="s">
        <v>603</v>
      </c>
      <c r="C345" t="s">
        <v>604</v>
      </c>
      <c r="D345">
        <v>75</v>
      </c>
      <c r="E345">
        <v>44.9</v>
      </c>
      <c r="F345">
        <v>-75.180000000000007</v>
      </c>
      <c r="G345" t="s">
        <v>880</v>
      </c>
      <c r="H345">
        <v>96</v>
      </c>
      <c r="I345">
        <v>30</v>
      </c>
    </row>
    <row r="346" spans="1:9" x14ac:dyDescent="0.3">
      <c r="A346" t="s">
        <v>396</v>
      </c>
      <c r="B346" t="s">
        <v>1086</v>
      </c>
      <c r="C346" t="s">
        <v>1087</v>
      </c>
      <c r="D346">
        <v>420</v>
      </c>
      <c r="E346">
        <v>43.98</v>
      </c>
      <c r="F346">
        <v>-80.73</v>
      </c>
      <c r="G346" t="s">
        <v>919</v>
      </c>
      <c r="H346">
        <v>96</v>
      </c>
      <c r="I346">
        <v>24</v>
      </c>
    </row>
    <row r="347" spans="1:9" x14ac:dyDescent="0.3">
      <c r="A347" t="s">
        <v>396</v>
      </c>
      <c r="B347" t="s">
        <v>605</v>
      </c>
      <c r="C347" t="s">
        <v>606</v>
      </c>
      <c r="D347">
        <v>325</v>
      </c>
      <c r="E347">
        <v>50.17</v>
      </c>
      <c r="F347">
        <v>-86.7</v>
      </c>
      <c r="G347" t="s">
        <v>849</v>
      </c>
      <c r="H347">
        <v>80</v>
      </c>
      <c r="I347">
        <v>15</v>
      </c>
    </row>
    <row r="348" spans="1:9" x14ac:dyDescent="0.3">
      <c r="A348" t="s">
        <v>396</v>
      </c>
      <c r="B348" t="s">
        <v>1088</v>
      </c>
      <c r="C348" t="s">
        <v>1089</v>
      </c>
      <c r="D348">
        <v>205</v>
      </c>
      <c r="E348">
        <v>42.88</v>
      </c>
      <c r="F348">
        <v>-80.099999999999994</v>
      </c>
      <c r="G348" t="s">
        <v>839</v>
      </c>
      <c r="H348">
        <v>104</v>
      </c>
      <c r="I348">
        <v>30</v>
      </c>
    </row>
    <row r="349" spans="1:9" x14ac:dyDescent="0.3">
      <c r="A349" t="s">
        <v>396</v>
      </c>
      <c r="B349" t="s">
        <v>1090</v>
      </c>
      <c r="C349" t="s">
        <v>1091</v>
      </c>
      <c r="D349">
        <v>180</v>
      </c>
      <c r="E349">
        <v>42.78</v>
      </c>
      <c r="F349">
        <v>-80.2</v>
      </c>
      <c r="G349" t="s">
        <v>892</v>
      </c>
      <c r="H349">
        <v>104</v>
      </c>
      <c r="I349">
        <v>25</v>
      </c>
    </row>
    <row r="350" spans="1:9" x14ac:dyDescent="0.3">
      <c r="A350" t="s">
        <v>396</v>
      </c>
      <c r="B350" t="s">
        <v>607</v>
      </c>
      <c r="C350" t="s">
        <v>608</v>
      </c>
      <c r="D350">
        <v>90</v>
      </c>
      <c r="E350">
        <v>44.25</v>
      </c>
      <c r="F350">
        <v>-76.95</v>
      </c>
      <c r="G350" t="s">
        <v>919</v>
      </c>
      <c r="H350">
        <v>99</v>
      </c>
      <c r="I350">
        <v>26</v>
      </c>
    </row>
    <row r="351" spans="1:9" x14ac:dyDescent="0.3">
      <c r="A351" t="s">
        <v>396</v>
      </c>
      <c r="B351" t="s">
        <v>1092</v>
      </c>
      <c r="C351" t="s">
        <v>1093</v>
      </c>
      <c r="D351">
        <v>180</v>
      </c>
      <c r="E351">
        <v>47.5</v>
      </c>
      <c r="F351">
        <v>-79.67</v>
      </c>
      <c r="G351" t="s">
        <v>963</v>
      </c>
      <c r="H351">
        <v>89</v>
      </c>
      <c r="I351">
        <v>22</v>
      </c>
    </row>
    <row r="352" spans="1:9" x14ac:dyDescent="0.3">
      <c r="A352" t="s">
        <v>396</v>
      </c>
      <c r="B352" t="s">
        <v>609</v>
      </c>
      <c r="C352" t="s">
        <v>610</v>
      </c>
      <c r="D352">
        <v>115</v>
      </c>
      <c r="E352">
        <v>43.92</v>
      </c>
      <c r="F352">
        <v>-78.58</v>
      </c>
      <c r="G352" t="s">
        <v>874</v>
      </c>
      <c r="H352">
        <v>104</v>
      </c>
      <c r="I352">
        <v>20</v>
      </c>
    </row>
    <row r="353" spans="1:9" x14ac:dyDescent="0.3">
      <c r="A353" t="s">
        <v>396</v>
      </c>
      <c r="B353" t="s">
        <v>611</v>
      </c>
      <c r="C353" t="s">
        <v>612</v>
      </c>
      <c r="D353">
        <v>185</v>
      </c>
      <c r="E353">
        <v>44.05</v>
      </c>
      <c r="F353">
        <v>-79.47</v>
      </c>
      <c r="G353" t="s">
        <v>919</v>
      </c>
      <c r="H353">
        <v>92</v>
      </c>
      <c r="I353">
        <v>25</v>
      </c>
    </row>
    <row r="354" spans="1:9" x14ac:dyDescent="0.3">
      <c r="A354" t="s">
        <v>396</v>
      </c>
      <c r="B354" t="s">
        <v>1094</v>
      </c>
      <c r="C354" t="s">
        <v>1095</v>
      </c>
      <c r="D354">
        <v>210</v>
      </c>
      <c r="E354">
        <v>43.1</v>
      </c>
      <c r="F354">
        <v>-79.069999999999993</v>
      </c>
      <c r="G354" t="s">
        <v>839</v>
      </c>
      <c r="H354">
        <v>100</v>
      </c>
      <c r="I354">
        <v>25</v>
      </c>
    </row>
    <row r="355" spans="1:9" x14ac:dyDescent="0.3">
      <c r="A355" t="s">
        <v>396</v>
      </c>
      <c r="B355" t="s">
        <v>1096</v>
      </c>
      <c r="C355" t="s">
        <v>1097</v>
      </c>
      <c r="D355">
        <v>210</v>
      </c>
      <c r="E355">
        <v>46.32</v>
      </c>
      <c r="F355">
        <v>-79.47</v>
      </c>
      <c r="G355" t="s">
        <v>862</v>
      </c>
      <c r="H355">
        <v>80</v>
      </c>
      <c r="I355">
        <v>23</v>
      </c>
    </row>
    <row r="356" spans="1:9" x14ac:dyDescent="0.3">
      <c r="A356" t="s">
        <v>396</v>
      </c>
      <c r="B356" t="s">
        <v>613</v>
      </c>
      <c r="C356" t="s">
        <v>614</v>
      </c>
      <c r="D356">
        <v>225</v>
      </c>
      <c r="E356">
        <v>44.38</v>
      </c>
      <c r="F356">
        <v>-77.98</v>
      </c>
      <c r="G356" t="s">
        <v>847</v>
      </c>
      <c r="H356">
        <v>96</v>
      </c>
      <c r="I356">
        <v>25</v>
      </c>
    </row>
    <row r="357" spans="1:9" x14ac:dyDescent="0.3">
      <c r="A357" t="s">
        <v>396</v>
      </c>
      <c r="B357" t="s">
        <v>615</v>
      </c>
      <c r="C357" t="s">
        <v>616</v>
      </c>
      <c r="D357">
        <v>90</v>
      </c>
      <c r="E357">
        <v>43.45</v>
      </c>
      <c r="F357">
        <v>-79.680000000000007</v>
      </c>
      <c r="G357" t="s">
        <v>848</v>
      </c>
      <c r="H357">
        <v>99</v>
      </c>
      <c r="I357">
        <v>22</v>
      </c>
    </row>
    <row r="358" spans="1:9" x14ac:dyDescent="0.3">
      <c r="A358" t="s">
        <v>396</v>
      </c>
      <c r="B358" t="s">
        <v>617</v>
      </c>
      <c r="C358" t="s">
        <v>618</v>
      </c>
      <c r="D358">
        <v>430</v>
      </c>
      <c r="E358">
        <v>43.92</v>
      </c>
      <c r="F358">
        <v>-80.099999999999994</v>
      </c>
      <c r="G358" t="s">
        <v>875</v>
      </c>
      <c r="H358">
        <v>92</v>
      </c>
      <c r="I358">
        <v>25</v>
      </c>
    </row>
    <row r="359" spans="1:9" x14ac:dyDescent="0.3">
      <c r="A359" t="s">
        <v>396</v>
      </c>
      <c r="B359" t="s">
        <v>619</v>
      </c>
      <c r="C359" t="s">
        <v>620</v>
      </c>
      <c r="D359">
        <v>230</v>
      </c>
      <c r="E359">
        <v>44.62</v>
      </c>
      <c r="F359">
        <v>-79.42</v>
      </c>
      <c r="G359" t="s">
        <v>829</v>
      </c>
      <c r="H359">
        <v>90</v>
      </c>
      <c r="I359">
        <v>22</v>
      </c>
    </row>
    <row r="360" spans="1:9" x14ac:dyDescent="0.3">
      <c r="A360" t="s">
        <v>396</v>
      </c>
      <c r="B360" t="s">
        <v>621</v>
      </c>
      <c r="C360" t="s">
        <v>622</v>
      </c>
      <c r="D360">
        <v>110</v>
      </c>
      <c r="E360">
        <v>43.9</v>
      </c>
      <c r="F360">
        <v>-78.849999999999994</v>
      </c>
      <c r="G360" t="s">
        <v>923</v>
      </c>
      <c r="H360">
        <v>104</v>
      </c>
      <c r="I360">
        <v>20</v>
      </c>
    </row>
    <row r="361" spans="1:9" x14ac:dyDescent="0.3">
      <c r="A361" t="s">
        <v>396</v>
      </c>
      <c r="B361" t="s">
        <v>1098</v>
      </c>
      <c r="C361" t="s">
        <v>1099</v>
      </c>
      <c r="D361">
        <v>98</v>
      </c>
      <c r="E361">
        <v>45.28</v>
      </c>
      <c r="F361">
        <v>-75.760000000000005</v>
      </c>
      <c r="G361" t="s">
        <v>829</v>
      </c>
      <c r="H361">
        <v>89</v>
      </c>
      <c r="I361">
        <v>30</v>
      </c>
    </row>
    <row r="362" spans="1:9" x14ac:dyDescent="0.3">
      <c r="A362" t="s">
        <v>396</v>
      </c>
      <c r="B362" t="s">
        <v>1100</v>
      </c>
      <c r="C362" t="s">
        <v>1101</v>
      </c>
      <c r="D362">
        <v>70</v>
      </c>
      <c r="E362">
        <v>45.42</v>
      </c>
      <c r="F362">
        <v>-75.69</v>
      </c>
      <c r="G362" t="s">
        <v>829</v>
      </c>
      <c r="H362">
        <v>90</v>
      </c>
      <c r="I362">
        <v>30</v>
      </c>
    </row>
    <row r="363" spans="1:9" x14ac:dyDescent="0.3">
      <c r="A363" t="s">
        <v>396</v>
      </c>
      <c r="B363" t="s">
        <v>1102</v>
      </c>
      <c r="C363" t="s">
        <v>1103</v>
      </c>
      <c r="D363">
        <v>98</v>
      </c>
      <c r="E363">
        <v>45.31</v>
      </c>
      <c r="F363">
        <v>-75.91</v>
      </c>
      <c r="G363" t="s">
        <v>829</v>
      </c>
      <c r="H363">
        <v>89</v>
      </c>
      <c r="I363">
        <v>28</v>
      </c>
    </row>
    <row r="364" spans="1:9" x14ac:dyDescent="0.3">
      <c r="A364" t="s">
        <v>396</v>
      </c>
      <c r="B364" t="s">
        <v>1104</v>
      </c>
      <c r="C364" t="s">
        <v>1105</v>
      </c>
      <c r="D364">
        <v>125</v>
      </c>
      <c r="E364">
        <v>45.32</v>
      </c>
      <c r="F364">
        <v>-75.67</v>
      </c>
      <c r="G364" t="s">
        <v>829</v>
      </c>
      <c r="H364">
        <v>90</v>
      </c>
      <c r="I364">
        <v>30</v>
      </c>
    </row>
    <row r="365" spans="1:9" x14ac:dyDescent="0.3">
      <c r="A365" t="s">
        <v>396</v>
      </c>
      <c r="B365" t="s">
        <v>1106</v>
      </c>
      <c r="C365" t="s">
        <v>1107</v>
      </c>
      <c r="D365">
        <v>70</v>
      </c>
      <c r="E365">
        <v>45.48</v>
      </c>
      <c r="F365">
        <v>-75.52</v>
      </c>
      <c r="G365" t="s">
        <v>851</v>
      </c>
      <c r="H365">
        <v>96</v>
      </c>
      <c r="I365">
        <v>30</v>
      </c>
    </row>
    <row r="366" spans="1:9" x14ac:dyDescent="0.3">
      <c r="A366" t="s">
        <v>396</v>
      </c>
      <c r="B366" t="s">
        <v>1108</v>
      </c>
      <c r="C366" t="s">
        <v>1109</v>
      </c>
      <c r="D366">
        <v>215</v>
      </c>
      <c r="E366">
        <v>44.57</v>
      </c>
      <c r="F366">
        <v>-80.930000000000007</v>
      </c>
      <c r="G366" t="s">
        <v>923</v>
      </c>
      <c r="H366">
        <v>99</v>
      </c>
      <c r="I366">
        <v>21</v>
      </c>
    </row>
    <row r="367" spans="1:9" x14ac:dyDescent="0.3">
      <c r="A367" t="s">
        <v>396</v>
      </c>
      <c r="B367" t="s">
        <v>1110</v>
      </c>
      <c r="C367" t="s">
        <v>1111</v>
      </c>
      <c r="D367">
        <v>185</v>
      </c>
      <c r="E367">
        <v>50.02</v>
      </c>
      <c r="F367">
        <v>-85.22</v>
      </c>
      <c r="G367" t="s">
        <v>869</v>
      </c>
      <c r="H367">
        <v>80</v>
      </c>
      <c r="I367">
        <v>15</v>
      </c>
    </row>
    <row r="368" spans="1:9" x14ac:dyDescent="0.3">
      <c r="A368" t="s">
        <v>396</v>
      </c>
      <c r="B368" t="s">
        <v>623</v>
      </c>
      <c r="C368" t="s">
        <v>624</v>
      </c>
      <c r="D368">
        <v>245</v>
      </c>
      <c r="E368">
        <v>43.2</v>
      </c>
      <c r="F368">
        <v>-80.38</v>
      </c>
      <c r="G368" t="s">
        <v>848</v>
      </c>
      <c r="H368">
        <v>98</v>
      </c>
      <c r="I368">
        <v>27</v>
      </c>
    </row>
    <row r="369" spans="1:9" x14ac:dyDescent="0.3">
      <c r="A369" t="s">
        <v>396</v>
      </c>
      <c r="B369" t="s">
        <v>625</v>
      </c>
      <c r="C369" t="s">
        <v>626</v>
      </c>
      <c r="D369">
        <v>205</v>
      </c>
      <c r="E369">
        <v>43.15</v>
      </c>
      <c r="F369">
        <v>-81.680000000000007</v>
      </c>
      <c r="G369" t="s">
        <v>839</v>
      </c>
      <c r="H369">
        <v>100</v>
      </c>
      <c r="I369">
        <v>24</v>
      </c>
    </row>
    <row r="370" spans="1:9" x14ac:dyDescent="0.3">
      <c r="A370" t="s">
        <v>396</v>
      </c>
      <c r="B370" t="s">
        <v>1112</v>
      </c>
      <c r="C370" t="s">
        <v>1113</v>
      </c>
      <c r="D370">
        <v>215</v>
      </c>
      <c r="E370">
        <v>45.35</v>
      </c>
      <c r="F370">
        <v>-80.03</v>
      </c>
      <c r="G370" t="s">
        <v>847</v>
      </c>
      <c r="H370">
        <v>93</v>
      </c>
      <c r="I370">
        <v>18</v>
      </c>
    </row>
    <row r="371" spans="1:9" x14ac:dyDescent="0.3">
      <c r="A371" t="s">
        <v>396</v>
      </c>
      <c r="B371" t="s">
        <v>1114</v>
      </c>
      <c r="C371" t="s">
        <v>1115</v>
      </c>
      <c r="D371">
        <v>230</v>
      </c>
      <c r="E371">
        <v>43.03</v>
      </c>
      <c r="F371">
        <v>-79.28</v>
      </c>
      <c r="G371" t="s">
        <v>892</v>
      </c>
      <c r="H371">
        <v>100</v>
      </c>
      <c r="I371">
        <v>25</v>
      </c>
    </row>
    <row r="372" spans="1:9" x14ac:dyDescent="0.3">
      <c r="A372" t="s">
        <v>396</v>
      </c>
      <c r="B372" t="s">
        <v>627</v>
      </c>
      <c r="C372" t="s">
        <v>628</v>
      </c>
      <c r="D372">
        <v>125</v>
      </c>
      <c r="E372">
        <v>45.82</v>
      </c>
      <c r="F372">
        <v>-77.12</v>
      </c>
      <c r="G372" t="s">
        <v>863</v>
      </c>
      <c r="H372">
        <v>89</v>
      </c>
      <c r="I372">
        <v>24</v>
      </c>
    </row>
    <row r="373" spans="1:9" x14ac:dyDescent="0.3">
      <c r="A373" t="s">
        <v>396</v>
      </c>
      <c r="B373" t="s">
        <v>629</v>
      </c>
      <c r="C373" t="s">
        <v>630</v>
      </c>
      <c r="D373">
        <v>220</v>
      </c>
      <c r="E373">
        <v>44.78</v>
      </c>
      <c r="F373">
        <v>-79.92</v>
      </c>
      <c r="G373" t="s">
        <v>847</v>
      </c>
      <c r="H373">
        <v>93</v>
      </c>
      <c r="I373">
        <v>18</v>
      </c>
    </row>
    <row r="374" spans="1:9" x14ac:dyDescent="0.3">
      <c r="A374" t="s">
        <v>396</v>
      </c>
      <c r="B374" t="s">
        <v>631</v>
      </c>
      <c r="C374" t="s">
        <v>632</v>
      </c>
      <c r="D374">
        <v>130</v>
      </c>
      <c r="E374">
        <v>44.9</v>
      </c>
      <c r="F374">
        <v>-76.25</v>
      </c>
      <c r="G374" t="s">
        <v>829</v>
      </c>
      <c r="H374">
        <v>87</v>
      </c>
      <c r="I374">
        <v>26</v>
      </c>
    </row>
    <row r="375" spans="1:9" x14ac:dyDescent="0.3">
      <c r="A375" t="s">
        <v>396</v>
      </c>
      <c r="B375" t="s">
        <v>633</v>
      </c>
      <c r="C375" t="s">
        <v>634</v>
      </c>
      <c r="D375">
        <v>135</v>
      </c>
      <c r="E375">
        <v>45.9</v>
      </c>
      <c r="F375">
        <v>-77.33</v>
      </c>
      <c r="G375" t="s">
        <v>863</v>
      </c>
      <c r="H375">
        <v>89</v>
      </c>
      <c r="I375">
        <v>24</v>
      </c>
    </row>
    <row r="376" spans="1:9" x14ac:dyDescent="0.3">
      <c r="A376" t="s">
        <v>396</v>
      </c>
      <c r="B376" t="s">
        <v>635</v>
      </c>
      <c r="C376" t="s">
        <v>636</v>
      </c>
      <c r="D376">
        <v>200</v>
      </c>
      <c r="E376">
        <v>44.3</v>
      </c>
      <c r="F376">
        <v>-78.319999999999993</v>
      </c>
      <c r="G376" t="s">
        <v>880</v>
      </c>
      <c r="H376">
        <v>96</v>
      </c>
      <c r="I376">
        <v>25</v>
      </c>
    </row>
    <row r="377" spans="1:9" x14ac:dyDescent="0.3">
      <c r="A377" t="s">
        <v>396</v>
      </c>
      <c r="B377" t="s">
        <v>637</v>
      </c>
      <c r="C377" t="s">
        <v>638</v>
      </c>
      <c r="D377">
        <v>195</v>
      </c>
      <c r="E377">
        <v>42.87</v>
      </c>
      <c r="F377">
        <v>-82.15</v>
      </c>
      <c r="G377" t="s">
        <v>839</v>
      </c>
      <c r="H377">
        <v>99</v>
      </c>
      <c r="I377">
        <v>22</v>
      </c>
    </row>
    <row r="378" spans="1:9" x14ac:dyDescent="0.3">
      <c r="A378" t="s">
        <v>396</v>
      </c>
      <c r="B378" t="s">
        <v>1116</v>
      </c>
      <c r="C378" t="s">
        <v>1117</v>
      </c>
      <c r="D378">
        <v>85</v>
      </c>
      <c r="E378">
        <v>43.82</v>
      </c>
      <c r="F378">
        <v>-79.099999999999994</v>
      </c>
      <c r="G378" t="s">
        <v>923</v>
      </c>
      <c r="H378">
        <v>99</v>
      </c>
      <c r="I378">
        <v>20</v>
      </c>
    </row>
    <row r="379" spans="1:9" x14ac:dyDescent="0.3">
      <c r="A379" t="s">
        <v>396</v>
      </c>
      <c r="B379" t="s">
        <v>639</v>
      </c>
      <c r="C379" t="s">
        <v>640</v>
      </c>
      <c r="D379">
        <v>95</v>
      </c>
      <c r="E379">
        <v>44</v>
      </c>
      <c r="F379">
        <v>-77.13</v>
      </c>
      <c r="G379" t="s">
        <v>875</v>
      </c>
      <c r="H379">
        <v>105</v>
      </c>
      <c r="I379">
        <v>24</v>
      </c>
    </row>
    <row r="380" spans="1:9" x14ac:dyDescent="0.3">
      <c r="A380" t="s">
        <v>396</v>
      </c>
      <c r="B380" t="s">
        <v>641</v>
      </c>
      <c r="C380" t="s">
        <v>642</v>
      </c>
      <c r="D380">
        <v>300</v>
      </c>
      <c r="E380">
        <v>43.3</v>
      </c>
      <c r="F380">
        <v>-80.62</v>
      </c>
      <c r="G380" t="s">
        <v>923</v>
      </c>
      <c r="H380">
        <v>98</v>
      </c>
      <c r="I380">
        <v>27</v>
      </c>
    </row>
    <row r="381" spans="1:9" x14ac:dyDescent="0.3">
      <c r="A381" t="s">
        <v>396</v>
      </c>
      <c r="B381" t="s">
        <v>1118</v>
      </c>
      <c r="C381" t="s">
        <v>1119</v>
      </c>
      <c r="D381">
        <v>150</v>
      </c>
      <c r="E381">
        <v>46.13</v>
      </c>
      <c r="F381">
        <v>-77.569999999999993</v>
      </c>
      <c r="G381" t="s">
        <v>825</v>
      </c>
      <c r="H381">
        <v>89</v>
      </c>
      <c r="I381">
        <v>23</v>
      </c>
    </row>
    <row r="382" spans="1:9" x14ac:dyDescent="0.3">
      <c r="A382" t="s">
        <v>396</v>
      </c>
      <c r="B382" t="s">
        <v>1120</v>
      </c>
      <c r="C382" t="s">
        <v>1121</v>
      </c>
      <c r="D382">
        <v>195</v>
      </c>
      <c r="E382">
        <v>42.65</v>
      </c>
      <c r="F382">
        <v>-80.819999999999993</v>
      </c>
      <c r="G382" t="s">
        <v>892</v>
      </c>
      <c r="H382">
        <v>103</v>
      </c>
      <c r="I382">
        <v>26</v>
      </c>
    </row>
    <row r="383" spans="1:9" x14ac:dyDescent="0.3">
      <c r="A383" t="s">
        <v>396</v>
      </c>
      <c r="B383" t="s">
        <v>1122</v>
      </c>
      <c r="C383" t="s">
        <v>1123</v>
      </c>
      <c r="D383">
        <v>180</v>
      </c>
      <c r="E383">
        <v>42.9</v>
      </c>
      <c r="F383">
        <v>-79.23</v>
      </c>
      <c r="G383" t="s">
        <v>892</v>
      </c>
      <c r="H383">
        <v>102</v>
      </c>
      <c r="I383">
        <v>25</v>
      </c>
    </row>
    <row r="384" spans="1:9" x14ac:dyDescent="0.3">
      <c r="A384" t="s">
        <v>396</v>
      </c>
      <c r="B384" t="s">
        <v>1124</v>
      </c>
      <c r="C384" t="s">
        <v>1125</v>
      </c>
      <c r="D384">
        <v>205</v>
      </c>
      <c r="E384">
        <v>44.43</v>
      </c>
      <c r="F384">
        <v>-81.400000000000006</v>
      </c>
      <c r="G384" t="s">
        <v>1043</v>
      </c>
      <c r="H384">
        <v>111</v>
      </c>
      <c r="I384">
        <v>20</v>
      </c>
    </row>
    <row r="385" spans="1:9" x14ac:dyDescent="0.3">
      <c r="A385" t="s">
        <v>396</v>
      </c>
      <c r="B385" t="s">
        <v>1126</v>
      </c>
      <c r="C385" t="s">
        <v>1127</v>
      </c>
      <c r="D385">
        <v>100</v>
      </c>
      <c r="E385">
        <v>43.95</v>
      </c>
      <c r="F385">
        <v>-78.3</v>
      </c>
      <c r="G385" t="s">
        <v>875</v>
      </c>
      <c r="H385">
        <v>104</v>
      </c>
      <c r="I385">
        <v>20</v>
      </c>
    </row>
    <row r="386" spans="1:9" x14ac:dyDescent="0.3">
      <c r="A386" t="s">
        <v>396</v>
      </c>
      <c r="B386" t="s">
        <v>1128</v>
      </c>
      <c r="C386" t="s">
        <v>1129</v>
      </c>
      <c r="D386">
        <v>270</v>
      </c>
      <c r="E386">
        <v>44.1</v>
      </c>
      <c r="F386">
        <v>-78.95</v>
      </c>
      <c r="G386" t="s">
        <v>919</v>
      </c>
      <c r="H386">
        <v>99</v>
      </c>
      <c r="I386">
        <v>25</v>
      </c>
    </row>
    <row r="387" spans="1:9" x14ac:dyDescent="0.3">
      <c r="A387" t="s">
        <v>396</v>
      </c>
      <c r="B387" t="s">
        <v>1130</v>
      </c>
      <c r="C387" t="s">
        <v>1131</v>
      </c>
      <c r="D387">
        <v>180</v>
      </c>
      <c r="E387">
        <v>42.67</v>
      </c>
      <c r="F387">
        <v>-81.22</v>
      </c>
      <c r="G387" t="s">
        <v>892</v>
      </c>
      <c r="H387">
        <v>99</v>
      </c>
      <c r="I387">
        <v>25</v>
      </c>
    </row>
    <row r="388" spans="1:9" x14ac:dyDescent="0.3">
      <c r="A388" t="s">
        <v>396</v>
      </c>
      <c r="B388" t="s">
        <v>643</v>
      </c>
      <c r="C388" t="s">
        <v>644</v>
      </c>
      <c r="D388">
        <v>90</v>
      </c>
      <c r="E388">
        <v>44.72</v>
      </c>
      <c r="F388">
        <v>-75.52</v>
      </c>
      <c r="G388" t="s">
        <v>880</v>
      </c>
      <c r="H388">
        <v>100</v>
      </c>
      <c r="I388">
        <v>30</v>
      </c>
    </row>
    <row r="389" spans="1:9" x14ac:dyDescent="0.3">
      <c r="A389" t="s">
        <v>396</v>
      </c>
      <c r="B389" t="s">
        <v>213</v>
      </c>
      <c r="C389" t="s">
        <v>645</v>
      </c>
      <c r="D389">
        <v>280</v>
      </c>
      <c r="E389">
        <v>43.17</v>
      </c>
      <c r="F389">
        <v>-80.53</v>
      </c>
      <c r="G389" t="s">
        <v>848</v>
      </c>
      <c r="H389">
        <v>98</v>
      </c>
      <c r="I389">
        <v>27</v>
      </c>
    </row>
    <row r="390" spans="1:9" x14ac:dyDescent="0.3">
      <c r="A390" t="s">
        <v>396</v>
      </c>
      <c r="B390" t="s">
        <v>646</v>
      </c>
      <c r="C390" t="s">
        <v>647</v>
      </c>
      <c r="D390">
        <v>475</v>
      </c>
      <c r="E390">
        <v>48.83</v>
      </c>
      <c r="F390">
        <v>-89.93</v>
      </c>
      <c r="G390" t="s">
        <v>869</v>
      </c>
      <c r="H390">
        <v>80</v>
      </c>
      <c r="I390">
        <v>15</v>
      </c>
    </row>
    <row r="391" spans="1:9" x14ac:dyDescent="0.3">
      <c r="A391" t="s">
        <v>396</v>
      </c>
      <c r="B391" t="s">
        <v>1132</v>
      </c>
      <c r="C391" t="s">
        <v>1133</v>
      </c>
      <c r="D391">
        <v>270</v>
      </c>
      <c r="E391">
        <v>46.58</v>
      </c>
      <c r="F391">
        <v>-81.2</v>
      </c>
      <c r="G391" t="s">
        <v>862</v>
      </c>
      <c r="H391">
        <v>90</v>
      </c>
      <c r="I391">
        <v>23</v>
      </c>
    </row>
    <row r="392" spans="1:9" x14ac:dyDescent="0.3">
      <c r="A392" t="s">
        <v>396</v>
      </c>
      <c r="B392" t="s">
        <v>1134</v>
      </c>
      <c r="C392" t="s">
        <v>1135</v>
      </c>
      <c r="D392">
        <v>360</v>
      </c>
      <c r="E392">
        <v>51.05</v>
      </c>
      <c r="F392">
        <v>-93.82</v>
      </c>
      <c r="G392" t="s">
        <v>869</v>
      </c>
      <c r="H392">
        <v>80</v>
      </c>
      <c r="I392">
        <v>15</v>
      </c>
    </row>
    <row r="393" spans="1:9" x14ac:dyDescent="0.3">
      <c r="A393" t="s">
        <v>396</v>
      </c>
      <c r="B393" t="s">
        <v>648</v>
      </c>
      <c r="C393" t="s">
        <v>649</v>
      </c>
      <c r="D393">
        <v>115</v>
      </c>
      <c r="E393">
        <v>45.47</v>
      </c>
      <c r="F393">
        <v>-76.680000000000007</v>
      </c>
      <c r="G393" t="s">
        <v>862</v>
      </c>
      <c r="H393">
        <v>89</v>
      </c>
      <c r="I393">
        <v>25</v>
      </c>
    </row>
    <row r="394" spans="1:9" x14ac:dyDescent="0.3">
      <c r="A394" t="s">
        <v>396</v>
      </c>
      <c r="B394" t="s">
        <v>1136</v>
      </c>
      <c r="C394" t="s">
        <v>1137</v>
      </c>
      <c r="D394">
        <v>230</v>
      </c>
      <c r="E394">
        <v>43.87</v>
      </c>
      <c r="F394">
        <v>-79.45</v>
      </c>
      <c r="G394" t="s">
        <v>875</v>
      </c>
      <c r="H394">
        <v>99</v>
      </c>
      <c r="I394">
        <v>23</v>
      </c>
    </row>
    <row r="395" spans="1:9" x14ac:dyDescent="0.3">
      <c r="A395" t="s">
        <v>396</v>
      </c>
      <c r="B395" t="s">
        <v>650</v>
      </c>
      <c r="C395" t="s">
        <v>651</v>
      </c>
      <c r="D395">
        <v>50</v>
      </c>
      <c r="E395">
        <v>45.55</v>
      </c>
      <c r="F395">
        <v>-75.290000000000006</v>
      </c>
      <c r="G395" t="s">
        <v>851</v>
      </c>
      <c r="H395">
        <v>95</v>
      </c>
      <c r="I395">
        <v>30</v>
      </c>
    </row>
    <row r="396" spans="1:9" x14ac:dyDescent="0.3">
      <c r="A396" t="s">
        <v>396</v>
      </c>
      <c r="B396" t="s">
        <v>652</v>
      </c>
      <c r="C396" t="s">
        <v>653</v>
      </c>
      <c r="D396">
        <v>190</v>
      </c>
      <c r="E396">
        <v>42.97</v>
      </c>
      <c r="F396">
        <v>-82.38</v>
      </c>
      <c r="G396" t="s">
        <v>839</v>
      </c>
      <c r="H396">
        <v>103</v>
      </c>
      <c r="I396">
        <v>22</v>
      </c>
    </row>
    <row r="397" spans="1:9" x14ac:dyDescent="0.3">
      <c r="A397" t="s">
        <v>396</v>
      </c>
      <c r="B397" t="s">
        <v>1138</v>
      </c>
      <c r="C397" t="s">
        <v>1139</v>
      </c>
      <c r="D397">
        <v>190</v>
      </c>
      <c r="E397">
        <v>46.52</v>
      </c>
      <c r="F397">
        <v>-84.33</v>
      </c>
      <c r="G397" t="s">
        <v>851</v>
      </c>
      <c r="H397">
        <v>100</v>
      </c>
      <c r="I397">
        <v>23</v>
      </c>
    </row>
    <row r="398" spans="1:9" x14ac:dyDescent="0.3">
      <c r="A398" t="s">
        <v>396</v>
      </c>
      <c r="B398" t="s">
        <v>654</v>
      </c>
      <c r="C398" t="s">
        <v>655</v>
      </c>
      <c r="D398">
        <v>310</v>
      </c>
      <c r="E398">
        <v>48.8</v>
      </c>
      <c r="F398">
        <v>-87.25</v>
      </c>
      <c r="G398" t="s">
        <v>908</v>
      </c>
      <c r="H398">
        <v>93</v>
      </c>
      <c r="I398">
        <v>18</v>
      </c>
    </row>
    <row r="399" spans="1:9" x14ac:dyDescent="0.3">
      <c r="A399" t="s">
        <v>396</v>
      </c>
      <c r="B399" t="s">
        <v>656</v>
      </c>
      <c r="C399" t="s">
        <v>657</v>
      </c>
      <c r="D399">
        <v>310</v>
      </c>
      <c r="E399">
        <v>43.55</v>
      </c>
      <c r="F399">
        <v>-81.400000000000006</v>
      </c>
      <c r="G399" t="s">
        <v>1043</v>
      </c>
      <c r="H399">
        <v>100</v>
      </c>
      <c r="I399">
        <v>22</v>
      </c>
    </row>
    <row r="400" spans="1:9" x14ac:dyDescent="0.3">
      <c r="A400" t="s">
        <v>396</v>
      </c>
      <c r="B400" t="s">
        <v>658</v>
      </c>
      <c r="C400" t="s">
        <v>659</v>
      </c>
      <c r="D400">
        <v>495</v>
      </c>
      <c r="E400">
        <v>44.08</v>
      </c>
      <c r="F400">
        <v>-80.2</v>
      </c>
      <c r="G400" t="s">
        <v>919</v>
      </c>
      <c r="H400">
        <v>94</v>
      </c>
      <c r="I400">
        <v>14</v>
      </c>
    </row>
    <row r="401" spans="1:9" x14ac:dyDescent="0.3">
      <c r="A401" t="s">
        <v>396</v>
      </c>
      <c r="B401" t="s">
        <v>660</v>
      </c>
      <c r="C401" t="s">
        <v>661</v>
      </c>
      <c r="D401">
        <v>210</v>
      </c>
      <c r="E401">
        <v>42.83</v>
      </c>
      <c r="F401">
        <v>-80.3</v>
      </c>
      <c r="G401" t="s">
        <v>1043</v>
      </c>
      <c r="H401">
        <v>101</v>
      </c>
      <c r="I401">
        <v>33</v>
      </c>
    </row>
    <row r="402" spans="1:9" x14ac:dyDescent="0.3">
      <c r="A402" t="s">
        <v>396</v>
      </c>
      <c r="B402" t="s">
        <v>1140</v>
      </c>
      <c r="C402" t="s">
        <v>1141</v>
      </c>
      <c r="D402">
        <v>375</v>
      </c>
      <c r="E402">
        <v>50.07</v>
      </c>
      <c r="F402">
        <v>-91.98</v>
      </c>
      <c r="G402" t="s">
        <v>908</v>
      </c>
      <c r="H402">
        <v>80</v>
      </c>
      <c r="I402">
        <v>15</v>
      </c>
    </row>
    <row r="403" spans="1:9" x14ac:dyDescent="0.3">
      <c r="A403" t="s">
        <v>396</v>
      </c>
      <c r="B403" t="s">
        <v>1142</v>
      </c>
      <c r="C403" t="s">
        <v>1143</v>
      </c>
      <c r="D403">
        <v>130</v>
      </c>
      <c r="E403">
        <v>44.9</v>
      </c>
      <c r="F403">
        <v>-76.02</v>
      </c>
      <c r="G403" t="s">
        <v>829</v>
      </c>
      <c r="H403">
        <v>87</v>
      </c>
      <c r="I403">
        <v>26</v>
      </c>
    </row>
    <row r="404" spans="1:9" x14ac:dyDescent="0.3">
      <c r="A404" t="s">
        <v>396</v>
      </c>
      <c r="B404" t="s">
        <v>662</v>
      </c>
      <c r="C404" t="s">
        <v>663</v>
      </c>
      <c r="D404">
        <v>185</v>
      </c>
      <c r="E404">
        <v>43.1</v>
      </c>
      <c r="F404">
        <v>-79.55</v>
      </c>
      <c r="G404" t="s">
        <v>839</v>
      </c>
      <c r="H404">
        <v>100</v>
      </c>
      <c r="I404">
        <v>25</v>
      </c>
    </row>
    <row r="405" spans="1:9" x14ac:dyDescent="0.3">
      <c r="A405" t="s">
        <v>396</v>
      </c>
      <c r="B405" t="s">
        <v>1144</v>
      </c>
      <c r="C405" t="s">
        <v>1145</v>
      </c>
      <c r="D405">
        <v>235</v>
      </c>
      <c r="E405">
        <v>49.28</v>
      </c>
      <c r="F405">
        <v>-81.63</v>
      </c>
      <c r="G405" t="s">
        <v>908</v>
      </c>
      <c r="H405">
        <v>80</v>
      </c>
      <c r="I405">
        <v>16</v>
      </c>
    </row>
    <row r="406" spans="1:9" x14ac:dyDescent="0.3">
      <c r="A406" t="s">
        <v>396</v>
      </c>
      <c r="B406" t="s">
        <v>1146</v>
      </c>
      <c r="C406" t="s">
        <v>1147</v>
      </c>
      <c r="D406">
        <v>355</v>
      </c>
      <c r="E406">
        <v>45.83</v>
      </c>
      <c r="F406">
        <v>-79.38</v>
      </c>
      <c r="G406" t="s">
        <v>911</v>
      </c>
      <c r="H406">
        <v>80</v>
      </c>
      <c r="I406">
        <v>22</v>
      </c>
    </row>
    <row r="407" spans="1:9" x14ac:dyDescent="0.3">
      <c r="A407" t="s">
        <v>396</v>
      </c>
      <c r="B407" t="s">
        <v>664</v>
      </c>
      <c r="C407" t="s">
        <v>665</v>
      </c>
      <c r="D407">
        <v>180</v>
      </c>
      <c r="E407">
        <v>44.48</v>
      </c>
      <c r="F407">
        <v>-81.38</v>
      </c>
      <c r="G407" t="s">
        <v>1043</v>
      </c>
      <c r="H407">
        <v>109</v>
      </c>
      <c r="I407">
        <v>20</v>
      </c>
    </row>
    <row r="408" spans="1:9" x14ac:dyDescent="0.3">
      <c r="A408" t="s">
        <v>396</v>
      </c>
      <c r="B408" t="s">
        <v>1148</v>
      </c>
      <c r="C408" t="s">
        <v>1149</v>
      </c>
      <c r="D408">
        <v>105</v>
      </c>
      <c r="E408">
        <v>43.17</v>
      </c>
      <c r="F408">
        <v>-79.25</v>
      </c>
      <c r="G408" t="s">
        <v>839</v>
      </c>
      <c r="H408">
        <v>102</v>
      </c>
      <c r="I408">
        <v>25</v>
      </c>
    </row>
    <row r="409" spans="1:9" x14ac:dyDescent="0.3">
      <c r="A409" t="s">
        <v>396</v>
      </c>
      <c r="B409" t="s">
        <v>1150</v>
      </c>
      <c r="C409" t="s">
        <v>1151</v>
      </c>
      <c r="D409">
        <v>310</v>
      </c>
      <c r="E409">
        <v>43.25</v>
      </c>
      <c r="F409">
        <v>-81.13</v>
      </c>
      <c r="G409" t="s">
        <v>848</v>
      </c>
      <c r="H409">
        <v>99</v>
      </c>
      <c r="I409">
        <v>25</v>
      </c>
    </row>
    <row r="410" spans="1:9" x14ac:dyDescent="0.3">
      <c r="A410" t="s">
        <v>396</v>
      </c>
      <c r="B410" t="s">
        <v>1152</v>
      </c>
      <c r="C410" t="s">
        <v>1153</v>
      </c>
      <c r="D410">
        <v>225</v>
      </c>
      <c r="E410">
        <v>42.78</v>
      </c>
      <c r="F410">
        <v>-81.2</v>
      </c>
      <c r="G410" t="s">
        <v>839</v>
      </c>
      <c r="H410">
        <v>99</v>
      </c>
      <c r="I410">
        <v>30</v>
      </c>
    </row>
    <row r="411" spans="1:9" x14ac:dyDescent="0.3">
      <c r="A411" t="s">
        <v>396</v>
      </c>
      <c r="B411" t="s">
        <v>666</v>
      </c>
      <c r="C411" t="s">
        <v>667</v>
      </c>
      <c r="D411">
        <v>120</v>
      </c>
      <c r="E411">
        <v>44.3</v>
      </c>
      <c r="F411">
        <v>-77.55</v>
      </c>
      <c r="G411" t="s">
        <v>880</v>
      </c>
      <c r="H411">
        <v>95</v>
      </c>
      <c r="I411">
        <v>25</v>
      </c>
    </row>
    <row r="412" spans="1:9" x14ac:dyDescent="0.3">
      <c r="A412" t="s">
        <v>396</v>
      </c>
      <c r="B412" t="s">
        <v>668</v>
      </c>
      <c r="C412" t="s">
        <v>669</v>
      </c>
      <c r="D412">
        <v>360</v>
      </c>
      <c r="E412">
        <v>43.37</v>
      </c>
      <c r="F412">
        <v>-80.95</v>
      </c>
      <c r="G412" t="s">
        <v>848</v>
      </c>
      <c r="H412">
        <v>99</v>
      </c>
      <c r="I412">
        <v>27</v>
      </c>
    </row>
    <row r="413" spans="1:9" x14ac:dyDescent="0.3">
      <c r="A413" t="s">
        <v>396</v>
      </c>
      <c r="B413" t="s">
        <v>670</v>
      </c>
      <c r="C413" t="s">
        <v>671</v>
      </c>
      <c r="D413">
        <v>225</v>
      </c>
      <c r="E413">
        <v>42.95</v>
      </c>
      <c r="F413">
        <v>-81.63</v>
      </c>
      <c r="G413" t="s">
        <v>1043</v>
      </c>
      <c r="H413">
        <v>99</v>
      </c>
      <c r="I413">
        <v>27</v>
      </c>
    </row>
    <row r="414" spans="1:9" x14ac:dyDescent="0.3">
      <c r="A414" t="s">
        <v>396</v>
      </c>
      <c r="B414" t="s">
        <v>1154</v>
      </c>
      <c r="C414" t="s">
        <v>1155</v>
      </c>
      <c r="D414">
        <v>205</v>
      </c>
      <c r="E414">
        <v>46.37</v>
      </c>
      <c r="F414">
        <v>-79.92</v>
      </c>
      <c r="G414" t="s">
        <v>862</v>
      </c>
      <c r="H414">
        <v>80</v>
      </c>
      <c r="I414">
        <v>23</v>
      </c>
    </row>
    <row r="415" spans="1:9" x14ac:dyDescent="0.3">
      <c r="A415" t="s">
        <v>396</v>
      </c>
      <c r="B415" t="s">
        <v>672</v>
      </c>
      <c r="C415" t="s">
        <v>673</v>
      </c>
      <c r="D415">
        <v>275</v>
      </c>
      <c r="E415">
        <v>46.5</v>
      </c>
      <c r="F415">
        <v>-81</v>
      </c>
      <c r="G415" t="s">
        <v>862</v>
      </c>
      <c r="H415">
        <v>90</v>
      </c>
      <c r="I415">
        <v>22</v>
      </c>
    </row>
    <row r="416" spans="1:9" x14ac:dyDescent="0.3">
      <c r="A416" t="s">
        <v>396</v>
      </c>
      <c r="B416" t="s">
        <v>674</v>
      </c>
      <c r="C416" t="s">
        <v>675</v>
      </c>
      <c r="D416">
        <v>340</v>
      </c>
      <c r="E416">
        <v>45.77</v>
      </c>
      <c r="F416">
        <v>-79.400000000000006</v>
      </c>
      <c r="G416" t="s">
        <v>911</v>
      </c>
      <c r="H416">
        <v>80</v>
      </c>
      <c r="I416">
        <v>22</v>
      </c>
    </row>
    <row r="417" spans="1:9" x14ac:dyDescent="0.3">
      <c r="A417" t="s">
        <v>396</v>
      </c>
      <c r="B417" t="s">
        <v>676</v>
      </c>
      <c r="C417" t="s">
        <v>677</v>
      </c>
      <c r="D417">
        <v>340</v>
      </c>
      <c r="E417">
        <v>43.32</v>
      </c>
      <c r="F417">
        <v>-80.83</v>
      </c>
      <c r="G417" t="s">
        <v>923</v>
      </c>
      <c r="H417">
        <v>99</v>
      </c>
      <c r="I417">
        <v>27</v>
      </c>
    </row>
    <row r="418" spans="1:9" x14ac:dyDescent="0.3">
      <c r="A418" t="s">
        <v>396</v>
      </c>
      <c r="B418" t="s">
        <v>678</v>
      </c>
      <c r="C418" t="s">
        <v>679</v>
      </c>
      <c r="D418">
        <v>300</v>
      </c>
      <c r="E418">
        <v>47.07</v>
      </c>
      <c r="F418">
        <v>-79.78</v>
      </c>
      <c r="G418" t="s">
        <v>916</v>
      </c>
      <c r="H418">
        <v>89</v>
      </c>
      <c r="I418">
        <v>23</v>
      </c>
    </row>
    <row r="419" spans="1:9" x14ac:dyDescent="0.3">
      <c r="A419" t="s">
        <v>396</v>
      </c>
      <c r="B419" t="s">
        <v>680</v>
      </c>
      <c r="C419" t="s">
        <v>681</v>
      </c>
      <c r="D419">
        <v>280</v>
      </c>
      <c r="E419">
        <v>43.07</v>
      </c>
      <c r="F419">
        <v>-81</v>
      </c>
      <c r="G419" t="s">
        <v>923</v>
      </c>
      <c r="H419">
        <v>99</v>
      </c>
      <c r="I419">
        <v>30</v>
      </c>
    </row>
    <row r="420" spans="1:9" x14ac:dyDescent="0.3">
      <c r="A420" t="s">
        <v>396</v>
      </c>
      <c r="B420" t="s">
        <v>682</v>
      </c>
      <c r="C420" t="s">
        <v>683</v>
      </c>
      <c r="D420">
        <v>205</v>
      </c>
      <c r="E420">
        <v>43.15</v>
      </c>
      <c r="F420">
        <v>-81.849999999999994</v>
      </c>
      <c r="G420" t="s">
        <v>839</v>
      </c>
      <c r="H420">
        <v>106</v>
      </c>
      <c r="I420">
        <v>22</v>
      </c>
    </row>
    <row r="421" spans="1:9" x14ac:dyDescent="0.3">
      <c r="A421" t="s">
        <v>396</v>
      </c>
      <c r="B421" t="s">
        <v>1156</v>
      </c>
      <c r="C421" t="s">
        <v>1157</v>
      </c>
      <c r="D421">
        <v>210</v>
      </c>
      <c r="E421">
        <v>48.4</v>
      </c>
      <c r="F421">
        <v>-89.32</v>
      </c>
      <c r="G421" t="s">
        <v>916</v>
      </c>
      <c r="H421">
        <v>93</v>
      </c>
      <c r="I421">
        <v>18</v>
      </c>
    </row>
    <row r="422" spans="1:9" x14ac:dyDescent="0.3">
      <c r="A422" t="s">
        <v>396</v>
      </c>
      <c r="B422" t="s">
        <v>684</v>
      </c>
      <c r="C422" t="s">
        <v>685</v>
      </c>
      <c r="D422">
        <v>215</v>
      </c>
      <c r="E422">
        <v>42.85</v>
      </c>
      <c r="F422">
        <v>-80.73</v>
      </c>
      <c r="G422" t="s">
        <v>1043</v>
      </c>
      <c r="H422">
        <v>100</v>
      </c>
      <c r="I422">
        <v>30</v>
      </c>
    </row>
    <row r="423" spans="1:9" x14ac:dyDescent="0.3">
      <c r="A423" t="s">
        <v>396</v>
      </c>
      <c r="B423" t="s">
        <v>686</v>
      </c>
      <c r="C423" t="s">
        <v>687</v>
      </c>
      <c r="D423">
        <v>300</v>
      </c>
      <c r="E423">
        <v>48.47</v>
      </c>
      <c r="F423">
        <v>-81.33</v>
      </c>
      <c r="G423" t="s">
        <v>908</v>
      </c>
      <c r="H423">
        <v>89</v>
      </c>
      <c r="I423">
        <v>18</v>
      </c>
    </row>
    <row r="424" spans="1:9" x14ac:dyDescent="0.3">
      <c r="A424" t="s">
        <v>396</v>
      </c>
      <c r="B424" t="s">
        <v>1158</v>
      </c>
      <c r="C424" t="s">
        <v>1159</v>
      </c>
      <c r="D424">
        <v>295</v>
      </c>
      <c r="E424">
        <v>48.5</v>
      </c>
      <c r="F424">
        <v>-81.17</v>
      </c>
      <c r="G424" t="s">
        <v>908</v>
      </c>
      <c r="H424">
        <v>89</v>
      </c>
      <c r="I424">
        <v>18</v>
      </c>
    </row>
    <row r="425" spans="1:9" x14ac:dyDescent="0.3">
      <c r="A425" t="s">
        <v>1160</v>
      </c>
      <c r="B425" t="s">
        <v>1161</v>
      </c>
      <c r="C425" t="s">
        <v>1162</v>
      </c>
      <c r="D425">
        <v>160</v>
      </c>
      <c r="E425">
        <v>43.7</v>
      </c>
      <c r="F425">
        <v>-79.569999999999993</v>
      </c>
      <c r="G425" t="s">
        <v>874</v>
      </c>
      <c r="H425">
        <v>99</v>
      </c>
      <c r="I425">
        <v>25</v>
      </c>
    </row>
    <row r="426" spans="1:9" x14ac:dyDescent="0.3">
      <c r="A426" t="s">
        <v>1160</v>
      </c>
      <c r="B426" t="s">
        <v>1163</v>
      </c>
      <c r="C426" t="s">
        <v>1164</v>
      </c>
      <c r="D426">
        <v>175</v>
      </c>
      <c r="E426">
        <v>43.77</v>
      </c>
      <c r="F426">
        <v>-79.42</v>
      </c>
      <c r="G426" t="s">
        <v>874</v>
      </c>
      <c r="H426">
        <v>99</v>
      </c>
      <c r="I426">
        <v>25</v>
      </c>
    </row>
    <row r="427" spans="1:9" x14ac:dyDescent="0.3">
      <c r="A427" t="s">
        <v>1160</v>
      </c>
      <c r="B427" t="s">
        <v>1165</v>
      </c>
      <c r="C427" t="s">
        <v>1166</v>
      </c>
      <c r="D427">
        <v>180</v>
      </c>
      <c r="E427">
        <v>43.78</v>
      </c>
      <c r="F427">
        <v>-79.25</v>
      </c>
      <c r="G427" t="s">
        <v>874</v>
      </c>
      <c r="H427">
        <v>99</v>
      </c>
      <c r="I427">
        <v>21</v>
      </c>
    </row>
    <row r="428" spans="1:9" x14ac:dyDescent="0.3">
      <c r="A428" t="s">
        <v>1160</v>
      </c>
      <c r="B428" t="s">
        <v>1167</v>
      </c>
      <c r="C428" t="s">
        <v>1168</v>
      </c>
      <c r="D428">
        <v>90</v>
      </c>
      <c r="E428">
        <v>43.65</v>
      </c>
      <c r="F428">
        <v>-79.38</v>
      </c>
      <c r="G428" t="s">
        <v>848</v>
      </c>
      <c r="H428">
        <v>100</v>
      </c>
      <c r="I428">
        <v>23</v>
      </c>
    </row>
    <row r="429" spans="1:9" x14ac:dyDescent="0.3">
      <c r="A429" t="s">
        <v>1160</v>
      </c>
      <c r="B429" t="s">
        <v>1169</v>
      </c>
      <c r="C429" t="s">
        <v>1170</v>
      </c>
      <c r="D429">
        <v>170</v>
      </c>
      <c r="E429">
        <v>43.68</v>
      </c>
      <c r="F429">
        <v>-79.61</v>
      </c>
      <c r="G429" t="s">
        <v>874</v>
      </c>
      <c r="H429">
        <v>99</v>
      </c>
      <c r="I429">
        <v>23</v>
      </c>
    </row>
    <row r="430" spans="1:9" x14ac:dyDescent="0.3">
      <c r="A430" t="s">
        <v>1160</v>
      </c>
      <c r="B430" t="s">
        <v>688</v>
      </c>
      <c r="C430" t="s">
        <v>1171</v>
      </c>
      <c r="D430">
        <v>80</v>
      </c>
      <c r="E430">
        <v>44.1</v>
      </c>
      <c r="F430">
        <v>-77.58</v>
      </c>
      <c r="G430" t="s">
        <v>919</v>
      </c>
      <c r="H430">
        <v>103</v>
      </c>
      <c r="I430">
        <v>21</v>
      </c>
    </row>
    <row r="431" spans="1:9" x14ac:dyDescent="0.3">
      <c r="A431" t="s">
        <v>1160</v>
      </c>
      <c r="B431" t="s">
        <v>1172</v>
      </c>
      <c r="C431" t="s">
        <v>1173</v>
      </c>
      <c r="D431">
        <v>330</v>
      </c>
      <c r="E431">
        <v>45.98</v>
      </c>
      <c r="F431">
        <v>-79.37</v>
      </c>
      <c r="G431" t="s">
        <v>911</v>
      </c>
      <c r="H431">
        <v>80</v>
      </c>
      <c r="I431">
        <v>22</v>
      </c>
    </row>
    <row r="432" spans="1:9" x14ac:dyDescent="0.3">
      <c r="A432" t="s">
        <v>1160</v>
      </c>
      <c r="B432" t="s">
        <v>689</v>
      </c>
      <c r="C432" t="s">
        <v>1174</v>
      </c>
      <c r="D432">
        <v>275</v>
      </c>
      <c r="E432">
        <v>44.1</v>
      </c>
      <c r="F432">
        <v>-79.12</v>
      </c>
      <c r="G432" t="s">
        <v>919</v>
      </c>
      <c r="H432">
        <v>98</v>
      </c>
      <c r="I432">
        <v>25</v>
      </c>
    </row>
    <row r="433" spans="1:9" x14ac:dyDescent="0.3">
      <c r="A433" t="s">
        <v>1160</v>
      </c>
      <c r="B433" t="s">
        <v>1175</v>
      </c>
      <c r="C433" t="s">
        <v>1176</v>
      </c>
      <c r="D433">
        <v>165</v>
      </c>
      <c r="E433">
        <v>43.78</v>
      </c>
      <c r="F433">
        <v>-79.599999999999994</v>
      </c>
      <c r="G433" t="s">
        <v>874</v>
      </c>
      <c r="H433">
        <v>99</v>
      </c>
      <c r="I433">
        <v>25</v>
      </c>
    </row>
    <row r="434" spans="1:9" x14ac:dyDescent="0.3">
      <c r="A434" t="s">
        <v>1160</v>
      </c>
      <c r="B434" t="s">
        <v>690</v>
      </c>
      <c r="C434" t="s">
        <v>1177</v>
      </c>
      <c r="D434">
        <v>215</v>
      </c>
      <c r="E434">
        <v>42.77</v>
      </c>
      <c r="F434">
        <v>-80.319999999999993</v>
      </c>
      <c r="G434" t="s">
        <v>892</v>
      </c>
      <c r="H434">
        <v>103</v>
      </c>
      <c r="I434">
        <v>33</v>
      </c>
    </row>
    <row r="435" spans="1:9" x14ac:dyDescent="0.3">
      <c r="A435" t="s">
        <v>1160</v>
      </c>
      <c r="B435" t="s">
        <v>691</v>
      </c>
      <c r="C435" t="s">
        <v>1178</v>
      </c>
      <c r="D435">
        <v>275</v>
      </c>
      <c r="E435">
        <v>44.12</v>
      </c>
      <c r="F435">
        <v>-81.150000000000006</v>
      </c>
      <c r="G435" t="s">
        <v>848</v>
      </c>
      <c r="H435">
        <v>99</v>
      </c>
      <c r="I435">
        <v>23</v>
      </c>
    </row>
    <row r="436" spans="1:9" x14ac:dyDescent="0.3">
      <c r="A436" t="s">
        <v>1160</v>
      </c>
      <c r="B436" t="s">
        <v>692</v>
      </c>
      <c r="C436" t="s">
        <v>1179</v>
      </c>
      <c r="D436">
        <v>180</v>
      </c>
      <c r="E436">
        <v>42.6</v>
      </c>
      <c r="F436">
        <v>-82.38</v>
      </c>
      <c r="G436" t="s">
        <v>839</v>
      </c>
      <c r="H436">
        <v>99</v>
      </c>
      <c r="I436">
        <v>25</v>
      </c>
    </row>
    <row r="437" spans="1:9" x14ac:dyDescent="0.3">
      <c r="A437" t="s">
        <v>1160</v>
      </c>
      <c r="B437" t="s">
        <v>693</v>
      </c>
      <c r="C437" t="s">
        <v>1180</v>
      </c>
      <c r="D437">
        <v>330</v>
      </c>
      <c r="E437">
        <v>43.47</v>
      </c>
      <c r="F437">
        <v>-80.52</v>
      </c>
      <c r="G437" t="s">
        <v>923</v>
      </c>
      <c r="H437">
        <v>91</v>
      </c>
      <c r="I437">
        <v>26</v>
      </c>
    </row>
    <row r="438" spans="1:9" x14ac:dyDescent="0.3">
      <c r="A438" t="s">
        <v>1160</v>
      </c>
      <c r="B438" t="s">
        <v>694</v>
      </c>
      <c r="C438" t="s">
        <v>1181</v>
      </c>
      <c r="D438">
        <v>240</v>
      </c>
      <c r="E438">
        <v>42.95</v>
      </c>
      <c r="F438">
        <v>-81.88</v>
      </c>
      <c r="G438" t="s">
        <v>1043</v>
      </c>
      <c r="H438">
        <v>99</v>
      </c>
      <c r="I438">
        <v>24</v>
      </c>
    </row>
    <row r="439" spans="1:9" x14ac:dyDescent="0.3">
      <c r="A439" t="s">
        <v>1160</v>
      </c>
      <c r="B439" t="s">
        <v>695</v>
      </c>
      <c r="C439" t="s">
        <v>1182</v>
      </c>
      <c r="D439">
        <v>290</v>
      </c>
      <c r="E439">
        <v>47.98</v>
      </c>
      <c r="F439">
        <v>-84.78</v>
      </c>
      <c r="G439" t="s">
        <v>908</v>
      </c>
      <c r="H439">
        <v>90</v>
      </c>
      <c r="I439">
        <v>20</v>
      </c>
    </row>
    <row r="440" spans="1:9" x14ac:dyDescent="0.3">
      <c r="A440" t="s">
        <v>1160</v>
      </c>
      <c r="B440" t="s">
        <v>696</v>
      </c>
      <c r="C440" t="s">
        <v>1183</v>
      </c>
      <c r="D440">
        <v>180</v>
      </c>
      <c r="E440">
        <v>42.98</v>
      </c>
      <c r="F440">
        <v>-79.25</v>
      </c>
      <c r="G440" t="s">
        <v>892</v>
      </c>
      <c r="H440">
        <v>100</v>
      </c>
      <c r="I440">
        <v>28</v>
      </c>
    </row>
    <row r="441" spans="1:9" x14ac:dyDescent="0.3">
      <c r="A441" t="s">
        <v>1160</v>
      </c>
      <c r="B441" t="s">
        <v>1184</v>
      </c>
      <c r="C441" t="s">
        <v>1185</v>
      </c>
      <c r="D441">
        <v>215</v>
      </c>
      <c r="E441">
        <v>42.6</v>
      </c>
      <c r="F441">
        <v>-81.599999999999994</v>
      </c>
      <c r="G441" t="s">
        <v>839</v>
      </c>
      <c r="H441">
        <v>99</v>
      </c>
      <c r="I441">
        <v>28</v>
      </c>
    </row>
    <row r="442" spans="1:9" x14ac:dyDescent="0.3">
      <c r="A442" t="s">
        <v>1160</v>
      </c>
      <c r="B442" t="s">
        <v>697</v>
      </c>
      <c r="C442" t="s">
        <v>1186</v>
      </c>
      <c r="D442">
        <v>85</v>
      </c>
      <c r="E442">
        <v>43.87</v>
      </c>
      <c r="F442">
        <v>-78.930000000000007</v>
      </c>
      <c r="G442" t="s">
        <v>874</v>
      </c>
      <c r="H442">
        <v>104</v>
      </c>
      <c r="I442">
        <v>20</v>
      </c>
    </row>
    <row r="443" spans="1:9" x14ac:dyDescent="0.3">
      <c r="A443" t="s">
        <v>1160</v>
      </c>
      <c r="B443" t="s">
        <v>1187</v>
      </c>
      <c r="C443" t="s">
        <v>1188</v>
      </c>
      <c r="D443">
        <v>160</v>
      </c>
      <c r="E443">
        <v>43.95</v>
      </c>
      <c r="F443">
        <v>-78.95</v>
      </c>
      <c r="G443" t="s">
        <v>874</v>
      </c>
      <c r="H443">
        <v>99</v>
      </c>
      <c r="I443">
        <v>20</v>
      </c>
    </row>
    <row r="444" spans="1:9" x14ac:dyDescent="0.3">
      <c r="A444" t="s">
        <v>1160</v>
      </c>
      <c r="B444" t="s">
        <v>1189</v>
      </c>
      <c r="C444" t="s">
        <v>1190</v>
      </c>
      <c r="D444">
        <v>375</v>
      </c>
      <c r="E444">
        <v>48.6</v>
      </c>
      <c r="F444">
        <v>-85.28</v>
      </c>
      <c r="G444" t="s">
        <v>866</v>
      </c>
      <c r="H444">
        <v>83</v>
      </c>
      <c r="I444">
        <v>13</v>
      </c>
    </row>
    <row r="445" spans="1:9" x14ac:dyDescent="0.3">
      <c r="A445" t="s">
        <v>1160</v>
      </c>
      <c r="B445" t="s">
        <v>698</v>
      </c>
      <c r="C445" t="s">
        <v>1191</v>
      </c>
      <c r="D445">
        <v>185</v>
      </c>
      <c r="E445">
        <v>44.75</v>
      </c>
      <c r="F445">
        <v>-81.150000000000006</v>
      </c>
      <c r="G445" t="s">
        <v>923</v>
      </c>
      <c r="H445">
        <v>100</v>
      </c>
      <c r="I445">
        <v>18</v>
      </c>
    </row>
    <row r="446" spans="1:9" x14ac:dyDescent="0.3">
      <c r="A446" t="s">
        <v>1160</v>
      </c>
      <c r="B446" t="s">
        <v>699</v>
      </c>
      <c r="C446" t="s">
        <v>1192</v>
      </c>
      <c r="D446">
        <v>185</v>
      </c>
      <c r="E446">
        <v>42.3</v>
      </c>
      <c r="F446">
        <v>-83.02</v>
      </c>
      <c r="G446" t="s">
        <v>839</v>
      </c>
      <c r="H446">
        <v>99</v>
      </c>
      <c r="I446">
        <v>25</v>
      </c>
    </row>
    <row r="447" spans="1:9" x14ac:dyDescent="0.3">
      <c r="A447" t="s">
        <v>1160</v>
      </c>
      <c r="B447" t="s">
        <v>700</v>
      </c>
      <c r="C447" t="s">
        <v>1193</v>
      </c>
      <c r="D447">
        <v>310</v>
      </c>
      <c r="E447">
        <v>43.88</v>
      </c>
      <c r="F447">
        <v>-81.319999999999993</v>
      </c>
      <c r="G447" t="s">
        <v>848</v>
      </c>
      <c r="H447">
        <v>106</v>
      </c>
      <c r="I447">
        <v>23</v>
      </c>
    </row>
    <row r="448" spans="1:9" x14ac:dyDescent="0.3">
      <c r="A448" t="s">
        <v>1160</v>
      </c>
      <c r="B448" t="s">
        <v>701</v>
      </c>
      <c r="C448" t="s">
        <v>1194</v>
      </c>
      <c r="D448">
        <v>300</v>
      </c>
      <c r="E448">
        <v>43.13</v>
      </c>
      <c r="F448">
        <v>-80.75</v>
      </c>
      <c r="G448" t="s">
        <v>923</v>
      </c>
      <c r="H448">
        <v>99</v>
      </c>
      <c r="I448">
        <v>28</v>
      </c>
    </row>
    <row r="449" spans="1:9" x14ac:dyDescent="0.3">
      <c r="A449" t="s">
        <v>1160</v>
      </c>
      <c r="B449" t="s">
        <v>702</v>
      </c>
      <c r="C449" t="s">
        <v>1195</v>
      </c>
      <c r="D449">
        <v>215</v>
      </c>
      <c r="E449">
        <v>42.95</v>
      </c>
      <c r="F449">
        <v>-82.12</v>
      </c>
      <c r="G449" t="s">
        <v>839</v>
      </c>
      <c r="H449">
        <v>100</v>
      </c>
      <c r="I449">
        <v>24</v>
      </c>
    </row>
    <row r="450" spans="1:9" x14ac:dyDescent="0.3">
      <c r="A450" t="s">
        <v>1196</v>
      </c>
      <c r="B450" t="s">
        <v>1197</v>
      </c>
      <c r="C450" t="s">
        <v>1198</v>
      </c>
      <c r="D450">
        <v>95</v>
      </c>
      <c r="E450">
        <v>45.65</v>
      </c>
      <c r="F450">
        <v>-72.569999999999993</v>
      </c>
      <c r="G450" t="s">
        <v>829</v>
      </c>
      <c r="H450">
        <v>89</v>
      </c>
      <c r="I450">
        <v>26</v>
      </c>
    </row>
    <row r="451" spans="1:9" x14ac:dyDescent="0.3">
      <c r="A451" t="s">
        <v>1196</v>
      </c>
      <c r="B451" t="s">
        <v>704</v>
      </c>
      <c r="C451" t="s">
        <v>1199</v>
      </c>
      <c r="D451">
        <v>110</v>
      </c>
      <c r="E451">
        <v>48.55</v>
      </c>
      <c r="F451">
        <v>-71.650000000000006</v>
      </c>
      <c r="G451" t="s">
        <v>916</v>
      </c>
      <c r="H451">
        <v>91</v>
      </c>
      <c r="I451">
        <v>25</v>
      </c>
    </row>
    <row r="452" spans="1:9" x14ac:dyDescent="0.3">
      <c r="A452" t="s">
        <v>1196</v>
      </c>
      <c r="B452" t="s">
        <v>1200</v>
      </c>
      <c r="C452" t="s">
        <v>1201</v>
      </c>
      <c r="D452">
        <v>295</v>
      </c>
      <c r="E452">
        <v>48.57</v>
      </c>
      <c r="F452">
        <v>-78.12</v>
      </c>
      <c r="G452" t="s">
        <v>908</v>
      </c>
      <c r="H452">
        <v>80</v>
      </c>
      <c r="I452">
        <v>16</v>
      </c>
    </row>
    <row r="453" spans="1:9" x14ac:dyDescent="0.3">
      <c r="A453" t="s">
        <v>1196</v>
      </c>
      <c r="B453" t="s">
        <v>1202</v>
      </c>
      <c r="C453" t="s">
        <v>1203</v>
      </c>
      <c r="D453">
        <v>245</v>
      </c>
      <c r="E453">
        <v>45.77</v>
      </c>
      <c r="F453">
        <v>-71.930000000000007</v>
      </c>
      <c r="G453" t="s">
        <v>851</v>
      </c>
      <c r="H453">
        <v>80</v>
      </c>
      <c r="I453">
        <v>25</v>
      </c>
    </row>
    <row r="454" spans="1:9" x14ac:dyDescent="0.3">
      <c r="A454" t="s">
        <v>1196</v>
      </c>
      <c r="B454" t="s">
        <v>1204</v>
      </c>
      <c r="C454" t="s">
        <v>1205</v>
      </c>
      <c r="D454">
        <v>90</v>
      </c>
      <c r="E454">
        <v>45.4</v>
      </c>
      <c r="F454">
        <v>-75.83</v>
      </c>
      <c r="G454" t="s">
        <v>851</v>
      </c>
      <c r="H454">
        <v>96</v>
      </c>
      <c r="I454">
        <v>27</v>
      </c>
    </row>
    <row r="455" spans="1:9" x14ac:dyDescent="0.3">
      <c r="A455" t="s">
        <v>1196</v>
      </c>
      <c r="B455" t="s">
        <v>1206</v>
      </c>
      <c r="C455" t="s">
        <v>1207</v>
      </c>
      <c r="D455">
        <v>60</v>
      </c>
      <c r="E455">
        <v>49.22</v>
      </c>
      <c r="F455">
        <v>-68.150000000000006</v>
      </c>
      <c r="G455" t="s">
        <v>911</v>
      </c>
      <c r="H455">
        <v>106</v>
      </c>
      <c r="I455">
        <v>25</v>
      </c>
    </row>
    <row r="456" spans="1:9" x14ac:dyDescent="0.3">
      <c r="A456" t="s">
        <v>1196</v>
      </c>
      <c r="B456" t="s">
        <v>1208</v>
      </c>
      <c r="C456" t="s">
        <v>1209</v>
      </c>
      <c r="D456">
        <v>20</v>
      </c>
      <c r="E456">
        <v>47.44</v>
      </c>
      <c r="F456">
        <v>-70.510000000000005</v>
      </c>
      <c r="G456" t="s">
        <v>911</v>
      </c>
      <c r="H456">
        <v>99</v>
      </c>
      <c r="I456">
        <v>27</v>
      </c>
    </row>
    <row r="457" spans="1:9" x14ac:dyDescent="0.3">
      <c r="A457" t="s">
        <v>1196</v>
      </c>
      <c r="B457" t="s">
        <v>1210</v>
      </c>
      <c r="C457" t="s">
        <v>1211</v>
      </c>
      <c r="D457">
        <v>45</v>
      </c>
      <c r="E457">
        <v>46.87</v>
      </c>
      <c r="F457">
        <v>-71.180000000000007</v>
      </c>
      <c r="G457" t="s">
        <v>911</v>
      </c>
      <c r="H457">
        <v>98</v>
      </c>
      <c r="I457">
        <v>30</v>
      </c>
    </row>
    <row r="458" spans="1:9" x14ac:dyDescent="0.3">
      <c r="A458" t="s">
        <v>1196</v>
      </c>
      <c r="B458" t="s">
        <v>1212</v>
      </c>
      <c r="C458" t="s">
        <v>1213</v>
      </c>
      <c r="D458">
        <v>55</v>
      </c>
      <c r="E458">
        <v>45.12</v>
      </c>
      <c r="F458">
        <v>-72.98</v>
      </c>
      <c r="G458" t="s">
        <v>847</v>
      </c>
      <c r="H458">
        <v>89</v>
      </c>
      <c r="I458">
        <v>26</v>
      </c>
    </row>
    <row r="459" spans="1:9" x14ac:dyDescent="0.3">
      <c r="A459" t="s">
        <v>1196</v>
      </c>
      <c r="B459" t="s">
        <v>1214</v>
      </c>
      <c r="C459" t="s">
        <v>1215</v>
      </c>
      <c r="D459">
        <v>25</v>
      </c>
      <c r="E459">
        <v>45.57</v>
      </c>
      <c r="F459">
        <v>-73.2</v>
      </c>
      <c r="G459" t="s">
        <v>847</v>
      </c>
      <c r="H459">
        <v>91</v>
      </c>
      <c r="I459">
        <v>32</v>
      </c>
    </row>
    <row r="460" spans="1:9" x14ac:dyDescent="0.3">
      <c r="A460" t="s">
        <v>1196</v>
      </c>
      <c r="B460" t="s">
        <v>1216</v>
      </c>
      <c r="C460" t="s">
        <v>1217</v>
      </c>
      <c r="D460">
        <v>210</v>
      </c>
      <c r="E460">
        <v>45.2</v>
      </c>
      <c r="F460">
        <v>-72.569999999999993</v>
      </c>
      <c r="G460" t="s">
        <v>829</v>
      </c>
      <c r="H460">
        <v>80</v>
      </c>
      <c r="I460">
        <v>27</v>
      </c>
    </row>
    <row r="461" spans="1:9" x14ac:dyDescent="0.3">
      <c r="A461" t="s">
        <v>1196</v>
      </c>
      <c r="B461" t="s">
        <v>1218</v>
      </c>
      <c r="C461" t="s">
        <v>1219</v>
      </c>
      <c r="D461">
        <v>15</v>
      </c>
      <c r="E461">
        <v>45.45</v>
      </c>
      <c r="F461">
        <v>-73.47</v>
      </c>
      <c r="G461" t="s">
        <v>847</v>
      </c>
      <c r="H461">
        <v>98</v>
      </c>
      <c r="I461">
        <v>32</v>
      </c>
    </row>
    <row r="462" spans="1:9" x14ac:dyDescent="0.3">
      <c r="A462" t="s">
        <v>1196</v>
      </c>
      <c r="B462" t="s">
        <v>1220</v>
      </c>
      <c r="C462" t="s">
        <v>1221</v>
      </c>
      <c r="D462">
        <v>130</v>
      </c>
      <c r="E462">
        <v>45.58</v>
      </c>
      <c r="F462">
        <v>-75.42</v>
      </c>
      <c r="G462" t="s">
        <v>851</v>
      </c>
      <c r="H462">
        <v>95</v>
      </c>
      <c r="I462">
        <v>30</v>
      </c>
    </row>
    <row r="463" spans="1:9" x14ac:dyDescent="0.3">
      <c r="A463" t="s">
        <v>1196</v>
      </c>
      <c r="B463" t="s">
        <v>1222</v>
      </c>
      <c r="C463" t="s">
        <v>1223</v>
      </c>
      <c r="D463">
        <v>115</v>
      </c>
      <c r="E463">
        <v>45.73</v>
      </c>
      <c r="F463">
        <v>-76.599999999999994</v>
      </c>
      <c r="G463" t="s">
        <v>862</v>
      </c>
      <c r="H463">
        <v>85</v>
      </c>
      <c r="I463">
        <v>25</v>
      </c>
    </row>
    <row r="464" spans="1:9" x14ac:dyDescent="0.3">
      <c r="A464" t="s">
        <v>1196</v>
      </c>
      <c r="B464" t="s">
        <v>1224</v>
      </c>
      <c r="C464" t="s">
        <v>1225</v>
      </c>
      <c r="D464">
        <v>20</v>
      </c>
      <c r="E464">
        <v>45.45</v>
      </c>
      <c r="F464">
        <v>-73.28</v>
      </c>
      <c r="G464" t="s">
        <v>847</v>
      </c>
      <c r="H464">
        <v>95</v>
      </c>
      <c r="I464">
        <v>30</v>
      </c>
    </row>
    <row r="465" spans="1:9" x14ac:dyDescent="0.3">
      <c r="A465" t="s">
        <v>1196</v>
      </c>
      <c r="B465" t="s">
        <v>1226</v>
      </c>
      <c r="C465" t="s">
        <v>1227</v>
      </c>
      <c r="D465">
        <v>295</v>
      </c>
      <c r="E465">
        <v>45.13</v>
      </c>
      <c r="F465">
        <v>-71.8</v>
      </c>
      <c r="G465" t="s">
        <v>829</v>
      </c>
      <c r="H465">
        <v>80</v>
      </c>
      <c r="I465">
        <v>20</v>
      </c>
    </row>
    <row r="466" spans="1:9" x14ac:dyDescent="0.3">
      <c r="A466" t="s">
        <v>1196</v>
      </c>
      <c r="B466" t="s">
        <v>1228</v>
      </c>
      <c r="C466" t="s">
        <v>1229</v>
      </c>
      <c r="D466">
        <v>10</v>
      </c>
      <c r="E466">
        <v>45.85</v>
      </c>
      <c r="F466">
        <v>-73.23</v>
      </c>
      <c r="G466" t="s">
        <v>829</v>
      </c>
      <c r="H466">
        <v>99</v>
      </c>
      <c r="I466">
        <v>30</v>
      </c>
    </row>
    <row r="467" spans="1:9" x14ac:dyDescent="0.3">
      <c r="A467" t="s">
        <v>1196</v>
      </c>
      <c r="B467" t="s">
        <v>1230</v>
      </c>
      <c r="C467" t="s">
        <v>1231</v>
      </c>
      <c r="D467">
        <v>120</v>
      </c>
      <c r="E467">
        <v>45.2</v>
      </c>
      <c r="F467">
        <v>-72.75</v>
      </c>
      <c r="G467" t="s">
        <v>829</v>
      </c>
      <c r="H467">
        <v>80</v>
      </c>
      <c r="I467">
        <v>28</v>
      </c>
    </row>
    <row r="468" spans="1:9" x14ac:dyDescent="0.3">
      <c r="A468" t="s">
        <v>1196</v>
      </c>
      <c r="B468" t="s">
        <v>1232</v>
      </c>
      <c r="C468" t="s">
        <v>1233</v>
      </c>
      <c r="D468">
        <v>25</v>
      </c>
      <c r="E468">
        <v>45.53</v>
      </c>
      <c r="F468">
        <v>-73.88</v>
      </c>
      <c r="G468" t="s">
        <v>829</v>
      </c>
      <c r="H468">
        <v>91</v>
      </c>
      <c r="I468">
        <v>32</v>
      </c>
    </row>
    <row r="469" spans="1:9" x14ac:dyDescent="0.3">
      <c r="A469" t="s">
        <v>1196</v>
      </c>
      <c r="B469" t="s">
        <v>1234</v>
      </c>
      <c r="C469" t="s">
        <v>1235</v>
      </c>
      <c r="D469">
        <v>120</v>
      </c>
      <c r="E469">
        <v>48.88</v>
      </c>
      <c r="F469">
        <v>-72.23</v>
      </c>
      <c r="G469" t="s">
        <v>842</v>
      </c>
      <c r="H469">
        <v>91</v>
      </c>
      <c r="I469">
        <v>25</v>
      </c>
    </row>
    <row r="470" spans="1:9" x14ac:dyDescent="0.3">
      <c r="A470" t="s">
        <v>1196</v>
      </c>
      <c r="B470" t="s">
        <v>1236</v>
      </c>
      <c r="C470" t="s">
        <v>1237</v>
      </c>
      <c r="D470">
        <v>85</v>
      </c>
      <c r="E470">
        <v>45.88</v>
      </c>
      <c r="F470">
        <v>-72.48</v>
      </c>
      <c r="G470" t="s">
        <v>851</v>
      </c>
      <c r="H470">
        <v>89</v>
      </c>
      <c r="I470">
        <v>28</v>
      </c>
    </row>
    <row r="471" spans="1:9" x14ac:dyDescent="0.3">
      <c r="A471" t="s">
        <v>1196</v>
      </c>
      <c r="B471" t="s">
        <v>1238</v>
      </c>
      <c r="C471" t="s">
        <v>1239</v>
      </c>
      <c r="D471">
        <v>60</v>
      </c>
      <c r="E471">
        <v>45.28</v>
      </c>
      <c r="F471">
        <v>-72.98</v>
      </c>
      <c r="G471" t="s">
        <v>847</v>
      </c>
      <c r="H471">
        <v>89</v>
      </c>
      <c r="I471">
        <v>28</v>
      </c>
    </row>
    <row r="472" spans="1:9" x14ac:dyDescent="0.3">
      <c r="A472" t="s">
        <v>1196</v>
      </c>
      <c r="B472" t="s">
        <v>1240</v>
      </c>
      <c r="C472" t="s">
        <v>1241</v>
      </c>
      <c r="D472">
        <v>110</v>
      </c>
      <c r="E472">
        <v>45.85</v>
      </c>
      <c r="F472">
        <v>-76.73</v>
      </c>
      <c r="G472" t="s">
        <v>862</v>
      </c>
      <c r="H472">
        <v>85</v>
      </c>
      <c r="I472">
        <v>24</v>
      </c>
    </row>
    <row r="473" spans="1:9" x14ac:dyDescent="0.3">
      <c r="A473" t="s">
        <v>1196</v>
      </c>
      <c r="B473" t="s">
        <v>1242</v>
      </c>
      <c r="C473" t="s">
        <v>1243</v>
      </c>
      <c r="D473">
        <v>545</v>
      </c>
      <c r="E473">
        <v>51.93</v>
      </c>
      <c r="F473">
        <v>-68.17</v>
      </c>
      <c r="G473" t="s">
        <v>908</v>
      </c>
      <c r="H473">
        <v>93</v>
      </c>
      <c r="I473">
        <v>18</v>
      </c>
    </row>
    <row r="474" spans="1:9" x14ac:dyDescent="0.3">
      <c r="A474" t="s">
        <v>1196</v>
      </c>
      <c r="B474" t="s">
        <v>1244</v>
      </c>
      <c r="C474" t="s">
        <v>1245</v>
      </c>
      <c r="D474">
        <v>55</v>
      </c>
      <c r="E474">
        <v>48.83</v>
      </c>
      <c r="F474">
        <v>-64.48</v>
      </c>
      <c r="G474" t="s">
        <v>847</v>
      </c>
      <c r="H474">
        <v>100</v>
      </c>
      <c r="I474">
        <v>25</v>
      </c>
    </row>
    <row r="475" spans="1:9" x14ac:dyDescent="0.3">
      <c r="A475" t="s">
        <v>1196</v>
      </c>
      <c r="B475" t="s">
        <v>1246</v>
      </c>
      <c r="C475" t="s">
        <v>1247</v>
      </c>
      <c r="D475">
        <v>95</v>
      </c>
      <c r="E475">
        <v>45.5</v>
      </c>
      <c r="F475">
        <v>-75.650000000000006</v>
      </c>
      <c r="G475" t="s">
        <v>851</v>
      </c>
      <c r="H475">
        <v>96</v>
      </c>
      <c r="I475">
        <v>30</v>
      </c>
    </row>
    <row r="476" spans="1:9" x14ac:dyDescent="0.3">
      <c r="A476" t="s">
        <v>1196</v>
      </c>
      <c r="B476" t="s">
        <v>1248</v>
      </c>
      <c r="C476" t="s">
        <v>1249</v>
      </c>
      <c r="D476">
        <v>175</v>
      </c>
      <c r="E476">
        <v>46.1</v>
      </c>
      <c r="F476">
        <v>-76.05</v>
      </c>
      <c r="G476" t="s">
        <v>863</v>
      </c>
      <c r="H476">
        <v>85</v>
      </c>
      <c r="I476">
        <v>25</v>
      </c>
    </row>
    <row r="477" spans="1:9" x14ac:dyDescent="0.3">
      <c r="A477" t="s">
        <v>1196</v>
      </c>
      <c r="B477" t="s">
        <v>1250</v>
      </c>
      <c r="C477" t="s">
        <v>1251</v>
      </c>
      <c r="D477">
        <v>120</v>
      </c>
      <c r="E477">
        <v>45.4</v>
      </c>
      <c r="F477">
        <v>-72.73</v>
      </c>
      <c r="G477" t="s">
        <v>829</v>
      </c>
      <c r="H477">
        <v>89</v>
      </c>
      <c r="I477">
        <v>28</v>
      </c>
    </row>
    <row r="478" spans="1:9" x14ac:dyDescent="0.3">
      <c r="A478" t="s">
        <v>1196</v>
      </c>
      <c r="B478" t="s">
        <v>1252</v>
      </c>
      <c r="C478" t="s">
        <v>1253</v>
      </c>
      <c r="D478">
        <v>30</v>
      </c>
      <c r="E478">
        <v>50.5</v>
      </c>
      <c r="F478">
        <v>-59.48</v>
      </c>
      <c r="G478" t="s">
        <v>911</v>
      </c>
      <c r="H478">
        <v>127</v>
      </c>
      <c r="I478">
        <v>30</v>
      </c>
    </row>
    <row r="479" spans="1:9" x14ac:dyDescent="0.3">
      <c r="A479" t="s">
        <v>1196</v>
      </c>
      <c r="B479" t="s">
        <v>1254</v>
      </c>
      <c r="C479" t="s">
        <v>1255</v>
      </c>
      <c r="D479">
        <v>5</v>
      </c>
      <c r="E479">
        <v>50.23</v>
      </c>
      <c r="F479">
        <v>-63.6</v>
      </c>
      <c r="G479" t="s">
        <v>911</v>
      </c>
      <c r="H479">
        <v>119</v>
      </c>
      <c r="I479">
        <v>28</v>
      </c>
    </row>
    <row r="480" spans="1:9" x14ac:dyDescent="0.3">
      <c r="A480" t="s">
        <v>1196</v>
      </c>
      <c r="B480" t="s">
        <v>1256</v>
      </c>
      <c r="C480" t="s">
        <v>1257</v>
      </c>
      <c r="D480">
        <v>75</v>
      </c>
      <c r="E480">
        <v>45.05</v>
      </c>
      <c r="F480">
        <v>-73.58</v>
      </c>
      <c r="G480" t="s">
        <v>847</v>
      </c>
      <c r="H480">
        <v>89</v>
      </c>
      <c r="I480">
        <v>30</v>
      </c>
    </row>
    <row r="481" spans="1:9" x14ac:dyDescent="0.3">
      <c r="A481" t="s">
        <v>1196</v>
      </c>
      <c r="B481" t="s">
        <v>1258</v>
      </c>
      <c r="C481" t="s">
        <v>1259</v>
      </c>
      <c r="D481">
        <v>65</v>
      </c>
      <c r="E481">
        <v>45.43</v>
      </c>
      <c r="F481">
        <v>-75.73</v>
      </c>
      <c r="G481" t="s">
        <v>851</v>
      </c>
      <c r="H481">
        <v>90</v>
      </c>
      <c r="I481">
        <v>30</v>
      </c>
    </row>
    <row r="482" spans="1:9" x14ac:dyDescent="0.3">
      <c r="A482" t="s">
        <v>1196</v>
      </c>
      <c r="B482" t="s">
        <v>1260</v>
      </c>
      <c r="C482" t="s">
        <v>1261</v>
      </c>
      <c r="D482">
        <v>35</v>
      </c>
      <c r="E482">
        <v>45.35</v>
      </c>
      <c r="F482">
        <v>-73.23</v>
      </c>
      <c r="G482" t="s">
        <v>847</v>
      </c>
      <c r="H482">
        <v>89</v>
      </c>
      <c r="I482">
        <v>30</v>
      </c>
    </row>
    <row r="483" spans="1:9" x14ac:dyDescent="0.3">
      <c r="A483" t="s">
        <v>1196</v>
      </c>
      <c r="B483" t="s">
        <v>1262</v>
      </c>
      <c r="C483" t="s">
        <v>1263</v>
      </c>
      <c r="D483">
        <v>5</v>
      </c>
      <c r="E483">
        <v>58.48</v>
      </c>
      <c r="F483">
        <v>-78.099999999999994</v>
      </c>
      <c r="G483" t="s">
        <v>849</v>
      </c>
      <c r="H483">
        <v>109</v>
      </c>
      <c r="I483">
        <v>12</v>
      </c>
    </row>
    <row r="484" spans="1:9" x14ac:dyDescent="0.3">
      <c r="A484" t="s">
        <v>1196</v>
      </c>
      <c r="B484" t="s">
        <v>1264</v>
      </c>
      <c r="C484" t="s">
        <v>1265</v>
      </c>
      <c r="D484">
        <v>45</v>
      </c>
      <c r="E484">
        <v>46.02</v>
      </c>
      <c r="F484">
        <v>-73.45</v>
      </c>
      <c r="G484" t="s">
        <v>851</v>
      </c>
      <c r="H484">
        <v>90</v>
      </c>
      <c r="I484">
        <v>30</v>
      </c>
    </row>
    <row r="485" spans="1:9" x14ac:dyDescent="0.3">
      <c r="A485" t="s">
        <v>1196</v>
      </c>
      <c r="B485" t="s">
        <v>1266</v>
      </c>
      <c r="C485" t="s">
        <v>1267</v>
      </c>
      <c r="D485">
        <v>25</v>
      </c>
      <c r="E485">
        <v>58.1</v>
      </c>
      <c r="F485">
        <v>-68.400000000000006</v>
      </c>
      <c r="G485" t="s">
        <v>833</v>
      </c>
      <c r="H485">
        <v>117</v>
      </c>
      <c r="I485">
        <v>12</v>
      </c>
    </row>
    <row r="486" spans="1:9" x14ac:dyDescent="0.3">
      <c r="A486" t="s">
        <v>1196</v>
      </c>
      <c r="B486" t="s">
        <v>1268</v>
      </c>
      <c r="C486" t="s">
        <v>1269</v>
      </c>
      <c r="D486">
        <v>20</v>
      </c>
      <c r="E486">
        <v>55.28</v>
      </c>
      <c r="F486">
        <v>-77.75</v>
      </c>
      <c r="G486" t="s">
        <v>849</v>
      </c>
      <c r="H486">
        <v>105</v>
      </c>
      <c r="I486">
        <v>12</v>
      </c>
    </row>
    <row r="487" spans="1:9" x14ac:dyDescent="0.3">
      <c r="A487" t="s">
        <v>1196</v>
      </c>
      <c r="B487" t="s">
        <v>1270</v>
      </c>
      <c r="C487" t="s">
        <v>1271</v>
      </c>
      <c r="D487">
        <v>55</v>
      </c>
      <c r="E487">
        <v>47.37</v>
      </c>
      <c r="F487">
        <v>-70.040000000000006</v>
      </c>
      <c r="G487" t="s">
        <v>847</v>
      </c>
      <c r="H487">
        <v>99</v>
      </c>
      <c r="I487">
        <v>27</v>
      </c>
    </row>
    <row r="488" spans="1:9" x14ac:dyDescent="0.3">
      <c r="A488" t="s">
        <v>1196</v>
      </c>
      <c r="B488" t="s">
        <v>1272</v>
      </c>
      <c r="C488" t="s">
        <v>1273</v>
      </c>
      <c r="D488">
        <v>65</v>
      </c>
      <c r="E488">
        <v>45.65</v>
      </c>
      <c r="F488">
        <v>-74.33</v>
      </c>
      <c r="G488" t="s">
        <v>851</v>
      </c>
      <c r="H488">
        <v>95</v>
      </c>
      <c r="I488">
        <v>32</v>
      </c>
    </row>
    <row r="489" spans="1:9" x14ac:dyDescent="0.3">
      <c r="A489" t="s">
        <v>1196</v>
      </c>
      <c r="B489" t="s">
        <v>1274</v>
      </c>
      <c r="C489" t="s">
        <v>1275</v>
      </c>
      <c r="D489">
        <v>420</v>
      </c>
      <c r="E489">
        <v>45.58</v>
      </c>
      <c r="F489">
        <v>-70.88</v>
      </c>
      <c r="G489" t="s">
        <v>911</v>
      </c>
      <c r="H489">
        <v>80</v>
      </c>
      <c r="I489">
        <v>23</v>
      </c>
    </row>
    <row r="490" spans="1:9" x14ac:dyDescent="0.3">
      <c r="A490" t="s">
        <v>1196</v>
      </c>
      <c r="B490" t="s">
        <v>1276</v>
      </c>
      <c r="C490" t="s">
        <v>1277</v>
      </c>
      <c r="D490">
        <v>25</v>
      </c>
      <c r="E490">
        <v>47.65</v>
      </c>
      <c r="F490">
        <v>-70.150000000000006</v>
      </c>
      <c r="G490" t="s">
        <v>851</v>
      </c>
      <c r="H490">
        <v>104</v>
      </c>
      <c r="I490">
        <v>26</v>
      </c>
    </row>
    <row r="491" spans="1:9" x14ac:dyDescent="0.3">
      <c r="A491" t="s">
        <v>1196</v>
      </c>
      <c r="B491" t="s">
        <v>1278</v>
      </c>
      <c r="C491" t="s">
        <v>1279</v>
      </c>
      <c r="D491">
        <v>165</v>
      </c>
      <c r="E491">
        <v>47.43</v>
      </c>
      <c r="F491">
        <v>-72.78</v>
      </c>
      <c r="G491" t="s">
        <v>825</v>
      </c>
      <c r="H491">
        <v>89</v>
      </c>
      <c r="I491">
        <v>24</v>
      </c>
    </row>
    <row r="492" spans="1:9" x14ac:dyDescent="0.3">
      <c r="A492" t="s">
        <v>1196</v>
      </c>
      <c r="B492" t="s">
        <v>1280</v>
      </c>
      <c r="C492" t="s">
        <v>1281</v>
      </c>
      <c r="D492">
        <v>155</v>
      </c>
      <c r="E492">
        <v>45.37</v>
      </c>
      <c r="F492">
        <v>-71.849999999999994</v>
      </c>
      <c r="G492" t="s">
        <v>862</v>
      </c>
      <c r="H492">
        <v>80</v>
      </c>
      <c r="I492">
        <v>20</v>
      </c>
    </row>
    <row r="493" spans="1:9" x14ac:dyDescent="0.3">
      <c r="A493" t="s">
        <v>1196</v>
      </c>
      <c r="B493" t="s">
        <v>1282</v>
      </c>
      <c r="C493" t="s">
        <v>1283</v>
      </c>
      <c r="D493">
        <v>30</v>
      </c>
      <c r="E493">
        <v>45.35</v>
      </c>
      <c r="F493">
        <v>-73.8</v>
      </c>
      <c r="G493" t="s">
        <v>847</v>
      </c>
      <c r="H493">
        <v>98</v>
      </c>
      <c r="I493">
        <v>32</v>
      </c>
    </row>
    <row r="494" spans="1:9" x14ac:dyDescent="0.3">
      <c r="A494" t="s">
        <v>1196</v>
      </c>
      <c r="B494" t="s">
        <v>1284</v>
      </c>
      <c r="C494" t="s">
        <v>1285</v>
      </c>
      <c r="D494">
        <v>100</v>
      </c>
      <c r="E494">
        <v>46.85</v>
      </c>
      <c r="F494">
        <v>-71.349999999999994</v>
      </c>
      <c r="G494" t="s">
        <v>911</v>
      </c>
      <c r="H494">
        <v>96</v>
      </c>
      <c r="I494">
        <v>30</v>
      </c>
    </row>
    <row r="495" spans="1:9" x14ac:dyDescent="0.3">
      <c r="A495" t="s">
        <v>1196</v>
      </c>
      <c r="B495" t="s">
        <v>1286</v>
      </c>
      <c r="C495" t="s">
        <v>1287</v>
      </c>
      <c r="D495">
        <v>15</v>
      </c>
      <c r="E495">
        <v>46.25</v>
      </c>
      <c r="F495">
        <v>-72.95</v>
      </c>
      <c r="G495" t="s">
        <v>851</v>
      </c>
      <c r="H495">
        <v>99</v>
      </c>
      <c r="I495">
        <v>30</v>
      </c>
    </row>
    <row r="496" spans="1:9" x14ac:dyDescent="0.3">
      <c r="A496" t="s">
        <v>1196</v>
      </c>
      <c r="B496" t="s">
        <v>1288</v>
      </c>
      <c r="C496" t="s">
        <v>1289</v>
      </c>
      <c r="D496">
        <v>215</v>
      </c>
      <c r="E496">
        <v>45.27</v>
      </c>
      <c r="F496">
        <v>-72.13</v>
      </c>
      <c r="G496" t="s">
        <v>851</v>
      </c>
      <c r="H496">
        <v>80</v>
      </c>
      <c r="I496">
        <v>20</v>
      </c>
    </row>
    <row r="497" spans="1:9" x14ac:dyDescent="0.3">
      <c r="A497" t="s">
        <v>1196</v>
      </c>
      <c r="B497" t="s">
        <v>1290</v>
      </c>
      <c r="C497" t="s">
        <v>1291</v>
      </c>
      <c r="D497">
        <v>325</v>
      </c>
      <c r="E497">
        <v>48.13</v>
      </c>
      <c r="F497">
        <v>-78.13</v>
      </c>
      <c r="G497" t="s">
        <v>908</v>
      </c>
      <c r="H497">
        <v>80</v>
      </c>
      <c r="I497">
        <v>18</v>
      </c>
    </row>
    <row r="498" spans="1:9" x14ac:dyDescent="0.3">
      <c r="A498" t="s">
        <v>1196</v>
      </c>
      <c r="B498" t="s">
        <v>1292</v>
      </c>
      <c r="C498" t="s">
        <v>1293</v>
      </c>
      <c r="D498">
        <v>180</v>
      </c>
      <c r="E498">
        <v>46.38</v>
      </c>
      <c r="F498">
        <v>-75.97</v>
      </c>
      <c r="G498" t="s">
        <v>825</v>
      </c>
      <c r="H498">
        <v>84</v>
      </c>
      <c r="I498">
        <v>25</v>
      </c>
    </row>
    <row r="499" spans="1:9" x14ac:dyDescent="0.3">
      <c r="A499" t="s">
        <v>1196</v>
      </c>
      <c r="B499" t="s">
        <v>1294</v>
      </c>
      <c r="C499" t="s">
        <v>1295</v>
      </c>
      <c r="D499">
        <v>50</v>
      </c>
      <c r="E499">
        <v>45.53</v>
      </c>
      <c r="F499">
        <v>-75.42</v>
      </c>
      <c r="G499" t="s">
        <v>851</v>
      </c>
      <c r="H499">
        <v>95</v>
      </c>
      <c r="I499">
        <v>30</v>
      </c>
    </row>
    <row r="500" spans="1:9" x14ac:dyDescent="0.3">
      <c r="A500" t="s">
        <v>1196</v>
      </c>
      <c r="B500" t="s">
        <v>1296</v>
      </c>
      <c r="C500" t="s">
        <v>1297</v>
      </c>
      <c r="D500">
        <v>5</v>
      </c>
      <c r="E500">
        <v>48.85</v>
      </c>
      <c r="F500">
        <v>-67.53</v>
      </c>
      <c r="G500" t="s">
        <v>847</v>
      </c>
      <c r="H500">
        <v>110</v>
      </c>
      <c r="I500">
        <v>27</v>
      </c>
    </row>
    <row r="501" spans="1:9" x14ac:dyDescent="0.3">
      <c r="A501" t="s">
        <v>1196</v>
      </c>
      <c r="B501" t="s">
        <v>1298</v>
      </c>
      <c r="C501" t="s">
        <v>1299</v>
      </c>
      <c r="D501">
        <v>90</v>
      </c>
      <c r="E501">
        <v>48.58</v>
      </c>
      <c r="F501">
        <v>-68.180000000000007</v>
      </c>
      <c r="G501" t="s">
        <v>847</v>
      </c>
      <c r="H501">
        <v>108</v>
      </c>
      <c r="I501">
        <v>27</v>
      </c>
    </row>
    <row r="502" spans="1:9" x14ac:dyDescent="0.3">
      <c r="A502" t="s">
        <v>1196</v>
      </c>
      <c r="B502" t="s">
        <v>1300</v>
      </c>
      <c r="C502" t="s">
        <v>1301</v>
      </c>
      <c r="D502">
        <v>225</v>
      </c>
      <c r="E502">
        <v>46.55</v>
      </c>
      <c r="F502">
        <v>-75.5</v>
      </c>
      <c r="G502" t="s">
        <v>825</v>
      </c>
      <c r="H502">
        <v>83</v>
      </c>
      <c r="I502">
        <v>22</v>
      </c>
    </row>
    <row r="503" spans="1:9" x14ac:dyDescent="0.3">
      <c r="A503" t="s">
        <v>1196</v>
      </c>
      <c r="B503" t="s">
        <v>1302</v>
      </c>
      <c r="C503" t="s">
        <v>1303</v>
      </c>
      <c r="D503">
        <v>10</v>
      </c>
      <c r="E503">
        <v>46.98</v>
      </c>
      <c r="F503">
        <v>-70.55</v>
      </c>
      <c r="G503" t="s">
        <v>851</v>
      </c>
      <c r="H503">
        <v>99</v>
      </c>
      <c r="I503">
        <v>29</v>
      </c>
    </row>
    <row r="504" spans="1:9" x14ac:dyDescent="0.3">
      <c r="A504" t="s">
        <v>1304</v>
      </c>
      <c r="B504" t="s">
        <v>1305</v>
      </c>
      <c r="C504" t="s">
        <v>1306</v>
      </c>
      <c r="D504">
        <v>25</v>
      </c>
      <c r="E504">
        <v>45.43</v>
      </c>
      <c r="F504">
        <v>-73.87</v>
      </c>
      <c r="G504" t="s">
        <v>847</v>
      </c>
      <c r="H504">
        <v>98</v>
      </c>
      <c r="I504">
        <v>32</v>
      </c>
    </row>
    <row r="505" spans="1:9" x14ac:dyDescent="0.3">
      <c r="A505" t="s">
        <v>1304</v>
      </c>
      <c r="B505" t="s">
        <v>1307</v>
      </c>
      <c r="C505" t="s">
        <v>1308</v>
      </c>
      <c r="D505">
        <v>25</v>
      </c>
      <c r="E505">
        <v>45.45</v>
      </c>
      <c r="F505">
        <v>-73.75</v>
      </c>
      <c r="G505" t="s">
        <v>847</v>
      </c>
      <c r="H505">
        <v>98</v>
      </c>
      <c r="I505">
        <v>32</v>
      </c>
    </row>
    <row r="506" spans="1:9" x14ac:dyDescent="0.3">
      <c r="A506" t="s">
        <v>1304</v>
      </c>
      <c r="B506" t="s">
        <v>1309</v>
      </c>
      <c r="C506" t="s">
        <v>1310</v>
      </c>
      <c r="D506">
        <v>35</v>
      </c>
      <c r="E506">
        <v>45.58</v>
      </c>
      <c r="F506">
        <v>-73.75</v>
      </c>
      <c r="G506" t="s">
        <v>847</v>
      </c>
      <c r="H506">
        <v>98</v>
      </c>
      <c r="I506">
        <v>32</v>
      </c>
    </row>
    <row r="507" spans="1:9" x14ac:dyDescent="0.3">
      <c r="A507" t="s">
        <v>1304</v>
      </c>
      <c r="B507" t="s">
        <v>1311</v>
      </c>
      <c r="C507" t="s">
        <v>1312</v>
      </c>
      <c r="D507">
        <v>20</v>
      </c>
      <c r="E507">
        <v>45.51</v>
      </c>
      <c r="F507">
        <v>-73.55</v>
      </c>
      <c r="G507" t="s">
        <v>847</v>
      </c>
      <c r="H507">
        <v>98</v>
      </c>
      <c r="I507">
        <v>32</v>
      </c>
    </row>
    <row r="508" spans="1:9" x14ac:dyDescent="0.3">
      <c r="A508" t="s">
        <v>1304</v>
      </c>
      <c r="B508" t="s">
        <v>1313</v>
      </c>
      <c r="C508" t="s">
        <v>1314</v>
      </c>
      <c r="D508">
        <v>25</v>
      </c>
      <c r="E508">
        <v>45.63</v>
      </c>
      <c r="F508">
        <v>-73.52</v>
      </c>
      <c r="G508" t="s">
        <v>847</v>
      </c>
      <c r="H508">
        <v>98</v>
      </c>
      <c r="I508">
        <v>32</v>
      </c>
    </row>
    <row r="509" spans="1:9" x14ac:dyDescent="0.3">
      <c r="A509" t="s">
        <v>1304</v>
      </c>
      <c r="B509" t="s">
        <v>1315</v>
      </c>
      <c r="C509" t="s">
        <v>1316</v>
      </c>
      <c r="D509">
        <v>20</v>
      </c>
      <c r="E509">
        <v>45.6</v>
      </c>
      <c r="F509">
        <v>-73.63</v>
      </c>
      <c r="G509" t="s">
        <v>847</v>
      </c>
      <c r="H509">
        <v>98</v>
      </c>
      <c r="I509">
        <v>32</v>
      </c>
    </row>
    <row r="510" spans="1:9" x14ac:dyDescent="0.3">
      <c r="A510" t="s">
        <v>1304</v>
      </c>
      <c r="B510" t="s">
        <v>1317</v>
      </c>
      <c r="C510" t="s">
        <v>1318</v>
      </c>
      <c r="D510">
        <v>105</v>
      </c>
      <c r="E510">
        <v>45.52</v>
      </c>
      <c r="F510">
        <v>-73.62</v>
      </c>
      <c r="G510" t="s">
        <v>847</v>
      </c>
      <c r="H510">
        <v>98</v>
      </c>
      <c r="I510">
        <v>32</v>
      </c>
    </row>
    <row r="511" spans="1:9" x14ac:dyDescent="0.3">
      <c r="A511" t="s">
        <v>1304</v>
      </c>
      <c r="B511" t="s">
        <v>1319</v>
      </c>
      <c r="C511" t="s">
        <v>1320</v>
      </c>
      <c r="D511">
        <v>25</v>
      </c>
      <c r="E511">
        <v>45.48</v>
      </c>
      <c r="F511">
        <v>-73.87</v>
      </c>
      <c r="G511" t="s">
        <v>847</v>
      </c>
      <c r="H511">
        <v>98</v>
      </c>
      <c r="I511">
        <v>32</v>
      </c>
    </row>
    <row r="512" spans="1:9" x14ac:dyDescent="0.3">
      <c r="A512" t="s">
        <v>1304</v>
      </c>
      <c r="B512" t="s">
        <v>1321</v>
      </c>
      <c r="C512" t="s">
        <v>1322</v>
      </c>
      <c r="D512">
        <v>15</v>
      </c>
      <c r="E512">
        <v>45.5</v>
      </c>
      <c r="F512">
        <v>-73.5</v>
      </c>
      <c r="G512" t="s">
        <v>847</v>
      </c>
      <c r="H512">
        <v>98</v>
      </c>
      <c r="I512">
        <v>32</v>
      </c>
    </row>
    <row r="513" spans="1:9" x14ac:dyDescent="0.3">
      <c r="A513" t="s">
        <v>1304</v>
      </c>
      <c r="B513" t="s">
        <v>1323</v>
      </c>
      <c r="C513" t="s">
        <v>1324</v>
      </c>
      <c r="D513">
        <v>45</v>
      </c>
      <c r="E513">
        <v>45.5</v>
      </c>
      <c r="F513">
        <v>-73.67</v>
      </c>
      <c r="G513" t="s">
        <v>847</v>
      </c>
      <c r="H513">
        <v>98</v>
      </c>
      <c r="I513">
        <v>32</v>
      </c>
    </row>
    <row r="514" spans="1:9" x14ac:dyDescent="0.3">
      <c r="A514" t="s">
        <v>1304</v>
      </c>
      <c r="B514" t="s">
        <v>1325</v>
      </c>
      <c r="C514" t="s">
        <v>1326</v>
      </c>
      <c r="D514">
        <v>35</v>
      </c>
      <c r="E514">
        <v>45.42</v>
      </c>
      <c r="F514">
        <v>-73.930000000000007</v>
      </c>
      <c r="G514" t="s">
        <v>847</v>
      </c>
      <c r="H514">
        <v>98</v>
      </c>
      <c r="I514">
        <v>32</v>
      </c>
    </row>
    <row r="515" spans="1:9" x14ac:dyDescent="0.3">
      <c r="A515" t="s">
        <v>1304</v>
      </c>
      <c r="B515" t="s">
        <v>1327</v>
      </c>
      <c r="C515" t="s">
        <v>1328</v>
      </c>
      <c r="D515">
        <v>20</v>
      </c>
      <c r="E515">
        <v>45.45</v>
      </c>
      <c r="F515">
        <v>-73.569999999999993</v>
      </c>
      <c r="G515" t="s">
        <v>847</v>
      </c>
      <c r="H515">
        <v>98</v>
      </c>
      <c r="I515">
        <v>32</v>
      </c>
    </row>
    <row r="516" spans="1:9" x14ac:dyDescent="0.3">
      <c r="A516" t="s">
        <v>1304</v>
      </c>
      <c r="B516" t="s">
        <v>1329</v>
      </c>
      <c r="C516" t="s">
        <v>1330</v>
      </c>
      <c r="D516">
        <v>15</v>
      </c>
      <c r="E516">
        <v>46.4</v>
      </c>
      <c r="F516">
        <v>-72.28</v>
      </c>
      <c r="G516" t="s">
        <v>851</v>
      </c>
      <c r="H516">
        <v>98</v>
      </c>
      <c r="I516">
        <v>30</v>
      </c>
    </row>
    <row r="517" spans="1:9" x14ac:dyDescent="0.3">
      <c r="A517" t="s">
        <v>1304</v>
      </c>
      <c r="B517" t="s">
        <v>1331</v>
      </c>
      <c r="C517" t="s">
        <v>1332</v>
      </c>
      <c r="D517">
        <v>545</v>
      </c>
      <c r="E517">
        <v>53.21</v>
      </c>
      <c r="F517">
        <v>-70.91</v>
      </c>
      <c r="G517" t="s">
        <v>985</v>
      </c>
      <c r="H517">
        <v>90</v>
      </c>
      <c r="I517">
        <v>15</v>
      </c>
    </row>
    <row r="518" spans="1:9" x14ac:dyDescent="0.3">
      <c r="A518" t="s">
        <v>1304</v>
      </c>
      <c r="B518" t="s">
        <v>1333</v>
      </c>
      <c r="C518" t="s">
        <v>1334</v>
      </c>
      <c r="D518">
        <v>305</v>
      </c>
      <c r="E518">
        <v>48.25</v>
      </c>
      <c r="F518">
        <v>-79.02</v>
      </c>
      <c r="G518" t="s">
        <v>908</v>
      </c>
      <c r="H518">
        <v>80</v>
      </c>
      <c r="I518">
        <v>18</v>
      </c>
    </row>
    <row r="519" spans="1:9" x14ac:dyDescent="0.3">
      <c r="A519" t="s">
        <v>1304</v>
      </c>
      <c r="B519" t="s">
        <v>1335</v>
      </c>
      <c r="C519" t="s">
        <v>1336</v>
      </c>
      <c r="D519">
        <v>5</v>
      </c>
      <c r="E519">
        <v>48.53</v>
      </c>
      <c r="F519">
        <v>-64.22</v>
      </c>
      <c r="G519" t="s">
        <v>919</v>
      </c>
      <c r="H519">
        <v>120</v>
      </c>
      <c r="I519">
        <v>28</v>
      </c>
    </row>
    <row r="520" spans="1:9" x14ac:dyDescent="0.3">
      <c r="A520" t="s">
        <v>1304</v>
      </c>
      <c r="B520" t="s">
        <v>1337</v>
      </c>
      <c r="C520" t="s">
        <v>1338</v>
      </c>
      <c r="D520">
        <v>25</v>
      </c>
      <c r="E520">
        <v>45.38</v>
      </c>
      <c r="F520">
        <v>-73.98</v>
      </c>
      <c r="G520" t="s">
        <v>847</v>
      </c>
      <c r="H520">
        <v>98</v>
      </c>
      <c r="I520">
        <v>30</v>
      </c>
    </row>
    <row r="521" spans="1:9" x14ac:dyDescent="0.3">
      <c r="A521" t="s">
        <v>1304</v>
      </c>
      <c r="B521" t="s">
        <v>1339</v>
      </c>
      <c r="C521" t="s">
        <v>1340</v>
      </c>
      <c r="D521">
        <v>145</v>
      </c>
      <c r="E521">
        <v>46.22</v>
      </c>
      <c r="F521">
        <v>-71.78</v>
      </c>
      <c r="G521" t="s">
        <v>851</v>
      </c>
      <c r="H521">
        <v>89</v>
      </c>
      <c r="I521">
        <v>27</v>
      </c>
    </row>
    <row r="522" spans="1:9" x14ac:dyDescent="0.3">
      <c r="A522" t="s">
        <v>1304</v>
      </c>
      <c r="B522" t="s">
        <v>1341</v>
      </c>
      <c r="C522" t="s">
        <v>1342</v>
      </c>
      <c r="D522">
        <v>20</v>
      </c>
      <c r="E522">
        <v>50.02</v>
      </c>
      <c r="F522">
        <v>-66.87</v>
      </c>
      <c r="G522" t="s">
        <v>862</v>
      </c>
      <c r="H522">
        <v>110</v>
      </c>
      <c r="I522">
        <v>25</v>
      </c>
    </row>
    <row r="523" spans="1:9" x14ac:dyDescent="0.3">
      <c r="A523" t="s">
        <v>1304</v>
      </c>
      <c r="B523" t="s">
        <v>1343</v>
      </c>
      <c r="C523" t="s">
        <v>1344</v>
      </c>
      <c r="D523">
        <v>5</v>
      </c>
      <c r="E523">
        <v>60.03</v>
      </c>
      <c r="F523">
        <v>-77.28</v>
      </c>
      <c r="G523" t="s">
        <v>849</v>
      </c>
      <c r="H523">
        <v>117</v>
      </c>
      <c r="I523">
        <v>10</v>
      </c>
    </row>
    <row r="524" spans="1:9" x14ac:dyDescent="0.3">
      <c r="A524" t="s">
        <v>1345</v>
      </c>
      <c r="B524" t="s">
        <v>1346</v>
      </c>
      <c r="C524" t="s">
        <v>1347</v>
      </c>
      <c r="D524">
        <v>35</v>
      </c>
      <c r="E524">
        <v>46.78</v>
      </c>
      <c r="F524">
        <v>-71.38</v>
      </c>
      <c r="G524" t="s">
        <v>851</v>
      </c>
      <c r="H524">
        <v>96</v>
      </c>
      <c r="I524">
        <v>30</v>
      </c>
    </row>
    <row r="525" spans="1:9" x14ac:dyDescent="0.3">
      <c r="A525" t="s">
        <v>1345</v>
      </c>
      <c r="B525" t="s">
        <v>1348</v>
      </c>
      <c r="C525" t="s">
        <v>1349</v>
      </c>
      <c r="D525">
        <v>50</v>
      </c>
      <c r="E525">
        <v>46.8</v>
      </c>
      <c r="F525">
        <v>-71.180000000000007</v>
      </c>
      <c r="G525" t="s">
        <v>851</v>
      </c>
      <c r="H525">
        <v>96</v>
      </c>
      <c r="I525">
        <v>30</v>
      </c>
    </row>
    <row r="526" spans="1:9" x14ac:dyDescent="0.3">
      <c r="A526" t="s">
        <v>1345</v>
      </c>
      <c r="B526" t="s">
        <v>1196</v>
      </c>
      <c r="C526" t="s">
        <v>1350</v>
      </c>
      <c r="D526">
        <v>120</v>
      </c>
      <c r="E526">
        <v>46.8</v>
      </c>
      <c r="F526">
        <v>-71.23</v>
      </c>
      <c r="G526" t="s">
        <v>851</v>
      </c>
      <c r="H526">
        <v>96</v>
      </c>
      <c r="I526">
        <v>30</v>
      </c>
    </row>
    <row r="527" spans="1:9" x14ac:dyDescent="0.3">
      <c r="A527" t="s">
        <v>1345</v>
      </c>
      <c r="B527" t="s">
        <v>1351</v>
      </c>
      <c r="C527" t="s">
        <v>1352</v>
      </c>
      <c r="D527">
        <v>10</v>
      </c>
      <c r="E527">
        <v>46.77</v>
      </c>
      <c r="F527">
        <v>-71.25</v>
      </c>
      <c r="G527" t="s">
        <v>851</v>
      </c>
      <c r="H527">
        <v>96</v>
      </c>
      <c r="I527">
        <v>30</v>
      </c>
    </row>
    <row r="528" spans="1:9" x14ac:dyDescent="0.3">
      <c r="A528" t="s">
        <v>1345</v>
      </c>
      <c r="B528" t="s">
        <v>1353</v>
      </c>
      <c r="C528" t="s">
        <v>1354</v>
      </c>
      <c r="D528">
        <v>115</v>
      </c>
      <c r="E528">
        <v>46.78</v>
      </c>
      <c r="F528">
        <v>-71.28</v>
      </c>
      <c r="G528" t="s">
        <v>851</v>
      </c>
      <c r="H528">
        <v>96</v>
      </c>
      <c r="I528">
        <v>30</v>
      </c>
    </row>
    <row r="529" spans="1:9" x14ac:dyDescent="0.3">
      <c r="A529" t="s">
        <v>1196</v>
      </c>
      <c r="B529" t="s">
        <v>939</v>
      </c>
      <c r="C529" t="s">
        <v>1355</v>
      </c>
      <c r="D529">
        <v>150</v>
      </c>
      <c r="E529">
        <v>45.67</v>
      </c>
      <c r="F529">
        <v>-72.150000000000006</v>
      </c>
      <c r="G529" t="s">
        <v>829</v>
      </c>
      <c r="H529">
        <v>80</v>
      </c>
      <c r="I529">
        <v>26</v>
      </c>
    </row>
    <row r="530" spans="1:9" x14ac:dyDescent="0.3">
      <c r="A530" t="s">
        <v>1196</v>
      </c>
      <c r="B530" t="s">
        <v>1356</v>
      </c>
      <c r="C530" t="s">
        <v>1357</v>
      </c>
      <c r="D530">
        <v>30</v>
      </c>
      <c r="E530">
        <v>48.43</v>
      </c>
      <c r="F530">
        <v>-68.55</v>
      </c>
      <c r="G530" t="s">
        <v>829</v>
      </c>
      <c r="H530">
        <v>108</v>
      </c>
      <c r="I530">
        <v>27</v>
      </c>
    </row>
    <row r="531" spans="1:9" x14ac:dyDescent="0.3">
      <c r="A531" t="s">
        <v>1196</v>
      </c>
      <c r="B531" t="s">
        <v>1358</v>
      </c>
      <c r="C531" t="s">
        <v>1359</v>
      </c>
      <c r="D531">
        <v>55</v>
      </c>
      <c r="E531">
        <v>47.83</v>
      </c>
      <c r="F531">
        <v>-69.53</v>
      </c>
      <c r="G531" t="s">
        <v>829</v>
      </c>
      <c r="H531">
        <v>106</v>
      </c>
      <c r="I531">
        <v>25</v>
      </c>
    </row>
    <row r="532" spans="1:9" x14ac:dyDescent="0.3">
      <c r="A532" t="s">
        <v>1196</v>
      </c>
      <c r="B532" t="s">
        <v>1360</v>
      </c>
      <c r="C532" t="s">
        <v>1361</v>
      </c>
      <c r="D532">
        <v>100</v>
      </c>
      <c r="E532">
        <v>48.52</v>
      </c>
      <c r="F532">
        <v>-72.23</v>
      </c>
      <c r="G532" t="s">
        <v>916</v>
      </c>
      <c r="H532">
        <v>91</v>
      </c>
      <c r="I532">
        <v>23</v>
      </c>
    </row>
    <row r="533" spans="1:9" x14ac:dyDescent="0.3">
      <c r="A533" t="s">
        <v>1196</v>
      </c>
      <c r="B533" t="s">
        <v>1362</v>
      </c>
      <c r="C533" t="s">
        <v>1363</v>
      </c>
      <c r="D533">
        <v>160</v>
      </c>
      <c r="E533">
        <v>45.04</v>
      </c>
      <c r="F533">
        <v>-72.099999999999994</v>
      </c>
      <c r="G533" t="s">
        <v>829</v>
      </c>
      <c r="H533">
        <v>80</v>
      </c>
      <c r="I533">
        <v>20</v>
      </c>
    </row>
    <row r="534" spans="1:9" x14ac:dyDescent="0.3">
      <c r="A534" t="s">
        <v>1196</v>
      </c>
      <c r="B534" t="s">
        <v>1364</v>
      </c>
      <c r="C534" t="s">
        <v>1365</v>
      </c>
      <c r="D534">
        <v>25</v>
      </c>
      <c r="E534">
        <v>45.63</v>
      </c>
      <c r="F534">
        <v>-73.8</v>
      </c>
      <c r="G534" t="s">
        <v>847</v>
      </c>
      <c r="H534">
        <v>95</v>
      </c>
      <c r="I534">
        <v>32</v>
      </c>
    </row>
    <row r="535" spans="1:9" x14ac:dyDescent="0.3">
      <c r="A535" t="s">
        <v>1196</v>
      </c>
      <c r="B535" t="s">
        <v>1366</v>
      </c>
      <c r="C535" t="s">
        <v>1367</v>
      </c>
      <c r="D535">
        <v>300</v>
      </c>
      <c r="E535">
        <v>48.23</v>
      </c>
      <c r="F535">
        <v>-79.02</v>
      </c>
      <c r="G535" t="s">
        <v>908</v>
      </c>
      <c r="H535">
        <v>80</v>
      </c>
      <c r="I535">
        <v>18</v>
      </c>
    </row>
    <row r="536" spans="1:9" x14ac:dyDescent="0.3">
      <c r="A536" t="s">
        <v>1196</v>
      </c>
      <c r="B536" t="s">
        <v>1368</v>
      </c>
      <c r="C536" t="s">
        <v>1369</v>
      </c>
      <c r="D536">
        <v>10</v>
      </c>
      <c r="E536">
        <v>48.43</v>
      </c>
      <c r="F536">
        <v>-71.069999999999993</v>
      </c>
      <c r="G536" t="s">
        <v>825</v>
      </c>
      <c r="H536">
        <v>91</v>
      </c>
      <c r="I536">
        <v>25</v>
      </c>
    </row>
    <row r="537" spans="1:9" x14ac:dyDescent="0.3">
      <c r="A537" t="s">
        <v>1196</v>
      </c>
      <c r="B537" t="s">
        <v>1370</v>
      </c>
      <c r="C537" t="s">
        <v>1371</v>
      </c>
      <c r="D537">
        <v>5</v>
      </c>
      <c r="E537">
        <v>48.35</v>
      </c>
      <c r="F537">
        <v>-70.88</v>
      </c>
      <c r="G537" t="s">
        <v>916</v>
      </c>
      <c r="H537">
        <v>92</v>
      </c>
      <c r="I537">
        <v>25</v>
      </c>
    </row>
    <row r="538" spans="1:9" x14ac:dyDescent="0.3">
      <c r="A538" t="s">
        <v>1196</v>
      </c>
      <c r="B538" t="s">
        <v>1372</v>
      </c>
      <c r="C538" t="s">
        <v>1373</v>
      </c>
      <c r="D538">
        <v>135</v>
      </c>
      <c r="E538">
        <v>48.42</v>
      </c>
      <c r="F538">
        <v>-71.22</v>
      </c>
      <c r="G538" t="s">
        <v>825</v>
      </c>
      <c r="H538">
        <v>91</v>
      </c>
      <c r="I538">
        <v>25</v>
      </c>
    </row>
    <row r="539" spans="1:9" x14ac:dyDescent="0.3">
      <c r="A539" t="s">
        <v>1196</v>
      </c>
      <c r="B539" t="s">
        <v>1374</v>
      </c>
      <c r="C539" t="s">
        <v>1375</v>
      </c>
      <c r="D539">
        <v>140</v>
      </c>
      <c r="E539">
        <v>48.42</v>
      </c>
      <c r="F539">
        <v>-71.25</v>
      </c>
      <c r="G539" t="s">
        <v>825</v>
      </c>
      <c r="H539">
        <v>91</v>
      </c>
      <c r="I539">
        <v>25</v>
      </c>
    </row>
    <row r="540" spans="1:9" x14ac:dyDescent="0.3">
      <c r="A540" t="s">
        <v>1196</v>
      </c>
      <c r="B540" t="s">
        <v>1376</v>
      </c>
      <c r="C540" t="s">
        <v>1377</v>
      </c>
      <c r="D540">
        <v>35</v>
      </c>
      <c r="E540">
        <v>45.56</v>
      </c>
      <c r="F540">
        <v>-73.900000000000006</v>
      </c>
      <c r="G540" t="s">
        <v>829</v>
      </c>
      <c r="H540">
        <v>91</v>
      </c>
      <c r="I540">
        <v>32</v>
      </c>
    </row>
    <row r="541" spans="1:9" x14ac:dyDescent="0.3">
      <c r="A541" t="s">
        <v>1196</v>
      </c>
      <c r="B541" t="s">
        <v>1378</v>
      </c>
      <c r="C541" t="s">
        <v>1379</v>
      </c>
      <c r="D541">
        <v>35</v>
      </c>
      <c r="E541">
        <v>45.31</v>
      </c>
      <c r="F541">
        <v>-73.260000000000005</v>
      </c>
      <c r="G541" t="s">
        <v>847</v>
      </c>
      <c r="H541">
        <v>89</v>
      </c>
      <c r="I541">
        <v>30</v>
      </c>
    </row>
    <row r="542" spans="1:9" x14ac:dyDescent="0.3">
      <c r="A542" t="s">
        <v>1196</v>
      </c>
      <c r="B542" t="s">
        <v>1380</v>
      </c>
      <c r="C542" t="s">
        <v>1381</v>
      </c>
      <c r="D542">
        <v>50</v>
      </c>
      <c r="E542">
        <v>45.25</v>
      </c>
      <c r="F542">
        <v>-74.13</v>
      </c>
      <c r="G542" t="s">
        <v>880</v>
      </c>
      <c r="H542">
        <v>98</v>
      </c>
      <c r="I542">
        <v>32</v>
      </c>
    </row>
    <row r="543" spans="1:9" x14ac:dyDescent="0.3">
      <c r="A543" t="s">
        <v>1196</v>
      </c>
      <c r="B543" t="s">
        <v>1382</v>
      </c>
      <c r="C543" t="s">
        <v>1383</v>
      </c>
      <c r="D543">
        <v>550</v>
      </c>
      <c r="E543">
        <v>54.8</v>
      </c>
      <c r="F543">
        <v>-66.83</v>
      </c>
      <c r="G543" t="s">
        <v>833</v>
      </c>
      <c r="H543">
        <v>102</v>
      </c>
      <c r="I543">
        <v>15</v>
      </c>
    </row>
    <row r="544" spans="1:9" x14ac:dyDescent="0.3">
      <c r="A544" t="s">
        <v>1196</v>
      </c>
      <c r="B544" t="s">
        <v>1384</v>
      </c>
      <c r="C544" t="s">
        <v>1385</v>
      </c>
      <c r="D544">
        <v>310</v>
      </c>
      <c r="E544">
        <v>48.38</v>
      </c>
      <c r="F544">
        <v>-77.23</v>
      </c>
      <c r="G544" t="s">
        <v>908</v>
      </c>
      <c r="H544">
        <v>80</v>
      </c>
      <c r="I544">
        <v>18</v>
      </c>
    </row>
    <row r="545" spans="1:9" x14ac:dyDescent="0.3">
      <c r="A545" t="s">
        <v>1196</v>
      </c>
      <c r="B545" t="s">
        <v>1386</v>
      </c>
      <c r="C545" t="s">
        <v>1387</v>
      </c>
      <c r="D545">
        <v>5</v>
      </c>
      <c r="E545">
        <v>50.2</v>
      </c>
      <c r="F545">
        <v>-66.38</v>
      </c>
      <c r="G545" t="s">
        <v>863</v>
      </c>
      <c r="H545">
        <v>110</v>
      </c>
      <c r="I545">
        <v>25</v>
      </c>
    </row>
    <row r="546" spans="1:9" x14ac:dyDescent="0.3">
      <c r="A546" t="s">
        <v>1196</v>
      </c>
      <c r="B546" t="s">
        <v>1388</v>
      </c>
      <c r="C546" t="s">
        <v>1389</v>
      </c>
      <c r="D546">
        <v>60</v>
      </c>
      <c r="E546">
        <v>46.55</v>
      </c>
      <c r="F546">
        <v>-72.75</v>
      </c>
      <c r="G546" t="s">
        <v>911</v>
      </c>
      <c r="H546">
        <v>89</v>
      </c>
      <c r="I546">
        <v>30</v>
      </c>
    </row>
    <row r="547" spans="1:9" x14ac:dyDescent="0.3">
      <c r="A547" t="s">
        <v>1196</v>
      </c>
      <c r="B547" t="s">
        <v>1390</v>
      </c>
      <c r="C547" t="s">
        <v>1391</v>
      </c>
      <c r="D547">
        <v>170</v>
      </c>
      <c r="E547">
        <v>45.6</v>
      </c>
      <c r="F547">
        <v>-76.48</v>
      </c>
      <c r="G547" t="s">
        <v>862</v>
      </c>
      <c r="H547">
        <v>89</v>
      </c>
      <c r="I547">
        <v>25</v>
      </c>
    </row>
    <row r="548" spans="1:9" x14ac:dyDescent="0.3">
      <c r="A548" t="s">
        <v>1196</v>
      </c>
      <c r="B548" t="s">
        <v>1392</v>
      </c>
      <c r="C548" t="s">
        <v>1393</v>
      </c>
      <c r="D548">
        <v>185</v>
      </c>
      <c r="E548">
        <v>45.42</v>
      </c>
      <c r="F548">
        <v>-71.900000000000006</v>
      </c>
      <c r="G548" t="s">
        <v>862</v>
      </c>
      <c r="H548">
        <v>80</v>
      </c>
      <c r="I548">
        <v>20</v>
      </c>
    </row>
    <row r="549" spans="1:9" x14ac:dyDescent="0.3">
      <c r="A549" t="s">
        <v>1196</v>
      </c>
      <c r="B549" t="s">
        <v>1394</v>
      </c>
      <c r="C549" t="s">
        <v>1395</v>
      </c>
      <c r="D549">
        <v>10</v>
      </c>
      <c r="E549">
        <v>46.03</v>
      </c>
      <c r="F549">
        <v>-73.12</v>
      </c>
      <c r="G549" t="s">
        <v>829</v>
      </c>
      <c r="H549">
        <v>99</v>
      </c>
      <c r="I549">
        <v>30</v>
      </c>
    </row>
    <row r="550" spans="1:9" x14ac:dyDescent="0.3">
      <c r="A550" t="s">
        <v>1196</v>
      </c>
      <c r="B550" t="s">
        <v>1396</v>
      </c>
      <c r="C550" t="s">
        <v>1397</v>
      </c>
      <c r="D550">
        <v>360</v>
      </c>
      <c r="E550">
        <v>46.05</v>
      </c>
      <c r="F550">
        <v>-74.28</v>
      </c>
      <c r="G550" t="s">
        <v>862</v>
      </c>
      <c r="H550">
        <v>89</v>
      </c>
      <c r="I550">
        <v>24</v>
      </c>
    </row>
    <row r="551" spans="1:9" x14ac:dyDescent="0.3">
      <c r="A551" t="s">
        <v>1196</v>
      </c>
      <c r="B551" t="s">
        <v>1398</v>
      </c>
      <c r="C551" t="s">
        <v>1399</v>
      </c>
      <c r="D551">
        <v>105</v>
      </c>
      <c r="E551">
        <v>48.65</v>
      </c>
      <c r="F551">
        <v>-72.45</v>
      </c>
      <c r="G551" t="s">
        <v>842</v>
      </c>
      <c r="H551">
        <v>91</v>
      </c>
      <c r="I551">
        <v>25</v>
      </c>
    </row>
    <row r="552" spans="1:9" x14ac:dyDescent="0.3">
      <c r="A552" t="s">
        <v>1196</v>
      </c>
      <c r="B552" t="s">
        <v>1400</v>
      </c>
      <c r="C552" t="s">
        <v>1401</v>
      </c>
      <c r="D552">
        <v>35</v>
      </c>
      <c r="E552">
        <v>47.92</v>
      </c>
      <c r="F552">
        <v>-69.5</v>
      </c>
      <c r="G552" t="s">
        <v>829</v>
      </c>
      <c r="H552">
        <v>106</v>
      </c>
      <c r="I552">
        <v>25</v>
      </c>
    </row>
    <row r="553" spans="1:9" x14ac:dyDescent="0.3">
      <c r="A553" t="s">
        <v>1196</v>
      </c>
      <c r="B553" t="s">
        <v>1402</v>
      </c>
      <c r="C553" t="s">
        <v>1403</v>
      </c>
      <c r="D553">
        <v>25</v>
      </c>
      <c r="E553">
        <v>45.5</v>
      </c>
      <c r="F553">
        <v>-73.42</v>
      </c>
      <c r="G553" t="s">
        <v>847</v>
      </c>
      <c r="H553">
        <v>98</v>
      </c>
      <c r="I553">
        <v>32</v>
      </c>
    </row>
    <row r="554" spans="1:9" x14ac:dyDescent="0.3">
      <c r="A554" t="s">
        <v>1196</v>
      </c>
      <c r="B554" t="s">
        <v>1404</v>
      </c>
      <c r="C554" t="s">
        <v>1405</v>
      </c>
      <c r="D554">
        <v>310</v>
      </c>
      <c r="E554">
        <v>47.82</v>
      </c>
      <c r="F554">
        <v>-69.150000000000006</v>
      </c>
      <c r="G554" t="s">
        <v>851</v>
      </c>
      <c r="H554">
        <v>95</v>
      </c>
      <c r="I554">
        <v>25</v>
      </c>
    </row>
    <row r="555" spans="1:9" x14ac:dyDescent="0.3">
      <c r="A555" t="s">
        <v>1196</v>
      </c>
      <c r="B555" t="s">
        <v>1406</v>
      </c>
      <c r="C555" t="s">
        <v>1407</v>
      </c>
      <c r="D555">
        <v>35</v>
      </c>
      <c r="E555">
        <v>45.62</v>
      </c>
      <c r="F555">
        <v>-72.95</v>
      </c>
      <c r="G555" t="s">
        <v>829</v>
      </c>
      <c r="H555">
        <v>89</v>
      </c>
      <c r="I555">
        <v>30</v>
      </c>
    </row>
    <row r="556" spans="1:9" x14ac:dyDescent="0.3">
      <c r="A556" t="s">
        <v>1196</v>
      </c>
      <c r="B556" t="s">
        <v>1408</v>
      </c>
      <c r="C556" t="s">
        <v>1409</v>
      </c>
      <c r="D556">
        <v>95</v>
      </c>
      <c r="E556">
        <v>45.78</v>
      </c>
      <c r="F556">
        <v>-74</v>
      </c>
      <c r="G556" t="s">
        <v>851</v>
      </c>
      <c r="H556">
        <v>91</v>
      </c>
      <c r="I556">
        <v>30</v>
      </c>
    </row>
    <row r="557" spans="1:9" x14ac:dyDescent="0.3">
      <c r="A557" t="s">
        <v>1196</v>
      </c>
      <c r="B557" t="s">
        <v>1410</v>
      </c>
      <c r="C557" t="s">
        <v>1411</v>
      </c>
      <c r="D557">
        <v>230</v>
      </c>
      <c r="E557">
        <v>46.12</v>
      </c>
      <c r="F557">
        <v>-74.599999999999994</v>
      </c>
      <c r="G557" t="s">
        <v>863</v>
      </c>
      <c r="H557">
        <v>86</v>
      </c>
      <c r="I557">
        <v>25</v>
      </c>
    </row>
    <row r="558" spans="1:9" x14ac:dyDescent="0.3">
      <c r="A558" t="s">
        <v>1196</v>
      </c>
      <c r="B558" t="s">
        <v>1412</v>
      </c>
      <c r="C558" t="s">
        <v>1413</v>
      </c>
      <c r="D558">
        <v>60</v>
      </c>
      <c r="E558">
        <v>45.4</v>
      </c>
      <c r="F558">
        <v>-74.14</v>
      </c>
      <c r="G558" t="s">
        <v>847</v>
      </c>
      <c r="H558">
        <v>98</v>
      </c>
      <c r="I558">
        <v>30</v>
      </c>
    </row>
    <row r="559" spans="1:9" x14ac:dyDescent="0.3">
      <c r="A559" t="s">
        <v>1196</v>
      </c>
      <c r="B559" t="s">
        <v>1414</v>
      </c>
      <c r="C559" t="s">
        <v>1415</v>
      </c>
      <c r="D559">
        <v>65</v>
      </c>
      <c r="E559">
        <v>46.7</v>
      </c>
      <c r="F559">
        <v>-71.400000000000006</v>
      </c>
      <c r="G559" t="s">
        <v>851</v>
      </c>
      <c r="H559">
        <v>98</v>
      </c>
      <c r="I559">
        <v>30</v>
      </c>
    </row>
    <row r="560" spans="1:9" x14ac:dyDescent="0.3">
      <c r="A560" t="s">
        <v>1196</v>
      </c>
      <c r="B560" t="s">
        <v>1416</v>
      </c>
      <c r="C560" t="s">
        <v>1417</v>
      </c>
      <c r="D560">
        <v>185</v>
      </c>
      <c r="E560">
        <v>45.1</v>
      </c>
      <c r="F560">
        <v>-72.62</v>
      </c>
      <c r="G560" t="s">
        <v>829</v>
      </c>
      <c r="H560">
        <v>80</v>
      </c>
      <c r="I560">
        <v>26</v>
      </c>
    </row>
    <row r="561" spans="1:9" x14ac:dyDescent="0.3">
      <c r="A561" t="s">
        <v>1196</v>
      </c>
      <c r="B561" t="s">
        <v>1418</v>
      </c>
      <c r="C561" t="s">
        <v>1419</v>
      </c>
      <c r="D561">
        <v>65</v>
      </c>
      <c r="E561">
        <v>48.15</v>
      </c>
      <c r="F561">
        <v>-69.72</v>
      </c>
      <c r="G561" t="s">
        <v>851</v>
      </c>
      <c r="H561">
        <v>108</v>
      </c>
      <c r="I561">
        <v>25</v>
      </c>
    </row>
    <row r="562" spans="1:9" x14ac:dyDescent="0.3">
      <c r="A562" t="s">
        <v>1196</v>
      </c>
      <c r="B562" t="s">
        <v>1420</v>
      </c>
      <c r="C562" t="s">
        <v>1421</v>
      </c>
      <c r="D562">
        <v>240</v>
      </c>
      <c r="E562">
        <v>46.72</v>
      </c>
      <c r="F562">
        <v>-79.099999999999994</v>
      </c>
      <c r="G562" t="s">
        <v>825</v>
      </c>
      <c r="H562">
        <v>85</v>
      </c>
      <c r="I562">
        <v>22</v>
      </c>
    </row>
    <row r="563" spans="1:9" x14ac:dyDescent="0.3">
      <c r="A563" t="s">
        <v>1196</v>
      </c>
      <c r="B563" t="s">
        <v>1422</v>
      </c>
      <c r="C563" t="s">
        <v>1423</v>
      </c>
      <c r="D563">
        <v>20</v>
      </c>
      <c r="E563">
        <v>45.69</v>
      </c>
      <c r="F563">
        <v>-73.63</v>
      </c>
      <c r="G563" t="s">
        <v>829</v>
      </c>
      <c r="H563">
        <v>94</v>
      </c>
      <c r="I563">
        <v>30</v>
      </c>
    </row>
    <row r="564" spans="1:9" x14ac:dyDescent="0.3">
      <c r="A564" t="s">
        <v>1196</v>
      </c>
      <c r="B564" t="s">
        <v>1424</v>
      </c>
      <c r="C564" t="s">
        <v>1425</v>
      </c>
      <c r="D564">
        <v>330</v>
      </c>
      <c r="E564">
        <v>46.08</v>
      </c>
      <c r="F564">
        <v>-71.3</v>
      </c>
      <c r="G564" t="s">
        <v>851</v>
      </c>
      <c r="H564">
        <v>80</v>
      </c>
      <c r="I564">
        <v>25</v>
      </c>
    </row>
    <row r="565" spans="1:9" x14ac:dyDescent="0.3">
      <c r="A565" t="s">
        <v>1196</v>
      </c>
      <c r="B565" t="s">
        <v>1426</v>
      </c>
      <c r="C565" t="s">
        <v>1427</v>
      </c>
      <c r="D565">
        <v>50</v>
      </c>
      <c r="E565">
        <v>45.6</v>
      </c>
      <c r="F565">
        <v>-75.25</v>
      </c>
      <c r="G565" t="s">
        <v>851</v>
      </c>
      <c r="H565">
        <v>95</v>
      </c>
      <c r="I565">
        <v>30</v>
      </c>
    </row>
    <row r="566" spans="1:9" x14ac:dyDescent="0.3">
      <c r="A566" t="s">
        <v>1196</v>
      </c>
      <c r="B566" t="s">
        <v>1428</v>
      </c>
      <c r="C566" t="s">
        <v>1429</v>
      </c>
      <c r="D566">
        <v>25</v>
      </c>
      <c r="E566">
        <v>46.35</v>
      </c>
      <c r="F566">
        <v>-72.55</v>
      </c>
      <c r="G566" t="s">
        <v>851</v>
      </c>
      <c r="H566">
        <v>99</v>
      </c>
      <c r="I566">
        <v>30</v>
      </c>
    </row>
    <row r="567" spans="1:9" x14ac:dyDescent="0.3">
      <c r="A567" t="s">
        <v>1196</v>
      </c>
      <c r="B567" t="s">
        <v>1430</v>
      </c>
      <c r="C567" t="s">
        <v>1431</v>
      </c>
      <c r="D567">
        <v>310</v>
      </c>
      <c r="E567">
        <v>48.1</v>
      </c>
      <c r="F567">
        <v>-77.78</v>
      </c>
      <c r="G567" t="s">
        <v>908</v>
      </c>
      <c r="H567">
        <v>80</v>
      </c>
      <c r="I567">
        <v>18</v>
      </c>
    </row>
    <row r="568" spans="1:9" x14ac:dyDescent="0.3">
      <c r="A568" t="s">
        <v>1196</v>
      </c>
      <c r="B568" t="s">
        <v>1432</v>
      </c>
      <c r="C568" t="s">
        <v>1433</v>
      </c>
      <c r="D568">
        <v>15</v>
      </c>
      <c r="E568">
        <v>45.68</v>
      </c>
      <c r="F568">
        <v>-73.430000000000007</v>
      </c>
      <c r="G568" t="s">
        <v>847</v>
      </c>
      <c r="H568">
        <v>95</v>
      </c>
      <c r="I568">
        <v>30</v>
      </c>
    </row>
    <row r="569" spans="1:9" x14ac:dyDescent="0.3">
      <c r="A569" t="s">
        <v>1196</v>
      </c>
      <c r="B569" t="s">
        <v>1434</v>
      </c>
      <c r="C569" t="s">
        <v>1435</v>
      </c>
      <c r="D569">
        <v>15</v>
      </c>
      <c r="E569">
        <v>45.78</v>
      </c>
      <c r="F569">
        <v>-73.349999999999994</v>
      </c>
      <c r="G569" t="s">
        <v>847</v>
      </c>
      <c r="H569">
        <v>99</v>
      </c>
      <c r="I569">
        <v>30</v>
      </c>
    </row>
    <row r="570" spans="1:9" x14ac:dyDescent="0.3">
      <c r="A570" t="s">
        <v>1196</v>
      </c>
      <c r="B570" t="s">
        <v>1436</v>
      </c>
      <c r="C570" t="s">
        <v>1437</v>
      </c>
      <c r="D570">
        <v>125</v>
      </c>
      <c r="E570">
        <v>46.05</v>
      </c>
      <c r="F570">
        <v>-71.97</v>
      </c>
      <c r="G570" t="s">
        <v>851</v>
      </c>
      <c r="H570">
        <v>89</v>
      </c>
      <c r="I570">
        <v>28</v>
      </c>
    </row>
    <row r="571" spans="1:9" x14ac:dyDescent="0.3">
      <c r="A571" t="s">
        <v>1196</v>
      </c>
      <c r="B571" t="s">
        <v>1438</v>
      </c>
      <c r="C571" t="s">
        <v>1439</v>
      </c>
      <c r="D571">
        <v>200</v>
      </c>
      <c r="E571">
        <v>47.33</v>
      </c>
      <c r="F571">
        <v>-79.430000000000007</v>
      </c>
      <c r="G571" t="s">
        <v>842</v>
      </c>
      <c r="H571">
        <v>89</v>
      </c>
      <c r="I571">
        <v>22</v>
      </c>
    </row>
    <row r="572" spans="1:9" x14ac:dyDescent="0.3">
      <c r="A572" t="s">
        <v>1196</v>
      </c>
      <c r="B572" t="s">
        <v>1440</v>
      </c>
      <c r="C572" t="s">
        <v>1441</v>
      </c>
      <c r="D572">
        <v>120</v>
      </c>
      <c r="E572">
        <v>45.64</v>
      </c>
      <c r="F572">
        <v>-75.930000000000007</v>
      </c>
      <c r="G572" t="s">
        <v>862</v>
      </c>
      <c r="H572">
        <v>88</v>
      </c>
      <c r="I572">
        <v>25</v>
      </c>
    </row>
    <row r="573" spans="1:9" x14ac:dyDescent="0.3">
      <c r="A573" t="s">
        <v>1196</v>
      </c>
      <c r="B573" t="s">
        <v>693</v>
      </c>
      <c r="C573" t="s">
        <v>1442</v>
      </c>
      <c r="D573">
        <v>205</v>
      </c>
      <c r="E573">
        <v>45.35</v>
      </c>
      <c r="F573">
        <v>-72.52</v>
      </c>
      <c r="G573" t="s">
        <v>829</v>
      </c>
      <c r="H573">
        <v>80</v>
      </c>
      <c r="I573">
        <v>26</v>
      </c>
    </row>
    <row r="574" spans="1:9" x14ac:dyDescent="0.3">
      <c r="A574" t="s">
        <v>1196</v>
      </c>
      <c r="B574" t="s">
        <v>699</v>
      </c>
      <c r="C574" t="s">
        <v>1443</v>
      </c>
      <c r="D574">
        <v>150</v>
      </c>
      <c r="E574">
        <v>45.57</v>
      </c>
      <c r="F574">
        <v>-72</v>
      </c>
      <c r="G574" t="s">
        <v>829</v>
      </c>
      <c r="H574">
        <v>80</v>
      </c>
      <c r="I574">
        <v>25</v>
      </c>
    </row>
    <row r="575" spans="1:9" x14ac:dyDescent="0.3">
      <c r="A575" t="s">
        <v>703</v>
      </c>
      <c r="B575" t="s">
        <v>704</v>
      </c>
      <c r="C575" t="s">
        <v>705</v>
      </c>
      <c r="D575">
        <v>5</v>
      </c>
      <c r="E575">
        <v>45.6</v>
      </c>
      <c r="F575">
        <v>-64.95</v>
      </c>
      <c r="G575" t="s">
        <v>875</v>
      </c>
      <c r="H575">
        <v>104</v>
      </c>
      <c r="I575">
        <v>27</v>
      </c>
    </row>
    <row r="576" spans="1:9" x14ac:dyDescent="0.3">
      <c r="A576" t="s">
        <v>703</v>
      </c>
      <c r="B576" t="s">
        <v>706</v>
      </c>
      <c r="C576" t="s">
        <v>707</v>
      </c>
      <c r="D576">
        <v>10</v>
      </c>
      <c r="E576">
        <v>47.6</v>
      </c>
      <c r="F576">
        <v>-65.650000000000006</v>
      </c>
      <c r="G576" t="s">
        <v>847</v>
      </c>
      <c r="H576">
        <v>100</v>
      </c>
      <c r="I576">
        <v>26</v>
      </c>
    </row>
    <row r="577" spans="1:9" x14ac:dyDescent="0.3">
      <c r="A577" t="s">
        <v>703</v>
      </c>
      <c r="B577" t="s">
        <v>708</v>
      </c>
      <c r="C577" t="s">
        <v>709</v>
      </c>
      <c r="D577">
        <v>30</v>
      </c>
      <c r="E577">
        <v>48</v>
      </c>
      <c r="F577">
        <v>-66.67</v>
      </c>
      <c r="G577" t="s">
        <v>851</v>
      </c>
      <c r="H577">
        <v>98</v>
      </c>
      <c r="I577">
        <v>25</v>
      </c>
    </row>
    <row r="578" spans="1:9" x14ac:dyDescent="0.3">
      <c r="A578" t="s">
        <v>703</v>
      </c>
      <c r="B578" t="s">
        <v>710</v>
      </c>
      <c r="C578" t="s">
        <v>711</v>
      </c>
      <c r="D578">
        <v>160</v>
      </c>
      <c r="E578">
        <v>47.37</v>
      </c>
      <c r="F578">
        <v>-68.33</v>
      </c>
      <c r="G578" t="s">
        <v>911</v>
      </c>
      <c r="H578">
        <v>80</v>
      </c>
      <c r="I578">
        <v>25</v>
      </c>
    </row>
    <row r="579" spans="1:9" x14ac:dyDescent="0.3">
      <c r="A579" t="s">
        <v>703</v>
      </c>
      <c r="B579" t="s">
        <v>712</v>
      </c>
      <c r="C579" t="s">
        <v>713</v>
      </c>
      <c r="D579">
        <v>15</v>
      </c>
      <c r="E579">
        <v>45.95</v>
      </c>
      <c r="F579">
        <v>-66.650000000000006</v>
      </c>
      <c r="G579" t="s">
        <v>829</v>
      </c>
      <c r="H579">
        <v>92</v>
      </c>
      <c r="I579">
        <v>25</v>
      </c>
    </row>
    <row r="580" spans="1:9" x14ac:dyDescent="0.3">
      <c r="A580" t="s">
        <v>703</v>
      </c>
      <c r="B580" t="s">
        <v>714</v>
      </c>
      <c r="C580" t="s">
        <v>715</v>
      </c>
      <c r="D580">
        <v>20</v>
      </c>
      <c r="E580">
        <v>45.79</v>
      </c>
      <c r="F580">
        <v>-66.16</v>
      </c>
      <c r="G580" t="s">
        <v>847</v>
      </c>
      <c r="H580">
        <v>95</v>
      </c>
      <c r="I580">
        <v>25</v>
      </c>
    </row>
    <row r="581" spans="1:9" x14ac:dyDescent="0.3">
      <c r="A581" t="s">
        <v>703</v>
      </c>
      <c r="B581" t="s">
        <v>1444</v>
      </c>
      <c r="C581" t="s">
        <v>1445</v>
      </c>
      <c r="D581">
        <v>115</v>
      </c>
      <c r="E581">
        <v>47.05</v>
      </c>
      <c r="F581">
        <v>-67.73</v>
      </c>
      <c r="G581" t="s">
        <v>862</v>
      </c>
      <c r="H581">
        <v>89</v>
      </c>
      <c r="I581">
        <v>24</v>
      </c>
    </row>
    <row r="582" spans="1:9" x14ac:dyDescent="0.3">
      <c r="A582" t="s">
        <v>703</v>
      </c>
      <c r="B582" t="s">
        <v>716</v>
      </c>
      <c r="C582" t="s">
        <v>717</v>
      </c>
      <c r="D582">
        <v>5</v>
      </c>
      <c r="E582">
        <v>47.03</v>
      </c>
      <c r="F582">
        <v>-65.47</v>
      </c>
      <c r="G582" t="s">
        <v>847</v>
      </c>
      <c r="H582">
        <v>96</v>
      </c>
      <c r="I582">
        <v>28</v>
      </c>
    </row>
    <row r="583" spans="1:9" x14ac:dyDescent="0.3">
      <c r="A583" t="s">
        <v>703</v>
      </c>
      <c r="B583" t="s">
        <v>718</v>
      </c>
      <c r="C583" t="s">
        <v>719</v>
      </c>
      <c r="D583">
        <v>20</v>
      </c>
      <c r="E583">
        <v>46.1</v>
      </c>
      <c r="F583">
        <v>-64.78</v>
      </c>
      <c r="G583" t="s">
        <v>880</v>
      </c>
      <c r="H583">
        <v>106</v>
      </c>
      <c r="I583">
        <v>32</v>
      </c>
    </row>
    <row r="584" spans="1:9" x14ac:dyDescent="0.3">
      <c r="A584" t="s">
        <v>703</v>
      </c>
      <c r="B584" t="s">
        <v>720</v>
      </c>
      <c r="C584" t="s">
        <v>721</v>
      </c>
      <c r="D584">
        <v>20</v>
      </c>
      <c r="E584">
        <v>45.84</v>
      </c>
      <c r="F584">
        <v>-66.48</v>
      </c>
      <c r="G584" t="s">
        <v>847</v>
      </c>
      <c r="H584">
        <v>93</v>
      </c>
      <c r="I584">
        <v>25</v>
      </c>
    </row>
    <row r="585" spans="1:9" x14ac:dyDescent="0.3">
      <c r="A585" t="s">
        <v>703</v>
      </c>
      <c r="B585" t="s">
        <v>722</v>
      </c>
      <c r="C585" t="s">
        <v>723</v>
      </c>
      <c r="D585">
        <v>15</v>
      </c>
      <c r="E585">
        <v>45.88</v>
      </c>
      <c r="F585">
        <v>-64.37</v>
      </c>
      <c r="G585" t="s">
        <v>919</v>
      </c>
      <c r="H585">
        <v>105</v>
      </c>
      <c r="I585">
        <v>32</v>
      </c>
    </row>
    <row r="586" spans="1:9" x14ac:dyDescent="0.3">
      <c r="A586" t="s">
        <v>703</v>
      </c>
      <c r="B586" t="s">
        <v>1446</v>
      </c>
      <c r="C586" t="s">
        <v>1447</v>
      </c>
      <c r="D586">
        <v>35</v>
      </c>
      <c r="E586">
        <v>45.07</v>
      </c>
      <c r="F586">
        <v>-67.05</v>
      </c>
      <c r="G586" t="s">
        <v>919</v>
      </c>
      <c r="H586">
        <v>98</v>
      </c>
      <c r="I586">
        <v>26</v>
      </c>
    </row>
    <row r="587" spans="1:9" x14ac:dyDescent="0.3">
      <c r="A587" t="s">
        <v>703</v>
      </c>
      <c r="B587" t="s">
        <v>1448</v>
      </c>
      <c r="C587" t="s">
        <v>1449</v>
      </c>
      <c r="D587">
        <v>35</v>
      </c>
      <c r="E587">
        <v>45.13</v>
      </c>
      <c r="F587">
        <v>-66.819999999999993</v>
      </c>
      <c r="G587" t="s">
        <v>875</v>
      </c>
      <c r="H587">
        <v>98</v>
      </c>
      <c r="I587">
        <v>26</v>
      </c>
    </row>
    <row r="588" spans="1:9" x14ac:dyDescent="0.3">
      <c r="A588" t="s">
        <v>703</v>
      </c>
      <c r="B588" t="s">
        <v>1450</v>
      </c>
      <c r="C588" t="s">
        <v>1451</v>
      </c>
      <c r="D588">
        <v>5</v>
      </c>
      <c r="E588">
        <v>45.27</v>
      </c>
      <c r="F588">
        <v>-66.05</v>
      </c>
      <c r="G588" t="s">
        <v>919</v>
      </c>
      <c r="H588">
        <v>100</v>
      </c>
      <c r="I588">
        <v>26</v>
      </c>
    </row>
    <row r="589" spans="1:9" x14ac:dyDescent="0.3">
      <c r="A589" t="s">
        <v>703</v>
      </c>
      <c r="B589" t="s">
        <v>724</v>
      </c>
      <c r="C589" t="s">
        <v>725</v>
      </c>
      <c r="D589">
        <v>5</v>
      </c>
      <c r="E589">
        <v>47.73</v>
      </c>
      <c r="F589">
        <v>-64.7</v>
      </c>
      <c r="G589" t="s">
        <v>919</v>
      </c>
      <c r="H589">
        <v>119</v>
      </c>
      <c r="I589">
        <v>28</v>
      </c>
    </row>
    <row r="590" spans="1:9" x14ac:dyDescent="0.3">
      <c r="A590" t="s">
        <v>703</v>
      </c>
      <c r="B590" t="s">
        <v>1452</v>
      </c>
      <c r="C590" t="s">
        <v>1453</v>
      </c>
      <c r="D590">
        <v>20</v>
      </c>
      <c r="E590">
        <v>45.2</v>
      </c>
      <c r="F590">
        <v>-67.28</v>
      </c>
      <c r="G590" t="s">
        <v>847</v>
      </c>
      <c r="H590">
        <v>96</v>
      </c>
      <c r="I590">
        <v>25</v>
      </c>
    </row>
    <row r="591" spans="1:9" x14ac:dyDescent="0.3">
      <c r="A591" t="s">
        <v>703</v>
      </c>
      <c r="B591" t="s">
        <v>701</v>
      </c>
      <c r="C591" t="s">
        <v>726</v>
      </c>
      <c r="D591">
        <v>60</v>
      </c>
      <c r="E591">
        <v>46.16</v>
      </c>
      <c r="F591">
        <v>-67.599999999999994</v>
      </c>
      <c r="G591" t="s">
        <v>911</v>
      </c>
      <c r="H591">
        <v>89</v>
      </c>
      <c r="I591">
        <v>23</v>
      </c>
    </row>
    <row r="592" spans="1:9" x14ac:dyDescent="0.3">
      <c r="A592" t="s">
        <v>727</v>
      </c>
      <c r="B592" t="s">
        <v>728</v>
      </c>
      <c r="C592" t="s">
        <v>729</v>
      </c>
      <c r="D592">
        <v>25</v>
      </c>
      <c r="E592">
        <v>45.83</v>
      </c>
      <c r="F592">
        <v>-64.2</v>
      </c>
      <c r="G592" t="s">
        <v>919</v>
      </c>
      <c r="H592">
        <v>104</v>
      </c>
      <c r="I592">
        <v>30</v>
      </c>
    </row>
    <row r="593" spans="1:9" x14ac:dyDescent="0.3">
      <c r="A593" t="s">
        <v>727</v>
      </c>
      <c r="B593" t="s">
        <v>730</v>
      </c>
      <c r="C593" t="s">
        <v>731</v>
      </c>
      <c r="D593">
        <v>10</v>
      </c>
      <c r="E593">
        <v>45.62</v>
      </c>
      <c r="F593">
        <v>-62</v>
      </c>
      <c r="G593" t="s">
        <v>848</v>
      </c>
      <c r="H593">
        <v>109</v>
      </c>
      <c r="I593">
        <v>30</v>
      </c>
    </row>
    <row r="594" spans="1:9" x14ac:dyDescent="0.3">
      <c r="A594" t="s">
        <v>727</v>
      </c>
      <c r="B594" t="s">
        <v>732</v>
      </c>
      <c r="C594" t="s">
        <v>733</v>
      </c>
      <c r="D594">
        <v>10</v>
      </c>
      <c r="E594">
        <v>44.38</v>
      </c>
      <c r="F594">
        <v>-64.52</v>
      </c>
      <c r="G594" t="s">
        <v>892</v>
      </c>
      <c r="H594">
        <v>106</v>
      </c>
      <c r="I594">
        <v>30</v>
      </c>
    </row>
    <row r="595" spans="1:9" x14ac:dyDescent="0.3">
      <c r="A595" t="s">
        <v>727</v>
      </c>
      <c r="B595" t="s">
        <v>734</v>
      </c>
      <c r="C595" t="s">
        <v>735</v>
      </c>
      <c r="D595">
        <v>5</v>
      </c>
      <c r="E595">
        <v>45.33</v>
      </c>
      <c r="F595">
        <v>-61</v>
      </c>
      <c r="G595" t="s">
        <v>876</v>
      </c>
      <c r="H595">
        <v>118</v>
      </c>
      <c r="I595">
        <v>30</v>
      </c>
    </row>
    <row r="596" spans="1:9" x14ac:dyDescent="0.3">
      <c r="A596" t="s">
        <v>727</v>
      </c>
      <c r="B596" t="s">
        <v>1454</v>
      </c>
      <c r="C596" t="s">
        <v>1455</v>
      </c>
      <c r="D596">
        <v>10</v>
      </c>
      <c r="E596">
        <v>44.67</v>
      </c>
      <c r="F596">
        <v>-63.57</v>
      </c>
      <c r="G596" t="s">
        <v>839</v>
      </c>
      <c r="H596">
        <v>110</v>
      </c>
      <c r="I596">
        <v>31</v>
      </c>
    </row>
    <row r="597" spans="1:9" x14ac:dyDescent="0.3">
      <c r="A597" t="s">
        <v>727</v>
      </c>
      <c r="B597" t="s">
        <v>736</v>
      </c>
      <c r="C597" t="s">
        <v>737</v>
      </c>
      <c r="D597">
        <v>45</v>
      </c>
      <c r="E597">
        <v>45.43</v>
      </c>
      <c r="F597">
        <v>-63.47</v>
      </c>
      <c r="G597" t="s">
        <v>919</v>
      </c>
      <c r="H597">
        <v>104</v>
      </c>
      <c r="I597">
        <v>27</v>
      </c>
    </row>
    <row r="598" spans="1:9" x14ac:dyDescent="0.3">
      <c r="A598" t="s">
        <v>727</v>
      </c>
      <c r="B598" t="s">
        <v>738</v>
      </c>
      <c r="C598" t="s">
        <v>739</v>
      </c>
      <c r="D598">
        <v>35</v>
      </c>
      <c r="E598">
        <v>44.62</v>
      </c>
      <c r="F598">
        <v>-65.77</v>
      </c>
      <c r="G598" t="s">
        <v>892</v>
      </c>
      <c r="H598">
        <v>110</v>
      </c>
      <c r="I598">
        <v>22</v>
      </c>
    </row>
    <row r="599" spans="1:9" x14ac:dyDescent="0.3">
      <c r="A599" t="s">
        <v>727</v>
      </c>
      <c r="B599" t="s">
        <v>1456</v>
      </c>
      <c r="C599" t="s">
        <v>1457</v>
      </c>
      <c r="D599">
        <v>28</v>
      </c>
      <c r="E599">
        <v>44.98</v>
      </c>
      <c r="F599">
        <v>-64.900000000000006</v>
      </c>
      <c r="G599" t="s">
        <v>848</v>
      </c>
      <c r="H599">
        <v>110</v>
      </c>
      <c r="I599">
        <v>22</v>
      </c>
    </row>
    <row r="600" spans="1:9" x14ac:dyDescent="0.3">
      <c r="A600" t="s">
        <v>727</v>
      </c>
      <c r="B600" t="s">
        <v>1458</v>
      </c>
      <c r="C600" t="s">
        <v>1459</v>
      </c>
      <c r="D600">
        <v>55</v>
      </c>
      <c r="E600">
        <v>44.65</v>
      </c>
      <c r="F600">
        <v>-63.6</v>
      </c>
      <c r="G600" t="s">
        <v>839</v>
      </c>
      <c r="H600">
        <v>110</v>
      </c>
      <c r="I600">
        <v>31</v>
      </c>
    </row>
    <row r="601" spans="1:9" x14ac:dyDescent="0.3">
      <c r="A601" t="s">
        <v>727</v>
      </c>
      <c r="B601" t="s">
        <v>740</v>
      </c>
      <c r="C601" t="s">
        <v>741</v>
      </c>
      <c r="D601">
        <v>25</v>
      </c>
      <c r="E601">
        <v>45.08</v>
      </c>
      <c r="F601">
        <v>-64.5</v>
      </c>
      <c r="G601" t="s">
        <v>848</v>
      </c>
      <c r="H601">
        <v>110</v>
      </c>
      <c r="I601">
        <v>26</v>
      </c>
    </row>
    <row r="602" spans="1:9" x14ac:dyDescent="0.3">
      <c r="A602" t="s">
        <v>727</v>
      </c>
      <c r="B602" t="s">
        <v>742</v>
      </c>
      <c r="C602" t="s">
        <v>743</v>
      </c>
      <c r="D602">
        <v>20</v>
      </c>
      <c r="E602">
        <v>44.03</v>
      </c>
      <c r="F602">
        <v>-64.72</v>
      </c>
      <c r="G602" t="s">
        <v>839</v>
      </c>
      <c r="H602">
        <v>118</v>
      </c>
      <c r="I602">
        <v>30</v>
      </c>
    </row>
    <row r="603" spans="1:9" x14ac:dyDescent="0.3">
      <c r="A603" t="s">
        <v>727</v>
      </c>
      <c r="B603" t="s">
        <v>744</v>
      </c>
      <c r="C603" t="s">
        <v>745</v>
      </c>
      <c r="D603">
        <v>5</v>
      </c>
      <c r="E603">
        <v>43.7</v>
      </c>
      <c r="F603">
        <v>-65.12</v>
      </c>
      <c r="G603" t="s">
        <v>1460</v>
      </c>
      <c r="H603">
        <v>117</v>
      </c>
      <c r="I603">
        <v>30</v>
      </c>
    </row>
    <row r="604" spans="1:9" x14ac:dyDescent="0.3">
      <c r="A604" t="s">
        <v>727</v>
      </c>
      <c r="B604" t="s">
        <v>1461</v>
      </c>
      <c r="C604" t="s">
        <v>1462</v>
      </c>
      <c r="D604">
        <v>5</v>
      </c>
      <c r="E604">
        <v>45.92</v>
      </c>
      <c r="F604">
        <v>-59.98</v>
      </c>
      <c r="G604" t="s">
        <v>892</v>
      </c>
      <c r="H604">
        <v>121</v>
      </c>
      <c r="I604">
        <v>32</v>
      </c>
    </row>
    <row r="605" spans="1:9" x14ac:dyDescent="0.3">
      <c r="A605" t="s">
        <v>727</v>
      </c>
      <c r="B605" t="s">
        <v>746</v>
      </c>
      <c r="C605" t="s">
        <v>747</v>
      </c>
      <c r="D605">
        <v>25</v>
      </c>
      <c r="E605">
        <v>44.38</v>
      </c>
      <c r="F605">
        <v>-64.319999999999993</v>
      </c>
      <c r="G605" t="s">
        <v>892</v>
      </c>
      <c r="H605">
        <v>108</v>
      </c>
      <c r="I605">
        <v>30</v>
      </c>
    </row>
    <row r="606" spans="1:9" x14ac:dyDescent="0.3">
      <c r="A606" t="s">
        <v>727</v>
      </c>
      <c r="B606" t="s">
        <v>1463</v>
      </c>
      <c r="C606" t="s">
        <v>1464</v>
      </c>
      <c r="D606">
        <v>30</v>
      </c>
      <c r="E606">
        <v>45.58</v>
      </c>
      <c r="F606">
        <v>-62.65</v>
      </c>
      <c r="G606" t="s">
        <v>923</v>
      </c>
      <c r="H606">
        <v>109</v>
      </c>
      <c r="I606">
        <v>30</v>
      </c>
    </row>
    <row r="607" spans="1:9" x14ac:dyDescent="0.3">
      <c r="A607" t="s">
        <v>727</v>
      </c>
      <c r="B607" t="s">
        <v>1465</v>
      </c>
      <c r="C607" t="s">
        <v>1466</v>
      </c>
      <c r="D607">
        <v>20</v>
      </c>
      <c r="E607">
        <v>46.22</v>
      </c>
      <c r="F607">
        <v>-60.25</v>
      </c>
      <c r="G607" t="s">
        <v>1043</v>
      </c>
      <c r="H607">
        <v>110</v>
      </c>
      <c r="I607">
        <v>32</v>
      </c>
    </row>
    <row r="608" spans="1:9" x14ac:dyDescent="0.3">
      <c r="A608" t="s">
        <v>727</v>
      </c>
      <c r="B608" t="s">
        <v>748</v>
      </c>
      <c r="C608" t="s">
        <v>749</v>
      </c>
      <c r="D608">
        <v>25</v>
      </c>
      <c r="E608">
        <v>45.68</v>
      </c>
      <c r="F608">
        <v>-62.72</v>
      </c>
      <c r="G608" t="s">
        <v>923</v>
      </c>
      <c r="H608">
        <v>109</v>
      </c>
      <c r="I608">
        <v>30</v>
      </c>
    </row>
    <row r="609" spans="1:9" x14ac:dyDescent="0.3">
      <c r="A609" t="s">
        <v>727</v>
      </c>
      <c r="B609" t="s">
        <v>1467</v>
      </c>
      <c r="C609" t="s">
        <v>1468</v>
      </c>
      <c r="D609">
        <v>40</v>
      </c>
      <c r="E609">
        <v>45.62</v>
      </c>
      <c r="F609">
        <v>-61.35</v>
      </c>
      <c r="G609" t="s">
        <v>1043</v>
      </c>
      <c r="H609">
        <v>109</v>
      </c>
      <c r="I609">
        <v>30</v>
      </c>
    </row>
    <row r="610" spans="1:9" x14ac:dyDescent="0.3">
      <c r="A610" t="s">
        <v>727</v>
      </c>
      <c r="B610" t="s">
        <v>750</v>
      </c>
      <c r="C610" t="s">
        <v>751</v>
      </c>
      <c r="D610">
        <v>185</v>
      </c>
      <c r="E610">
        <v>45.65</v>
      </c>
      <c r="F610">
        <v>-64.05</v>
      </c>
      <c r="G610" t="s">
        <v>875</v>
      </c>
      <c r="H610">
        <v>104</v>
      </c>
      <c r="I610">
        <v>28</v>
      </c>
    </row>
    <row r="611" spans="1:9" x14ac:dyDescent="0.3">
      <c r="A611" t="s">
        <v>727</v>
      </c>
      <c r="B611" t="s">
        <v>752</v>
      </c>
      <c r="C611" t="s">
        <v>753</v>
      </c>
      <c r="D611">
        <v>25</v>
      </c>
      <c r="E611">
        <v>45.13</v>
      </c>
      <c r="F611">
        <v>-63.35</v>
      </c>
      <c r="G611" t="s">
        <v>874</v>
      </c>
      <c r="H611">
        <v>106</v>
      </c>
      <c r="I611">
        <v>28</v>
      </c>
    </row>
    <row r="612" spans="1:9" x14ac:dyDescent="0.3">
      <c r="A612" t="s">
        <v>727</v>
      </c>
      <c r="B612" t="s">
        <v>754</v>
      </c>
      <c r="C612" t="s">
        <v>755</v>
      </c>
      <c r="D612">
        <v>5</v>
      </c>
      <c r="E612">
        <v>46.15</v>
      </c>
      <c r="F612">
        <v>-60.18</v>
      </c>
      <c r="G612" t="s">
        <v>1043</v>
      </c>
      <c r="H612">
        <v>110</v>
      </c>
      <c r="I612">
        <v>32</v>
      </c>
    </row>
    <row r="613" spans="1:9" x14ac:dyDescent="0.3">
      <c r="A613" t="s">
        <v>727</v>
      </c>
      <c r="B613" t="s">
        <v>756</v>
      </c>
      <c r="C613" t="s">
        <v>757</v>
      </c>
      <c r="D613">
        <v>25</v>
      </c>
      <c r="E613">
        <v>45.72</v>
      </c>
      <c r="F613">
        <v>-63.3</v>
      </c>
      <c r="G613" t="s">
        <v>875</v>
      </c>
      <c r="H613">
        <v>109</v>
      </c>
      <c r="I613">
        <v>30</v>
      </c>
    </row>
    <row r="614" spans="1:9" x14ac:dyDescent="0.3">
      <c r="A614" t="s">
        <v>727</v>
      </c>
      <c r="B614" t="s">
        <v>758</v>
      </c>
      <c r="C614" t="s">
        <v>759</v>
      </c>
      <c r="D614">
        <v>25</v>
      </c>
      <c r="E614">
        <v>45.37</v>
      </c>
      <c r="F614">
        <v>-63.27</v>
      </c>
      <c r="G614" t="s">
        <v>874</v>
      </c>
      <c r="H614">
        <v>104</v>
      </c>
      <c r="I614">
        <v>29</v>
      </c>
    </row>
    <row r="615" spans="1:9" x14ac:dyDescent="0.3">
      <c r="A615" t="s">
        <v>727</v>
      </c>
      <c r="B615" t="s">
        <v>760</v>
      </c>
      <c r="C615" t="s">
        <v>761</v>
      </c>
      <c r="D615">
        <v>35</v>
      </c>
      <c r="E615">
        <v>45.08</v>
      </c>
      <c r="F615">
        <v>-64.37</v>
      </c>
      <c r="G615" t="s">
        <v>923</v>
      </c>
      <c r="H615">
        <v>110</v>
      </c>
      <c r="I615">
        <v>27</v>
      </c>
    </row>
    <row r="616" spans="1:9" x14ac:dyDescent="0.3">
      <c r="A616" t="s">
        <v>727</v>
      </c>
      <c r="B616" t="s">
        <v>762</v>
      </c>
      <c r="C616" t="s">
        <v>763</v>
      </c>
      <c r="D616">
        <v>10</v>
      </c>
      <c r="E616">
        <v>43.83</v>
      </c>
      <c r="F616">
        <v>-66.12</v>
      </c>
      <c r="G616" t="s">
        <v>1460</v>
      </c>
      <c r="H616">
        <v>112</v>
      </c>
      <c r="I616">
        <v>25</v>
      </c>
    </row>
    <row r="617" spans="1:9" x14ac:dyDescent="0.3">
      <c r="A617" t="s">
        <v>727</v>
      </c>
      <c r="B617" t="s">
        <v>765</v>
      </c>
      <c r="C617" t="s">
        <v>1469</v>
      </c>
      <c r="D617">
        <v>5</v>
      </c>
      <c r="E617">
        <v>46.23</v>
      </c>
      <c r="F617">
        <v>-63.13</v>
      </c>
      <c r="G617" t="s">
        <v>874</v>
      </c>
      <c r="H617">
        <v>112</v>
      </c>
      <c r="I617">
        <v>30</v>
      </c>
    </row>
    <row r="618" spans="1:9" x14ac:dyDescent="0.3">
      <c r="A618" t="s">
        <v>727</v>
      </c>
      <c r="B618" t="s">
        <v>766</v>
      </c>
      <c r="C618" t="s">
        <v>1470</v>
      </c>
      <c r="D618">
        <v>5</v>
      </c>
      <c r="E618">
        <v>46.35</v>
      </c>
      <c r="F618">
        <v>-62.25</v>
      </c>
      <c r="G618" t="s">
        <v>923</v>
      </c>
      <c r="H618">
        <v>114</v>
      </c>
      <c r="I618">
        <v>30</v>
      </c>
    </row>
    <row r="619" spans="1:9" x14ac:dyDescent="0.3">
      <c r="A619" t="s">
        <v>727</v>
      </c>
      <c r="B619" t="s">
        <v>767</v>
      </c>
      <c r="C619" t="s">
        <v>1471</v>
      </c>
      <c r="D619">
        <v>10</v>
      </c>
      <c r="E619">
        <v>46.4</v>
      </c>
      <c r="F619">
        <v>-63.78</v>
      </c>
      <c r="G619" t="s">
        <v>874</v>
      </c>
      <c r="H619">
        <v>114</v>
      </c>
      <c r="I619">
        <v>30</v>
      </c>
    </row>
    <row r="620" spans="1:9" x14ac:dyDescent="0.3">
      <c r="A620" t="s">
        <v>727</v>
      </c>
      <c r="B620" t="s">
        <v>768</v>
      </c>
      <c r="C620" t="s">
        <v>1472</v>
      </c>
      <c r="D620">
        <v>10</v>
      </c>
      <c r="E620">
        <v>46.95</v>
      </c>
      <c r="F620">
        <v>-64.03</v>
      </c>
      <c r="G620" t="s">
        <v>874</v>
      </c>
      <c r="H620">
        <v>122</v>
      </c>
      <c r="I620">
        <v>30</v>
      </c>
    </row>
    <row r="621" spans="1:9" x14ac:dyDescent="0.3">
      <c r="A621" t="s">
        <v>769</v>
      </c>
      <c r="B621" t="s">
        <v>770</v>
      </c>
      <c r="C621" t="s">
        <v>771</v>
      </c>
      <c r="D621">
        <v>15</v>
      </c>
      <c r="E621">
        <v>47.3</v>
      </c>
      <c r="F621">
        <v>-53.98</v>
      </c>
      <c r="G621" t="s">
        <v>1473</v>
      </c>
      <c r="H621">
        <v>130</v>
      </c>
      <c r="I621">
        <v>35</v>
      </c>
    </row>
    <row r="622" spans="1:9" x14ac:dyDescent="0.3">
      <c r="A622" t="s">
        <v>769</v>
      </c>
      <c r="B622" t="s">
        <v>772</v>
      </c>
      <c r="C622" t="s">
        <v>773</v>
      </c>
      <c r="D622">
        <v>15</v>
      </c>
      <c r="E622">
        <v>48.65</v>
      </c>
      <c r="F622">
        <v>-53.12</v>
      </c>
      <c r="G622" t="s">
        <v>1460</v>
      </c>
      <c r="H622">
        <v>140</v>
      </c>
      <c r="I622">
        <v>40</v>
      </c>
    </row>
    <row r="623" spans="1:9" x14ac:dyDescent="0.3">
      <c r="A623" t="s">
        <v>769</v>
      </c>
      <c r="B623" t="s">
        <v>774</v>
      </c>
      <c r="C623" t="s">
        <v>775</v>
      </c>
      <c r="D623">
        <v>255</v>
      </c>
      <c r="E623">
        <v>48.82</v>
      </c>
      <c r="F623">
        <v>-56.87</v>
      </c>
      <c r="G623" t="s">
        <v>829</v>
      </c>
      <c r="H623">
        <v>115</v>
      </c>
      <c r="I623">
        <v>24</v>
      </c>
    </row>
    <row r="624" spans="1:9" x14ac:dyDescent="0.3">
      <c r="A624" t="s">
        <v>769</v>
      </c>
      <c r="B624" t="s">
        <v>1474</v>
      </c>
      <c r="C624" t="s">
        <v>1475</v>
      </c>
      <c r="D624">
        <v>5</v>
      </c>
      <c r="E624">
        <v>54.78</v>
      </c>
      <c r="F624">
        <v>-57.95</v>
      </c>
      <c r="G624" t="s">
        <v>863</v>
      </c>
      <c r="H624">
        <v>130</v>
      </c>
      <c r="I624">
        <v>35</v>
      </c>
    </row>
    <row r="625" spans="1:9" x14ac:dyDescent="0.3">
      <c r="A625" t="s">
        <v>769</v>
      </c>
      <c r="B625" t="s">
        <v>1476</v>
      </c>
      <c r="C625" t="s">
        <v>1477</v>
      </c>
      <c r="D625">
        <v>5</v>
      </c>
      <c r="E625">
        <v>46.65</v>
      </c>
      <c r="F625">
        <v>-53.07</v>
      </c>
      <c r="G625" t="s">
        <v>1478</v>
      </c>
      <c r="H625">
        <v>154</v>
      </c>
      <c r="I625">
        <v>45</v>
      </c>
    </row>
    <row r="626" spans="1:9" x14ac:dyDescent="0.3">
      <c r="A626" t="s">
        <v>769</v>
      </c>
      <c r="B626" t="s">
        <v>1479</v>
      </c>
      <c r="C626" t="s">
        <v>1480</v>
      </c>
      <c r="D626">
        <v>5</v>
      </c>
      <c r="E626">
        <v>47.57</v>
      </c>
      <c r="F626">
        <v>-59.15</v>
      </c>
      <c r="G626" t="s">
        <v>876</v>
      </c>
      <c r="H626">
        <v>133</v>
      </c>
      <c r="I626">
        <v>32</v>
      </c>
    </row>
    <row r="627" spans="1:9" x14ac:dyDescent="0.3">
      <c r="A627" t="s">
        <v>769</v>
      </c>
      <c r="B627" t="s">
        <v>1481</v>
      </c>
      <c r="C627" t="s">
        <v>1482</v>
      </c>
      <c r="D627">
        <v>35</v>
      </c>
      <c r="E627">
        <v>48.95</v>
      </c>
      <c r="F627">
        <v>-57.95</v>
      </c>
      <c r="G627" t="s">
        <v>839</v>
      </c>
      <c r="H627">
        <v>111</v>
      </c>
      <c r="I627">
        <v>24</v>
      </c>
    </row>
    <row r="628" spans="1:9" x14ac:dyDescent="0.3">
      <c r="A628" t="s">
        <v>769</v>
      </c>
      <c r="B628" t="s">
        <v>776</v>
      </c>
      <c r="C628" t="s">
        <v>777</v>
      </c>
      <c r="D628">
        <v>125</v>
      </c>
      <c r="E628">
        <v>48.98</v>
      </c>
      <c r="F628">
        <v>-54.59</v>
      </c>
      <c r="G628" t="s">
        <v>848</v>
      </c>
      <c r="H628">
        <v>117</v>
      </c>
      <c r="I628">
        <v>30</v>
      </c>
    </row>
    <row r="629" spans="1:9" x14ac:dyDescent="0.3">
      <c r="A629" t="s">
        <v>769</v>
      </c>
      <c r="B629" t="s">
        <v>1483</v>
      </c>
      <c r="C629" t="s">
        <v>1484</v>
      </c>
      <c r="D629">
        <v>5</v>
      </c>
      <c r="E629">
        <v>47.1</v>
      </c>
      <c r="F629">
        <v>-55.77</v>
      </c>
      <c r="G629" t="s">
        <v>876</v>
      </c>
      <c r="H629">
        <v>130</v>
      </c>
      <c r="I629">
        <v>35</v>
      </c>
    </row>
    <row r="630" spans="1:9" x14ac:dyDescent="0.3">
      <c r="A630" t="s">
        <v>769</v>
      </c>
      <c r="B630" t="s">
        <v>1444</v>
      </c>
      <c r="C630" t="s">
        <v>1485</v>
      </c>
      <c r="D630">
        <v>60</v>
      </c>
      <c r="E630">
        <v>48.93</v>
      </c>
      <c r="F630">
        <v>-55.67</v>
      </c>
      <c r="G630" t="s">
        <v>911</v>
      </c>
      <c r="H630">
        <v>100</v>
      </c>
      <c r="I630">
        <v>28</v>
      </c>
    </row>
    <row r="631" spans="1:9" x14ac:dyDescent="0.3">
      <c r="A631" t="s">
        <v>769</v>
      </c>
      <c r="B631" t="s">
        <v>1486</v>
      </c>
      <c r="C631" t="s">
        <v>1487</v>
      </c>
      <c r="D631">
        <v>15</v>
      </c>
      <c r="E631">
        <v>53.32</v>
      </c>
      <c r="F631">
        <v>-60.37</v>
      </c>
      <c r="G631" t="s">
        <v>825</v>
      </c>
      <c r="H631">
        <v>98</v>
      </c>
      <c r="I631">
        <v>20</v>
      </c>
    </row>
    <row r="632" spans="1:9" x14ac:dyDescent="0.3">
      <c r="A632" t="s">
        <v>769</v>
      </c>
      <c r="B632" t="s">
        <v>1488</v>
      </c>
      <c r="C632" t="s">
        <v>1489</v>
      </c>
      <c r="D632">
        <v>550</v>
      </c>
      <c r="E632">
        <v>52.95</v>
      </c>
      <c r="F632">
        <v>-66.92</v>
      </c>
      <c r="G632" t="s">
        <v>849</v>
      </c>
      <c r="H632">
        <v>95</v>
      </c>
      <c r="I632">
        <v>15</v>
      </c>
    </row>
    <row r="633" spans="1:9" x14ac:dyDescent="0.3">
      <c r="A633" t="s">
        <v>769</v>
      </c>
      <c r="B633" t="s">
        <v>1490</v>
      </c>
      <c r="C633" t="s">
        <v>1491</v>
      </c>
      <c r="D633">
        <v>10</v>
      </c>
      <c r="E633">
        <v>51.37</v>
      </c>
      <c r="F633">
        <v>-55.58</v>
      </c>
      <c r="G633" t="s">
        <v>829</v>
      </c>
      <c r="H633">
        <v>138</v>
      </c>
      <c r="I633">
        <v>30</v>
      </c>
    </row>
    <row r="634" spans="1:9" x14ac:dyDescent="0.3">
      <c r="A634" t="s">
        <v>769</v>
      </c>
      <c r="B634" t="s">
        <v>1492</v>
      </c>
      <c r="C634" t="s">
        <v>1493</v>
      </c>
      <c r="D634">
        <v>65</v>
      </c>
      <c r="E634">
        <v>47.57</v>
      </c>
      <c r="F634">
        <v>-52.72</v>
      </c>
      <c r="G634" t="s">
        <v>1460</v>
      </c>
      <c r="H634">
        <v>138</v>
      </c>
      <c r="I634">
        <v>42</v>
      </c>
    </row>
    <row r="635" spans="1:9" x14ac:dyDescent="0.3">
      <c r="A635" t="s">
        <v>769</v>
      </c>
      <c r="B635" t="s">
        <v>778</v>
      </c>
      <c r="C635" t="s">
        <v>779</v>
      </c>
      <c r="D635">
        <v>25</v>
      </c>
      <c r="E635">
        <v>48.55</v>
      </c>
      <c r="F635">
        <v>-58.58</v>
      </c>
      <c r="G635" t="s">
        <v>839</v>
      </c>
      <c r="H635">
        <v>114</v>
      </c>
      <c r="I635">
        <v>24</v>
      </c>
    </row>
    <row r="636" spans="1:9" x14ac:dyDescent="0.3">
      <c r="A636" t="s">
        <v>769</v>
      </c>
      <c r="B636" t="s">
        <v>1494</v>
      </c>
      <c r="C636" t="s">
        <v>1495</v>
      </c>
      <c r="D636">
        <v>425</v>
      </c>
      <c r="E636">
        <v>53.5</v>
      </c>
      <c r="F636">
        <v>-64.53</v>
      </c>
      <c r="G636" t="s">
        <v>869</v>
      </c>
      <c r="H636">
        <v>95</v>
      </c>
      <c r="I636">
        <v>17</v>
      </c>
    </row>
    <row r="637" spans="1:9" x14ac:dyDescent="0.3">
      <c r="A637" t="s">
        <v>769</v>
      </c>
      <c r="B637" t="s">
        <v>780</v>
      </c>
      <c r="C637" t="s">
        <v>781</v>
      </c>
      <c r="D637">
        <v>75</v>
      </c>
      <c r="E637">
        <v>47.63</v>
      </c>
      <c r="F637">
        <v>-52.95</v>
      </c>
      <c r="G637" t="s">
        <v>892</v>
      </c>
      <c r="H637">
        <v>130</v>
      </c>
      <c r="I637">
        <v>40</v>
      </c>
    </row>
    <row r="638" spans="1:9" x14ac:dyDescent="0.3">
      <c r="A638" t="s">
        <v>769</v>
      </c>
      <c r="B638" t="s">
        <v>782</v>
      </c>
      <c r="C638" t="s">
        <v>783</v>
      </c>
      <c r="D638">
        <v>550</v>
      </c>
      <c r="E638">
        <v>52.92</v>
      </c>
      <c r="F638">
        <v>-66.87</v>
      </c>
      <c r="G638" t="s">
        <v>849</v>
      </c>
      <c r="H638">
        <v>95</v>
      </c>
      <c r="I638">
        <v>15</v>
      </c>
    </row>
    <row r="639" spans="1:9" x14ac:dyDescent="0.3">
      <c r="A639" t="s">
        <v>784</v>
      </c>
      <c r="B639" t="s">
        <v>785</v>
      </c>
      <c r="C639" t="s">
        <v>786</v>
      </c>
      <c r="D639">
        <v>920</v>
      </c>
      <c r="E639">
        <v>61.6</v>
      </c>
      <c r="F639">
        <v>-137.52000000000001</v>
      </c>
      <c r="G639" t="s">
        <v>1496</v>
      </c>
      <c r="H639">
        <v>85</v>
      </c>
      <c r="I639">
        <v>10</v>
      </c>
    </row>
    <row r="640" spans="1:9" x14ac:dyDescent="0.3">
      <c r="A640" t="s">
        <v>784</v>
      </c>
      <c r="B640" t="s">
        <v>787</v>
      </c>
      <c r="C640" t="s">
        <v>788</v>
      </c>
      <c r="D640">
        <v>330</v>
      </c>
      <c r="E640">
        <v>64.069999999999993</v>
      </c>
      <c r="F640">
        <v>-139.41999999999999</v>
      </c>
      <c r="G640" t="s">
        <v>1497</v>
      </c>
      <c r="H640">
        <v>80</v>
      </c>
      <c r="I640">
        <v>10</v>
      </c>
    </row>
    <row r="641" spans="1:9" x14ac:dyDescent="0.3">
      <c r="A641" t="s">
        <v>784</v>
      </c>
      <c r="B641" t="s">
        <v>1498</v>
      </c>
      <c r="C641" t="s">
        <v>1499</v>
      </c>
      <c r="D641">
        <v>815</v>
      </c>
      <c r="E641">
        <v>61.25</v>
      </c>
      <c r="F641">
        <v>-138.80000000000001</v>
      </c>
      <c r="G641" t="s">
        <v>1500</v>
      </c>
      <c r="H641">
        <v>117</v>
      </c>
      <c r="I641">
        <v>10</v>
      </c>
    </row>
    <row r="642" spans="1:9" x14ac:dyDescent="0.3">
      <c r="A642" t="s">
        <v>784</v>
      </c>
      <c r="B642" t="s">
        <v>789</v>
      </c>
      <c r="C642" t="s">
        <v>790</v>
      </c>
      <c r="D642">
        <v>670</v>
      </c>
      <c r="E642">
        <v>62.23</v>
      </c>
      <c r="F642">
        <v>-133.36000000000001</v>
      </c>
      <c r="G642" t="s">
        <v>922</v>
      </c>
      <c r="H642">
        <v>80</v>
      </c>
      <c r="I642">
        <v>10</v>
      </c>
    </row>
    <row r="643" spans="1:9" x14ac:dyDescent="0.3">
      <c r="A643" t="s">
        <v>784</v>
      </c>
      <c r="B643" t="s">
        <v>1501</v>
      </c>
      <c r="C643" t="s">
        <v>1502</v>
      </c>
      <c r="D643">
        <v>600</v>
      </c>
      <c r="E643">
        <v>60.78</v>
      </c>
      <c r="F643">
        <v>-137.54</v>
      </c>
      <c r="G643" t="s">
        <v>922</v>
      </c>
      <c r="H643">
        <v>87</v>
      </c>
      <c r="I643">
        <v>10</v>
      </c>
    </row>
    <row r="644" spans="1:9" x14ac:dyDescent="0.3">
      <c r="A644" t="s">
        <v>784</v>
      </c>
      <c r="B644" t="s">
        <v>791</v>
      </c>
      <c r="C644" t="s">
        <v>792</v>
      </c>
      <c r="D644">
        <v>595</v>
      </c>
      <c r="E644">
        <v>62.4</v>
      </c>
      <c r="F644">
        <v>-140.37</v>
      </c>
      <c r="G644" t="s">
        <v>1503</v>
      </c>
      <c r="H644">
        <v>80</v>
      </c>
      <c r="I644">
        <v>10</v>
      </c>
    </row>
    <row r="645" spans="1:9" x14ac:dyDescent="0.3">
      <c r="A645" t="s">
        <v>784</v>
      </c>
      <c r="B645" t="s">
        <v>793</v>
      </c>
      <c r="C645" t="s">
        <v>794</v>
      </c>
      <c r="D645">
        <v>690</v>
      </c>
      <c r="E645">
        <v>60.17</v>
      </c>
      <c r="F645">
        <v>-132.72</v>
      </c>
      <c r="G645" t="s">
        <v>1022</v>
      </c>
      <c r="H645">
        <v>80</v>
      </c>
      <c r="I645">
        <v>10</v>
      </c>
    </row>
    <row r="646" spans="1:9" x14ac:dyDescent="0.3">
      <c r="A646" t="s">
        <v>784</v>
      </c>
      <c r="B646" t="s">
        <v>1504</v>
      </c>
      <c r="C646" t="s">
        <v>1505</v>
      </c>
      <c r="D646">
        <v>685</v>
      </c>
      <c r="E646">
        <v>60.13</v>
      </c>
      <c r="F646">
        <v>-128.71</v>
      </c>
      <c r="G646" t="s">
        <v>1506</v>
      </c>
      <c r="H646">
        <v>80</v>
      </c>
      <c r="I646">
        <v>10</v>
      </c>
    </row>
    <row r="647" spans="1:9" x14ac:dyDescent="0.3">
      <c r="A647" t="s">
        <v>784</v>
      </c>
      <c r="B647" t="s">
        <v>795</v>
      </c>
      <c r="C647" t="s">
        <v>796</v>
      </c>
      <c r="D647">
        <v>655</v>
      </c>
      <c r="E647">
        <v>60.72</v>
      </c>
      <c r="F647">
        <v>-135.05000000000001</v>
      </c>
      <c r="G647" t="s">
        <v>968</v>
      </c>
      <c r="H647">
        <v>85</v>
      </c>
      <c r="I647">
        <v>10</v>
      </c>
    </row>
    <row r="648" spans="1:9" x14ac:dyDescent="0.3">
      <c r="A648" t="s">
        <v>797</v>
      </c>
      <c r="B648" t="s">
        <v>798</v>
      </c>
      <c r="C648" t="s">
        <v>799</v>
      </c>
      <c r="D648">
        <v>5</v>
      </c>
      <c r="E648">
        <v>68.23</v>
      </c>
      <c r="F648">
        <v>-135.01</v>
      </c>
      <c r="G648" t="s">
        <v>1022</v>
      </c>
      <c r="H648">
        <v>100</v>
      </c>
      <c r="I648">
        <v>10</v>
      </c>
    </row>
    <row r="649" spans="1:9" x14ac:dyDescent="0.3">
      <c r="A649" t="s">
        <v>797</v>
      </c>
      <c r="B649" t="s">
        <v>1507</v>
      </c>
      <c r="C649" t="s">
        <v>1508</v>
      </c>
      <c r="D649">
        <v>195</v>
      </c>
      <c r="E649">
        <v>66.05</v>
      </c>
      <c r="F649">
        <v>-117.88</v>
      </c>
      <c r="G649" t="s">
        <v>1022</v>
      </c>
      <c r="H649">
        <v>99</v>
      </c>
      <c r="I649">
        <v>10</v>
      </c>
    </row>
    <row r="650" spans="1:9" x14ac:dyDescent="0.3">
      <c r="A650" t="s">
        <v>797</v>
      </c>
      <c r="B650" t="s">
        <v>1509</v>
      </c>
      <c r="C650" t="s">
        <v>1510</v>
      </c>
      <c r="D650">
        <v>100</v>
      </c>
      <c r="E650">
        <v>66.290000000000006</v>
      </c>
      <c r="F650">
        <v>-128.63</v>
      </c>
      <c r="G650" t="s">
        <v>1500</v>
      </c>
      <c r="H650">
        <v>89</v>
      </c>
      <c r="I650">
        <v>10</v>
      </c>
    </row>
    <row r="651" spans="1:9" x14ac:dyDescent="0.3">
      <c r="A651" t="s">
        <v>797</v>
      </c>
      <c r="B651" t="s">
        <v>1511</v>
      </c>
      <c r="C651" t="s">
        <v>1512</v>
      </c>
      <c r="D651">
        <v>25</v>
      </c>
      <c r="E651">
        <v>67.430000000000007</v>
      </c>
      <c r="F651">
        <v>-134.88</v>
      </c>
      <c r="G651" t="s">
        <v>1496</v>
      </c>
      <c r="H651">
        <v>90</v>
      </c>
      <c r="I651">
        <v>10</v>
      </c>
    </row>
    <row r="652" spans="1:9" x14ac:dyDescent="0.3">
      <c r="A652" t="s">
        <v>797</v>
      </c>
      <c r="B652" t="s">
        <v>1513</v>
      </c>
      <c r="C652" t="s">
        <v>1514</v>
      </c>
      <c r="D652">
        <v>150</v>
      </c>
      <c r="E652">
        <v>61.35</v>
      </c>
      <c r="F652">
        <v>-117.65</v>
      </c>
      <c r="G652" t="s">
        <v>968</v>
      </c>
      <c r="H652">
        <v>80</v>
      </c>
      <c r="I652">
        <v>10</v>
      </c>
    </row>
    <row r="653" spans="1:9" x14ac:dyDescent="0.3">
      <c r="A653" t="s">
        <v>797</v>
      </c>
      <c r="B653" t="s">
        <v>1515</v>
      </c>
      <c r="C653" t="s">
        <v>1516</v>
      </c>
      <c r="D653">
        <v>160</v>
      </c>
      <c r="E653">
        <v>61.19</v>
      </c>
      <c r="F653">
        <v>-113.67</v>
      </c>
      <c r="G653" t="s">
        <v>866</v>
      </c>
      <c r="H653">
        <v>93</v>
      </c>
      <c r="I653">
        <v>10</v>
      </c>
    </row>
    <row r="654" spans="1:9" x14ac:dyDescent="0.3">
      <c r="A654" t="s">
        <v>797</v>
      </c>
      <c r="B654" t="s">
        <v>1517</v>
      </c>
      <c r="C654" t="s">
        <v>1518</v>
      </c>
      <c r="D654">
        <v>120</v>
      </c>
      <c r="E654">
        <v>61.93</v>
      </c>
      <c r="F654">
        <v>-121.35</v>
      </c>
      <c r="G654" t="s">
        <v>1022</v>
      </c>
      <c r="H654">
        <v>80</v>
      </c>
      <c r="I654">
        <v>10</v>
      </c>
    </row>
    <row r="655" spans="1:9" x14ac:dyDescent="0.3">
      <c r="A655" t="s">
        <v>797</v>
      </c>
      <c r="B655" t="s">
        <v>1519</v>
      </c>
      <c r="C655" t="s">
        <v>1520</v>
      </c>
      <c r="D655">
        <v>205</v>
      </c>
      <c r="E655">
        <v>60</v>
      </c>
      <c r="F655">
        <v>-111.88</v>
      </c>
      <c r="G655" t="s">
        <v>968</v>
      </c>
      <c r="H655">
        <v>80</v>
      </c>
      <c r="I655">
        <v>10</v>
      </c>
    </row>
    <row r="656" spans="1:9" x14ac:dyDescent="0.3">
      <c r="A656" t="s">
        <v>797</v>
      </c>
      <c r="B656" t="s">
        <v>1521</v>
      </c>
      <c r="C656" t="s">
        <v>1522</v>
      </c>
      <c r="D656">
        <v>45</v>
      </c>
      <c r="E656">
        <v>60.85</v>
      </c>
      <c r="F656">
        <v>-115.73</v>
      </c>
      <c r="G656" t="s">
        <v>985</v>
      </c>
      <c r="H656">
        <v>89</v>
      </c>
      <c r="I656">
        <v>10</v>
      </c>
    </row>
    <row r="657" spans="1:9" x14ac:dyDescent="0.3">
      <c r="A657" t="s">
        <v>797</v>
      </c>
      <c r="B657" t="s">
        <v>800</v>
      </c>
      <c r="C657" t="s">
        <v>801</v>
      </c>
      <c r="D657">
        <v>45</v>
      </c>
      <c r="E657">
        <v>68.349999999999994</v>
      </c>
      <c r="F657">
        <v>-133.72</v>
      </c>
      <c r="G657" t="s">
        <v>1500</v>
      </c>
      <c r="H657">
        <v>100</v>
      </c>
      <c r="I657">
        <v>10</v>
      </c>
    </row>
    <row r="658" spans="1:9" x14ac:dyDescent="0.3">
      <c r="A658" t="s">
        <v>797</v>
      </c>
      <c r="B658" t="s">
        <v>1523</v>
      </c>
      <c r="C658" t="s">
        <v>1524</v>
      </c>
      <c r="D658">
        <v>5</v>
      </c>
      <c r="E658">
        <v>76.23</v>
      </c>
      <c r="F658">
        <v>-119.33</v>
      </c>
      <c r="G658" t="s">
        <v>1496</v>
      </c>
      <c r="H658">
        <v>114</v>
      </c>
      <c r="I658">
        <v>10</v>
      </c>
    </row>
    <row r="659" spans="1:9" x14ac:dyDescent="0.3">
      <c r="A659" t="s">
        <v>797</v>
      </c>
      <c r="B659" t="s">
        <v>1525</v>
      </c>
      <c r="C659" t="s">
        <v>1526</v>
      </c>
      <c r="D659">
        <v>65</v>
      </c>
      <c r="E659">
        <v>65.28</v>
      </c>
      <c r="F659">
        <v>-126.85</v>
      </c>
      <c r="G659" t="s">
        <v>1500</v>
      </c>
      <c r="H659">
        <v>89</v>
      </c>
      <c r="I659">
        <v>10</v>
      </c>
    </row>
    <row r="660" spans="1:9" x14ac:dyDescent="0.3">
      <c r="A660" t="s">
        <v>797</v>
      </c>
      <c r="B660" t="s">
        <v>1527</v>
      </c>
      <c r="C660" t="s">
        <v>1528</v>
      </c>
      <c r="D660">
        <v>160</v>
      </c>
      <c r="E660">
        <v>62.83</v>
      </c>
      <c r="F660">
        <v>-116.05</v>
      </c>
      <c r="G660" t="s">
        <v>1022</v>
      </c>
      <c r="H660">
        <v>103</v>
      </c>
      <c r="I660">
        <v>10</v>
      </c>
    </row>
    <row r="661" spans="1:9" x14ac:dyDescent="0.3">
      <c r="A661" t="s">
        <v>797</v>
      </c>
      <c r="B661" t="s">
        <v>802</v>
      </c>
      <c r="C661" t="s">
        <v>803</v>
      </c>
      <c r="D661">
        <v>1340</v>
      </c>
      <c r="E661">
        <v>61.95</v>
      </c>
      <c r="F661">
        <v>-128.27000000000001</v>
      </c>
      <c r="G661" t="s">
        <v>1497</v>
      </c>
      <c r="H661">
        <v>90</v>
      </c>
      <c r="I661">
        <v>10</v>
      </c>
    </row>
    <row r="662" spans="1:9" x14ac:dyDescent="0.3">
      <c r="A662" t="s">
        <v>797</v>
      </c>
      <c r="B662" t="s">
        <v>804</v>
      </c>
      <c r="C662" t="s">
        <v>805</v>
      </c>
      <c r="D662">
        <v>10</v>
      </c>
      <c r="E662">
        <v>70.73</v>
      </c>
      <c r="F662">
        <v>-117.75</v>
      </c>
      <c r="G662" t="s">
        <v>985</v>
      </c>
      <c r="H662">
        <v>120</v>
      </c>
      <c r="I662">
        <v>10</v>
      </c>
    </row>
    <row r="663" spans="1:9" x14ac:dyDescent="0.3">
      <c r="A663" t="s">
        <v>797</v>
      </c>
      <c r="B663" t="s">
        <v>806</v>
      </c>
      <c r="C663" t="s">
        <v>807</v>
      </c>
      <c r="D663">
        <v>80</v>
      </c>
      <c r="E663">
        <v>63.23</v>
      </c>
      <c r="F663">
        <v>-123.47</v>
      </c>
      <c r="G663" t="s">
        <v>1022</v>
      </c>
      <c r="H663">
        <v>80</v>
      </c>
      <c r="I663">
        <v>10</v>
      </c>
    </row>
    <row r="664" spans="1:9" x14ac:dyDescent="0.3">
      <c r="A664" t="s">
        <v>797</v>
      </c>
      <c r="B664" t="s">
        <v>808</v>
      </c>
      <c r="C664" t="s">
        <v>809</v>
      </c>
      <c r="D664">
        <v>160</v>
      </c>
      <c r="E664">
        <v>62.48</v>
      </c>
      <c r="F664">
        <v>-114.35</v>
      </c>
      <c r="G664" t="s">
        <v>1022</v>
      </c>
      <c r="H664">
        <v>103</v>
      </c>
      <c r="I664">
        <v>10</v>
      </c>
    </row>
    <row r="665" spans="1:9" x14ac:dyDescent="0.3">
      <c r="A665" t="s">
        <v>810</v>
      </c>
      <c r="B665" t="s">
        <v>811</v>
      </c>
      <c r="C665" t="s">
        <v>812</v>
      </c>
      <c r="D665">
        <v>5</v>
      </c>
      <c r="E665">
        <v>82.48</v>
      </c>
      <c r="F665">
        <v>-62.25</v>
      </c>
      <c r="G665" t="s">
        <v>1022</v>
      </c>
      <c r="H665">
        <v>130</v>
      </c>
      <c r="I665">
        <v>10</v>
      </c>
    </row>
    <row r="666" spans="1:9" x14ac:dyDescent="0.3">
      <c r="A666" t="s">
        <v>810</v>
      </c>
      <c r="B666" t="s">
        <v>1529</v>
      </c>
      <c r="C666" t="s">
        <v>1530</v>
      </c>
      <c r="D666">
        <v>15</v>
      </c>
      <c r="E666">
        <v>73.03</v>
      </c>
      <c r="F666">
        <v>-85.17</v>
      </c>
      <c r="G666" t="s">
        <v>1022</v>
      </c>
      <c r="H666">
        <v>111</v>
      </c>
      <c r="I666">
        <v>10</v>
      </c>
    </row>
    <row r="667" spans="1:9" x14ac:dyDescent="0.3">
      <c r="A667" t="s">
        <v>810</v>
      </c>
      <c r="B667" t="s">
        <v>813</v>
      </c>
      <c r="C667" t="s">
        <v>814</v>
      </c>
      <c r="D667">
        <v>5</v>
      </c>
      <c r="E667">
        <v>61.12</v>
      </c>
      <c r="F667">
        <v>-94.05</v>
      </c>
      <c r="G667" t="s">
        <v>985</v>
      </c>
      <c r="H667">
        <v>114</v>
      </c>
      <c r="I667">
        <v>10</v>
      </c>
    </row>
    <row r="668" spans="1:9" x14ac:dyDescent="0.3">
      <c r="A668" t="s">
        <v>810</v>
      </c>
      <c r="B668" t="s">
        <v>1531</v>
      </c>
      <c r="C668" t="s">
        <v>1532</v>
      </c>
      <c r="D668">
        <v>5</v>
      </c>
      <c r="E668">
        <v>64.319999999999993</v>
      </c>
      <c r="F668">
        <v>-96.02</v>
      </c>
      <c r="G668" t="s">
        <v>1022</v>
      </c>
      <c r="H668">
        <v>110</v>
      </c>
      <c r="I668">
        <v>10</v>
      </c>
    </row>
    <row r="669" spans="1:9" x14ac:dyDescent="0.3">
      <c r="A669" t="s">
        <v>810</v>
      </c>
      <c r="B669" t="s">
        <v>815</v>
      </c>
      <c r="C669" t="s">
        <v>816</v>
      </c>
      <c r="D669">
        <v>5</v>
      </c>
      <c r="E669">
        <v>79.98</v>
      </c>
      <c r="F669">
        <v>-85.95</v>
      </c>
      <c r="G669" t="s">
        <v>1506</v>
      </c>
      <c r="H669">
        <v>110</v>
      </c>
      <c r="I669">
        <v>10</v>
      </c>
    </row>
    <row r="670" spans="1:9" x14ac:dyDescent="0.3">
      <c r="A670" t="s">
        <v>810</v>
      </c>
      <c r="B670" t="s">
        <v>1533</v>
      </c>
      <c r="C670" t="s">
        <v>1534</v>
      </c>
      <c r="D670">
        <v>10</v>
      </c>
      <c r="E670">
        <v>63.33</v>
      </c>
      <c r="F670">
        <v>-90.7</v>
      </c>
      <c r="G670" t="s">
        <v>985</v>
      </c>
      <c r="H670">
        <v>112</v>
      </c>
      <c r="I670">
        <v>10</v>
      </c>
    </row>
    <row r="671" spans="1:9" x14ac:dyDescent="0.3">
      <c r="A671" t="s">
        <v>810</v>
      </c>
      <c r="B671" t="s">
        <v>817</v>
      </c>
      <c r="C671" t="s">
        <v>818</v>
      </c>
      <c r="D671">
        <v>45</v>
      </c>
      <c r="E671">
        <v>63.73</v>
      </c>
      <c r="F671">
        <v>-68.5</v>
      </c>
      <c r="G671" t="s">
        <v>985</v>
      </c>
      <c r="H671">
        <v>114</v>
      </c>
      <c r="I671">
        <v>10</v>
      </c>
    </row>
    <row r="672" spans="1:9" x14ac:dyDescent="0.3">
      <c r="A672" t="s">
        <v>810</v>
      </c>
      <c r="B672" t="s">
        <v>1535</v>
      </c>
      <c r="C672" t="s">
        <v>1536</v>
      </c>
      <c r="D672">
        <v>15</v>
      </c>
      <c r="E672">
        <v>69.12</v>
      </c>
      <c r="F672">
        <v>-105.03</v>
      </c>
      <c r="G672" t="s">
        <v>1022</v>
      </c>
      <c r="H672">
        <v>110</v>
      </c>
      <c r="I672">
        <v>10</v>
      </c>
    </row>
    <row r="673" spans="1:9" x14ac:dyDescent="0.3">
      <c r="A673" t="s">
        <v>810</v>
      </c>
      <c r="B673" t="s">
        <v>819</v>
      </c>
      <c r="C673" t="s">
        <v>820</v>
      </c>
      <c r="D673">
        <v>10</v>
      </c>
      <c r="E673">
        <v>78.78</v>
      </c>
      <c r="F673">
        <v>-103.53</v>
      </c>
      <c r="G673" t="s">
        <v>1506</v>
      </c>
      <c r="H673">
        <v>117</v>
      </c>
      <c r="I673">
        <v>10</v>
      </c>
    </row>
    <row r="674" spans="1:9" x14ac:dyDescent="0.3">
      <c r="A674" t="s">
        <v>810</v>
      </c>
      <c r="B674" t="s">
        <v>1537</v>
      </c>
      <c r="C674" t="s">
        <v>1538</v>
      </c>
      <c r="D674">
        <v>10</v>
      </c>
      <c r="E674">
        <v>62.82</v>
      </c>
      <c r="F674">
        <v>-92.08</v>
      </c>
      <c r="G674" t="s">
        <v>866</v>
      </c>
      <c r="H674">
        <v>117</v>
      </c>
      <c r="I674">
        <v>10</v>
      </c>
    </row>
    <row r="675" spans="1:9" x14ac:dyDescent="0.3">
      <c r="A675" t="s">
        <v>810</v>
      </c>
      <c r="B675" t="s">
        <v>1539</v>
      </c>
      <c r="C675" t="s">
        <v>1540</v>
      </c>
      <c r="D675">
        <v>5</v>
      </c>
      <c r="E675">
        <v>70.45</v>
      </c>
      <c r="F675">
        <v>-68.569999999999993</v>
      </c>
      <c r="G675" t="s">
        <v>866</v>
      </c>
      <c r="H675">
        <v>127</v>
      </c>
      <c r="I675">
        <v>10</v>
      </c>
    </row>
    <row r="676" spans="1:9" x14ac:dyDescent="0.3">
      <c r="A676" t="s">
        <v>810</v>
      </c>
      <c r="B676" t="s">
        <v>1541</v>
      </c>
      <c r="C676" t="s">
        <v>1542</v>
      </c>
      <c r="D676">
        <v>10</v>
      </c>
      <c r="E676">
        <v>67.83</v>
      </c>
      <c r="F676">
        <v>-115.08</v>
      </c>
      <c r="G676" t="s">
        <v>968</v>
      </c>
      <c r="H676">
        <v>102</v>
      </c>
      <c r="I676">
        <v>10</v>
      </c>
    </row>
    <row r="677" spans="1:9" x14ac:dyDescent="0.3">
      <c r="A677" t="s">
        <v>810</v>
      </c>
      <c r="B677" t="s">
        <v>1543</v>
      </c>
      <c r="C677" t="s">
        <v>1544</v>
      </c>
      <c r="D677">
        <v>30</v>
      </c>
      <c r="E677">
        <v>63.1</v>
      </c>
      <c r="F677">
        <v>-78</v>
      </c>
      <c r="G677" t="s">
        <v>833</v>
      </c>
      <c r="H677">
        <v>133</v>
      </c>
      <c r="I677">
        <v>10</v>
      </c>
    </row>
    <row r="678" spans="1:9" x14ac:dyDescent="0.3">
      <c r="A678" t="s">
        <v>810</v>
      </c>
      <c r="B678" t="s">
        <v>821</v>
      </c>
      <c r="C678" t="s">
        <v>822</v>
      </c>
      <c r="D678">
        <v>25</v>
      </c>
      <c r="E678">
        <v>74.680000000000007</v>
      </c>
      <c r="F678">
        <v>-94.9</v>
      </c>
      <c r="G678" t="s">
        <v>968</v>
      </c>
      <c r="H678">
        <v>119</v>
      </c>
      <c r="I678">
        <v>10</v>
      </c>
    </row>
    <row r="679" spans="1:9" x14ac:dyDescent="0.3">
      <c r="A679" t="s">
        <v>810</v>
      </c>
      <c r="B679" t="s">
        <v>1545</v>
      </c>
      <c r="C679" t="s">
        <v>1546</v>
      </c>
      <c r="D679">
        <v>5</v>
      </c>
      <c r="E679">
        <v>61.3</v>
      </c>
      <c r="F679">
        <v>-64.88</v>
      </c>
      <c r="G679" t="s">
        <v>842</v>
      </c>
      <c r="H679">
        <v>166</v>
      </c>
      <c r="I679">
        <v>10</v>
      </c>
    </row>
    <row r="680" spans="1:9" x14ac:dyDescent="0.3">
      <c r="A680" t="s">
        <v>810</v>
      </c>
      <c r="B680" t="s">
        <v>1547</v>
      </c>
      <c r="C680" t="s">
        <v>1548</v>
      </c>
      <c r="D680">
        <v>15</v>
      </c>
      <c r="E680">
        <v>64.13</v>
      </c>
      <c r="F680">
        <v>-83.17</v>
      </c>
      <c r="G680" t="s">
        <v>866</v>
      </c>
      <c r="H680">
        <v>118</v>
      </c>
      <c r="I680">
        <v>10</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D6EE59-7A91-4E64-98DB-C63DD9D29977}">
  <dimension ref="A1:Q13"/>
  <sheetViews>
    <sheetView workbookViewId="0">
      <selection activeCell="Q12" sqref="A1:Q12"/>
    </sheetView>
  </sheetViews>
  <sheetFormatPr defaultRowHeight="14.4" x14ac:dyDescent="0.3"/>
  <sheetData>
    <row r="1" spans="1:17" ht="16.2" thickTop="1" x14ac:dyDescent="0.3">
      <c r="A1" s="82" t="s">
        <v>21</v>
      </c>
      <c r="B1" s="83"/>
      <c r="C1" s="83"/>
      <c r="D1" s="83"/>
      <c r="E1" s="83"/>
      <c r="F1" s="83"/>
      <c r="G1" s="83"/>
      <c r="H1" s="83"/>
      <c r="I1" s="83"/>
      <c r="J1" s="83"/>
      <c r="K1" s="83"/>
      <c r="L1" s="83"/>
      <c r="M1" s="83"/>
      <c r="N1" s="83"/>
      <c r="O1" s="83"/>
      <c r="P1" s="83"/>
      <c r="Q1" s="84"/>
    </row>
    <row r="2" spans="1:17" ht="15.6" x14ac:dyDescent="0.3">
      <c r="A2" s="85" t="s">
        <v>22</v>
      </c>
      <c r="B2" s="86"/>
      <c r="C2" s="86"/>
      <c r="D2" s="86"/>
      <c r="E2" s="86"/>
      <c r="F2" s="86"/>
      <c r="G2" s="86"/>
      <c r="H2" s="86"/>
      <c r="I2" s="86"/>
      <c r="J2" s="86"/>
      <c r="K2" s="86"/>
      <c r="L2" s="86"/>
      <c r="M2" s="86"/>
      <c r="N2" s="86"/>
      <c r="O2" s="86"/>
      <c r="P2" s="86"/>
      <c r="Q2" s="87"/>
    </row>
    <row r="3" spans="1:17" ht="15.6" x14ac:dyDescent="0.3">
      <c r="A3" s="18"/>
      <c r="B3" s="19"/>
      <c r="C3" s="19"/>
      <c r="D3" s="19"/>
      <c r="E3" s="19"/>
      <c r="F3" s="19"/>
      <c r="G3" s="19"/>
      <c r="H3" s="19"/>
      <c r="I3" s="19"/>
      <c r="J3" s="19"/>
      <c r="K3" s="19"/>
      <c r="L3" s="19"/>
      <c r="M3" s="19"/>
      <c r="N3" s="19"/>
      <c r="O3" s="19"/>
      <c r="P3" s="19"/>
      <c r="Q3" s="20"/>
    </row>
    <row r="4" spans="1:17" ht="15.6" x14ac:dyDescent="0.3">
      <c r="A4" s="88" t="s">
        <v>23</v>
      </c>
      <c r="B4" s="89"/>
      <c r="C4" s="89"/>
      <c r="D4" s="89"/>
      <c r="E4" s="89"/>
      <c r="F4" s="89"/>
      <c r="G4" s="89"/>
      <c r="H4" s="89"/>
      <c r="I4" s="89"/>
      <c r="J4" s="89"/>
      <c r="K4" s="89"/>
      <c r="L4" s="89"/>
      <c r="M4" s="89"/>
      <c r="N4" s="89"/>
      <c r="O4" s="89"/>
      <c r="P4" s="89"/>
      <c r="Q4" s="90"/>
    </row>
    <row r="5" spans="1:17" ht="15.6" x14ac:dyDescent="0.3">
      <c r="A5" s="88" t="str">
        <f>CONCATENATE("System Voltage: ",[1]Inputs!E9," kV (AC 3-phase)")</f>
        <v>System Voltage:  kV (AC 3-phase)</v>
      </c>
      <c r="B5" s="89"/>
      <c r="C5" s="89"/>
      <c r="D5" s="89"/>
      <c r="E5" s="89"/>
      <c r="F5" s="89"/>
      <c r="G5" s="89"/>
      <c r="H5" s="89"/>
      <c r="I5" s="89"/>
      <c r="J5" s="89"/>
      <c r="K5" s="89"/>
      <c r="L5" s="89"/>
      <c r="M5" s="89"/>
      <c r="N5" s="89"/>
      <c r="O5" s="89"/>
      <c r="P5" s="89"/>
      <c r="Q5" s="90"/>
    </row>
    <row r="6" spans="1:17" ht="15" thickBot="1" x14ac:dyDescent="0.35">
      <c r="A6" s="21"/>
      <c r="B6" s="22"/>
      <c r="C6" s="22"/>
      <c r="D6" s="22"/>
      <c r="E6" s="22"/>
      <c r="F6" s="22"/>
      <c r="G6" s="22"/>
      <c r="H6" s="22"/>
      <c r="I6" s="22"/>
      <c r="J6" s="22"/>
      <c r="K6" s="22"/>
      <c r="L6" s="22"/>
      <c r="M6" s="22"/>
      <c r="N6" s="22"/>
      <c r="O6" s="22"/>
      <c r="P6" s="22"/>
      <c r="Q6" s="23"/>
    </row>
    <row r="7" spans="1:17" ht="15" customHeight="1" thickBot="1" x14ac:dyDescent="0.35">
      <c r="A7" s="91" t="s">
        <v>24</v>
      </c>
      <c r="B7" s="94" t="s">
        <v>25</v>
      </c>
      <c r="C7" s="95"/>
      <c r="D7" s="95"/>
      <c r="E7" s="95"/>
      <c r="F7" s="95"/>
      <c r="G7" s="95"/>
      <c r="H7" s="95"/>
      <c r="I7" s="96"/>
      <c r="J7" s="94" t="s">
        <v>26</v>
      </c>
      <c r="K7" s="95"/>
      <c r="L7" s="95"/>
      <c r="M7" s="95"/>
      <c r="N7" s="95"/>
      <c r="O7" s="95"/>
      <c r="P7" s="95"/>
      <c r="Q7" s="97"/>
    </row>
    <row r="8" spans="1:17" ht="14.4" customHeight="1" x14ac:dyDescent="0.3">
      <c r="A8" s="92"/>
      <c r="B8" s="79" t="s">
        <v>27</v>
      </c>
      <c r="C8" s="80"/>
      <c r="D8" s="80"/>
      <c r="E8" s="98"/>
      <c r="F8" s="79" t="s">
        <v>28</v>
      </c>
      <c r="G8" s="80"/>
      <c r="H8" s="80"/>
      <c r="I8" s="98"/>
      <c r="J8" s="79" t="s">
        <v>27</v>
      </c>
      <c r="K8" s="80"/>
      <c r="L8" s="80"/>
      <c r="M8" s="98"/>
      <c r="N8" s="79" t="s">
        <v>28</v>
      </c>
      <c r="O8" s="80"/>
      <c r="P8" s="80"/>
      <c r="Q8" s="81"/>
    </row>
    <row r="9" spans="1:17" ht="24" x14ac:dyDescent="0.3">
      <c r="A9" s="92"/>
      <c r="B9" s="8" t="s">
        <v>14</v>
      </c>
      <c r="C9" s="9" t="s">
        <v>29</v>
      </c>
      <c r="D9" s="9" t="s">
        <v>17</v>
      </c>
      <c r="E9" s="10" t="s">
        <v>18</v>
      </c>
      <c r="F9" s="8" t="s">
        <v>14</v>
      </c>
      <c r="G9" s="9" t="s">
        <v>29</v>
      </c>
      <c r="H9" s="9" t="s">
        <v>17</v>
      </c>
      <c r="I9" s="10" t="s">
        <v>18</v>
      </c>
      <c r="J9" s="8" t="s">
        <v>14</v>
      </c>
      <c r="K9" s="9" t="s">
        <v>29</v>
      </c>
      <c r="L9" s="9" t="s">
        <v>17</v>
      </c>
      <c r="M9" s="10" t="s">
        <v>18</v>
      </c>
      <c r="N9" s="8" t="s">
        <v>14</v>
      </c>
      <c r="O9" s="9" t="s">
        <v>29</v>
      </c>
      <c r="P9" s="9" t="s">
        <v>17</v>
      </c>
      <c r="Q9" s="11" t="s">
        <v>18</v>
      </c>
    </row>
    <row r="10" spans="1:17" ht="15" thickBot="1" x14ac:dyDescent="0.35">
      <c r="A10" s="93"/>
      <c r="B10" s="24" t="s">
        <v>20</v>
      </c>
      <c r="C10" s="25" t="s">
        <v>20</v>
      </c>
      <c r="D10" s="25" t="s">
        <v>20</v>
      </c>
      <c r="E10" s="26" t="s">
        <v>20</v>
      </c>
      <c r="F10" s="24" t="s">
        <v>20</v>
      </c>
      <c r="G10" s="25" t="s">
        <v>20</v>
      </c>
      <c r="H10" s="25" t="s">
        <v>20</v>
      </c>
      <c r="I10" s="26" t="s">
        <v>20</v>
      </c>
      <c r="J10" s="24" t="s">
        <v>20</v>
      </c>
      <c r="K10" s="25" t="s">
        <v>20</v>
      </c>
      <c r="L10" s="25" t="s">
        <v>20</v>
      </c>
      <c r="M10" s="26" t="s">
        <v>20</v>
      </c>
      <c r="N10" s="24" t="s">
        <v>20</v>
      </c>
      <c r="O10" s="25" t="s">
        <v>20</v>
      </c>
      <c r="P10" s="25" t="s">
        <v>20</v>
      </c>
      <c r="Q10" s="27" t="s">
        <v>20</v>
      </c>
    </row>
    <row r="11" spans="1:17" ht="83.4" thickTop="1" x14ac:dyDescent="0.3">
      <c r="A11" s="28" t="s">
        <v>30</v>
      </c>
      <c r="B11" s="12">
        <v>0</v>
      </c>
      <c r="C11" s="13">
        <v>0</v>
      </c>
      <c r="D11" s="13">
        <f>B11+C11</f>
        <v>0</v>
      </c>
      <c r="E11" s="13">
        <f>ROUNDUP((D11+[1]Inputs!$H$29)/[1]Inputs!$H$31,0)*[1]Inputs!$H$31</f>
        <v>1.2</v>
      </c>
      <c r="F11" s="12">
        <v>0.08</v>
      </c>
      <c r="G11" s="13">
        <v>0</v>
      </c>
      <c r="H11" s="13">
        <f>F11+G11</f>
        <v>0.08</v>
      </c>
      <c r="I11" s="13">
        <f>ROUNDUP((H11+[1]Inputs!$H$29)/[1]Inputs!$H$31,0)*[1]Inputs!$H$31</f>
        <v>1.28</v>
      </c>
      <c r="J11" s="12">
        <v>0</v>
      </c>
      <c r="K11" s="13">
        <v>0</v>
      </c>
      <c r="L11" s="13">
        <f>J11+K11</f>
        <v>0</v>
      </c>
      <c r="M11" s="13">
        <f>ROUNDUP((L11+[1]Inputs!$H$29)/[1]Inputs!$H$31,0)*[1]Inputs!$H$31</f>
        <v>1.2</v>
      </c>
      <c r="N11" s="12">
        <v>0.08</v>
      </c>
      <c r="O11" s="13">
        <v>0</v>
      </c>
      <c r="P11" s="13">
        <f>N11+O11</f>
        <v>0.08</v>
      </c>
      <c r="Q11" s="14">
        <f>ROUNDUP((P11+[1]Inputs!$H$29)/[1]Inputs!$H$31,0)*[1]Inputs!$H$31</f>
        <v>1.28</v>
      </c>
    </row>
    <row r="12" spans="1:17" ht="42" thickBot="1" x14ac:dyDescent="0.35">
      <c r="A12" s="29" t="s">
        <v>31</v>
      </c>
      <c r="B12" s="15">
        <f>IF($C$22&lt;=0.75,1,IF($C$22&lt;=22,3,3))</f>
        <v>1</v>
      </c>
      <c r="C12" s="16">
        <f>IF($C$22&lt;=0.75,0,IF($C$22&lt;=22,0,0.01*($C$22-22)))</f>
        <v>0</v>
      </c>
      <c r="D12" s="16">
        <f>B12+C12</f>
        <v>1</v>
      </c>
      <c r="E12" s="16">
        <f>ROUNDUP((D12+[1]Inputs!$H$29)/[1]Inputs!$H$31,0)*[1]Inputs!$H$31</f>
        <v>2.2000000000000002</v>
      </c>
      <c r="F12" s="15">
        <f>IF($C$22&lt;=0.75,2.5,IF($C$22&lt;=22,3,3.6))</f>
        <v>2.5</v>
      </c>
      <c r="G12" s="16">
        <f>IF($C$22&lt;=0.75,0,IF($C$22&lt;=22,0,0.01*($C$22-22)))</f>
        <v>0</v>
      </c>
      <c r="H12" s="16">
        <f>F12+G12</f>
        <v>2.5</v>
      </c>
      <c r="I12" s="16">
        <f>ROUNDUP((H12+[1]Inputs!$H$29)/[1]Inputs!$H$31,0)*[1]Inputs!$H$31</f>
        <v>3.7</v>
      </c>
      <c r="J12" s="15">
        <f>IF($C$22&lt;=0.75,1,IF($C$22&lt;=22,3,3))</f>
        <v>1</v>
      </c>
      <c r="K12" s="16">
        <f>IF($C$22&lt;=0.75,0,IF($C$22&lt;=22,0,0.01*($C$22-22)))</f>
        <v>0</v>
      </c>
      <c r="L12" s="16">
        <f>J12+K12</f>
        <v>1</v>
      </c>
      <c r="M12" s="16">
        <f>ROUNDUP((L12+[1]Inputs!$H$29)/[1]Inputs!$H$31,0)*[1]Inputs!$H$31</f>
        <v>2.2000000000000002</v>
      </c>
      <c r="N12" s="15">
        <f>IF($C$22&lt;=0.75,0.5,IF($C$22&lt;=22,3,3.6))</f>
        <v>0.5</v>
      </c>
      <c r="O12" s="16">
        <f>IF($C$22&lt;=0.75,0,IF($C$22&lt;=22,0,0.01*($C$22-22)))</f>
        <v>0</v>
      </c>
      <c r="P12" s="16">
        <f>N12+O12</f>
        <v>0.5</v>
      </c>
      <c r="Q12" s="17">
        <f>ROUNDUP((P12+[1]Inputs!$H$29)/[1]Inputs!$H$31,0)*[1]Inputs!$H$31</f>
        <v>1.7</v>
      </c>
    </row>
    <row r="13" spans="1:17" ht="15" thickTop="1" x14ac:dyDescent="0.3"/>
  </sheetData>
  <mergeCells count="11">
    <mergeCell ref="N8:Q8"/>
    <mergeCell ref="A1:Q1"/>
    <mergeCell ref="A2:Q2"/>
    <mergeCell ref="A4:Q4"/>
    <mergeCell ref="A5:Q5"/>
    <mergeCell ref="A7:A10"/>
    <mergeCell ref="B7:I7"/>
    <mergeCell ref="J7:Q7"/>
    <mergeCell ref="B8:E8"/>
    <mergeCell ref="F8:I8"/>
    <mergeCell ref="J8:M8"/>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1E3E85-2123-4019-AA28-2E2FDEC9DC1F}">
  <dimension ref="A1:L7"/>
  <sheetViews>
    <sheetView zoomScale="70" zoomScaleNormal="70" workbookViewId="0">
      <selection activeCell="A7" sqref="A7"/>
    </sheetView>
  </sheetViews>
  <sheetFormatPr defaultRowHeight="14.4" x14ac:dyDescent="0.3"/>
  <cols>
    <col min="1" max="1" width="27.88671875" customWidth="1"/>
    <col min="2" max="2" width="21.109375" customWidth="1"/>
  </cols>
  <sheetData>
    <row r="1" spans="1:12" ht="72" x14ac:dyDescent="0.3">
      <c r="A1" s="70" t="s">
        <v>43</v>
      </c>
      <c r="B1" s="70" t="s">
        <v>60</v>
      </c>
      <c r="C1" s="69" t="s">
        <v>44</v>
      </c>
      <c r="D1" s="69" t="s">
        <v>45</v>
      </c>
      <c r="E1" s="69" t="s">
        <v>46</v>
      </c>
      <c r="F1" s="69" t="s">
        <v>47</v>
      </c>
      <c r="G1" s="69" t="s">
        <v>48</v>
      </c>
      <c r="H1" s="69" t="s">
        <v>49</v>
      </c>
      <c r="I1" s="69" t="s">
        <v>50</v>
      </c>
      <c r="J1" s="69">
        <v>219</v>
      </c>
      <c r="K1" s="69">
        <v>318</v>
      </c>
      <c r="L1" s="69">
        <v>442</v>
      </c>
    </row>
    <row r="2" spans="1:12" ht="129.6" x14ac:dyDescent="0.3">
      <c r="A2" s="70" t="s">
        <v>51</v>
      </c>
      <c r="B2">
        <v>4.42</v>
      </c>
      <c r="C2">
        <v>4.42</v>
      </c>
      <c r="D2">
        <v>4.75</v>
      </c>
      <c r="E2">
        <v>5.3</v>
      </c>
      <c r="F2">
        <v>5.5</v>
      </c>
      <c r="G2">
        <v>5.7</v>
      </c>
      <c r="H2">
        <v>6.1</v>
      </c>
      <c r="I2" s="1">
        <v>6.7</v>
      </c>
      <c r="J2" s="1">
        <v>7.1</v>
      </c>
      <c r="K2" s="1">
        <v>8.1999999999999993</v>
      </c>
      <c r="L2" s="1">
        <v>9.1999999999999993</v>
      </c>
    </row>
    <row r="3" spans="1:12" ht="118.2" customHeight="1" x14ac:dyDescent="0.3">
      <c r="A3" s="70" t="s">
        <v>52</v>
      </c>
      <c r="B3">
        <v>4.42</v>
      </c>
      <c r="C3">
        <v>4.42</v>
      </c>
      <c r="D3">
        <v>4.75</v>
      </c>
      <c r="E3">
        <v>5.3</v>
      </c>
      <c r="F3">
        <v>5.5</v>
      </c>
      <c r="G3">
        <v>5.7</v>
      </c>
      <c r="H3">
        <v>6.1</v>
      </c>
      <c r="I3">
        <v>6.7</v>
      </c>
      <c r="J3">
        <v>7.1</v>
      </c>
      <c r="K3">
        <v>9.9</v>
      </c>
      <c r="L3">
        <v>13.2</v>
      </c>
    </row>
    <row r="4" spans="1:12" ht="57.6" x14ac:dyDescent="0.3">
      <c r="A4" s="70" t="s">
        <v>53</v>
      </c>
      <c r="B4">
        <v>3.7</v>
      </c>
      <c r="C4">
        <v>3.7</v>
      </c>
      <c r="D4">
        <v>4.75</v>
      </c>
      <c r="E4">
        <v>5.2</v>
      </c>
      <c r="F4">
        <v>5.5</v>
      </c>
      <c r="G4">
        <v>5.7</v>
      </c>
      <c r="H4">
        <v>6.1</v>
      </c>
      <c r="I4">
        <v>6.6</v>
      </c>
      <c r="J4">
        <v>7.1</v>
      </c>
      <c r="K4">
        <v>9.9</v>
      </c>
      <c r="L4">
        <v>13.2</v>
      </c>
    </row>
    <row r="5" spans="1:12" ht="72" x14ac:dyDescent="0.3">
      <c r="A5" s="70" t="s">
        <v>54</v>
      </c>
      <c r="B5">
        <v>3</v>
      </c>
      <c r="C5">
        <v>3.4</v>
      </c>
      <c r="D5">
        <v>4.1500000000000004</v>
      </c>
      <c r="E5">
        <v>4.5999999999999996</v>
      </c>
      <c r="F5">
        <v>4.9000000000000004</v>
      </c>
      <c r="G5">
        <v>5.0999999999999996</v>
      </c>
      <c r="H5">
        <v>5.5</v>
      </c>
      <c r="I5">
        <v>6</v>
      </c>
      <c r="J5">
        <v>6.5</v>
      </c>
      <c r="K5">
        <v>7.5</v>
      </c>
      <c r="L5">
        <v>8.5</v>
      </c>
    </row>
    <row r="6" spans="1:12" ht="78" customHeight="1" x14ac:dyDescent="0.3">
      <c r="A6" s="70" t="s">
        <v>55</v>
      </c>
      <c r="B6">
        <v>2.5</v>
      </c>
      <c r="C6">
        <v>3.1</v>
      </c>
      <c r="D6">
        <v>3.4</v>
      </c>
      <c r="E6">
        <v>3.7</v>
      </c>
      <c r="F6">
        <v>4</v>
      </c>
      <c r="G6">
        <v>4.2</v>
      </c>
      <c r="H6">
        <v>4.5999999999999996</v>
      </c>
      <c r="I6">
        <v>5.0999999999999996</v>
      </c>
      <c r="J6">
        <v>5.6</v>
      </c>
      <c r="K6">
        <v>6.6</v>
      </c>
      <c r="L6">
        <v>7.6</v>
      </c>
    </row>
    <row r="7" spans="1:12" ht="28.8" x14ac:dyDescent="0.3">
      <c r="A7" s="70" t="s">
        <v>56</v>
      </c>
      <c r="B7">
        <v>7.3</v>
      </c>
      <c r="C7">
        <v>7.3</v>
      </c>
      <c r="D7">
        <v>7.6</v>
      </c>
      <c r="E7">
        <v>8.1</v>
      </c>
      <c r="F7">
        <v>8.4</v>
      </c>
      <c r="G7">
        <v>8.6</v>
      </c>
      <c r="H7">
        <v>9</v>
      </c>
      <c r="I7">
        <v>9.5</v>
      </c>
      <c r="J7">
        <v>10</v>
      </c>
      <c r="K7">
        <v>11</v>
      </c>
      <c r="L7">
        <v>12</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DE9944-8004-4C2C-9EFE-C96B8504E9BB}">
  <dimension ref="A1:M24"/>
  <sheetViews>
    <sheetView zoomScaleNormal="100" workbookViewId="0">
      <selection activeCell="Q11" sqref="Q11"/>
    </sheetView>
  </sheetViews>
  <sheetFormatPr defaultRowHeight="14.4" x14ac:dyDescent="0.3"/>
  <cols>
    <col min="2" max="2" width="56.44140625" customWidth="1"/>
    <col min="3" max="8" width="9" bestFit="1" customWidth="1"/>
    <col min="9" max="9" width="10" bestFit="1" customWidth="1"/>
    <col min="10" max="13" width="9" bestFit="1" customWidth="1"/>
  </cols>
  <sheetData>
    <row r="1" spans="1:13" ht="15" thickTop="1" x14ac:dyDescent="0.3">
      <c r="A1" s="102" t="s">
        <v>57</v>
      </c>
      <c r="B1" s="103"/>
      <c r="C1" s="103"/>
      <c r="D1" s="103"/>
      <c r="E1" s="103"/>
      <c r="F1" s="103"/>
      <c r="G1" s="103"/>
      <c r="H1" s="103"/>
      <c r="I1" s="103"/>
      <c r="J1" s="103"/>
      <c r="K1" s="103"/>
      <c r="L1" s="103"/>
      <c r="M1" s="104"/>
    </row>
    <row r="2" spans="1:13" x14ac:dyDescent="0.3">
      <c r="A2" s="105" t="s">
        <v>58</v>
      </c>
      <c r="B2" s="106"/>
      <c r="C2" s="106"/>
      <c r="D2" s="106"/>
      <c r="E2" s="106"/>
      <c r="F2" s="106"/>
      <c r="G2" s="106"/>
      <c r="H2" s="106"/>
      <c r="I2" s="106"/>
      <c r="J2" s="106"/>
      <c r="K2" s="106"/>
      <c r="L2" s="106"/>
      <c r="M2" s="107"/>
    </row>
    <row r="3" spans="1:13" x14ac:dyDescent="0.3">
      <c r="A3" s="108" t="s">
        <v>59</v>
      </c>
      <c r="B3" s="109"/>
      <c r="C3" s="109"/>
      <c r="D3" s="109"/>
      <c r="E3" s="109"/>
      <c r="F3" s="109"/>
      <c r="G3" s="109"/>
      <c r="H3" s="109"/>
      <c r="I3" s="109"/>
      <c r="J3" s="109"/>
      <c r="K3" s="109"/>
      <c r="L3" s="109"/>
      <c r="M3" s="110"/>
    </row>
    <row r="4" spans="1:13" x14ac:dyDescent="0.3">
      <c r="A4" s="105" t="str">
        <f>CONCATENATE("System Voltage: ",[1]Inputs!$F$10," kV (AC 3-phase) Site Elevation: ",'[1]Advanced User Calcs'!E60," m")</f>
        <v>System Voltage: 138 kV (AC 3-phase) Site Elevation:  m</v>
      </c>
      <c r="B4" s="106"/>
      <c r="C4" s="106"/>
      <c r="D4" s="106"/>
      <c r="E4" s="106"/>
      <c r="F4" s="106"/>
      <c r="G4" s="106"/>
      <c r="H4" s="106"/>
      <c r="I4" s="106"/>
      <c r="J4" s="106"/>
      <c r="K4" s="106"/>
      <c r="L4" s="106"/>
      <c r="M4" s="107"/>
    </row>
    <row r="5" spans="1:13" x14ac:dyDescent="0.3">
      <c r="A5" s="4"/>
      <c r="B5" s="5"/>
      <c r="C5" s="5"/>
      <c r="D5" s="5"/>
      <c r="E5" s="5"/>
      <c r="F5" s="5"/>
      <c r="G5" s="5"/>
      <c r="H5" s="5"/>
      <c r="I5" s="5"/>
      <c r="J5" s="5"/>
      <c r="K5" s="5"/>
      <c r="L5" s="5"/>
      <c r="M5" s="6"/>
    </row>
    <row r="6" spans="1:13" ht="14.4" customHeight="1" x14ac:dyDescent="0.3">
      <c r="A6" s="4"/>
      <c r="B6" s="30"/>
      <c r="C6" s="111" t="s">
        <v>60</v>
      </c>
      <c r="D6" s="112"/>
      <c r="E6" s="112"/>
      <c r="F6" s="112"/>
      <c r="G6" s="113"/>
      <c r="H6" s="117" t="s">
        <v>61</v>
      </c>
      <c r="I6" s="118"/>
      <c r="J6" s="118"/>
      <c r="K6" s="118"/>
      <c r="L6" s="118"/>
      <c r="M6" s="119"/>
    </row>
    <row r="7" spans="1:13" x14ac:dyDescent="0.3">
      <c r="A7" s="31"/>
      <c r="B7" s="32"/>
      <c r="C7" s="114"/>
      <c r="D7" s="115"/>
      <c r="E7" s="115"/>
      <c r="F7" s="115"/>
      <c r="G7" s="116"/>
      <c r="H7" s="33" t="s">
        <v>83</v>
      </c>
      <c r="I7" s="34"/>
      <c r="J7" s="34"/>
      <c r="K7" s="34"/>
      <c r="L7" s="34"/>
      <c r="M7" s="35"/>
    </row>
    <row r="8" spans="1:13" x14ac:dyDescent="0.3">
      <c r="A8" s="4"/>
      <c r="B8" s="36"/>
      <c r="C8" s="99" t="s">
        <v>62</v>
      </c>
      <c r="D8" s="100"/>
      <c r="E8" s="100"/>
      <c r="F8" s="100"/>
      <c r="G8" s="101"/>
      <c r="H8" s="33" t="s">
        <v>84</v>
      </c>
      <c r="I8" s="34"/>
      <c r="J8" s="34"/>
      <c r="K8" s="34"/>
      <c r="L8" s="34"/>
      <c r="M8" s="35"/>
    </row>
    <row r="9" spans="1:13" ht="24" x14ac:dyDescent="0.3">
      <c r="A9" s="7" t="s">
        <v>63</v>
      </c>
      <c r="B9" s="37"/>
      <c r="C9" s="38" t="s">
        <v>14</v>
      </c>
      <c r="D9" s="39" t="s">
        <v>15</v>
      </c>
      <c r="E9" s="39" t="s">
        <v>16</v>
      </c>
      <c r="F9" s="39" t="s">
        <v>64</v>
      </c>
      <c r="G9" s="40" t="s">
        <v>18</v>
      </c>
      <c r="H9" s="38" t="s">
        <v>14</v>
      </c>
      <c r="I9" s="39" t="s">
        <v>19</v>
      </c>
      <c r="J9" s="39" t="s">
        <v>15</v>
      </c>
      <c r="K9" s="39" t="s">
        <v>16</v>
      </c>
      <c r="L9" s="39" t="s">
        <v>64</v>
      </c>
      <c r="M9" s="41" t="s">
        <v>18</v>
      </c>
    </row>
    <row r="10" spans="1:13" ht="15" thickBot="1" x14ac:dyDescent="0.35">
      <c r="A10" s="4"/>
      <c r="B10" s="42"/>
      <c r="C10" s="43" t="s">
        <v>20</v>
      </c>
      <c r="D10" s="44" t="s">
        <v>20</v>
      </c>
      <c r="E10" s="44" t="s">
        <v>20</v>
      </c>
      <c r="F10" s="44" t="s">
        <v>20</v>
      </c>
      <c r="G10" s="45" t="s">
        <v>20</v>
      </c>
      <c r="H10" s="43" t="s">
        <v>20</v>
      </c>
      <c r="I10" s="44" t="s">
        <v>20</v>
      </c>
      <c r="J10" s="44" t="s">
        <v>20</v>
      </c>
      <c r="K10" s="44" t="s">
        <v>20</v>
      </c>
      <c r="L10" s="44" t="s">
        <v>20</v>
      </c>
      <c r="M10" s="46" t="s">
        <v>20</v>
      </c>
    </row>
    <row r="11" spans="1:13" ht="55.8" thickTop="1" x14ac:dyDescent="0.3">
      <c r="A11" s="47" t="s">
        <v>65</v>
      </c>
      <c r="B11" s="48" t="s">
        <v>66</v>
      </c>
      <c r="C11" s="49">
        <v>4.42</v>
      </c>
      <c r="D11" s="50">
        <v>0.22500000000000001</v>
      </c>
      <c r="E11" s="50"/>
      <c r="F11" s="50">
        <v>4.6449999999999996</v>
      </c>
      <c r="G11" s="51">
        <v>5.85</v>
      </c>
      <c r="H11" s="52">
        <v>5.5</v>
      </c>
      <c r="I11" s="53">
        <v>5.5E-2</v>
      </c>
      <c r="J11" s="50">
        <v>0.22500000000000001</v>
      </c>
      <c r="K11" s="50"/>
      <c r="L11" s="53">
        <v>5.78</v>
      </c>
      <c r="M11" s="54">
        <v>6.98</v>
      </c>
    </row>
    <row r="12" spans="1:13" ht="41.4" x14ac:dyDescent="0.3">
      <c r="A12" s="55" t="s">
        <v>67</v>
      </c>
      <c r="B12" s="56" t="s">
        <v>68</v>
      </c>
      <c r="C12" s="57">
        <v>4.42</v>
      </c>
      <c r="D12" s="58"/>
      <c r="E12" s="58">
        <v>0.6</v>
      </c>
      <c r="F12" s="58">
        <v>5.0199999999999996</v>
      </c>
      <c r="G12" s="59">
        <v>6.22</v>
      </c>
      <c r="H12" s="60">
        <v>5.5</v>
      </c>
      <c r="I12" s="58">
        <v>5.5E-2</v>
      </c>
      <c r="J12" s="58"/>
      <c r="K12" s="58">
        <v>0.6</v>
      </c>
      <c r="L12" s="58">
        <v>6.1550000000000002</v>
      </c>
      <c r="M12" s="61">
        <v>7.36</v>
      </c>
    </row>
    <row r="13" spans="1:13" ht="27.6" x14ac:dyDescent="0.3">
      <c r="A13" s="55" t="s">
        <v>69</v>
      </c>
      <c r="B13" s="56" t="s">
        <v>70</v>
      </c>
      <c r="C13" s="57">
        <v>3.7</v>
      </c>
      <c r="D13" s="58"/>
      <c r="E13" s="58">
        <v>0.6</v>
      </c>
      <c r="F13" s="58">
        <v>4.3</v>
      </c>
      <c r="G13" s="59">
        <v>5.5</v>
      </c>
      <c r="H13" s="60">
        <v>5.5</v>
      </c>
      <c r="I13" s="58">
        <v>5.5E-2</v>
      </c>
      <c r="J13" s="58"/>
      <c r="K13" s="58">
        <v>0.6</v>
      </c>
      <c r="L13" s="58">
        <v>6.1550000000000002</v>
      </c>
      <c r="M13" s="61">
        <v>7.36</v>
      </c>
    </row>
    <row r="14" spans="1:13" ht="27.6" x14ac:dyDescent="0.3">
      <c r="A14" s="55" t="s">
        <v>71</v>
      </c>
      <c r="B14" s="56" t="s">
        <v>72</v>
      </c>
      <c r="C14" s="57">
        <v>3</v>
      </c>
      <c r="D14" s="58">
        <v>0.22500000000000001</v>
      </c>
      <c r="E14" s="58">
        <v>0.6</v>
      </c>
      <c r="F14" s="58">
        <v>3.8250000000000002</v>
      </c>
      <c r="G14" s="59">
        <v>5.03</v>
      </c>
      <c r="H14" s="60">
        <v>4.9000000000000004</v>
      </c>
      <c r="I14" s="58">
        <v>4.9000000000000002E-2</v>
      </c>
      <c r="J14" s="58">
        <v>0.22500000000000001</v>
      </c>
      <c r="K14" s="58">
        <v>0.6</v>
      </c>
      <c r="L14" s="58">
        <v>5.774</v>
      </c>
      <c r="M14" s="61">
        <v>6.98</v>
      </c>
    </row>
    <row r="15" spans="1:13" ht="27.6" x14ac:dyDescent="0.3">
      <c r="A15" s="55" t="s">
        <v>73</v>
      </c>
      <c r="B15" s="56" t="s">
        <v>74</v>
      </c>
      <c r="C15" s="57">
        <v>2.5</v>
      </c>
      <c r="D15" s="58"/>
      <c r="E15" s="58">
        <v>0.6</v>
      </c>
      <c r="F15" s="58">
        <v>3.1</v>
      </c>
      <c r="G15" s="59">
        <v>4.3</v>
      </c>
      <c r="H15" s="60">
        <v>4</v>
      </c>
      <c r="I15" s="58">
        <v>0.04</v>
      </c>
      <c r="J15" s="58"/>
      <c r="K15" s="58">
        <v>0.6</v>
      </c>
      <c r="L15" s="58">
        <v>4.6399999999999997</v>
      </c>
      <c r="M15" s="61">
        <v>5.84</v>
      </c>
    </row>
    <row r="16" spans="1:13" ht="15" thickBot="1" x14ac:dyDescent="0.35">
      <c r="A16" s="62" t="s">
        <v>75</v>
      </c>
      <c r="B16" s="63" t="s">
        <v>76</v>
      </c>
      <c r="C16" s="64">
        <v>7.3</v>
      </c>
      <c r="D16" s="65">
        <v>0.3</v>
      </c>
      <c r="E16" s="65"/>
      <c r="F16" s="65">
        <v>7.6</v>
      </c>
      <c r="G16" s="66">
        <v>8.8000000000000007</v>
      </c>
      <c r="H16" s="67">
        <v>8.4</v>
      </c>
      <c r="I16" s="65">
        <v>8.4000000000000005E-2</v>
      </c>
      <c r="J16" s="65">
        <v>0.3</v>
      </c>
      <c r="K16" s="65"/>
      <c r="L16" s="65">
        <v>8.7840000000000007</v>
      </c>
      <c r="M16" s="68">
        <v>9.99</v>
      </c>
    </row>
    <row r="17" spans="1:1" ht="15" thickTop="1" x14ac:dyDescent="0.3"/>
    <row r="18" spans="1:1" x14ac:dyDescent="0.3">
      <c r="A18" t="s">
        <v>77</v>
      </c>
    </row>
    <row r="19" spans="1:1" x14ac:dyDescent="0.3">
      <c r="A19" t="s">
        <v>78</v>
      </c>
    </row>
    <row r="20" spans="1:1" x14ac:dyDescent="0.3">
      <c r="A20" t="s">
        <v>79</v>
      </c>
    </row>
    <row r="21" spans="1:1" x14ac:dyDescent="0.3">
      <c r="A21" t="s">
        <v>80</v>
      </c>
    </row>
    <row r="22" spans="1:1" x14ac:dyDescent="0.3">
      <c r="A22" t="s">
        <v>81</v>
      </c>
    </row>
    <row r="24" spans="1:1" x14ac:dyDescent="0.3">
      <c r="A24" t="s">
        <v>82</v>
      </c>
    </row>
  </sheetData>
  <autoFilter ref="A11:M16" xr:uid="{7DDE9944-8004-4C2C-9EFE-C96B8504E9BB}"/>
  <mergeCells count="7">
    <mergeCell ref="C8:G8"/>
    <mergeCell ref="A1:M1"/>
    <mergeCell ref="A2:M2"/>
    <mergeCell ref="A3:M3"/>
    <mergeCell ref="A4:M4"/>
    <mergeCell ref="C6:G7"/>
    <mergeCell ref="H6:M6"/>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13AFF0-7B5D-4664-A656-0D65FB3DBC40}">
  <dimension ref="A1:F5"/>
  <sheetViews>
    <sheetView workbookViewId="0">
      <selection activeCell="F1" sqref="F1"/>
    </sheetView>
  </sheetViews>
  <sheetFormatPr defaultRowHeight="14.4" x14ac:dyDescent="0.3"/>
  <cols>
    <col min="1" max="1" width="33.6640625" customWidth="1"/>
    <col min="2" max="2" width="12.109375" customWidth="1"/>
  </cols>
  <sheetData>
    <row r="1" spans="1:6" ht="28.8" x14ac:dyDescent="0.3">
      <c r="A1" s="70" t="s">
        <v>99</v>
      </c>
      <c r="B1" s="70" t="s">
        <v>100</v>
      </c>
      <c r="C1" s="69" t="s">
        <v>101</v>
      </c>
      <c r="D1" s="70" t="s">
        <v>1551</v>
      </c>
      <c r="E1" s="70" t="s">
        <v>1552</v>
      </c>
      <c r="F1" s="70" t="s">
        <v>1553</v>
      </c>
    </row>
    <row r="2" spans="1:6" ht="100.8" x14ac:dyDescent="0.3">
      <c r="A2" s="1" t="s">
        <v>103</v>
      </c>
      <c r="B2" s="1" t="s">
        <v>105</v>
      </c>
      <c r="C2">
        <v>3</v>
      </c>
      <c r="D2">
        <v>3.4</v>
      </c>
      <c r="E2">
        <v>3.7</v>
      </c>
      <c r="F2">
        <v>4</v>
      </c>
    </row>
    <row r="3" spans="1:6" ht="100.8" x14ac:dyDescent="0.3">
      <c r="A3" s="1" t="s">
        <v>103</v>
      </c>
      <c r="B3" s="1" t="s">
        <v>106</v>
      </c>
      <c r="C3">
        <v>4.4000000000000004</v>
      </c>
      <c r="D3">
        <v>4.7</v>
      </c>
      <c r="E3">
        <v>5.2</v>
      </c>
      <c r="F3">
        <v>5.5</v>
      </c>
    </row>
    <row r="4" spans="1:6" ht="57.6" x14ac:dyDescent="0.3">
      <c r="A4" s="1" t="s">
        <v>104</v>
      </c>
      <c r="B4" s="1" t="s">
        <v>105</v>
      </c>
      <c r="C4">
        <v>3</v>
      </c>
      <c r="D4">
        <v>3</v>
      </c>
      <c r="E4">
        <v>3</v>
      </c>
      <c r="F4">
        <v>3</v>
      </c>
    </row>
    <row r="5" spans="1:6" ht="57.6" x14ac:dyDescent="0.3">
      <c r="A5" s="1" t="s">
        <v>104</v>
      </c>
      <c r="B5" s="1" t="s">
        <v>106</v>
      </c>
      <c r="C5">
        <v>4.4000000000000004</v>
      </c>
      <c r="D5">
        <v>4.4000000000000004</v>
      </c>
      <c r="E5">
        <v>4.4000000000000004</v>
      </c>
      <c r="F5">
        <v>4.4000000000000004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F83E18-E0AC-43D1-9FF8-B8D917BC5E0F}">
  <dimension ref="A1:H9"/>
  <sheetViews>
    <sheetView topLeftCell="A6" zoomScaleNormal="100" workbookViewId="0">
      <selection activeCell="C9" sqref="C9:H9"/>
    </sheetView>
  </sheetViews>
  <sheetFormatPr defaultRowHeight="14.4" x14ac:dyDescent="0.3"/>
  <cols>
    <col min="2" max="2" width="40.44140625" customWidth="1"/>
    <col min="3" max="3" width="19.33203125" customWidth="1"/>
    <col min="8" max="8" width="16" customWidth="1"/>
  </cols>
  <sheetData>
    <row r="1" spans="1:8" ht="86.4" x14ac:dyDescent="0.3">
      <c r="A1" s="70" t="s">
        <v>85</v>
      </c>
      <c r="B1" s="70" t="s">
        <v>86</v>
      </c>
      <c r="C1" s="70" t="s">
        <v>1549</v>
      </c>
      <c r="D1" s="70" t="s">
        <v>95</v>
      </c>
      <c r="E1" s="70" t="s">
        <v>96</v>
      </c>
      <c r="F1" s="70" t="s">
        <v>97</v>
      </c>
      <c r="G1" s="70" t="s">
        <v>98</v>
      </c>
      <c r="H1" s="70" t="s">
        <v>1550</v>
      </c>
    </row>
    <row r="2" spans="1:8" x14ac:dyDescent="0.3">
      <c r="A2">
        <v>0</v>
      </c>
      <c r="B2" t="s">
        <v>88</v>
      </c>
      <c r="C2">
        <v>4.42</v>
      </c>
      <c r="D2">
        <v>4.75</v>
      </c>
      <c r="E2">
        <v>5.2</v>
      </c>
      <c r="F2">
        <v>5.5</v>
      </c>
      <c r="G2">
        <v>6.1</v>
      </c>
      <c r="H2">
        <v>6.1</v>
      </c>
    </row>
    <row r="3" spans="1:8" ht="115.2" x14ac:dyDescent="0.3">
      <c r="A3">
        <v>1</v>
      </c>
      <c r="B3" s="1" t="s">
        <v>87</v>
      </c>
      <c r="C3">
        <v>5</v>
      </c>
      <c r="D3">
        <v>6</v>
      </c>
      <c r="E3">
        <v>6.3</v>
      </c>
      <c r="F3">
        <v>6.7</v>
      </c>
      <c r="G3">
        <v>7.3</v>
      </c>
      <c r="H3">
        <v>7.3</v>
      </c>
    </row>
    <row r="4" spans="1:8" ht="100.8" x14ac:dyDescent="0.3">
      <c r="A4">
        <v>2</v>
      </c>
      <c r="B4" s="1" t="s">
        <v>89</v>
      </c>
      <c r="C4">
        <v>7</v>
      </c>
      <c r="D4">
        <v>8</v>
      </c>
      <c r="E4">
        <v>8.3000000000000007</v>
      </c>
      <c r="F4">
        <v>8.6999999999999993</v>
      </c>
      <c r="G4">
        <v>9.3000000000000007</v>
      </c>
      <c r="H4">
        <v>9.3000000000000007</v>
      </c>
    </row>
    <row r="5" spans="1:8" ht="57.6" x14ac:dyDescent="0.3">
      <c r="A5">
        <v>3</v>
      </c>
      <c r="B5" s="1" t="s">
        <v>90</v>
      </c>
      <c r="C5">
        <v>9</v>
      </c>
      <c r="D5">
        <v>10</v>
      </c>
      <c r="E5">
        <v>10.3</v>
      </c>
      <c r="F5">
        <v>10.7</v>
      </c>
      <c r="G5">
        <v>11.3</v>
      </c>
      <c r="H5">
        <v>11.3</v>
      </c>
    </row>
    <row r="6" spans="1:8" ht="86.4" x14ac:dyDescent="0.3">
      <c r="A6">
        <v>4</v>
      </c>
      <c r="B6" s="1" t="s">
        <v>91</v>
      </c>
      <c r="C6">
        <v>11</v>
      </c>
      <c r="D6">
        <v>12</v>
      </c>
      <c r="E6">
        <v>12.3</v>
      </c>
      <c r="F6">
        <v>12.7</v>
      </c>
      <c r="G6">
        <v>13.3</v>
      </c>
      <c r="H6">
        <v>13.3</v>
      </c>
    </row>
    <row r="7" spans="1:8" ht="72" x14ac:dyDescent="0.3">
      <c r="A7">
        <v>5</v>
      </c>
      <c r="B7" s="1" t="s">
        <v>92</v>
      </c>
      <c r="C7">
        <v>13</v>
      </c>
      <c r="D7">
        <v>14</v>
      </c>
      <c r="E7">
        <v>14.3</v>
      </c>
      <c r="F7">
        <v>14.7</v>
      </c>
      <c r="G7">
        <v>15.3</v>
      </c>
      <c r="H7">
        <v>15.3</v>
      </c>
    </row>
    <row r="8" spans="1:8" ht="57.6" x14ac:dyDescent="0.3">
      <c r="A8">
        <v>6</v>
      </c>
      <c r="B8" s="1" t="s">
        <v>93</v>
      </c>
      <c r="C8">
        <v>15</v>
      </c>
      <c r="D8">
        <v>16</v>
      </c>
      <c r="E8">
        <v>16.3</v>
      </c>
      <c r="F8">
        <v>16.7</v>
      </c>
      <c r="G8">
        <v>17.3</v>
      </c>
      <c r="H8">
        <v>17.3</v>
      </c>
    </row>
    <row r="9" spans="1:8" ht="28.8" x14ac:dyDescent="0.3">
      <c r="A9">
        <v>7</v>
      </c>
      <c r="B9" s="1" t="s">
        <v>94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78DA50-F376-4FE1-B1B1-9B4A54E08779}">
  <dimension ref="A1:G19"/>
  <sheetViews>
    <sheetView zoomScale="130" zoomScaleNormal="130" workbookViewId="0">
      <selection activeCell="B6" sqref="B6"/>
    </sheetView>
  </sheetViews>
  <sheetFormatPr defaultRowHeight="14.4" x14ac:dyDescent="0.3"/>
  <cols>
    <col min="1" max="1" width="33.77734375" customWidth="1"/>
    <col min="2" max="2" width="12.109375" customWidth="1"/>
    <col min="3" max="3" width="7.5546875" customWidth="1"/>
    <col min="4" max="4" width="43.6640625" customWidth="1"/>
    <col min="5" max="5" width="11.44140625" customWidth="1"/>
    <col min="6" max="6" width="8.21875" customWidth="1"/>
    <col min="7" max="7" width="26.6640625" customWidth="1"/>
  </cols>
  <sheetData>
    <row r="1" spans="1:7" x14ac:dyDescent="0.3">
      <c r="A1" s="69" t="s">
        <v>107</v>
      </c>
      <c r="B1" s="69" t="s">
        <v>108</v>
      </c>
      <c r="C1" s="69" t="s">
        <v>109</v>
      </c>
      <c r="D1" s="71"/>
      <c r="E1" s="69"/>
      <c r="F1" s="69"/>
      <c r="G1" s="72"/>
    </row>
    <row r="2" spans="1:7" ht="43.2" x14ac:dyDescent="0.3">
      <c r="A2" s="70" t="s">
        <v>1549</v>
      </c>
      <c r="B2">
        <v>2.5</v>
      </c>
      <c r="C2">
        <v>1.9</v>
      </c>
    </row>
    <row r="3" spans="1:7" ht="72" x14ac:dyDescent="0.3">
      <c r="A3" s="70" t="s">
        <v>1650</v>
      </c>
      <c r="B3">
        <v>2.5</v>
      </c>
      <c r="C3">
        <v>1.9</v>
      </c>
    </row>
    <row r="4" spans="1:7" x14ac:dyDescent="0.3">
      <c r="A4" s="72" t="s">
        <v>1645</v>
      </c>
      <c r="B4">
        <v>2.7</v>
      </c>
      <c r="C4">
        <v>2.1</v>
      </c>
    </row>
    <row r="5" spans="1:7" x14ac:dyDescent="0.3">
      <c r="A5" s="72" t="s">
        <v>1646</v>
      </c>
      <c r="B5">
        <v>3.2</v>
      </c>
      <c r="C5">
        <v>2.6</v>
      </c>
    </row>
    <row r="6" spans="1:7" x14ac:dyDescent="0.3">
      <c r="A6" s="72" t="s">
        <v>1647</v>
      </c>
      <c r="B6">
        <v>3.5</v>
      </c>
      <c r="C6">
        <v>2.9</v>
      </c>
    </row>
    <row r="7" spans="1:7" x14ac:dyDescent="0.3">
      <c r="A7" s="72" t="s">
        <v>1648</v>
      </c>
      <c r="B7">
        <v>3.8</v>
      </c>
      <c r="C7">
        <v>3.2</v>
      </c>
    </row>
    <row r="8" spans="1:7" x14ac:dyDescent="0.3">
      <c r="A8" s="72" t="s">
        <v>1649</v>
      </c>
      <c r="B8">
        <v>4.0999999999999996</v>
      </c>
      <c r="C8">
        <v>3.5</v>
      </c>
    </row>
    <row r="9" spans="1:7" ht="28.8" x14ac:dyDescent="0.3">
      <c r="A9" s="71" t="s">
        <v>1651</v>
      </c>
      <c r="B9">
        <v>4.0999999999999996</v>
      </c>
      <c r="C9">
        <v>3.5</v>
      </c>
    </row>
    <row r="10" spans="1:7" x14ac:dyDescent="0.3">
      <c r="A10" s="72"/>
    </row>
    <row r="11" spans="1:7" x14ac:dyDescent="0.3">
      <c r="A11" s="72"/>
    </row>
    <row r="12" spans="1:7" x14ac:dyDescent="0.3">
      <c r="A12" s="72"/>
    </row>
    <row r="13" spans="1:7" x14ac:dyDescent="0.3">
      <c r="A13" s="72"/>
    </row>
    <row r="14" spans="1:7" x14ac:dyDescent="0.3">
      <c r="A14" s="72"/>
    </row>
    <row r="15" spans="1:7" x14ac:dyDescent="0.3">
      <c r="A15" s="72"/>
    </row>
    <row r="16" spans="1:7" x14ac:dyDescent="0.3">
      <c r="A16" s="72"/>
    </row>
    <row r="17" spans="1:1" x14ac:dyDescent="0.3">
      <c r="A17" s="72"/>
    </row>
    <row r="18" spans="1:1" x14ac:dyDescent="0.3">
      <c r="A18" s="72"/>
    </row>
    <row r="19" spans="1:1" x14ac:dyDescent="0.3">
      <c r="A19" s="71"/>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495E92-644E-4C1A-92CE-50974BE0C3F1}">
  <dimension ref="A1:B3"/>
  <sheetViews>
    <sheetView workbookViewId="0">
      <selection activeCell="B3" sqref="B3"/>
    </sheetView>
  </sheetViews>
  <sheetFormatPr defaultRowHeight="14.4" x14ac:dyDescent="0.3"/>
  <cols>
    <col min="1" max="1" width="30.5546875" customWidth="1"/>
    <col min="2" max="2" width="15" customWidth="1"/>
  </cols>
  <sheetData>
    <row r="1" spans="1:2" ht="43.2" x14ac:dyDescent="0.3">
      <c r="A1" t="s">
        <v>112</v>
      </c>
      <c r="B1" s="1" t="s">
        <v>1652</v>
      </c>
    </row>
    <row r="2" spans="1:2" x14ac:dyDescent="0.3">
      <c r="A2" t="s">
        <v>113</v>
      </c>
      <c r="B2">
        <v>2.5</v>
      </c>
    </row>
    <row r="3" spans="1:2" x14ac:dyDescent="0.3">
      <c r="A3" t="s">
        <v>114</v>
      </c>
      <c r="B3">
        <v>1.9</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U D A A B Q S w M E F A A C A A g A d k T r V m x p p B e l A A A A 9 g A A A B I A H A B D b 2 5 m a W c v U G F j a 2 F n Z S 5 4 b W w g o h g A K K A U A A A A A A A A A A A A A A A A A A A A A A A A A A A A h Y / B C o J A G I R f R f b u 7 m o Q J r 8 r 4 T U h C K K r r J s u 6 W + 4 a + u 7 d e i R e o W M s r p 1 n J l v Y O Z + v U E 6 t o 1 3 U b 3 R H S Y k o J x 4 C m V X a q w S M t i j H 5 F U w L a Q p 6 J S 3 g S j i U e j E 1 J b e 4 4 Z c 8 5 R t 6 B d X 7 G Q 8 4 A d 8 s 1 O 1 q o t f I 3 G F i g V + b T K / y 0 i Y P 8 a I 0 I a 8 I i u o i X l w G Y T c o 1 f I J z 2 P t M f E 7 K h s U O v h E I / W w O b J b D 3 B / E A U E s D B B Q A A g A I A H Z E 6 1 Y 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2 R O t W K I p H u A 4 A A A A R A A A A E w A c A E Z v c m 1 1 b G F z L 1 N l Y 3 R p b 2 4 x L m 0 g o h g A K K A U A A A A A A A A A A A A A A A A A A A A A A A A A A A A K 0 5 N L s n M z 1 M I h t C G 1 g B Q S w E C L Q A U A A I A C A B 2 R O t W b G m k F 6 U A A A D 2 A A A A E g A A A A A A A A A A A A A A A A A A A A A A Q 2 9 u Z m l n L 1 B h Y 2 t h Z 2 U u e G 1 s U E s B A i 0 A F A A C A A g A d k T r V g / K 6 a u k A A A A 6 Q A A A B M A A A A A A A A A A A A A A A A A 8 Q A A A F t D b 2 5 0 Z W 5 0 X 1 R 5 c G V z X S 5 4 b W x Q S w E C L Q A U A A I A C A B 2 R O t W K I p H u A 4 A A A A R A A A A E w A A A A A A A A A A A A A A A A D i A Q A A R m 9 y b X V s Y X M v U 2 V j d G l v b j E u b V B L B Q Y A A A A A A w A D A M I A A A A 9 A g 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X A Q A A A A A A A H U B 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D a A A A A A Q A A A N C M n d 8 B F d E R j H o A w E / C l + s B A A A A w p i y z r M z a E 6 U w 6 F j h w S O n Q A A A A A C A A A A A A A D Z g A A w A A A A B A A A A A z D t t 8 0 G 9 2 K R j U c V 0 w w V 0 q A A A A A A S A A A C g A A A A E A A A A J H 3 1 i m s Z m x 8 / a L T b B l G x 2 9 Q A A A A O s m v p H 3 E m / k i F 6 X 2 z B P B P z p 8 l d T / w I d + i u y r P d y D g m 1 W Y W 4 o W 9 / N X k p W + 9 L A C U M h R p 7 N J H e d Y b 6 S A k T Y F P j m F S Y k M f + G M 8 X u l Q H e Z y b A 3 9 M U A A A A j 9 1 j G l E T P 8 u U g Y u U c G O d n X + 3 u l I = < / D a t a M a s h u p > 
</file>

<file path=customXml/itemProps1.xml><?xml version="1.0" encoding="utf-8"?>
<ds:datastoreItem xmlns:ds="http://schemas.openxmlformats.org/officeDocument/2006/customXml" ds:itemID="{D1C12899-3A87-47D5-8F08-B127AF0A8FD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27</vt:i4>
      </vt:variant>
    </vt:vector>
  </HeadingPairs>
  <TitlesOfParts>
    <vt:vector size="27" baseType="lpstr">
      <vt:lpstr>AEUC Table 5</vt:lpstr>
      <vt:lpstr>AEUC Table 7</vt:lpstr>
      <vt:lpstr>AEUC Table 7 Output</vt:lpstr>
      <vt:lpstr>CSA table 2</vt:lpstr>
      <vt:lpstr>Sheet1</vt:lpstr>
      <vt:lpstr>CSA table 5</vt:lpstr>
      <vt:lpstr>CSA table 3</vt:lpstr>
      <vt:lpstr>CSA table 6</vt:lpstr>
      <vt:lpstr>CSA table 7</vt:lpstr>
      <vt:lpstr>CSA table 9</vt:lpstr>
      <vt:lpstr>CSA table 10</vt:lpstr>
      <vt:lpstr>CSA table 11</vt:lpstr>
      <vt:lpstr>CSA table 13</vt:lpstr>
      <vt:lpstr>CSA table 14</vt:lpstr>
      <vt:lpstr>CSA table 15</vt:lpstr>
      <vt:lpstr>CSA table 16</vt:lpstr>
      <vt:lpstr>CSA table 17</vt:lpstr>
      <vt:lpstr>CSA table 18</vt:lpstr>
      <vt:lpstr>CSA table 20</vt:lpstr>
      <vt:lpstr>CSA table 21</vt:lpstr>
      <vt:lpstr>CSA table 22</vt:lpstr>
      <vt:lpstr>CSA table 23</vt:lpstr>
      <vt:lpstr>CSA table 24</vt:lpstr>
      <vt:lpstr>CSA table 25</vt:lpstr>
      <vt:lpstr>CSA table 26</vt:lpstr>
      <vt:lpstr>CSA C22.3 No.1 Table D2</vt:lpstr>
      <vt:lpstr>CSA C22.3 No.60826 Table CA.1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Kang, Yeh-In</dc:creator>
  <cp:lastModifiedBy>Kang, Yeh-In</cp:lastModifiedBy>
  <dcterms:created xsi:type="dcterms:W3CDTF">2015-06-05T18:17:20Z</dcterms:created>
  <dcterms:modified xsi:type="dcterms:W3CDTF">2023-07-26T22:05:31Z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Folder_Number">
    <vt:lpwstr/>
  </property>
  <property fmtid="{D5CDD505-2E9C-101B-9397-08002B2CF9AE}" pid="3" name="Folder_Code">
    <vt:lpwstr/>
  </property>
  <property fmtid="{D5CDD505-2E9C-101B-9397-08002B2CF9AE}" pid="4" name="Folder_Name">
    <vt:lpwstr/>
  </property>
  <property fmtid="{D5CDD505-2E9C-101B-9397-08002B2CF9AE}" pid="5" name="Folder_Description">
    <vt:lpwstr/>
  </property>
  <property fmtid="{D5CDD505-2E9C-101B-9397-08002B2CF9AE}" pid="6" name="/Folder_Name/">
    <vt:lpwstr/>
  </property>
  <property fmtid="{D5CDD505-2E9C-101B-9397-08002B2CF9AE}" pid="7" name="/Folder_Description/">
    <vt:lpwstr/>
  </property>
  <property fmtid="{D5CDD505-2E9C-101B-9397-08002B2CF9AE}" pid="8" name="Folder_Version">
    <vt:lpwstr/>
  </property>
  <property fmtid="{D5CDD505-2E9C-101B-9397-08002B2CF9AE}" pid="9" name="Folder_VersionSeq">
    <vt:lpwstr/>
  </property>
  <property fmtid="{D5CDD505-2E9C-101B-9397-08002B2CF9AE}" pid="10" name="Folder_Manager">
    <vt:lpwstr/>
  </property>
  <property fmtid="{D5CDD505-2E9C-101B-9397-08002B2CF9AE}" pid="11" name="Folder_ManagerDesc">
    <vt:lpwstr/>
  </property>
  <property fmtid="{D5CDD505-2E9C-101B-9397-08002B2CF9AE}" pid="12" name="Folder_Storage">
    <vt:lpwstr/>
  </property>
  <property fmtid="{D5CDD505-2E9C-101B-9397-08002B2CF9AE}" pid="13" name="Folder_StorageDesc">
    <vt:lpwstr/>
  </property>
  <property fmtid="{D5CDD505-2E9C-101B-9397-08002B2CF9AE}" pid="14" name="Folder_Creator">
    <vt:lpwstr/>
  </property>
  <property fmtid="{D5CDD505-2E9C-101B-9397-08002B2CF9AE}" pid="15" name="Folder_CreatorDesc">
    <vt:lpwstr/>
  </property>
  <property fmtid="{D5CDD505-2E9C-101B-9397-08002B2CF9AE}" pid="16" name="Folder_CreateDate">
    <vt:lpwstr/>
  </property>
  <property fmtid="{D5CDD505-2E9C-101B-9397-08002B2CF9AE}" pid="17" name="Folder_Updater">
    <vt:lpwstr/>
  </property>
  <property fmtid="{D5CDD505-2E9C-101B-9397-08002B2CF9AE}" pid="18" name="Folder_UpdaterDesc">
    <vt:lpwstr/>
  </property>
  <property fmtid="{D5CDD505-2E9C-101B-9397-08002B2CF9AE}" pid="19" name="Folder_UpdateDate">
    <vt:lpwstr/>
  </property>
  <property fmtid="{D5CDD505-2E9C-101B-9397-08002B2CF9AE}" pid="20" name="Document_Number">
    <vt:lpwstr/>
  </property>
  <property fmtid="{D5CDD505-2E9C-101B-9397-08002B2CF9AE}" pid="21" name="Document_Name">
    <vt:lpwstr/>
  </property>
  <property fmtid="{D5CDD505-2E9C-101B-9397-08002B2CF9AE}" pid="22" name="Document_FileName">
    <vt:lpwstr/>
  </property>
  <property fmtid="{D5CDD505-2E9C-101B-9397-08002B2CF9AE}" pid="23" name="Document_Version">
    <vt:lpwstr/>
  </property>
  <property fmtid="{D5CDD505-2E9C-101B-9397-08002B2CF9AE}" pid="24" name="Document_VersionSeq">
    <vt:lpwstr/>
  </property>
  <property fmtid="{D5CDD505-2E9C-101B-9397-08002B2CF9AE}" pid="25" name="Document_Creator">
    <vt:lpwstr/>
  </property>
  <property fmtid="{D5CDD505-2E9C-101B-9397-08002B2CF9AE}" pid="26" name="Document_CreatorDesc">
    <vt:lpwstr/>
  </property>
  <property fmtid="{D5CDD505-2E9C-101B-9397-08002B2CF9AE}" pid="27" name="Document_CreateDate">
    <vt:lpwstr/>
  </property>
  <property fmtid="{D5CDD505-2E9C-101B-9397-08002B2CF9AE}" pid="28" name="Document_Updater">
    <vt:lpwstr/>
  </property>
  <property fmtid="{D5CDD505-2E9C-101B-9397-08002B2CF9AE}" pid="29" name="Document_UpdaterDesc">
    <vt:lpwstr/>
  </property>
  <property fmtid="{D5CDD505-2E9C-101B-9397-08002B2CF9AE}" pid="30" name="Document_UpdateDate">
    <vt:lpwstr/>
  </property>
  <property fmtid="{D5CDD505-2E9C-101B-9397-08002B2CF9AE}" pid="31" name="Document_Size">
    <vt:lpwstr/>
  </property>
  <property fmtid="{D5CDD505-2E9C-101B-9397-08002B2CF9AE}" pid="32" name="Document_Storage">
    <vt:lpwstr/>
  </property>
  <property fmtid="{D5CDD505-2E9C-101B-9397-08002B2CF9AE}" pid="33" name="Document_StorageDesc">
    <vt:lpwstr/>
  </property>
  <property fmtid="{D5CDD505-2E9C-101B-9397-08002B2CF9AE}" pid="34" name="Document_Department">
    <vt:lpwstr/>
  </property>
  <property fmtid="{D5CDD505-2E9C-101B-9397-08002B2CF9AE}" pid="35" name="Document_DepartmentDesc">
    <vt:lpwstr/>
  </property>
</Properties>
</file>