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141" documentId="13_ncr:1_{8395011A-BAF9-4565-AFF6-31B2472E5595}" xr6:coauthVersionLast="47" xr6:coauthVersionMax="47" xr10:uidLastSave="{9DE7F065-E9B7-4496-AF72-2091206F5530}"/>
  <bookViews>
    <workbookView xWindow="-108" yWindow="-108" windowWidth="23256" windowHeight="12576" firstSheet="1" activeTab="10"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<sst xmlns="http://schemas.openxmlformats.org/spreadsheetml/2006/main" count="4305" uniqueCount="1660">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</sst>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19">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tabSelected="1" workbookViewId="0">
      <selection activeCell="B1" sqref="B1"/>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
  <sheetViews>
    <sheetView workbookViewId="0"/>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
  <sheetViews>
    <sheetView workbookViewId="0"/>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
  <sheetViews>
    <sheetView workbookViewId="0"/>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
  <sheetViews>
    <sheetView workbookViewId="0"/>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
  <sheetViews>
    <sheetView workbookViewId="0">
      <selection activeCell="Q34" sqref="Q34"/>
    </sheetView>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1" t="s">
        <v>21</v>
      </c>
      <c r="B1" s="82"/>
      <c r="C1" s="82"/>
      <c r="D1" s="82"/>
      <c r="E1" s="82"/>
      <c r="F1" s="82"/>
      <c r="G1" s="82"/>
      <c r="H1" s="82"/>
      <c r="I1" s="82"/>
      <c r="J1" s="82"/>
      <c r="K1" s="82"/>
      <c r="L1" s="82"/>
      <c r="M1" s="82"/>
      <c r="N1" s="82"/>
      <c r="O1" s="82"/>
      <c r="P1" s="82"/>
      <c r="Q1" s="83"/>
    </row>
    <row r="2" spans="1:17" ht="15.6" x14ac:dyDescent="0.3">
      <c r="A2" s="84" t="s">
        <v>22</v>
      </c>
      <c r="B2" s="85"/>
      <c r="C2" s="85"/>
      <c r="D2" s="85"/>
      <c r="E2" s="85"/>
      <c r="F2" s="85"/>
      <c r="G2" s="85"/>
      <c r="H2" s="85"/>
      <c r="I2" s="85"/>
      <c r="J2" s="85"/>
      <c r="K2" s="85"/>
      <c r="L2" s="85"/>
      <c r="M2" s="85"/>
      <c r="N2" s="85"/>
      <c r="O2" s="85"/>
      <c r="P2" s="85"/>
      <c r="Q2" s="86"/>
    </row>
    <row r="3" spans="1:17" ht="15.6" x14ac:dyDescent="0.3">
      <c r="A3" s="18"/>
      <c r="B3" s="19"/>
      <c r="C3" s="19"/>
      <c r="D3" s="19"/>
      <c r="E3" s="19"/>
      <c r="F3" s="19"/>
      <c r="G3" s="19"/>
      <c r="H3" s="19"/>
      <c r="I3" s="19"/>
      <c r="J3" s="19"/>
      <c r="K3" s="19"/>
      <c r="L3" s="19"/>
      <c r="M3" s="19"/>
      <c r="N3" s="19"/>
      <c r="O3" s="19"/>
      <c r="P3" s="19"/>
      <c r="Q3" s="20"/>
    </row>
    <row r="4" spans="1:17" ht="15.6" x14ac:dyDescent="0.3">
      <c r="A4" s="87" t="s">
        <v>23</v>
      </c>
      <c r="B4" s="88"/>
      <c r="C4" s="88"/>
      <c r="D4" s="88"/>
      <c r="E4" s="88"/>
      <c r="F4" s="88"/>
      <c r="G4" s="88"/>
      <c r="H4" s="88"/>
      <c r="I4" s="88"/>
      <c r="J4" s="88"/>
      <c r="K4" s="88"/>
      <c r="L4" s="88"/>
      <c r="M4" s="88"/>
      <c r="N4" s="88"/>
      <c r="O4" s="88"/>
      <c r="P4" s="88"/>
      <c r="Q4" s="89"/>
    </row>
    <row r="5" spans="1:17" ht="15.6" x14ac:dyDescent="0.3">
      <c r="A5" s="87" t="str">
        <f>CONCATENATE("System Voltage: ",[1]Inputs!E9," kV (AC 3-phase)")</f>
        <v>System Voltage:  kV (AC 3-phase)</v>
      </c>
      <c r="B5" s="88"/>
      <c r="C5" s="88"/>
      <c r="D5" s="88"/>
      <c r="E5" s="88"/>
      <c r="F5" s="88"/>
      <c r="G5" s="88"/>
      <c r="H5" s="88"/>
      <c r="I5" s="88"/>
      <c r="J5" s="88"/>
      <c r="K5" s="88"/>
      <c r="L5" s="88"/>
      <c r="M5" s="88"/>
      <c r="N5" s="88"/>
      <c r="O5" s="88"/>
      <c r="P5" s="88"/>
      <c r="Q5" s="89"/>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0" t="s">
        <v>24</v>
      </c>
      <c r="B7" s="93" t="s">
        <v>25</v>
      </c>
      <c r="C7" s="94"/>
      <c r="D7" s="94"/>
      <c r="E7" s="94"/>
      <c r="F7" s="94"/>
      <c r="G7" s="94"/>
      <c r="H7" s="94"/>
      <c r="I7" s="95"/>
      <c r="J7" s="93" t="s">
        <v>26</v>
      </c>
      <c r="K7" s="94"/>
      <c r="L7" s="94"/>
      <c r="M7" s="94"/>
      <c r="N7" s="94"/>
      <c r="O7" s="94"/>
      <c r="P7" s="94"/>
      <c r="Q7" s="96"/>
    </row>
    <row r="8" spans="1:17" ht="14.4" customHeight="1" x14ac:dyDescent="0.3">
      <c r="A8" s="91"/>
      <c r="B8" s="78" t="s">
        <v>27</v>
      </c>
      <c r="C8" s="79"/>
      <c r="D8" s="79"/>
      <c r="E8" s="97"/>
      <c r="F8" s="78" t="s">
        <v>28</v>
      </c>
      <c r="G8" s="79"/>
      <c r="H8" s="79"/>
      <c r="I8" s="97"/>
      <c r="J8" s="78" t="s">
        <v>27</v>
      </c>
      <c r="K8" s="79"/>
      <c r="L8" s="79"/>
      <c r="M8" s="97"/>
      <c r="N8" s="78" t="s">
        <v>28</v>
      </c>
      <c r="O8" s="79"/>
      <c r="P8" s="79"/>
      <c r="Q8" s="80"/>
    </row>
    <row r="9" spans="1:17" ht="24" x14ac:dyDescent="0.3">
      <c r="A9" s="91"/>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2"/>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1" t="s">
        <v>57</v>
      </c>
      <c r="B1" s="102"/>
      <c r="C1" s="102"/>
      <c r="D1" s="102"/>
      <c r="E1" s="102"/>
      <c r="F1" s="102"/>
      <c r="G1" s="102"/>
      <c r="H1" s="102"/>
      <c r="I1" s="102"/>
      <c r="J1" s="102"/>
      <c r="K1" s="102"/>
      <c r="L1" s="102"/>
      <c r="M1" s="103"/>
    </row>
    <row r="2" spans="1:13" x14ac:dyDescent="0.3">
      <c r="A2" s="104" t="s">
        <v>58</v>
      </c>
      <c r="B2" s="105"/>
      <c r="C2" s="105"/>
      <c r="D2" s="105"/>
      <c r="E2" s="105"/>
      <c r="F2" s="105"/>
      <c r="G2" s="105"/>
      <c r="H2" s="105"/>
      <c r="I2" s="105"/>
      <c r="J2" s="105"/>
      <c r="K2" s="105"/>
      <c r="L2" s="105"/>
      <c r="M2" s="106"/>
    </row>
    <row r="3" spans="1:13" x14ac:dyDescent="0.3">
      <c r="A3" s="107" t="s">
        <v>59</v>
      </c>
      <c r="B3" s="108"/>
      <c r="C3" s="108"/>
      <c r="D3" s="108"/>
      <c r="E3" s="108"/>
      <c r="F3" s="108"/>
      <c r="G3" s="108"/>
      <c r="H3" s="108"/>
      <c r="I3" s="108"/>
      <c r="J3" s="108"/>
      <c r="K3" s="108"/>
      <c r="L3" s="108"/>
      <c r="M3" s="109"/>
    </row>
    <row r="4" spans="1:13" x14ac:dyDescent="0.3">
      <c r="A4" s="104" t="str">
        <f>CONCATENATE("System Voltage: ",[1]Inputs!$F$10," kV (AC 3-phase) Site Elevation: ",'[1]Advanced User Calcs'!E60," m")</f>
        <v>System Voltage: 138 kV (AC 3-phase) Site Elevation:  m</v>
      </c>
      <c r="B4" s="105"/>
      <c r="C4" s="105"/>
      <c r="D4" s="105"/>
      <c r="E4" s="105"/>
      <c r="F4" s="105"/>
      <c r="G4" s="105"/>
      <c r="H4" s="105"/>
      <c r="I4" s="105"/>
      <c r="J4" s="105"/>
      <c r="K4" s="105"/>
      <c r="L4" s="105"/>
      <c r="M4" s="106"/>
    </row>
    <row r="5" spans="1:13" x14ac:dyDescent="0.3">
      <c r="A5" s="4"/>
      <c r="B5" s="5"/>
      <c r="C5" s="5"/>
      <c r="D5" s="5"/>
      <c r="E5" s="5"/>
      <c r="F5" s="5"/>
      <c r="G5" s="5"/>
      <c r="H5" s="5"/>
      <c r="I5" s="5"/>
      <c r="J5" s="5"/>
      <c r="K5" s="5"/>
      <c r="L5" s="5"/>
      <c r="M5" s="6"/>
    </row>
    <row r="6" spans="1:13" ht="14.4" customHeight="1" x14ac:dyDescent="0.3">
      <c r="A6" s="4"/>
      <c r="B6" s="30"/>
      <c r="C6" s="110" t="s">
        <v>60</v>
      </c>
      <c r="D6" s="111"/>
      <c r="E6" s="111"/>
      <c r="F6" s="111"/>
      <c r="G6" s="112"/>
      <c r="H6" s="116" t="s">
        <v>61</v>
      </c>
      <c r="I6" s="117"/>
      <c r="J6" s="117"/>
      <c r="K6" s="117"/>
      <c r="L6" s="117"/>
      <c r="M6" s="118"/>
    </row>
    <row r="7" spans="1:13" x14ac:dyDescent="0.3">
      <c r="A7" s="31"/>
      <c r="B7" s="32"/>
      <c r="C7" s="113"/>
      <c r="D7" s="114"/>
      <c r="E7" s="114"/>
      <c r="F7" s="114"/>
      <c r="G7" s="115"/>
      <c r="H7" s="33" t="s">
        <v>83</v>
      </c>
      <c r="I7" s="34"/>
      <c r="J7" s="34"/>
      <c r="K7" s="34"/>
      <c r="L7" s="34"/>
      <c r="M7" s="35"/>
    </row>
    <row r="8" spans="1:13" x14ac:dyDescent="0.3">
      <c r="A8" s="4"/>
      <c r="B8" s="36"/>
      <c r="C8" s="98" t="s">
        <v>62</v>
      </c>
      <c r="D8" s="99"/>
      <c r="E8" s="99"/>
      <c r="F8" s="99"/>
      <c r="G8" s="100"/>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2023-07-26T22:58:01Z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