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wnloads\02 - Universidad\2 - Especialización en Teleinformática\3 - Fundamentos de Teletráfico\04 - Exposiciones\Ejemplos en Excel\"/>
    </mc:Choice>
  </mc:AlternateContent>
  <bookViews>
    <workbookView xWindow="0" yWindow="0" windowWidth="20490" windowHeight="7770" firstSheet="3" activeTab="5"/>
  </bookViews>
  <sheets>
    <sheet name="PERMUTACIÓN SIN REP" sheetId="1" r:id="rId1"/>
    <sheet name="COMBINACIÓN" sheetId="3" r:id="rId2"/>
    <sheet name="DISTR. BINOMIAL" sheetId="10" r:id="rId3"/>
    <sheet name="DIST DE PROBABILIDAD NORMAL" sheetId="6" r:id="rId4"/>
    <sheet name="DIST DE POISSON" sheetId="12" r:id="rId5"/>
    <sheet name="GRÁFICAS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2" l="1"/>
  <c r="G38" i="12"/>
  <c r="G34" i="12"/>
  <c r="G29" i="12"/>
  <c r="G24" i="12"/>
  <c r="G14" i="12"/>
  <c r="G19" i="12"/>
  <c r="I11" i="10" l="1"/>
  <c r="I12" i="10" s="1"/>
  <c r="I10" i="10"/>
  <c r="H10" i="10"/>
  <c r="I9" i="10"/>
  <c r="H9" i="10"/>
  <c r="I8" i="10"/>
  <c r="H8" i="10"/>
  <c r="H11" i="10" l="1"/>
  <c r="H12" i="10" s="1"/>
  <c r="L19" i="9"/>
  <c r="K19" i="9"/>
  <c r="J19" i="9"/>
  <c r="I19" i="9"/>
  <c r="H19" i="9"/>
  <c r="G19" i="9"/>
  <c r="F19" i="9"/>
  <c r="E19" i="9"/>
  <c r="D19" i="9"/>
  <c r="C19" i="9"/>
  <c r="B19" i="9"/>
  <c r="I12" i="3"/>
  <c r="J12" i="1"/>
  <c r="H25" i="3" l="1"/>
  <c r="I25" i="1"/>
  <c r="B20" i="6"/>
</calcChain>
</file>

<file path=xl/sharedStrings.xml><?xml version="1.0" encoding="utf-8"?>
<sst xmlns="http://schemas.openxmlformats.org/spreadsheetml/2006/main" count="61" uniqueCount="58">
  <si>
    <t>1. ¿Cuántas combinaciones de letras distintas de 5 letras se puede construir con las letras ABCDE?</t>
  </si>
  <si>
    <t>PERMUTACIÓN SIN REPETICIÓN</t>
  </si>
  <si>
    <t>COMBINACIÓN</t>
  </si>
  <si>
    <t>1. De una clase de 30 alumnos se quiere elegir un comité formado por 4 alumnos. ¿Cuántos comités diferentes se pueden formar?</t>
  </si>
  <si>
    <t>r = formas (Comité de 4 alumnos)</t>
  </si>
  <si>
    <t>n = elementos (30 estudiantes)</t>
  </si>
  <si>
    <t>r = formas (Combinaciones de 5 letras distintas)</t>
  </si>
  <si>
    <t>DISTRIBUCIÓN DE PROBABILIDAD NORMAL</t>
  </si>
  <si>
    <t>Media</t>
  </si>
  <si>
    <t>Desviación estándar</t>
  </si>
  <si>
    <t>Probabilidad</t>
  </si>
  <si>
    <t>X&lt;200</t>
  </si>
  <si>
    <t>Se conoce  que el nivel de colesterol en la sangre en una población adulta entre 50 y 60 años se distribuye normalmente con una media de 175mg/100ml de sangre y que la desviación estándar es de 30mg/100ml. Calcular la probabilidad de que uno de esos adultos entre 50 y 60 años tenga un nivel inferior a 200mg/100ml de sangre.</t>
  </si>
  <si>
    <t>2. Se tienen 15 bolas numeradas y se desea conocer ¿Cuántos grupos distintos de 3 bolas se pueden construir con las 15 bolas numeradas?</t>
  </si>
  <si>
    <t>n = elementos (ABCDE)</t>
  </si>
  <si>
    <t>n = Número de bolas</t>
  </si>
  <si>
    <t>r = Número de grupos de bolas distintos</t>
  </si>
  <si>
    <t>2. Un chef va a preparar una ensalada de verduras con tomate, zanahoria, papa, brócoli, cebolla y piña. ¿De cuántas formas se puede preparar la ensalada usando solo 3 ingredientes?</t>
  </si>
  <si>
    <t>n = Total de verduras/elementos</t>
  </si>
  <si>
    <t>r = Cantidad de ingredientes por arreglo</t>
  </si>
  <si>
    <t>f(x)</t>
  </si>
  <si>
    <t>x</t>
  </si>
  <si>
    <t>Lanzar dos dados. (Función de Distribución Discreta):</t>
  </si>
  <si>
    <t>S={2,3,4,5,6,7,8,9,10,11,12}</t>
  </si>
  <si>
    <t>f(x=2)=p(1,1)=1/36</t>
  </si>
  <si>
    <t>f(x=3)=p(1,2)(2,1)=2/36</t>
  </si>
  <si>
    <t>f(x=4)=p(2,2)(1,3)(3,1)=3/36</t>
  </si>
  <si>
    <t>f(x=5)=p(1,4)(4,1)(2,3)(3,2)=4/36</t>
  </si>
  <si>
    <t>f(x=6)=p(1,5)(5,1)(2,4)(4,2)(3,3)=5/36</t>
  </si>
  <si>
    <t>f(x=7)=p(1,6)(6,1)(2,5)(5,2)(3,4)(4,3)=6/36</t>
  </si>
  <si>
    <t>f(x=8)=p(2,6)(6,2)(3,5)(5,3)(4,4)=5/36</t>
  </si>
  <si>
    <t>f(x=9)=p(3,6)(6,3)(4,5)(5,4)=4/36</t>
  </si>
  <si>
    <t>f(x=10)=p(4,6)(6,4)(5,5)=3/36</t>
  </si>
  <si>
    <t>f(x=11)=p(5,6)(6,5)=2/36</t>
  </si>
  <si>
    <t>f(x=12)=p(6,6)=1/36</t>
  </si>
  <si>
    <t>DISTRIBUCIÓN BINOMIAL</t>
  </si>
  <si>
    <t xml:space="preserve">Se lanza al aire 8 veces un dado. Determine la probalidad de que el numero 6 salga </t>
  </si>
  <si>
    <t>a). 0 veces</t>
  </si>
  <si>
    <t>b). 1 vez</t>
  </si>
  <si>
    <t>c).</t>
  </si>
  <si>
    <t>d).</t>
  </si>
  <si>
    <t>e). Mas de 2 veces</t>
  </si>
  <si>
    <t>Datos</t>
  </si>
  <si>
    <t>n</t>
  </si>
  <si>
    <t>p</t>
  </si>
  <si>
    <t>Numeo de exitos para cual se esta investigando</t>
  </si>
  <si>
    <t>Numero total de veces que se ha lazando el dado</t>
  </si>
  <si>
    <t>Probalidad de Éxito</t>
  </si>
  <si>
    <r>
      <t xml:space="preserve">Metodo Funcion </t>
    </r>
    <r>
      <rPr>
        <b/>
        <sz val="11"/>
        <color theme="1"/>
        <rFont val="Calibri"/>
        <family val="2"/>
        <scheme val="minor"/>
      </rPr>
      <t>FACT</t>
    </r>
  </si>
  <si>
    <r>
      <t xml:space="preserve">Metodo Funncion </t>
    </r>
    <r>
      <rPr>
        <b/>
        <sz val="11"/>
        <color theme="1"/>
        <rFont val="Calibri"/>
        <family val="2"/>
        <scheme val="minor"/>
      </rPr>
      <t>DISTR.BONOM.N</t>
    </r>
  </si>
  <si>
    <t>veces</t>
  </si>
  <si>
    <t>vez</t>
  </si>
  <si>
    <t>Menos de 3 veces</t>
  </si>
  <si>
    <t>DISTRIBUCIÓN DE POISSON</t>
  </si>
  <si>
    <t>Las llamadas de servicio llegan a un conmutador de acuerdo con un proceso de Poisson con un promedio de 2,7 llamadas por minuto. Determine la probabilidad de que lleguen no más de 4 llamadas en cualquier minuto:</t>
  </si>
  <si>
    <t>P(X=0)+P(X=1)+P(X=2)+P(X=3)+P(X=4)</t>
  </si>
  <si>
    <t>P(X&lt;=4) 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</si>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</sst>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0" xfId="1"/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0" borderId="4" xfId="0" applyBorder="1" applyAlignment="1"/>
    <xf numFmtId="0" fontId="0" fillId="0" borderId="0" xfId="0" applyBorder="1" applyAlignment="1"/>
    <xf numFmtId="12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165" fontId="3" fillId="0" borderId="0" xfId="2" applyNumberFormat="1" applyFont="1" applyBorder="1" applyAlignment="1">
      <alignment horizontal="left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Lanzamiento de dos dados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F(x)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GRÁFICAS!$B$18:$L$18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GRÁFICAS!$B$19:$L$19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2-4C00-9C0C-9C7D4FA1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9984"/>
        <c:axId val="632173328"/>
      </c:barChart>
      <c:catAx>
        <c:axId val="6321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173328"/>
        <c:crosses val="autoZero"/>
        <c:auto val="1"/>
        <c:lblAlgn val="ctr"/>
        <c:lblOffset val="100"/>
        <c:noMultiLvlLbl val="0"/>
      </c:catAx>
      <c:valAx>
        <c:axId val="6321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1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8</xdr:row>
      <xdr:rowOff>168274</xdr:rowOff>
    </xdr:from>
    <xdr:ext cx="6718300" cy="1004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15900" y="1647824"/>
              <a:ext cx="6718300" cy="100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3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  <m:sup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bSup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  <m:sup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bSup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</m:d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5!</m:t>
                        </m:r>
                      </m:num>
                      <m:den>
                        <m:d>
                          <m:dPr>
                            <m:ctrlP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5−5</m:t>
                            </m:r>
                          </m:e>
                        </m:d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=5!=</m:t>
                    </m:r>
                  </m:oMath>
                </m:oMathPara>
              </a14:m>
              <a:endParaRPr lang="es-CO" sz="32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15900" y="1647824"/>
              <a:ext cx="6718300" cy="100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s-CO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𝑟^𝑛=𝑃_5^5=𝑛!/(𝑛−𝑟)!=5!/(5−5)!=5!=</a:t>
              </a:r>
              <a:endParaRPr lang="es-CO" sz="32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174624</xdr:rowOff>
    </xdr:from>
    <xdr:ext cx="6242050" cy="1004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0" y="4518024"/>
              <a:ext cx="6242050" cy="100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3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  <m:sup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bSup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</m:t>
                        </m:r>
                      </m:sup>
                    </m:sSubSup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</m:d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15!</m:t>
                        </m:r>
                      </m:num>
                      <m:den>
                        <m:d>
                          <m:dPr>
                            <m:ctrlP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3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15−3</m:t>
                            </m:r>
                          </m:e>
                        </m:d>
                        <m:r>
                          <a:rPr lang="es-ES" sz="3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3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32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0" y="4518024"/>
              <a:ext cx="6242050" cy="1004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s-CO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𝑟^𝑛=𝑃_3^15=𝑛!/(𝑛−𝑟)!=15!/(15−3)!=</a:t>
              </a:r>
              <a:endParaRPr lang="es-CO" sz="3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9</xdr:row>
      <xdr:rowOff>92074</xdr:rowOff>
    </xdr:from>
    <xdr:ext cx="5772150" cy="829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342900" y="1819274"/>
              <a:ext cx="5772150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d>
                      <m:d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d>
                      <m:d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num>
                          <m:den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30!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4!</m:t>
                        </m:r>
                        <m:d>
                          <m:d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30−4</m:t>
                            </m:r>
                          </m:e>
                        </m:d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30!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4!</m:t>
                        </m:r>
                        <m:d>
                          <m:d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26</m:t>
                            </m:r>
                          </m:e>
                        </m:d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42900" y="1819274"/>
              <a:ext cx="5772150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𝐶(𝑛¦𝑟)=𝐶(30¦4)=30!/4!(30−4)!=30!/4!(26)!=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0</xdr:col>
      <xdr:colOff>76200</xdr:colOff>
      <xdr:row>22</xdr:row>
      <xdr:rowOff>82550</xdr:rowOff>
    </xdr:from>
    <xdr:ext cx="5448300" cy="829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" y="4438650"/>
              <a:ext cx="5448300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d>
                      <m:d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d>
                      <m:d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num>
                          <m:den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6!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</m:t>
                        </m:r>
                        <m:d>
                          <m:d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6−3</m:t>
                            </m:r>
                          </m:e>
                        </m:d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6!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</m:t>
                        </m:r>
                        <m:d>
                          <m:d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" y="4438650"/>
              <a:ext cx="5448300" cy="829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𝐶(𝑛¦𝑟)=𝐶(6¦3)=6!/3!(6−3)!=6!/3!(3)!=</a:t>
              </a:r>
              <a:endParaRPr lang="es-CO" sz="2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581621</xdr:colOff>
      <xdr:row>7</xdr:row>
      <xdr:rowOff>7951</xdr:rowOff>
    </xdr:from>
    <xdr:to>
      <xdr:col>6</xdr:col>
      <xdr:colOff>502419</xdr:colOff>
      <xdr:row>9</xdr:row>
      <xdr:rowOff>31750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671" y="376251"/>
          <a:ext cx="2968798" cy="39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112058</xdr:colOff>
      <xdr:row>13</xdr:row>
      <xdr:rowOff>28574</xdr:rowOff>
    </xdr:from>
    <xdr:ext cx="4489823" cy="701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398058" y="2463986"/>
              <a:ext cx="4489823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200−175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=1,25</m:t>
                    </m:r>
                  </m:oMath>
                </m:oMathPara>
              </a14:m>
              <a:endParaRPr lang="es-CO" sz="24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98058" y="2463986"/>
              <a:ext cx="4489823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𝑍=(𝑋−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=(200−175)/20=1,25</a:t>
              </a:r>
              <a:endParaRPr lang="es-CO" sz="2400"/>
            </a:p>
          </xdr:txBody>
        </xdr:sp>
      </mc:Fallback>
    </mc:AlternateContent>
    <xdr:clientData/>
  </xdr:oneCellAnchor>
  <xdr:twoCellAnchor editAs="oneCell">
    <xdr:from>
      <xdr:col>10</xdr:col>
      <xdr:colOff>207818</xdr:colOff>
      <xdr:row>3</xdr:row>
      <xdr:rowOff>59708</xdr:rowOff>
    </xdr:from>
    <xdr:to>
      <xdr:col>16</xdr:col>
      <xdr:colOff>473363</xdr:colOff>
      <xdr:row>21</xdr:row>
      <xdr:rowOff>94372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7818" y="625435"/>
          <a:ext cx="4837545" cy="3371301"/>
        </a:xfrm>
        <a:prstGeom prst="rect">
          <a:avLst/>
        </a:prstGeom>
      </xdr:spPr>
    </xdr:pic>
    <xdr:clientData/>
  </xdr:twoCellAnchor>
  <xdr:twoCellAnchor editAs="oneCell">
    <xdr:from>
      <xdr:col>0</xdr:col>
      <xdr:colOff>219364</xdr:colOff>
      <xdr:row>25</xdr:row>
      <xdr:rowOff>127000</xdr:rowOff>
    </xdr:from>
    <xdr:to>
      <xdr:col>9</xdr:col>
      <xdr:colOff>454314</xdr:colOff>
      <xdr:row>50</xdr:row>
      <xdr:rowOff>111413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364" y="4768273"/>
          <a:ext cx="7092950" cy="4602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119529</xdr:colOff>
      <xdr:row>11</xdr:row>
      <xdr:rowOff>21104</xdr:rowOff>
    </xdr:from>
    <xdr:ext cx="4519706" cy="773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19529" y="2082986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=0)=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19529" y="2082986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𝑃(𝑋=0)=(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𝜆^𝑥 𝑒^(−𝜆)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0</xdr:col>
      <xdr:colOff>137458</xdr:colOff>
      <xdr:row>16</xdr:row>
      <xdr:rowOff>31563</xdr:rowOff>
    </xdr:from>
    <xdr:ext cx="4519706" cy="773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137458" y="3027269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=1)=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137458" y="3027269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𝑃(𝑋=1)=(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𝜆^𝑥 𝑒^(−𝜆)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0</xdr:col>
      <xdr:colOff>140447</xdr:colOff>
      <xdr:row>21</xdr:row>
      <xdr:rowOff>12140</xdr:rowOff>
    </xdr:from>
    <xdr:ext cx="4519706" cy="773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140447" y="3941669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=2)=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140447" y="3941669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𝑃(𝑋=2)=(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𝜆^𝑥 𝑒^(−𝜆)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0</xdr:col>
      <xdr:colOff>135965</xdr:colOff>
      <xdr:row>26</xdr:row>
      <xdr:rowOff>22598</xdr:rowOff>
    </xdr:from>
    <xdr:ext cx="4519706" cy="773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135965" y="4885951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=3)=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135965" y="4885951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𝑃(𝑋=3)=(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𝜆^𝑥 𝑒^(−𝜆)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0</xdr:col>
      <xdr:colOff>127000</xdr:colOff>
      <xdr:row>31</xdr:row>
      <xdr:rowOff>44823</xdr:rowOff>
    </xdr:from>
    <xdr:ext cx="4519706" cy="7738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127000" y="5976470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=4)=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E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2,7</m:t>
                            </m:r>
                          </m:sup>
                        </m:sSup>
                      </m:num>
                      <m:den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127000" y="5976470"/>
              <a:ext cx="4519706" cy="7738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𝑃(𝑋=4)=(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𝜆^𝑥 𝑒^(−𝜆)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2,7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2400"/>
            </a:p>
          </xdr:txBody>
        </xdr:sp>
      </mc:Fallback>
    </mc:AlternateContent>
    <xdr:clientData/>
  </xdr:oneCellAnchor>
  <xdr:oneCellAnchor>
    <xdr:from>
      <xdr:col>3</xdr:col>
      <xdr:colOff>593165</xdr:colOff>
      <xdr:row>36</xdr:row>
      <xdr:rowOff>115047</xdr:rowOff>
    </xdr:from>
    <xdr:ext cx="1812365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2879165" y="7025341"/>
              <a:ext cx="181236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≤4</m:t>
                    </m:r>
                    <m:r>
                      <a:rPr lang="es-E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</m:oMath>
                </m:oMathPara>
              </a14:m>
              <a:endParaRPr lang="es-CO" sz="24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2879165" y="7025341"/>
              <a:ext cx="181236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≤4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s-CO" sz="2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20</xdr:row>
      <xdr:rowOff>161925</xdr:rowOff>
    </xdr:from>
    <xdr:to>
      <xdr:col>9</xdr:col>
      <xdr:colOff>390525</xdr:colOff>
      <xdr:row>35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12" sqref="J12"/>
    </sheetView>
  </sheetViews>
  <sheetFormatPr baseColWidth="10" defaultRowHeight="14.5" x14ac:dyDescent="0.35"/>
  <cols>
    <col min="2" max="2" width="11.7265625" customWidth="1"/>
    <col min="13" max="13" width="11.81640625" bestFit="1" customWidth="1"/>
  </cols>
  <sheetData>
    <row r="1" spans="1:10" x14ac:dyDescent="0.35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15" thickBot="1" x14ac:dyDescent="0.4"/>
    <row r="4" spans="1:10" ht="14.5" customHeight="1" x14ac:dyDescent="0.35">
      <c r="A4" s="37" t="s">
        <v>0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14.5" customHeight="1" x14ac:dyDescent="0.35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x14ac:dyDescent="0.3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35">
      <c r="A7" s="1">
        <v>5</v>
      </c>
      <c r="B7" s="43" t="s">
        <v>14</v>
      </c>
      <c r="C7" s="43"/>
      <c r="D7" s="43"/>
      <c r="E7" s="43"/>
      <c r="F7" s="3"/>
      <c r="G7" s="3"/>
      <c r="H7" s="3"/>
      <c r="I7" s="3"/>
      <c r="J7" s="4"/>
    </row>
    <row r="8" spans="1:10" x14ac:dyDescent="0.35">
      <c r="A8" s="1">
        <v>5</v>
      </c>
      <c r="B8" s="43" t="s">
        <v>6</v>
      </c>
      <c r="C8" s="43"/>
      <c r="D8" s="43"/>
      <c r="E8" s="43"/>
      <c r="F8" s="3"/>
      <c r="G8" s="3"/>
      <c r="H8" s="3"/>
      <c r="I8" s="3"/>
      <c r="J8" s="4"/>
    </row>
    <row r="9" spans="1:10" x14ac:dyDescent="0.35">
      <c r="A9" s="2"/>
      <c r="F9" s="3"/>
      <c r="G9" s="3"/>
      <c r="H9" s="3"/>
      <c r="I9" s="3"/>
      <c r="J9" s="4"/>
    </row>
    <row r="10" spans="1:10" x14ac:dyDescent="0.35">
      <c r="A10" s="2"/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35">
      <c r="A11" s="2"/>
      <c r="B11" s="3"/>
      <c r="C11" s="3"/>
      <c r="D11" s="3"/>
      <c r="E11" s="3"/>
      <c r="F11" s="3"/>
      <c r="G11" s="3"/>
      <c r="H11" s="3"/>
      <c r="I11" s="3"/>
      <c r="J11" s="4"/>
    </row>
    <row r="12" spans="1:10" ht="23.5" x14ac:dyDescent="0.55000000000000004">
      <c r="A12" s="2"/>
      <c r="B12" s="3"/>
      <c r="C12" s="3"/>
      <c r="D12" s="3"/>
      <c r="E12" s="3"/>
      <c r="F12" s="3"/>
      <c r="G12" s="3"/>
      <c r="H12" s="3"/>
      <c r="I12" s="3"/>
      <c r="J12" s="17">
        <f>PERMUT(5,5)</f>
        <v>120</v>
      </c>
    </row>
    <row r="13" spans="1:10" x14ac:dyDescent="0.35">
      <c r="A13" s="2"/>
      <c r="B13" s="3"/>
      <c r="C13" s="3"/>
      <c r="D13" s="3"/>
      <c r="E13" s="3"/>
      <c r="F13" s="3"/>
      <c r="G13" s="3"/>
      <c r="H13" s="3"/>
      <c r="I13" s="3"/>
      <c r="J13" s="4"/>
    </row>
    <row r="14" spans="1:10" x14ac:dyDescent="0.35">
      <c r="A14" s="2"/>
      <c r="B14" s="3"/>
      <c r="C14" s="3"/>
      <c r="D14" s="3"/>
      <c r="E14" s="3"/>
      <c r="F14" s="3"/>
      <c r="G14" s="3"/>
      <c r="H14" s="3"/>
      <c r="I14" s="3"/>
      <c r="J14" s="4"/>
    </row>
    <row r="15" spans="1:10" ht="15" thickBot="1" x14ac:dyDescent="0.4">
      <c r="A15" s="44"/>
      <c r="B15" s="45"/>
      <c r="C15" s="45"/>
      <c r="D15" s="45"/>
      <c r="E15" s="7"/>
      <c r="F15" s="8"/>
      <c r="G15" s="7"/>
      <c r="H15" s="5"/>
      <c r="I15" s="5"/>
      <c r="J15" s="6"/>
    </row>
    <row r="16" spans="1:10" ht="15" thickBot="1" x14ac:dyDescent="0.4"/>
    <row r="17" spans="1:13" ht="14.5" customHeight="1" x14ac:dyDescent="0.35">
      <c r="A17" s="37" t="s">
        <v>13</v>
      </c>
      <c r="B17" s="38"/>
      <c r="C17" s="38"/>
      <c r="D17" s="38"/>
      <c r="E17" s="38"/>
      <c r="F17" s="38"/>
      <c r="G17" s="38"/>
      <c r="H17" s="38"/>
      <c r="I17" s="38"/>
      <c r="J17" s="39"/>
      <c r="M17" s="16"/>
    </row>
    <row r="18" spans="1:13" ht="21.5" customHeight="1" x14ac:dyDescent="0.35">
      <c r="A18" s="40"/>
      <c r="B18" s="41"/>
      <c r="C18" s="41"/>
      <c r="D18" s="41"/>
      <c r="E18" s="41"/>
      <c r="F18" s="41"/>
      <c r="G18" s="41"/>
      <c r="H18" s="41"/>
      <c r="I18" s="41"/>
      <c r="J18" s="42"/>
    </row>
    <row r="19" spans="1:13" x14ac:dyDescent="0.35">
      <c r="A19" s="2"/>
      <c r="B19" s="3"/>
      <c r="C19" s="3"/>
      <c r="D19" s="3"/>
      <c r="E19" s="3"/>
      <c r="F19" s="3"/>
      <c r="G19" s="3"/>
      <c r="H19" s="3"/>
      <c r="I19" s="3"/>
      <c r="J19" s="4"/>
    </row>
    <row r="20" spans="1:13" x14ac:dyDescent="0.35">
      <c r="A20" s="10">
        <v>15</v>
      </c>
      <c r="B20" s="3" t="s">
        <v>15</v>
      </c>
      <c r="C20" s="3"/>
      <c r="D20" s="3"/>
      <c r="E20" s="3"/>
      <c r="F20" s="3"/>
      <c r="G20" s="3"/>
      <c r="H20" s="3"/>
      <c r="I20" s="3"/>
      <c r="J20" s="4"/>
    </row>
    <row r="21" spans="1:13" x14ac:dyDescent="0.35">
      <c r="A21" s="10">
        <v>3</v>
      </c>
      <c r="B21" s="3" t="s">
        <v>16</v>
      </c>
      <c r="C21" s="3"/>
      <c r="D21" s="3"/>
      <c r="E21" s="3"/>
      <c r="F21" s="3"/>
      <c r="G21" s="3"/>
      <c r="H21" s="3"/>
      <c r="I21" s="3"/>
      <c r="J21" s="4"/>
    </row>
    <row r="22" spans="1:13" x14ac:dyDescent="0.35">
      <c r="A22" s="2"/>
      <c r="B22" s="3"/>
      <c r="C22" s="3"/>
      <c r="D22" s="3"/>
      <c r="E22" s="3"/>
      <c r="F22" s="3"/>
      <c r="G22" s="3"/>
      <c r="H22" s="3"/>
      <c r="I22" s="3"/>
      <c r="J22" s="4"/>
    </row>
    <row r="23" spans="1:13" x14ac:dyDescent="0.35">
      <c r="A23" s="2"/>
      <c r="B23" s="3"/>
      <c r="C23" s="3"/>
      <c r="D23" s="3"/>
      <c r="E23" s="3"/>
      <c r="F23" s="3"/>
      <c r="G23" s="3"/>
      <c r="H23" s="3"/>
      <c r="I23" s="3"/>
      <c r="J23" s="4"/>
    </row>
    <row r="24" spans="1:13" x14ac:dyDescent="0.35">
      <c r="A24" s="2"/>
      <c r="B24" s="3"/>
      <c r="C24" s="3"/>
      <c r="D24" s="3"/>
      <c r="E24" s="3"/>
      <c r="F24" s="3"/>
      <c r="G24" s="3"/>
      <c r="H24" s="3"/>
      <c r="I24" s="3"/>
      <c r="J24" s="4"/>
    </row>
    <row r="25" spans="1:13" ht="21" x14ac:dyDescent="0.5">
      <c r="A25" s="2"/>
      <c r="B25" s="3"/>
      <c r="C25" s="3"/>
      <c r="D25" s="3"/>
      <c r="E25" s="3"/>
      <c r="F25" s="3"/>
      <c r="G25" s="3"/>
      <c r="H25" s="3"/>
      <c r="I25" s="18">
        <f>PERMUT(A20,A21)</f>
        <v>2730</v>
      </c>
      <c r="J25" s="4"/>
    </row>
    <row r="26" spans="1:13" x14ac:dyDescent="0.35">
      <c r="A26" s="2"/>
      <c r="B26" s="3"/>
      <c r="C26" s="3"/>
      <c r="D26" s="3"/>
      <c r="E26" s="3"/>
      <c r="F26" s="3"/>
      <c r="G26" s="3"/>
      <c r="H26" s="3"/>
      <c r="I26" s="3"/>
      <c r="J26" s="4"/>
    </row>
    <row r="27" spans="1:13" x14ac:dyDescent="0.35">
      <c r="A27" s="2"/>
      <c r="B27" s="3"/>
      <c r="C27" s="3"/>
      <c r="D27" s="3"/>
      <c r="E27" s="3"/>
      <c r="F27" s="3"/>
      <c r="G27" s="3"/>
      <c r="H27" s="3"/>
      <c r="I27" s="3"/>
      <c r="J27" s="4"/>
    </row>
    <row r="28" spans="1:13" ht="15" thickBot="1" x14ac:dyDescent="0.4">
      <c r="A28" s="13"/>
      <c r="B28" s="5"/>
      <c r="C28" s="5"/>
      <c r="D28" s="5"/>
      <c r="E28" s="5"/>
      <c r="F28" s="5"/>
      <c r="G28" s="5"/>
      <c r="H28" s="5"/>
      <c r="I28" s="5"/>
      <c r="J28" s="6"/>
    </row>
  </sheetData>
  <mergeCells count="6">
    <mergeCell ref="A17:J18"/>
    <mergeCell ref="B7:E7"/>
    <mergeCell ref="A15:D15"/>
    <mergeCell ref="A1:J2"/>
    <mergeCell ref="A4:J5"/>
    <mergeCell ref="B8:E8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L8" sqref="L8"/>
    </sheetView>
  </sheetViews>
  <sheetFormatPr baseColWidth="10" defaultRowHeight="14.5" x14ac:dyDescent="0.35"/>
  <cols>
    <col min="2" max="2" width="11.7265625" customWidth="1"/>
    <col min="5" max="5" width="11.81640625" bestFit="1" customWidth="1"/>
    <col min="10" max="10" width="11.1796875" bestFit="1" customWidth="1"/>
  </cols>
  <sheetData>
    <row r="1" spans="1:10" x14ac:dyDescent="0.35">
      <c r="A1" s="46" t="s">
        <v>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15" thickBot="1" x14ac:dyDescent="0.4"/>
    <row r="4" spans="1:10" ht="14.5" customHeight="1" x14ac:dyDescent="0.35">
      <c r="A4" s="37" t="s">
        <v>3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19.5" customHeight="1" x14ac:dyDescent="0.35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x14ac:dyDescent="0.3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35">
      <c r="A7" s="10">
        <v>30</v>
      </c>
      <c r="B7" s="43" t="s">
        <v>5</v>
      </c>
      <c r="C7" s="43"/>
      <c r="D7" s="43"/>
      <c r="E7" s="43"/>
      <c r="F7" s="3"/>
      <c r="G7" s="3"/>
      <c r="H7" s="3"/>
      <c r="I7" s="3"/>
      <c r="J7" s="4"/>
    </row>
    <row r="8" spans="1:10" x14ac:dyDescent="0.35">
      <c r="A8" s="10">
        <v>4</v>
      </c>
      <c r="B8" s="47" t="s">
        <v>4</v>
      </c>
      <c r="C8" s="48"/>
      <c r="D8" s="48"/>
      <c r="E8" s="48"/>
      <c r="F8" s="3"/>
      <c r="G8" s="3"/>
      <c r="H8" s="3"/>
      <c r="I8" s="3"/>
      <c r="J8" s="4"/>
    </row>
    <row r="9" spans="1:10" x14ac:dyDescent="0.3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x14ac:dyDescent="0.35">
      <c r="A10" s="2"/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35">
      <c r="A11" s="2"/>
      <c r="B11" s="3"/>
      <c r="C11" s="3"/>
      <c r="D11" s="3"/>
      <c r="E11" s="3"/>
      <c r="F11" s="3"/>
      <c r="G11" s="3"/>
      <c r="H11" s="3"/>
      <c r="I11" s="3"/>
      <c r="J11" s="4"/>
    </row>
    <row r="12" spans="1:10" ht="26" x14ac:dyDescent="0.6">
      <c r="A12" s="2"/>
      <c r="B12" s="3"/>
      <c r="C12" s="3"/>
      <c r="D12" s="3"/>
      <c r="E12" s="3"/>
      <c r="F12" s="3"/>
      <c r="G12" s="3"/>
      <c r="H12" s="3"/>
      <c r="I12" s="20">
        <f>COMBIN(A7,A8)</f>
        <v>27405.000000000004</v>
      </c>
      <c r="J12" s="4"/>
    </row>
    <row r="13" spans="1:10" x14ac:dyDescent="0.35">
      <c r="A13" s="2"/>
      <c r="B13" s="3"/>
      <c r="C13" s="3"/>
      <c r="D13" s="3"/>
      <c r="E13" s="3"/>
      <c r="F13" s="3"/>
      <c r="G13" s="3"/>
      <c r="H13" s="3"/>
      <c r="I13" s="3"/>
      <c r="J13" s="4"/>
    </row>
    <row r="14" spans="1:10" x14ac:dyDescent="0.35">
      <c r="A14" s="2"/>
      <c r="B14" s="3"/>
      <c r="C14" s="3"/>
      <c r="D14" s="3"/>
      <c r="E14" s="3"/>
      <c r="F14" s="3"/>
      <c r="G14" s="3"/>
      <c r="H14" s="3"/>
      <c r="I14" s="3"/>
      <c r="J14" s="4"/>
    </row>
    <row r="15" spans="1:10" ht="15" thickBot="1" x14ac:dyDescent="0.4">
      <c r="A15" s="13"/>
      <c r="B15" s="5"/>
      <c r="C15" s="5"/>
      <c r="D15" s="9"/>
      <c r="E15" s="5"/>
      <c r="F15" s="8"/>
      <c r="G15" s="7"/>
      <c r="H15" s="5"/>
      <c r="I15" s="5"/>
      <c r="J15" s="6"/>
    </row>
    <row r="16" spans="1:10" ht="15" thickBot="1" x14ac:dyDescent="0.4"/>
    <row r="17" spans="1:10" ht="14.5" customHeight="1" x14ac:dyDescent="0.35">
      <c r="A17" s="37" t="s">
        <v>17</v>
      </c>
      <c r="B17" s="38"/>
      <c r="C17" s="38"/>
      <c r="D17" s="38"/>
      <c r="E17" s="38"/>
      <c r="F17" s="38"/>
      <c r="G17" s="38"/>
      <c r="H17" s="38"/>
      <c r="I17" s="38"/>
      <c r="J17" s="39"/>
    </row>
    <row r="18" spans="1:10" ht="20.5" customHeight="1" x14ac:dyDescent="0.35">
      <c r="A18" s="40"/>
      <c r="B18" s="41"/>
      <c r="C18" s="41"/>
      <c r="D18" s="41"/>
      <c r="E18" s="41"/>
      <c r="F18" s="41"/>
      <c r="G18" s="41"/>
      <c r="H18" s="41"/>
      <c r="I18" s="41"/>
      <c r="J18" s="42"/>
    </row>
    <row r="19" spans="1:10" x14ac:dyDescent="0.35">
      <c r="A19" s="2"/>
      <c r="B19" s="3"/>
      <c r="C19" s="3"/>
      <c r="D19" s="3"/>
      <c r="E19" s="3"/>
      <c r="F19" s="3"/>
      <c r="G19" s="3"/>
      <c r="H19" s="3"/>
      <c r="I19" s="3"/>
      <c r="J19" s="4"/>
    </row>
    <row r="20" spans="1:10" x14ac:dyDescent="0.35">
      <c r="A20" s="10">
        <v>6</v>
      </c>
      <c r="B20" s="43" t="s">
        <v>18</v>
      </c>
      <c r="C20" s="43"/>
      <c r="D20" s="43"/>
      <c r="E20" s="43"/>
      <c r="F20" s="3"/>
      <c r="G20" s="3"/>
      <c r="H20" s="3"/>
      <c r="I20" s="3"/>
      <c r="J20" s="4"/>
    </row>
    <row r="21" spans="1:10" x14ac:dyDescent="0.35">
      <c r="A21" s="10">
        <v>3</v>
      </c>
      <c r="B21" s="47" t="s">
        <v>19</v>
      </c>
      <c r="C21" s="48"/>
      <c r="D21" s="48"/>
      <c r="E21" s="48"/>
      <c r="F21" s="3"/>
      <c r="G21" s="3"/>
      <c r="H21" s="3"/>
      <c r="I21" s="3"/>
      <c r="J21" s="4"/>
    </row>
    <row r="22" spans="1:10" x14ac:dyDescent="0.35">
      <c r="A22" s="2"/>
      <c r="B22" s="3"/>
      <c r="C22" s="3"/>
      <c r="D22" s="3"/>
      <c r="E22" s="3"/>
      <c r="F22" s="3"/>
      <c r="G22" s="3"/>
      <c r="H22" s="3"/>
      <c r="I22" s="3"/>
      <c r="J22" s="4"/>
    </row>
    <row r="23" spans="1:10" x14ac:dyDescent="0.35">
      <c r="A23" s="2"/>
      <c r="B23" s="3"/>
      <c r="C23" s="3"/>
      <c r="D23" s="3"/>
      <c r="E23" s="3"/>
      <c r="F23" s="3"/>
      <c r="G23" s="3"/>
      <c r="H23" s="3"/>
      <c r="I23" s="3"/>
      <c r="J23" s="4"/>
    </row>
    <row r="24" spans="1:10" x14ac:dyDescent="0.35">
      <c r="A24" s="2"/>
      <c r="B24" s="3"/>
      <c r="C24" s="3"/>
      <c r="D24" s="3"/>
      <c r="E24" s="3"/>
      <c r="F24" s="3"/>
      <c r="G24" s="3"/>
      <c r="H24" s="3"/>
      <c r="I24" s="3"/>
      <c r="J24" s="4"/>
    </row>
    <row r="25" spans="1:10" ht="23.5" x14ac:dyDescent="0.55000000000000004">
      <c r="A25" s="2"/>
      <c r="B25" s="3"/>
      <c r="C25" s="3"/>
      <c r="D25" s="3"/>
      <c r="E25" s="3"/>
      <c r="F25" s="3"/>
      <c r="G25" s="3"/>
      <c r="H25" s="19">
        <f>COMBIN(A20,A21)</f>
        <v>20</v>
      </c>
      <c r="I25" s="3"/>
      <c r="J25" s="4"/>
    </row>
    <row r="26" spans="1:10" x14ac:dyDescent="0.35">
      <c r="A26" s="2"/>
      <c r="B26" s="3"/>
      <c r="C26" s="3"/>
      <c r="D26" s="3"/>
      <c r="E26" s="3"/>
      <c r="F26" s="3"/>
      <c r="G26" s="3"/>
      <c r="H26" s="3"/>
      <c r="I26" s="3"/>
      <c r="J26" s="4"/>
    </row>
    <row r="27" spans="1:10" ht="15" thickBot="1" x14ac:dyDescent="0.4">
      <c r="A27" s="13"/>
      <c r="B27" s="5"/>
      <c r="C27" s="5"/>
      <c r="D27" s="5"/>
      <c r="E27" s="5"/>
      <c r="F27" s="5"/>
      <c r="G27" s="5"/>
      <c r="H27" s="5"/>
      <c r="I27" s="5"/>
      <c r="J27" s="6"/>
    </row>
  </sheetData>
  <mergeCells count="7">
    <mergeCell ref="B20:E20"/>
    <mergeCell ref="B21:E21"/>
    <mergeCell ref="A1:J2"/>
    <mergeCell ref="A4:J5"/>
    <mergeCell ref="B8:E8"/>
    <mergeCell ref="B7:E7"/>
    <mergeCell ref="A17:J18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5" sqref="M5"/>
    </sheetView>
  </sheetViews>
  <sheetFormatPr baseColWidth="10" defaultRowHeight="14.5" x14ac:dyDescent="0.35"/>
  <cols>
    <col min="1" max="1" width="2.6328125" customWidth="1"/>
    <col min="2" max="2" width="4.90625" customWidth="1"/>
    <col min="8" max="8" width="19.1796875" bestFit="1" customWidth="1"/>
    <col min="9" max="9" width="30.26953125" bestFit="1" customWidth="1"/>
  </cols>
  <sheetData>
    <row r="1" spans="1:10" x14ac:dyDescent="0.35">
      <c r="A1" s="46" t="s">
        <v>35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24" thickBo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37" t="s">
        <v>36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x14ac:dyDescent="0.35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x14ac:dyDescent="0.35">
      <c r="A6" s="25"/>
      <c r="B6" s="26"/>
      <c r="C6" s="26"/>
      <c r="D6" s="26"/>
      <c r="E6" s="26"/>
      <c r="F6" s="26"/>
      <c r="G6" s="26"/>
      <c r="H6" s="3"/>
      <c r="I6" s="3"/>
      <c r="J6" s="4"/>
    </row>
    <row r="7" spans="1:10" x14ac:dyDescent="0.35">
      <c r="A7" s="25"/>
      <c r="B7" s="26"/>
      <c r="C7" s="26"/>
      <c r="D7" s="26"/>
      <c r="E7" s="26"/>
      <c r="F7" s="26"/>
      <c r="G7" s="26"/>
      <c r="H7" s="29" t="s">
        <v>48</v>
      </c>
      <c r="I7" s="29" t="s">
        <v>49</v>
      </c>
      <c r="J7" s="4"/>
    </row>
    <row r="8" spans="1:10" x14ac:dyDescent="0.35">
      <c r="A8" s="2" t="s">
        <v>37</v>
      </c>
      <c r="B8" s="11">
        <v>0</v>
      </c>
      <c r="C8" s="3" t="s">
        <v>50</v>
      </c>
      <c r="D8" s="3"/>
      <c r="E8" s="3"/>
      <c r="F8" s="3"/>
      <c r="G8" s="3"/>
      <c r="H8" s="29">
        <f>(FACT($B$16)/(FACT(B8)*FACT($B$16-B8)))*$B$17^B8*(1-$B$17)^($B$16-B8)</f>
        <v>0.23256803936137799</v>
      </c>
      <c r="I8" s="29">
        <f>_xlfn.BINOM.DIST(B8,$B$16,$B$17,FALSE)</f>
        <v>0.23256803936137785</v>
      </c>
      <c r="J8" s="4"/>
    </row>
    <row r="9" spans="1:10" x14ac:dyDescent="0.35">
      <c r="A9" s="2" t="s">
        <v>38</v>
      </c>
      <c r="B9" s="11">
        <v>1</v>
      </c>
      <c r="C9" s="3" t="s">
        <v>51</v>
      </c>
      <c r="D9" s="3"/>
      <c r="E9" s="3"/>
      <c r="F9" s="3"/>
      <c r="G9" s="3"/>
      <c r="H9" s="29">
        <f>(FACT($B$16)/(FACT(B9)*FACT($B$16-B9)))*$B$17^B9*(1-$B$17)^($B$16-B9)</f>
        <v>0.37210886297820467</v>
      </c>
      <c r="I9" s="29">
        <f>_xlfn.BINOM.DIST(B9,$B$16,$B$17,FALSE)</f>
        <v>0.3721088629782045</v>
      </c>
      <c r="J9" s="4"/>
    </row>
    <row r="10" spans="1:10" x14ac:dyDescent="0.35">
      <c r="A10" s="2" t="s">
        <v>39</v>
      </c>
      <c r="B10" s="11">
        <v>2</v>
      </c>
      <c r="C10" s="3" t="s">
        <v>50</v>
      </c>
      <c r="D10" s="3"/>
      <c r="E10" s="3"/>
      <c r="F10" s="3"/>
      <c r="G10" s="3"/>
      <c r="H10" s="29">
        <f>(FACT($B$16)/(FACT(B10)*FACT($B$16-B10)))*$B$17^B10*(1-$B$17)^($B$16-B10)</f>
        <v>0.26047620408474326</v>
      </c>
      <c r="I10" s="29">
        <f>_xlfn.BINOM.DIST(B10,$B$16,$B$17,FALSE)</f>
        <v>0.2604762040847432</v>
      </c>
      <c r="J10" s="4"/>
    </row>
    <row r="11" spans="1:10" x14ac:dyDescent="0.35">
      <c r="A11" s="2" t="s">
        <v>40</v>
      </c>
      <c r="B11" s="3" t="s">
        <v>52</v>
      </c>
      <c r="C11" s="3"/>
      <c r="D11" s="3"/>
      <c r="E11" s="3"/>
      <c r="F11" s="3"/>
      <c r="G11" s="3"/>
      <c r="H11" s="29">
        <f>H8+H9+H10</f>
        <v>0.86515310642432586</v>
      </c>
      <c r="I11" s="29">
        <f>_xlfn.BINOM.DIST(B10,$B$16,$B$17,TRUE)</f>
        <v>0.86515310642432564</v>
      </c>
      <c r="J11" s="4"/>
    </row>
    <row r="12" spans="1:10" x14ac:dyDescent="0.35">
      <c r="A12" s="2" t="s">
        <v>41</v>
      </c>
      <c r="B12" s="3"/>
      <c r="C12" s="3"/>
      <c r="D12" s="3"/>
      <c r="E12" s="3"/>
      <c r="F12" s="3"/>
      <c r="G12" s="3"/>
      <c r="H12" s="29">
        <f>1-H11</f>
        <v>0.13484689357567414</v>
      </c>
      <c r="I12" s="29">
        <f>1-I11</f>
        <v>0.13484689357567436</v>
      </c>
      <c r="J12" s="4"/>
    </row>
    <row r="13" spans="1:10" x14ac:dyDescent="0.35">
      <c r="A13" s="2"/>
      <c r="B13" s="3"/>
      <c r="C13" s="3"/>
      <c r="D13" s="3"/>
      <c r="E13" s="3"/>
      <c r="F13" s="3"/>
      <c r="G13" s="3"/>
      <c r="H13" s="3"/>
      <c r="I13" s="3"/>
      <c r="J13" s="4"/>
    </row>
    <row r="14" spans="1:10" x14ac:dyDescent="0.35">
      <c r="A14" s="2" t="s">
        <v>42</v>
      </c>
      <c r="B14" s="28"/>
      <c r="C14" s="3"/>
      <c r="D14" s="3"/>
      <c r="E14" s="3"/>
      <c r="F14" s="3"/>
      <c r="G14" s="3"/>
      <c r="H14" s="3"/>
      <c r="I14" s="3"/>
      <c r="J14" s="4"/>
    </row>
    <row r="15" spans="1:10" x14ac:dyDescent="0.35">
      <c r="A15" s="15" t="s">
        <v>21</v>
      </c>
      <c r="B15" s="11">
        <v>0</v>
      </c>
      <c r="C15" s="3" t="s">
        <v>45</v>
      </c>
      <c r="D15" s="3"/>
      <c r="E15" s="3"/>
      <c r="F15" s="3"/>
      <c r="G15" s="3"/>
      <c r="H15" s="3"/>
      <c r="I15" s="3"/>
      <c r="J15" s="4"/>
    </row>
    <row r="16" spans="1:10" x14ac:dyDescent="0.35">
      <c r="A16" s="15" t="s">
        <v>43</v>
      </c>
      <c r="B16" s="11">
        <v>8</v>
      </c>
      <c r="C16" s="3" t="s">
        <v>46</v>
      </c>
      <c r="D16" s="3"/>
      <c r="E16" s="3"/>
      <c r="F16" s="3"/>
      <c r="G16" s="3"/>
      <c r="H16" s="3"/>
      <c r="I16" s="3"/>
      <c r="J16" s="4"/>
    </row>
    <row r="17" spans="1:10" x14ac:dyDescent="0.35">
      <c r="A17" s="15" t="s">
        <v>44</v>
      </c>
      <c r="B17" s="27">
        <v>0.16666666666666666</v>
      </c>
      <c r="C17" s="3" t="s">
        <v>47</v>
      </c>
      <c r="D17" s="3"/>
      <c r="E17" s="3"/>
      <c r="F17" s="3"/>
      <c r="G17" s="3"/>
      <c r="H17" s="3"/>
      <c r="I17" s="3"/>
      <c r="J17" s="4"/>
    </row>
    <row r="18" spans="1:10" ht="15" thickBot="1" x14ac:dyDescent="0.4">
      <c r="A18" s="13"/>
      <c r="B18" s="5"/>
      <c r="C18" s="5"/>
      <c r="D18" s="5"/>
      <c r="E18" s="5"/>
      <c r="F18" s="5"/>
      <c r="G18" s="5"/>
      <c r="H18" s="5"/>
      <c r="I18" s="5"/>
      <c r="J18" s="6"/>
    </row>
  </sheetData>
  <mergeCells count="2">
    <mergeCell ref="A1:J2"/>
    <mergeCell ref="A4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zoomScale="85" zoomScaleNormal="85" workbookViewId="0">
      <selection activeCell="L27" sqref="L27"/>
    </sheetView>
  </sheetViews>
  <sheetFormatPr baseColWidth="10" defaultRowHeight="14.5" x14ac:dyDescent="0.35"/>
  <sheetData>
    <row r="1" spans="1:10" x14ac:dyDescent="0.35">
      <c r="A1" s="46" t="s">
        <v>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15" thickBot="1" x14ac:dyDescent="0.4"/>
    <row r="4" spans="1:10" ht="14.5" customHeight="1" x14ac:dyDescent="0.35">
      <c r="A4" s="37" t="s">
        <v>12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14.5" customHeight="1" x14ac:dyDescent="0.35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ht="14.5" customHeight="1" x14ac:dyDescent="0.35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0" ht="14.5" customHeight="1" x14ac:dyDescent="0.35">
      <c r="A7" s="40"/>
      <c r="B7" s="41"/>
      <c r="C7" s="41"/>
      <c r="D7" s="41"/>
      <c r="E7" s="41"/>
      <c r="F7" s="41"/>
      <c r="G7" s="41"/>
      <c r="H7" s="41"/>
      <c r="I7" s="41"/>
      <c r="J7" s="42"/>
    </row>
    <row r="8" spans="1:10" ht="14.5" customHeight="1" x14ac:dyDescent="0.35">
      <c r="A8" s="40"/>
      <c r="B8" s="41"/>
      <c r="C8" s="41"/>
      <c r="D8" s="41"/>
      <c r="E8" s="41"/>
      <c r="F8" s="41"/>
      <c r="G8" s="41"/>
      <c r="H8" s="41"/>
      <c r="I8" s="41"/>
      <c r="J8" s="42"/>
    </row>
    <row r="9" spans="1:10" ht="14.5" customHeight="1" x14ac:dyDescent="0.35">
      <c r="A9" s="40"/>
      <c r="B9" s="41"/>
      <c r="C9" s="41"/>
      <c r="D9" s="41"/>
      <c r="E9" s="41"/>
      <c r="F9" s="41"/>
      <c r="G9" s="41"/>
      <c r="H9" s="41"/>
      <c r="I9" s="41"/>
      <c r="J9" s="42"/>
    </row>
    <row r="10" spans="1:10" x14ac:dyDescent="0.35">
      <c r="A10" s="2"/>
      <c r="B10" s="3"/>
      <c r="C10" s="3"/>
      <c r="D10" s="3"/>
      <c r="E10" s="3"/>
      <c r="F10" s="3"/>
      <c r="G10" s="3"/>
      <c r="H10" s="3"/>
      <c r="I10" s="3"/>
      <c r="J10" s="4"/>
    </row>
    <row r="11" spans="1:10" x14ac:dyDescent="0.35">
      <c r="A11" s="10">
        <v>175</v>
      </c>
      <c r="B11" s="43" t="s">
        <v>8</v>
      </c>
      <c r="C11" s="43"/>
      <c r="D11" s="43"/>
      <c r="E11" s="43"/>
      <c r="F11" s="3"/>
      <c r="G11" s="3"/>
      <c r="H11" s="3"/>
      <c r="I11" s="3"/>
      <c r="J11" s="4"/>
    </row>
    <row r="12" spans="1:10" x14ac:dyDescent="0.35">
      <c r="A12" s="10">
        <v>20</v>
      </c>
      <c r="B12" s="47" t="s">
        <v>9</v>
      </c>
      <c r="C12" s="48"/>
      <c r="D12" s="48"/>
      <c r="E12" s="48"/>
      <c r="F12" s="3"/>
      <c r="G12" s="3"/>
      <c r="H12" s="3"/>
      <c r="I12" s="3"/>
      <c r="J12" s="4"/>
    </row>
    <row r="13" spans="1:10" x14ac:dyDescent="0.35">
      <c r="A13" s="10">
        <v>200</v>
      </c>
      <c r="B13" s="3" t="s">
        <v>10</v>
      </c>
      <c r="C13" s="3"/>
      <c r="D13" s="3"/>
      <c r="E13" s="3"/>
      <c r="F13" s="3"/>
      <c r="G13" s="3"/>
      <c r="H13" s="3"/>
      <c r="I13" s="3"/>
      <c r="J13" s="4"/>
    </row>
    <row r="14" spans="1:10" x14ac:dyDescent="0.35">
      <c r="A14" s="2"/>
      <c r="B14" s="3"/>
      <c r="C14" s="3"/>
      <c r="D14" s="3"/>
      <c r="E14" s="3"/>
      <c r="F14" s="3"/>
      <c r="G14" s="3"/>
      <c r="H14" s="3"/>
      <c r="I14" s="3"/>
      <c r="J14" s="4"/>
    </row>
    <row r="15" spans="1:10" x14ac:dyDescent="0.35">
      <c r="A15" s="2"/>
      <c r="B15" s="3"/>
      <c r="C15" s="3"/>
      <c r="D15" s="3"/>
      <c r="E15" s="3"/>
      <c r="F15" s="3"/>
      <c r="G15" s="3"/>
      <c r="H15" s="3"/>
      <c r="I15" s="3"/>
      <c r="J15" s="4"/>
    </row>
    <row r="16" spans="1:10" x14ac:dyDescent="0.35">
      <c r="A16" s="2"/>
      <c r="B16" s="3"/>
      <c r="C16" s="3"/>
      <c r="D16" s="3"/>
      <c r="E16" s="3"/>
      <c r="F16" s="3"/>
      <c r="G16" s="3"/>
      <c r="H16" s="3"/>
      <c r="I16" s="3"/>
      <c r="J16" s="4"/>
    </row>
    <row r="17" spans="1:10" x14ac:dyDescent="0.35">
      <c r="A17" s="2"/>
      <c r="B17" s="3"/>
      <c r="C17" s="3"/>
      <c r="D17" s="3"/>
      <c r="E17" s="3"/>
      <c r="F17" s="3"/>
      <c r="G17" s="3"/>
      <c r="H17" s="3"/>
      <c r="I17" s="3"/>
      <c r="J17" s="4"/>
    </row>
    <row r="18" spans="1:10" x14ac:dyDescent="0.35">
      <c r="A18" s="2"/>
      <c r="B18" s="3"/>
      <c r="C18" s="3"/>
      <c r="D18" s="3"/>
      <c r="E18" s="3"/>
      <c r="F18" s="3"/>
      <c r="G18" s="3"/>
      <c r="H18" s="3"/>
      <c r="I18" s="3"/>
      <c r="J18" s="4"/>
    </row>
    <row r="19" spans="1:10" x14ac:dyDescent="0.35">
      <c r="A19" s="2"/>
      <c r="B19" s="3"/>
      <c r="C19" s="3"/>
      <c r="D19" s="3"/>
      <c r="E19" s="3"/>
      <c r="F19" s="3"/>
      <c r="G19" s="3"/>
      <c r="H19" s="3"/>
      <c r="I19" s="3"/>
      <c r="J19" s="4"/>
    </row>
    <row r="20" spans="1:10" x14ac:dyDescent="0.35">
      <c r="A20" s="12" t="s">
        <v>11</v>
      </c>
      <c r="B20">
        <f>_xlfn.NORM.DIST(A13,A11,A12,TRUE)</f>
        <v>0.89435022633314476</v>
      </c>
      <c r="C20" s="11"/>
      <c r="D20" s="3"/>
      <c r="E20" s="3"/>
      <c r="F20" s="3"/>
      <c r="G20" s="3"/>
      <c r="H20" s="3"/>
      <c r="I20" s="3"/>
      <c r="J20" s="4"/>
    </row>
    <row r="21" spans="1:10" ht="15" thickBot="1" x14ac:dyDescent="0.4">
      <c r="A21" s="13"/>
      <c r="B21" s="5"/>
      <c r="C21" s="5"/>
      <c r="D21" s="9"/>
      <c r="E21" s="5"/>
      <c r="F21" s="8"/>
      <c r="G21" s="7"/>
      <c r="H21" s="5"/>
      <c r="I21" s="5"/>
      <c r="J21" s="6"/>
    </row>
  </sheetData>
  <mergeCells count="4">
    <mergeCell ref="A1:J2"/>
    <mergeCell ref="A4:J9"/>
    <mergeCell ref="B11:E11"/>
    <mergeCell ref="B12:E1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M29" sqref="M29"/>
    </sheetView>
  </sheetViews>
  <sheetFormatPr baseColWidth="10" defaultRowHeight="14.5" x14ac:dyDescent="0.35"/>
  <sheetData>
    <row r="1" spans="1:10" x14ac:dyDescent="0.35">
      <c r="A1" s="46" t="s">
        <v>53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15" thickBot="1" x14ac:dyDescent="0.4"/>
    <row r="4" spans="1:10" ht="14.5" customHeight="1" x14ac:dyDescent="0.35">
      <c r="A4" s="37" t="s">
        <v>54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14.5" customHeight="1" x14ac:dyDescent="0.35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ht="14.5" customHeight="1" x14ac:dyDescent="0.35">
      <c r="A6" s="40"/>
      <c r="B6" s="41"/>
      <c r="C6" s="41"/>
      <c r="D6" s="41"/>
      <c r="E6" s="41"/>
      <c r="F6" s="41"/>
      <c r="G6" s="41"/>
      <c r="H6" s="41"/>
      <c r="I6" s="41"/>
      <c r="J6" s="42"/>
    </row>
    <row r="7" spans="1:10" ht="14.5" customHeight="1" x14ac:dyDescent="0.35">
      <c r="A7" s="40"/>
      <c r="B7" s="41"/>
      <c r="C7" s="41"/>
      <c r="D7" s="41"/>
      <c r="E7" s="41"/>
      <c r="F7" s="41"/>
      <c r="G7" s="41"/>
      <c r="H7" s="41"/>
      <c r="I7" s="41"/>
      <c r="J7" s="42"/>
    </row>
    <row r="8" spans="1:10" x14ac:dyDescent="0.35">
      <c r="A8" s="2"/>
      <c r="B8" s="3"/>
      <c r="C8" s="3"/>
      <c r="D8" s="3"/>
      <c r="E8" s="3"/>
      <c r="F8" s="3"/>
      <c r="G8" s="3"/>
      <c r="H8" s="3"/>
      <c r="I8" s="3"/>
      <c r="J8" s="4"/>
    </row>
    <row r="9" spans="1:10" x14ac:dyDescent="0.35">
      <c r="A9" s="10" t="s">
        <v>8</v>
      </c>
      <c r="B9" s="43">
        <v>2.7</v>
      </c>
      <c r="C9" s="43"/>
      <c r="D9" s="43"/>
      <c r="E9" s="43"/>
      <c r="F9" s="3"/>
      <c r="G9" s="3"/>
      <c r="H9" s="3"/>
      <c r="I9" s="3"/>
      <c r="J9" s="4"/>
    </row>
    <row r="10" spans="1:10" x14ac:dyDescent="0.35">
      <c r="A10" s="10" t="s">
        <v>56</v>
      </c>
      <c r="B10" s="3" t="s">
        <v>55</v>
      </c>
      <c r="C10" s="3"/>
      <c r="D10" s="3"/>
      <c r="E10" s="3"/>
      <c r="F10" s="3"/>
      <c r="G10" s="3"/>
      <c r="H10" s="3"/>
      <c r="I10" s="3"/>
      <c r="J10" s="4"/>
    </row>
    <row r="11" spans="1:10" x14ac:dyDescent="0.35">
      <c r="A11" s="2"/>
      <c r="B11" s="3"/>
      <c r="C11" s="3"/>
      <c r="D11" s="3"/>
      <c r="E11" s="3"/>
      <c r="F11" s="3"/>
      <c r="G11" s="3"/>
      <c r="H11" s="3"/>
      <c r="I11" s="3"/>
      <c r="J11" s="4"/>
    </row>
    <row r="12" spans="1:10" x14ac:dyDescent="0.35">
      <c r="A12" s="2"/>
      <c r="B12" s="3"/>
      <c r="C12" s="3"/>
      <c r="D12" s="3"/>
      <c r="E12" s="3"/>
      <c r="F12" s="3"/>
      <c r="G12" s="3"/>
      <c r="H12" s="3"/>
      <c r="I12" s="3"/>
      <c r="J12" s="4"/>
    </row>
    <row r="13" spans="1:10" x14ac:dyDescent="0.35">
      <c r="A13" s="2"/>
      <c r="B13" s="3"/>
      <c r="C13" s="3"/>
      <c r="D13" s="3"/>
      <c r="E13" s="3"/>
      <c r="F13" s="3"/>
      <c r="G13" s="3"/>
      <c r="H13" s="3"/>
      <c r="I13" s="3"/>
      <c r="J13" s="4"/>
    </row>
    <row r="14" spans="1:10" ht="18.5" x14ac:dyDescent="0.45">
      <c r="A14" s="2"/>
      <c r="B14" s="3"/>
      <c r="C14" s="3"/>
      <c r="D14" s="3"/>
      <c r="E14" s="3"/>
      <c r="F14" s="3"/>
      <c r="G14" s="55">
        <f>_xlfn.POISSON.DIST(0,B9,FALSE)</f>
        <v>6.7205512739749756E-2</v>
      </c>
      <c r="H14" s="3"/>
      <c r="I14" s="3"/>
      <c r="J14" s="4"/>
    </row>
    <row r="15" spans="1:10" x14ac:dyDescent="0.35">
      <c r="A15" s="2"/>
      <c r="B15" s="3"/>
      <c r="C15" s="3"/>
      <c r="D15" s="3"/>
      <c r="E15" s="3"/>
      <c r="F15" s="3"/>
      <c r="G15" s="3"/>
      <c r="H15" s="3"/>
      <c r="I15" s="3"/>
      <c r="J15" s="4"/>
    </row>
    <row r="16" spans="1:10" x14ac:dyDescent="0.35">
      <c r="A16" s="2"/>
      <c r="B16" s="3"/>
      <c r="C16" s="3"/>
      <c r="D16" s="3"/>
      <c r="E16" s="3"/>
      <c r="F16" s="3"/>
      <c r="G16" s="3"/>
      <c r="H16" s="3"/>
      <c r="I16" s="3"/>
      <c r="J16" s="4"/>
    </row>
    <row r="17" spans="1:11" x14ac:dyDescent="0.35">
      <c r="A17" s="2"/>
      <c r="B17" s="3"/>
      <c r="C17" s="3"/>
      <c r="D17" s="3"/>
      <c r="E17" s="3"/>
      <c r="F17" s="3"/>
      <c r="G17" s="3"/>
      <c r="H17" s="3"/>
      <c r="I17" s="3"/>
      <c r="J17" s="4"/>
    </row>
    <row r="18" spans="1:11" x14ac:dyDescent="0.35">
      <c r="A18" s="2"/>
      <c r="B18" s="3"/>
      <c r="C18" s="3"/>
      <c r="D18" s="3"/>
      <c r="E18" s="3"/>
      <c r="F18" s="3"/>
      <c r="G18" s="3"/>
      <c r="H18" s="3"/>
      <c r="I18" s="3"/>
      <c r="J18" s="4"/>
    </row>
    <row r="19" spans="1:11" ht="18.5" x14ac:dyDescent="0.45">
      <c r="A19" s="2"/>
      <c r="B19" s="3"/>
      <c r="C19" s="3"/>
      <c r="D19" s="3"/>
      <c r="E19" s="3"/>
      <c r="F19" s="3"/>
      <c r="G19" s="55">
        <f>_xlfn.POISSON.DIST(1,B9,FALSE)</f>
        <v>0.18145488439732435</v>
      </c>
      <c r="H19" s="3"/>
      <c r="I19" s="3"/>
      <c r="J19" s="4"/>
    </row>
    <row r="20" spans="1:11" x14ac:dyDescent="0.35">
      <c r="A20" s="15"/>
      <c r="B20" s="3"/>
      <c r="C20" s="11"/>
      <c r="D20" s="3"/>
      <c r="E20" s="3"/>
      <c r="F20" s="3"/>
      <c r="G20" s="3"/>
      <c r="H20" s="3"/>
      <c r="I20" s="3"/>
      <c r="J20" s="4"/>
      <c r="K20" s="3"/>
    </row>
    <row r="21" spans="1:11" x14ac:dyDescent="0.35">
      <c r="A21" s="2"/>
      <c r="B21" s="3"/>
      <c r="C21" s="3"/>
      <c r="D21" s="53"/>
      <c r="E21" s="3"/>
      <c r="F21" s="54"/>
      <c r="G21" s="11"/>
      <c r="H21" s="3"/>
      <c r="I21" s="3"/>
      <c r="J21" s="4"/>
      <c r="K21" s="3"/>
    </row>
    <row r="22" spans="1:11" x14ac:dyDescent="0.35">
      <c r="A22" s="2"/>
      <c r="B22" s="3"/>
      <c r="C22" s="3"/>
      <c r="D22" s="3"/>
      <c r="E22" s="3"/>
      <c r="F22" s="3"/>
      <c r="G22" s="3"/>
      <c r="H22" s="3"/>
      <c r="I22" s="3"/>
      <c r="J22" s="4"/>
      <c r="K22" s="3"/>
    </row>
    <row r="23" spans="1:11" x14ac:dyDescent="0.35">
      <c r="A23" s="2"/>
      <c r="B23" s="3"/>
      <c r="C23" s="3"/>
      <c r="D23" s="3"/>
      <c r="E23" s="3"/>
      <c r="F23" s="3"/>
      <c r="G23" s="3"/>
      <c r="H23" s="3"/>
      <c r="I23" s="3"/>
      <c r="J23" s="4"/>
      <c r="K23" s="3"/>
    </row>
    <row r="24" spans="1:11" ht="18.5" x14ac:dyDescent="0.45">
      <c r="A24" s="2"/>
      <c r="B24" s="3"/>
      <c r="C24" s="3"/>
      <c r="D24" s="3"/>
      <c r="E24" s="3"/>
      <c r="F24" s="3"/>
      <c r="G24" s="55">
        <f>_xlfn.POISSON.DIST(2,B9,FALSE)</f>
        <v>0.24496409393638793</v>
      </c>
      <c r="H24" s="3"/>
      <c r="I24" s="3"/>
      <c r="J24" s="4"/>
      <c r="K24" s="3"/>
    </row>
    <row r="25" spans="1:11" x14ac:dyDescent="0.3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1" x14ac:dyDescent="0.35">
      <c r="A26" s="2"/>
      <c r="B26" s="3"/>
      <c r="C26" s="3"/>
      <c r="D26" s="3"/>
      <c r="E26" s="3"/>
      <c r="F26" s="3"/>
      <c r="G26" s="3"/>
      <c r="H26" s="3"/>
      <c r="I26" s="3"/>
      <c r="J26" s="4"/>
    </row>
    <row r="27" spans="1:11" x14ac:dyDescent="0.35">
      <c r="A27" s="2"/>
      <c r="B27" s="3"/>
      <c r="C27" s="3"/>
      <c r="D27" s="3"/>
      <c r="E27" s="3"/>
      <c r="F27" s="3"/>
      <c r="G27" s="3"/>
      <c r="H27" s="3"/>
      <c r="I27" s="3"/>
      <c r="J27" s="4"/>
    </row>
    <row r="28" spans="1:11" x14ac:dyDescent="0.35">
      <c r="A28" s="2"/>
      <c r="B28" s="3"/>
      <c r="C28" s="3"/>
      <c r="D28" s="3"/>
      <c r="E28" s="3"/>
      <c r="F28" s="3"/>
      <c r="G28" s="3"/>
      <c r="H28" s="3"/>
      <c r="I28" s="3"/>
      <c r="J28" s="4"/>
    </row>
    <row r="29" spans="1:11" ht="18.5" x14ac:dyDescent="0.45">
      <c r="A29" s="2"/>
      <c r="B29" s="3"/>
      <c r="C29" s="3"/>
      <c r="D29" s="3"/>
      <c r="E29" s="3"/>
      <c r="F29" s="3"/>
      <c r="G29" s="55">
        <f>_xlfn.POISSON.DIST(3,B9,FALSE)</f>
        <v>0.22046768454274912</v>
      </c>
      <c r="H29" s="3"/>
      <c r="I29" s="3"/>
      <c r="J29" s="4"/>
    </row>
    <row r="30" spans="1:11" x14ac:dyDescent="0.35">
      <c r="A30" s="2"/>
      <c r="B30" s="3"/>
      <c r="C30" s="3"/>
      <c r="D30" s="3"/>
      <c r="E30" s="3"/>
      <c r="F30" s="3"/>
      <c r="G30" s="3"/>
      <c r="H30" s="3"/>
      <c r="I30" s="3"/>
      <c r="J30" s="4"/>
    </row>
    <row r="31" spans="1:11" x14ac:dyDescent="0.35">
      <c r="A31" s="2"/>
      <c r="B31" s="3"/>
      <c r="C31" s="3"/>
      <c r="D31" s="3"/>
      <c r="E31" s="3"/>
      <c r="F31" s="3"/>
      <c r="G31" s="3"/>
      <c r="H31" s="3"/>
      <c r="I31" s="3"/>
      <c r="J31" s="4"/>
    </row>
    <row r="32" spans="1:11" x14ac:dyDescent="0.35">
      <c r="A32" s="2"/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35">
      <c r="A33" s="2"/>
      <c r="B33" s="3"/>
      <c r="C33" s="3"/>
      <c r="D33" s="3"/>
      <c r="E33" s="3"/>
      <c r="F33" s="3"/>
      <c r="G33" s="3"/>
      <c r="H33" s="3"/>
      <c r="I33" s="3"/>
      <c r="J33" s="4"/>
    </row>
    <row r="34" spans="1:10" ht="18.5" x14ac:dyDescent="0.45">
      <c r="A34" s="2"/>
      <c r="B34" s="3"/>
      <c r="C34" s="3"/>
      <c r="D34" s="3"/>
      <c r="E34" s="3"/>
      <c r="F34" s="3"/>
      <c r="G34" s="55">
        <f>_xlfn.POISSON.DIST(4,B9,FALSE)</f>
        <v>0.1488156870663557</v>
      </c>
      <c r="H34" s="3"/>
      <c r="I34" s="3"/>
      <c r="J34" s="4"/>
    </row>
    <row r="35" spans="1:10" x14ac:dyDescent="0.35">
      <c r="A35" s="2"/>
      <c r="B35" s="3"/>
      <c r="C35" s="3"/>
      <c r="D35" s="3"/>
      <c r="E35" s="3"/>
      <c r="F35" s="3"/>
      <c r="G35" s="3"/>
      <c r="H35" s="3"/>
      <c r="I35" s="3"/>
      <c r="J35" s="4"/>
    </row>
    <row r="36" spans="1:10" x14ac:dyDescent="0.35">
      <c r="A36" s="2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35">
      <c r="A37" s="2"/>
      <c r="B37" s="3"/>
      <c r="C37" s="3"/>
      <c r="D37" s="3"/>
      <c r="E37" s="3"/>
      <c r="F37" s="3"/>
      <c r="G37" s="3"/>
      <c r="H37" s="3"/>
      <c r="I37" s="3"/>
      <c r="J37" s="4"/>
    </row>
    <row r="38" spans="1:10" ht="18.5" x14ac:dyDescent="0.45">
      <c r="A38" s="2"/>
      <c r="B38" s="3"/>
      <c r="C38" s="3"/>
      <c r="D38" s="3"/>
      <c r="E38" s="3"/>
      <c r="F38" s="3"/>
      <c r="G38" s="55">
        <f>SUM(G14,G19,G24,G29,G34)</f>
        <v>0.86290786268256692</v>
      </c>
      <c r="H38" s="11" t="s">
        <v>57</v>
      </c>
      <c r="I38" s="56">
        <f>SUM(G14,G19,G24,G29,G34)</f>
        <v>0.86290786268256692</v>
      </c>
      <c r="J38" s="4"/>
    </row>
    <row r="39" spans="1:10" x14ac:dyDescent="0.35">
      <c r="A39" s="2"/>
      <c r="B39" s="3"/>
      <c r="C39" s="3"/>
      <c r="D39" s="3"/>
      <c r="E39" s="3"/>
      <c r="F39" s="3"/>
      <c r="G39" s="3"/>
      <c r="H39" s="3"/>
      <c r="I39" s="3"/>
      <c r="J39" s="4"/>
    </row>
    <row r="40" spans="1:10" ht="15" thickBot="1" x14ac:dyDescent="0.4">
      <c r="A40" s="13"/>
      <c r="B40" s="5"/>
      <c r="C40" s="5"/>
      <c r="D40" s="5"/>
      <c r="E40" s="5"/>
      <c r="F40" s="5"/>
      <c r="G40" s="5"/>
      <c r="H40" s="5"/>
      <c r="I40" s="5"/>
      <c r="J40" s="6"/>
    </row>
  </sheetData>
  <mergeCells count="3">
    <mergeCell ref="A1:J2"/>
    <mergeCell ref="A4:J7"/>
    <mergeCell ref="B9:E9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6" zoomScale="85" zoomScaleNormal="85" workbookViewId="0">
      <selection activeCell="Q26" sqref="Q26"/>
    </sheetView>
  </sheetViews>
  <sheetFormatPr baseColWidth="10" defaultRowHeight="14.5" x14ac:dyDescent="0.35"/>
  <cols>
    <col min="1" max="1" width="4.7265625" customWidth="1"/>
  </cols>
  <sheetData>
    <row r="1" spans="1:12" x14ac:dyDescent="0.3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5" thickBot="1" x14ac:dyDescent="0.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1:12" x14ac:dyDescent="0.35">
      <c r="A4" s="50" t="s">
        <v>23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2" x14ac:dyDescent="0.3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</row>
    <row r="6" spans="1:12" x14ac:dyDescent="0.35">
      <c r="A6" s="36" t="s">
        <v>24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12" x14ac:dyDescent="0.35">
      <c r="A7" s="36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x14ac:dyDescent="0.35">
      <c r="A8" s="36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4"/>
    </row>
    <row r="9" spans="1:12" x14ac:dyDescent="0.35">
      <c r="A9" s="36" t="s">
        <v>27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 spans="1:12" x14ac:dyDescent="0.35">
      <c r="A10" s="36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35">
      <c r="A11" s="36" t="s">
        <v>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35">
      <c r="A12" s="36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spans="1:12" x14ac:dyDescent="0.35">
      <c r="A13" s="36" t="s">
        <v>31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spans="1:12" x14ac:dyDescent="0.35">
      <c r="A14" s="36" t="s">
        <v>32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35">
      <c r="A15" s="36" t="s">
        <v>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35">
      <c r="A16" s="36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ht="15" thickBot="1" x14ac:dyDescent="0.4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spans="1:12" ht="15" thickBot="1" x14ac:dyDescent="0.4">
      <c r="A18" s="21" t="s">
        <v>21</v>
      </c>
      <c r="B18" s="22">
        <v>2</v>
      </c>
      <c r="C18" s="22">
        <v>3</v>
      </c>
      <c r="D18" s="22">
        <v>4</v>
      </c>
      <c r="E18" s="22">
        <v>5</v>
      </c>
      <c r="F18" s="22">
        <v>6</v>
      </c>
      <c r="G18" s="22">
        <v>7</v>
      </c>
      <c r="H18" s="22">
        <v>8</v>
      </c>
      <c r="I18" s="22">
        <v>9</v>
      </c>
      <c r="J18" s="22">
        <v>10</v>
      </c>
      <c r="K18" s="22">
        <v>11</v>
      </c>
      <c r="L18" s="22">
        <v>12</v>
      </c>
    </row>
    <row r="19" spans="1:12" ht="15" thickBot="1" x14ac:dyDescent="0.4">
      <c r="A19" s="23" t="s">
        <v>20</v>
      </c>
      <c r="B19" s="24">
        <f>1/36</f>
        <v>2.7777777777777776E-2</v>
      </c>
      <c r="C19" s="24">
        <f>2/36</f>
        <v>5.5555555555555552E-2</v>
      </c>
      <c r="D19" s="24">
        <f>3/36</f>
        <v>8.3333333333333329E-2</v>
      </c>
      <c r="E19" s="24">
        <f>4/36</f>
        <v>0.1111111111111111</v>
      </c>
      <c r="F19" s="24">
        <f>5/36</f>
        <v>0.1388888888888889</v>
      </c>
      <c r="G19" s="24">
        <f>6/36</f>
        <v>0.16666666666666666</v>
      </c>
      <c r="H19" s="24">
        <f>5/36</f>
        <v>0.1388888888888889</v>
      </c>
      <c r="I19" s="24">
        <f>4/36</f>
        <v>0.1111111111111111</v>
      </c>
      <c r="J19" s="24">
        <f>3/36</f>
        <v>8.3333333333333329E-2</v>
      </c>
      <c r="K19" s="24">
        <f>2/36</f>
        <v>5.5555555555555552E-2</v>
      </c>
      <c r="L19" s="24">
        <f>1/36</f>
        <v>2.7777777777777776E-2</v>
      </c>
    </row>
    <row r="20" spans="1:12" ht="15" thickBot="1" x14ac:dyDescent="0.4">
      <c r="A20" s="13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</sheetData>
  <mergeCells count="2">
    <mergeCell ref="A1:L2"/>
    <mergeCell ref="A4:L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PERMUTACIÓN SIN REP</vt:lpstr>
      <vt:lpstr>COMBINACIÓN</vt:lpstr>
      <vt:lpstr>DISTR. BINOMIAL</vt:lpstr>
      <vt:lpstr>DIST DE PROBABILIDAD NORMAL</vt:lpstr>
      <vt:lpstr>DIST DE POISSON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2021-03-16T23:10:28Z</dcterms:created>
  <dcterms:modified xsi:type="dcterms:W3CDTF">2021-03-26T02:48:14Z</dcterms:modified>
</cp:coreProperties>
</file>