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Volumes/KINGSTONSN/pyproject/excelauto/"/>
    </mc:Choice>
  </mc:AlternateContent>
  <xr:revisionPtr revIDLastSave="0" documentId="13_ncr:1_{7964825F-05B3-B344-B9BA-4F271A914DB3}" xr6:coauthVersionLast="47" xr6:coauthVersionMax="47" xr10:uidLastSave="{00000000-0000-0000-0000-000000000000}"/>
  <bookViews>
    <workbookView xWindow="0" yWindow="500" windowWidth="38400" windowHeight="19820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9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" i="1"/>
</calcChain>
</file>

<file path=xl/sharedStrings.xml><?xml version="1.0" encoding="utf-8"?>
<sst xmlns="http://schemas.openxmlformats.org/spreadsheetml/2006/main" count="258" uniqueCount="178">
  <si>
    <t>原地址</t>
  </si>
  <si>
    <t>省</t>
  </si>
  <si>
    <t>市</t>
  </si>
  <si>
    <t>称呼</t>
  </si>
  <si>
    <t>号码</t>
  </si>
  <si>
    <t>地址</t>
  </si>
  <si>
    <t>湖北省荆州市公安县埠河镇血防站一单元
许兰，15271738897</t>
  </si>
  <si>
    <t>湖北</t>
  </si>
  <si>
    <t>荆州</t>
  </si>
  <si>
    <t>许兰</t>
  </si>
  <si>
    <t>15271738897</t>
  </si>
  <si>
    <t>湖北省荆州市公安县埠河镇血防站一单元</t>
  </si>
  <si>
    <t>云南省曲靖市麒麟区东山镇高家村金泰酒店 孙江艳 18593175999</t>
  </si>
  <si>
    <t>云南</t>
  </si>
  <si>
    <t>曲靖</t>
  </si>
  <si>
    <t>孙江艳</t>
  </si>
  <si>
    <t>18593175999</t>
  </si>
  <si>
    <t>云南省曲靖市麒麟区东山镇高家村金泰酒店</t>
  </si>
  <si>
    <t>舟山市普陀区展茅街道如遇美甲店，15168098815，马利杰</t>
  </si>
  <si>
    <t>/</t>
  </si>
  <si>
    <t>舟山</t>
  </si>
  <si>
    <t>马利杰</t>
  </si>
  <si>
    <t>15168098815</t>
  </si>
  <si>
    <t>舟山市普陀区展茅街道如遇美甲店</t>
  </si>
  <si>
    <t>重庆市，江津区朱杨镇板桥街田田专业祛斑祛痘，田田15123207908</t>
  </si>
  <si>
    <t>重庆</t>
  </si>
  <si>
    <t>重庆市</t>
  </si>
  <si>
    <t>15123207908</t>
  </si>
  <si>
    <t>田田15123207908</t>
  </si>
  <si>
    <t xml:space="preserve">西藏自治区拉萨市曲直工委路德康名居南门，冯冯收18782397168  </t>
  </si>
  <si>
    <t>西藏</t>
  </si>
  <si>
    <t>拉萨</t>
  </si>
  <si>
    <t>冯冯收18782397168</t>
  </si>
  <si>
    <t>18782397168</t>
  </si>
  <si>
    <t>西藏自治区拉萨市曲直工委路德康名居南门</t>
  </si>
  <si>
    <t>广西藤县太平镇梧太路3中超婷批发超市 。刘茉莉收18077435930</t>
  </si>
  <si>
    <t>广西</t>
  </si>
  <si>
    <t>****</t>
  </si>
  <si>
    <t>18077435930</t>
  </si>
  <si>
    <t>广西藤县太平镇梧太路</t>
  </si>
  <si>
    <t>四川省绵阳市江油市武都镇仿古街彩尚妆  丽丽 15983688086</t>
  </si>
  <si>
    <t>四川</t>
  </si>
  <si>
    <t>绵阳</t>
  </si>
  <si>
    <t>丽丽</t>
  </si>
  <si>
    <t>15983688086</t>
  </si>
  <si>
    <t>四川省绵阳市江油市武都镇仿古街彩尚妆</t>
  </si>
  <si>
    <t>江西省宜春市万载县株潭镇株潭二路街年年香对面伊朵美学15879586430孙礼萍</t>
  </si>
  <si>
    <t>江西</t>
  </si>
  <si>
    <t>宜春</t>
  </si>
  <si>
    <t>孙礼萍</t>
  </si>
  <si>
    <t>15879586430</t>
  </si>
  <si>
    <t>江西省宜春市万载县株潭镇株潭二路街年年香对面伊朵美学</t>
  </si>
  <si>
    <t>湖南省邵阳市新宁县一渡水镇爱丽美容养生馆
赵慧
13347296006</t>
  </si>
  <si>
    <t>湖南</t>
  </si>
  <si>
    <t>邵阳</t>
  </si>
  <si>
    <t>赵慧</t>
  </si>
  <si>
    <t>13347296006</t>
  </si>
  <si>
    <t>湖南省邵阳市新宁县一渡水镇爱丽美容养生馆</t>
  </si>
  <si>
    <t>云南省曲靖市富源县墨红镇久芝堂，王江丽，18213156784</t>
  </si>
  <si>
    <t>王江丽</t>
  </si>
  <si>
    <t>18213156784</t>
  </si>
  <si>
    <t>云南省曲靖市富源县墨红镇久芝堂</t>
  </si>
  <si>
    <t>王思祺 17755581147 安徽省马鞍山市花山区 江东街道金瑞新城1村4栋115门面房  备注手机号15995333192</t>
  </si>
  <si>
    <t>安徽</t>
  </si>
  <si>
    <t>马鞍山</t>
  </si>
  <si>
    <t>王思祺</t>
  </si>
  <si>
    <t>17755581147</t>
  </si>
  <si>
    <t>备注手机号15995333192</t>
  </si>
  <si>
    <t>福建省宁德市古田县杉洋镇杉洋村向阳路6号
陈小玲15059343116</t>
  </si>
  <si>
    <t>福建</t>
  </si>
  <si>
    <t>宁德</t>
  </si>
  <si>
    <t>15059343116</t>
  </si>
  <si>
    <t>福建省宁德市古田县杉洋镇杉洋村向阳路</t>
  </si>
  <si>
    <t>陈忠莹18386868699贵州省普安县青山镇广场</t>
  </si>
  <si>
    <t>贵州</t>
  </si>
  <si>
    <t>陈忠莹</t>
  </si>
  <si>
    <t>18386868699</t>
  </si>
  <si>
    <t>贵州省普安县青山镇广场</t>
  </si>
  <si>
    <t>甘肃省庆阳市环县红星小区
郭小虎18215479798</t>
  </si>
  <si>
    <t>甘肃</t>
  </si>
  <si>
    <t>庆阳</t>
  </si>
  <si>
    <t>18215479798</t>
  </si>
  <si>
    <t>甘肃省庆阳市环县红星小区
郭小虎</t>
  </si>
  <si>
    <t>甘肃省庆阳市环县恒泰花园A区三号楼704
韩艳萍18215491511</t>
  </si>
  <si>
    <t>18215491511</t>
  </si>
  <si>
    <t>甘肃省庆阳市环县恒泰花园A区三号楼</t>
  </si>
  <si>
    <t>山东省聊城市临清市魏湾镇薛王村
王佩佩
18363587217</t>
  </si>
  <si>
    <t>山东</t>
  </si>
  <si>
    <t>聊城</t>
  </si>
  <si>
    <t>王佩佩</t>
  </si>
  <si>
    <t>18363587217</t>
  </si>
  <si>
    <t>山东省聊城市临清市魏湾镇薛王村</t>
  </si>
  <si>
    <t>福建省漳州市漳浦县杜浔镇新港城5区 18幢102，18859616528 黄小惠</t>
  </si>
  <si>
    <t>漳州</t>
  </si>
  <si>
    <t>黄小惠</t>
  </si>
  <si>
    <t>18859616528</t>
  </si>
  <si>
    <t>福建省漳州市漳浦县杜浔镇新港城5区</t>
  </si>
  <si>
    <t>木子19338568401 贵州省毕节市威宁彝族回族苗族自治县 龙街镇中心村街边组</t>
  </si>
  <si>
    <t>毕节</t>
  </si>
  <si>
    <t>龙街镇中心村街边组</t>
  </si>
  <si>
    <t>19338568401</t>
  </si>
  <si>
    <t>木子19338568401</t>
  </si>
  <si>
    <t xml:space="preserve">河南省清丰县巩营乡理直集
林占雪 13523934141 </t>
  </si>
  <si>
    <t>河南</t>
  </si>
  <si>
    <t>林占雪</t>
  </si>
  <si>
    <t>13523934141</t>
  </si>
  <si>
    <t>河南省清丰县巩营乡理直集</t>
  </si>
  <si>
    <t>贵州省毕节市大方县文阁乡街上爱美阁美容养生馆 周飞爱18396916899</t>
  </si>
  <si>
    <t>18396916899</t>
  </si>
  <si>
    <t>贵州省毕节市大方县文阁乡街上爱美阁美容养生馆 周飞爱</t>
  </si>
  <si>
    <t>云南省昭通市镇雄县中屯镇郭家河街上 王永先15096840506</t>
  </si>
  <si>
    <t>昭通</t>
  </si>
  <si>
    <t>15096840506</t>
  </si>
  <si>
    <t>云南省昭通市镇雄县中屯镇郭家河街上 王永先</t>
  </si>
  <si>
    <t>四川省凉山彝族自治州木里藏族自治县新兴路85号彭林林18384488090</t>
  </si>
  <si>
    <t>凉山彝族自治州</t>
  </si>
  <si>
    <t>18384488090</t>
  </si>
  <si>
    <t>四川省凉山彝族自治州木里藏族自治县新兴路</t>
  </si>
  <si>
    <t>收货人: 谢多娇
手机号码: 18601614651
所在地区: 福建省南平市光泽县杭川镇
详细地址: 东关217路6号楼第三单元一号106</t>
  </si>
  <si>
    <t>南平</t>
  </si>
  <si>
    <t>收货人</t>
  </si>
  <si>
    <t>18601614651</t>
  </si>
  <si>
    <t>东关217路6号楼第三单元一号106</t>
  </si>
  <si>
    <t>甘肃省庆阳市华池县山水国际
牛宝宝、15293449415</t>
  </si>
  <si>
    <t>15293449415</t>
  </si>
  <si>
    <t>甘肃省庆阳市华池县山水国际
牛宝宝、</t>
  </si>
  <si>
    <t>云南省曲靖市陆良县马街镇庄上村10社
左丹
1597453779</t>
  </si>
  <si>
    <t>左丹</t>
  </si>
  <si>
    <t>1597453779</t>
  </si>
  <si>
    <t>云南省曲靖市陆良县马街镇庄上村10社</t>
  </si>
  <si>
    <t>河南省开封市兰考县许河乡新世纪量贩院内保真洗化店
小花18769095119</t>
  </si>
  <si>
    <t>开封</t>
  </si>
  <si>
    <t>18769095119</t>
  </si>
  <si>
    <t>河南省开封市兰考县许河乡新世纪量贩院内保真洗化店
小花</t>
  </si>
  <si>
    <t>云南省保山市隆阳区蒲缥镇马家寨村
冯玲玲  150-2509-9311</t>
  </si>
  <si>
    <t>保山</t>
  </si>
  <si>
    <t>冯玲玲</t>
  </si>
  <si>
    <t>15025099311</t>
  </si>
  <si>
    <t>云南省保山市隆阳区蒲缥镇马家寨村</t>
  </si>
  <si>
    <t>云南省曲靖市陆良县马街镇庄上村10社
左丹
15974537795</t>
  </si>
  <si>
    <t>15974537795</t>
  </si>
  <si>
    <t>姓名：张蕊
电话：18788590312
地址：昆明市寻甸县金源乡萌芽小象母婴专卖店</t>
  </si>
  <si>
    <t>昆明</t>
  </si>
  <si>
    <t>姓名</t>
  </si>
  <si>
    <t>18788590312</t>
  </si>
  <si>
    <t>昆明市寻甸县金源乡萌芽小象母婴专卖店</t>
  </si>
  <si>
    <t xml:space="preserve">四川省凉山彝族自治州盐源县梅雨镇，15760231527，陈加蓉  </t>
  </si>
  <si>
    <t>陈加蓉</t>
  </si>
  <si>
    <t>15760231527</t>
  </si>
  <si>
    <t>四川省凉山彝族自治州盐源县梅雨镇</t>
  </si>
  <si>
    <t>四川省凉山彝族自治州 木里县 瓦厂镇 李永慧 147806857691</t>
  </si>
  <si>
    <t>李永慧</t>
  </si>
  <si>
    <t>147806857691</t>
  </si>
  <si>
    <t>四川省凉山彝族自治州</t>
  </si>
  <si>
    <t>河南省周口市商水县谭庄镇金漾美容美甲  杏子：17280326732</t>
  </si>
  <si>
    <t>周口</t>
  </si>
  <si>
    <t>杏子</t>
  </si>
  <si>
    <t>17280326732</t>
  </si>
  <si>
    <t>河南省周口市商水县谭庄镇金漾美容美甲</t>
  </si>
  <si>
    <t>广东</t>
  </si>
  <si>
    <t>山西</t>
  </si>
  <si>
    <t>河北</t>
  </si>
  <si>
    <t>江苏</t>
  </si>
  <si>
    <t>北京</t>
  </si>
  <si>
    <t>浙江</t>
  </si>
  <si>
    <t>陕西</t>
  </si>
  <si>
    <t>上海</t>
  </si>
  <si>
    <t>海南</t>
  </si>
  <si>
    <t>天津</t>
  </si>
  <si>
    <t>辽宁</t>
  </si>
  <si>
    <t>内蒙古</t>
  </si>
  <si>
    <t>宁夏</t>
  </si>
  <si>
    <t>青海</t>
  </si>
  <si>
    <t>吉林</t>
  </si>
  <si>
    <t>黑龙江</t>
  </si>
  <si>
    <t>新疆</t>
  </si>
  <si>
    <t>价格</t>
    <phoneticPr fontId="2" type="noConversion"/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</si>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</sst>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top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2" borderId="1" xfId="0" applyFill="1" applyBorder="1"/>
    <xf numFmtId="0" fontId="0" fillId="2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9"/>
  <sheetViews>
    <sheetView tabSelected="1" workbookViewId="0">
      <selection activeCell="J40" sqref="J40"/>
    </sheetView>
  </sheetViews>
  <sheetFormatPr baseColWidth="10" defaultColWidth="8.83203125" defaultRowHeight="14"/>
  <cols>
    <col min="1" max="1" width="114.5" bestFit="1" customWidth="1"/>
    <col min="2" max="2" width="5.6640625" bestFit="1" customWidth="1"/>
    <col min="3" max="3" width="15" bestFit="1" customWidth="1"/>
    <col min="4" max="4" width="19.1640625" bestFit="1" customWidth="1"/>
    <col min="5" max="5" width="14.1640625" bestFit="1" customWidth="1"/>
    <col min="6" max="6" width="55.1640625" bestFit="1" customWidth="1"/>
    <col min="7" max="9" width="0" hidden="1" customWidth="1"/>
  </cols>
  <sheetData>
    <row r="1" spans="1:10">
      <c r="A1" s="3">
        <v>0</v>
      </c>
      <c r="B1" s="3">
        <v>1</v>
      </c>
      <c r="C1" s="3">
        <v>2</v>
      </c>
      <c r="D1" s="3">
        <v>3</v>
      </c>
      <c r="E1" s="3">
        <v>4</v>
      </c>
      <c r="F1" s="3">
        <v>5</v>
      </c>
    </row>
    <row r="2" spans="1:10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/>
      <c r="H2" s="7"/>
      <c r="I2" s="6"/>
      <c r="J2" s="6" t="s">
        <v>176</v>
      </c>
    </row>
    <row r="3" spans="1:10">
      <c r="A3" s="4" t="s">
        <v>6</v>
      </c>
      <c r="B3" s="4" t="s">
        <v>7</v>
      </c>
      <c r="C3" s="4" t="s">
        <v>8</v>
      </c>
      <c r="D3" s="4" t="s">
        <v>9</v>
      </c>
      <c r="E3" s="4" t="s">
        <v>10</v>
      </c>
      <c r="F3" s="4" t="s">
        <v>11</v>
      </c>
      <c r="G3" s="4">
        <f>IF(ISNA(VLOOKUP(B3,Sheet2!A:C,2,0)),130,VLOOKUP(B3,Sheet2!A:C,2,0))</f>
        <v>96</v>
      </c>
      <c r="H3" s="5">
        <v>1</v>
      </c>
      <c r="I3" s="4">
        <f>G3+(H3-1)*20*3.5</f>
        <v>96</v>
      </c>
      <c r="J3" s="4">
        <f>I3*0.7</f>
        <v>67.199999999999989</v>
      </c>
    </row>
    <row r="4" spans="1:10">
      <c r="A4" s="4" t="s">
        <v>12</v>
      </c>
      <c r="B4" s="4" t="s">
        <v>13</v>
      </c>
      <c r="C4" s="4" t="s">
        <v>14</v>
      </c>
      <c r="D4" s="4" t="s">
        <v>15</v>
      </c>
      <c r="E4" s="4" t="s">
        <v>16</v>
      </c>
      <c r="F4" s="4" t="s">
        <v>17</v>
      </c>
      <c r="G4" s="4">
        <f>IF(ISNA(VLOOKUP(B4,Sheet2!A:C,2,0)),130,VLOOKUP(B4,Sheet2!A:C,2,0))</f>
        <v>101</v>
      </c>
      <c r="H4" s="5">
        <v>1</v>
      </c>
      <c r="I4" s="4">
        <f t="shared" ref="I4:I38" si="0">G4+(H4-1)*20*3.5</f>
        <v>101</v>
      </c>
      <c r="J4" s="4">
        <f t="shared" ref="J4:J38" si="1">I4*0.7</f>
        <v>70.699999999999989</v>
      </c>
    </row>
    <row r="5" spans="1:10">
      <c r="A5" s="4" t="s">
        <v>18</v>
      </c>
      <c r="B5" s="4" t="s">
        <v>19</v>
      </c>
      <c r="C5" s="4" t="s">
        <v>20</v>
      </c>
      <c r="D5" s="4" t="s">
        <v>21</v>
      </c>
      <c r="E5" s="4" t="s">
        <v>22</v>
      </c>
      <c r="F5" s="4" t="s">
        <v>23</v>
      </c>
      <c r="G5" s="4">
        <f>IF(ISNA(VLOOKUP(B5,Sheet2!A:C,2,0)),130,VLOOKUP(B5,Sheet2!A:C,2,0))</f>
        <v>130</v>
      </c>
      <c r="H5" s="5">
        <v>1</v>
      </c>
      <c r="I5" s="4">
        <f t="shared" si="0"/>
        <v>130</v>
      </c>
      <c r="J5" s="4">
        <f t="shared" si="1"/>
        <v>91</v>
      </c>
    </row>
    <row r="6" spans="1:10">
      <c r="A6" s="4" t="s">
        <v>24</v>
      </c>
      <c r="B6" s="4" t="s">
        <v>25</v>
      </c>
      <c r="C6" s="4" t="s">
        <v>25</v>
      </c>
      <c r="D6" s="4" t="s">
        <v>26</v>
      </c>
      <c r="E6" s="4" t="s">
        <v>27</v>
      </c>
      <c r="F6" s="4" t="s">
        <v>28</v>
      </c>
      <c r="G6" s="4">
        <f>IF(ISNA(VLOOKUP(B6,Sheet2!A:C,2,0)),130,VLOOKUP(B6,Sheet2!A:C,2,0))</f>
        <v>94</v>
      </c>
      <c r="H6" s="5">
        <v>1</v>
      </c>
      <c r="I6" s="4">
        <f t="shared" si="0"/>
        <v>94</v>
      </c>
      <c r="J6" s="4">
        <f t="shared" si="1"/>
        <v>65.8</v>
      </c>
    </row>
    <row r="7" spans="1:10">
      <c r="A7" s="4" t="s">
        <v>29</v>
      </c>
      <c r="B7" s="4" t="s">
        <v>30</v>
      </c>
      <c r="C7" s="4" t="s">
        <v>31</v>
      </c>
      <c r="D7" s="4" t="s">
        <v>32</v>
      </c>
      <c r="E7" s="4" t="s">
        <v>33</v>
      </c>
      <c r="F7" s="4" t="s">
        <v>34</v>
      </c>
      <c r="G7" s="4">
        <f>IF(ISNA(VLOOKUP(B7,Sheet2!A:C,2,0)),130,VLOOKUP(B7,Sheet2!A:C,2,0))</f>
        <v>187</v>
      </c>
      <c r="H7" s="5">
        <v>1</v>
      </c>
      <c r="I7" s="4">
        <f t="shared" si="0"/>
        <v>187</v>
      </c>
      <c r="J7" s="4">
        <f t="shared" si="1"/>
        <v>130.9</v>
      </c>
    </row>
    <row r="8" spans="1:10">
      <c r="A8" s="4" t="s">
        <v>35</v>
      </c>
      <c r="B8" s="4" t="s">
        <v>36</v>
      </c>
      <c r="C8" s="4" t="s">
        <v>19</v>
      </c>
      <c r="D8" s="4" t="s">
        <v>37</v>
      </c>
      <c r="E8" s="4" t="s">
        <v>38</v>
      </c>
      <c r="F8" s="4" t="s">
        <v>39</v>
      </c>
      <c r="G8" s="4">
        <f>IF(ISNA(VLOOKUP(B8,Sheet2!A:C,2,0)),130,VLOOKUP(B8,Sheet2!A:C,2,0))</f>
        <v>93</v>
      </c>
      <c r="H8" s="5">
        <v>1</v>
      </c>
      <c r="I8" s="4">
        <f t="shared" si="0"/>
        <v>93</v>
      </c>
      <c r="J8" s="4">
        <f t="shared" si="1"/>
        <v>65.099999999999994</v>
      </c>
    </row>
    <row r="9" spans="1:10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4" t="s">
        <v>45</v>
      </c>
      <c r="G9" s="4">
        <f>IF(ISNA(VLOOKUP(B9,Sheet2!A:C,2,0)),130,VLOOKUP(B9,Sheet2!A:C,2,0))</f>
        <v>94</v>
      </c>
      <c r="H9" s="5">
        <v>1</v>
      </c>
      <c r="I9" s="4">
        <f t="shared" si="0"/>
        <v>94</v>
      </c>
      <c r="J9" s="4">
        <f t="shared" si="1"/>
        <v>65.8</v>
      </c>
    </row>
    <row r="10" spans="1:10">
      <c r="A10" s="4" t="s">
        <v>46</v>
      </c>
      <c r="B10" s="4" t="s">
        <v>47</v>
      </c>
      <c r="C10" s="4" t="s">
        <v>48</v>
      </c>
      <c r="D10" s="4" t="s">
        <v>49</v>
      </c>
      <c r="E10" s="4" t="s">
        <v>50</v>
      </c>
      <c r="F10" s="4" t="s">
        <v>51</v>
      </c>
      <c r="G10" s="4">
        <f>IF(ISNA(VLOOKUP(B10,Sheet2!A:C,2,0)),130,VLOOKUP(B10,Sheet2!A:C,2,0))</f>
        <v>78</v>
      </c>
      <c r="H10" s="5">
        <v>1</v>
      </c>
      <c r="I10" s="4">
        <f t="shared" si="0"/>
        <v>78</v>
      </c>
      <c r="J10" s="4">
        <f t="shared" si="1"/>
        <v>54.599999999999994</v>
      </c>
    </row>
    <row r="11" spans="1:10">
      <c r="A11" s="4" t="s">
        <v>52</v>
      </c>
      <c r="B11" s="4" t="s">
        <v>53</v>
      </c>
      <c r="C11" s="4" t="s">
        <v>54</v>
      </c>
      <c r="D11" s="4" t="s">
        <v>55</v>
      </c>
      <c r="E11" s="4" t="s">
        <v>56</v>
      </c>
      <c r="F11" s="4" t="s">
        <v>57</v>
      </c>
      <c r="G11" s="4">
        <f>IF(ISNA(VLOOKUP(B11,Sheet2!A:C,2,0)),130,VLOOKUP(B11,Sheet2!A:C,2,0))</f>
        <v>94</v>
      </c>
      <c r="H11" s="5">
        <v>1</v>
      </c>
      <c r="I11" s="4">
        <f t="shared" si="0"/>
        <v>94</v>
      </c>
      <c r="J11" s="4">
        <f t="shared" si="1"/>
        <v>65.8</v>
      </c>
    </row>
    <row r="12" spans="1:10">
      <c r="A12" s="4" t="s">
        <v>58</v>
      </c>
      <c r="B12" s="4" t="s">
        <v>13</v>
      </c>
      <c r="C12" s="4" t="s">
        <v>14</v>
      </c>
      <c r="D12" s="4" t="s">
        <v>59</v>
      </c>
      <c r="E12" s="4" t="s">
        <v>60</v>
      </c>
      <c r="F12" s="4" t="s">
        <v>61</v>
      </c>
      <c r="G12" s="4">
        <f>IF(ISNA(VLOOKUP(B12,Sheet2!A:C,2,0)),130,VLOOKUP(B12,Sheet2!A:C,2,0))</f>
        <v>101</v>
      </c>
      <c r="H12" s="5">
        <v>1</v>
      </c>
      <c r="I12" s="4">
        <f t="shared" si="0"/>
        <v>101</v>
      </c>
      <c r="J12" s="4">
        <f t="shared" si="1"/>
        <v>70.699999999999989</v>
      </c>
    </row>
    <row r="13" spans="1:10">
      <c r="A13" s="4" t="s">
        <v>62</v>
      </c>
      <c r="B13" s="4" t="s">
        <v>63</v>
      </c>
      <c r="C13" s="4" t="s">
        <v>64</v>
      </c>
      <c r="D13" s="4" t="s">
        <v>65</v>
      </c>
      <c r="E13" s="4" t="s">
        <v>66</v>
      </c>
      <c r="F13" s="4" t="s">
        <v>67</v>
      </c>
      <c r="G13" s="4">
        <f>IF(ISNA(VLOOKUP(B13,Sheet2!A:C,2,0)),130,VLOOKUP(B13,Sheet2!A:C,2,0))</f>
        <v>94</v>
      </c>
      <c r="H13" s="5">
        <v>2</v>
      </c>
      <c r="I13" s="4">
        <f t="shared" si="0"/>
        <v>164</v>
      </c>
      <c r="J13" s="4">
        <f t="shared" si="1"/>
        <v>114.8</v>
      </c>
    </row>
    <row r="14" spans="1:10">
      <c r="A14" s="4" t="s">
        <v>68</v>
      </c>
      <c r="B14" s="4" t="s">
        <v>69</v>
      </c>
      <c r="C14" s="4" t="s">
        <v>70</v>
      </c>
      <c r="D14" s="4" t="s">
        <v>37</v>
      </c>
      <c r="E14" s="4" t="s">
        <v>71</v>
      </c>
      <c r="F14" s="4" t="s">
        <v>72</v>
      </c>
      <c r="G14" s="4">
        <f>IF(ISNA(VLOOKUP(B14,Sheet2!A:C,2,0)),130,VLOOKUP(B14,Sheet2!A:C,2,0))</f>
        <v>83</v>
      </c>
      <c r="H14" s="5">
        <v>1</v>
      </c>
      <c r="I14" s="4">
        <f t="shared" si="0"/>
        <v>83</v>
      </c>
      <c r="J14" s="4">
        <f t="shared" si="1"/>
        <v>58.099999999999994</v>
      </c>
    </row>
    <row r="15" spans="1:10">
      <c r="A15" s="4" t="s">
        <v>73</v>
      </c>
      <c r="B15" s="4" t="s">
        <v>74</v>
      </c>
      <c r="C15" s="4" t="s">
        <v>19</v>
      </c>
      <c r="D15" s="4" t="s">
        <v>75</v>
      </c>
      <c r="E15" s="4" t="s">
        <v>76</v>
      </c>
      <c r="F15" s="4" t="s">
        <v>77</v>
      </c>
      <c r="G15" s="4">
        <f>IF(ISNA(VLOOKUP(B15,Sheet2!A:C,2,0)),130,VLOOKUP(B15,Sheet2!A:C,2,0))</f>
        <v>97</v>
      </c>
      <c r="H15" s="5">
        <v>1</v>
      </c>
      <c r="I15" s="4">
        <f t="shared" si="0"/>
        <v>97</v>
      </c>
      <c r="J15" s="4">
        <f t="shared" si="1"/>
        <v>67.899999999999991</v>
      </c>
    </row>
    <row r="16" spans="1:10">
      <c r="A16" s="4" t="s">
        <v>78</v>
      </c>
      <c r="B16" s="4" t="s">
        <v>79</v>
      </c>
      <c r="C16" s="4" t="s">
        <v>80</v>
      </c>
      <c r="D16" s="4" t="s">
        <v>37</v>
      </c>
      <c r="E16" s="4" t="s">
        <v>81</v>
      </c>
      <c r="F16" s="4" t="s">
        <v>82</v>
      </c>
      <c r="G16" s="4">
        <f>IF(ISNA(VLOOKUP(B16,Sheet2!A:C,2,0)),130,VLOOKUP(B16,Sheet2!A:C,2,0))</f>
        <v>122</v>
      </c>
      <c r="H16" s="5">
        <v>2</v>
      </c>
      <c r="I16" s="4">
        <f t="shared" si="0"/>
        <v>192</v>
      </c>
      <c r="J16" s="4">
        <f t="shared" si="1"/>
        <v>134.39999999999998</v>
      </c>
    </row>
    <row r="17" spans="1:10">
      <c r="A17" s="4" t="s">
        <v>83</v>
      </c>
      <c r="B17" s="4" t="s">
        <v>79</v>
      </c>
      <c r="C17" s="4" t="s">
        <v>80</v>
      </c>
      <c r="D17" s="4" t="s">
        <v>37</v>
      </c>
      <c r="E17" s="4" t="s">
        <v>84</v>
      </c>
      <c r="F17" s="4" t="s">
        <v>85</v>
      </c>
      <c r="G17" s="4">
        <f>IF(ISNA(VLOOKUP(B17,Sheet2!A:C,2,0)),130,VLOOKUP(B17,Sheet2!A:C,2,0))</f>
        <v>122</v>
      </c>
      <c r="H17" s="5">
        <v>1</v>
      </c>
      <c r="I17" s="4">
        <f t="shared" si="0"/>
        <v>122</v>
      </c>
      <c r="J17" s="4">
        <f t="shared" si="1"/>
        <v>85.399999999999991</v>
      </c>
    </row>
    <row r="18" spans="1:10">
      <c r="A18" s="4" t="s">
        <v>86</v>
      </c>
      <c r="B18" s="4" t="s">
        <v>87</v>
      </c>
      <c r="C18" s="4" t="s">
        <v>88</v>
      </c>
      <c r="D18" s="4" t="s">
        <v>89</v>
      </c>
      <c r="E18" s="4" t="s">
        <v>90</v>
      </c>
      <c r="F18" s="4" t="s">
        <v>91</v>
      </c>
      <c r="G18" s="4">
        <f>IF(ISNA(VLOOKUP(B18,Sheet2!A:C,2,0)),130,VLOOKUP(B18,Sheet2!A:C,2,0))</f>
        <v>96</v>
      </c>
      <c r="H18" s="5">
        <v>1</v>
      </c>
      <c r="I18" s="4">
        <f t="shared" si="0"/>
        <v>96</v>
      </c>
      <c r="J18" s="4">
        <f t="shared" si="1"/>
        <v>67.199999999999989</v>
      </c>
    </row>
    <row r="19" spans="1:10">
      <c r="A19" s="4" t="s">
        <v>92</v>
      </c>
      <c r="B19" s="4" t="s">
        <v>69</v>
      </c>
      <c r="C19" s="4" t="s">
        <v>93</v>
      </c>
      <c r="D19" s="4" t="s">
        <v>94</v>
      </c>
      <c r="E19" s="4" t="s">
        <v>95</v>
      </c>
      <c r="F19" s="4" t="s">
        <v>96</v>
      </c>
      <c r="G19" s="4">
        <f>IF(ISNA(VLOOKUP(B19,Sheet2!A:C,2,0)),130,VLOOKUP(B19,Sheet2!A:C,2,0))</f>
        <v>83</v>
      </c>
      <c r="H19" s="5">
        <v>2</v>
      </c>
      <c r="I19" s="4">
        <f t="shared" si="0"/>
        <v>153</v>
      </c>
      <c r="J19" s="4">
        <f t="shared" si="1"/>
        <v>107.1</v>
      </c>
    </row>
    <row r="20" spans="1:10">
      <c r="A20" s="4" t="s">
        <v>97</v>
      </c>
      <c r="B20" s="4" t="s">
        <v>74</v>
      </c>
      <c r="C20" s="4" t="s">
        <v>98</v>
      </c>
      <c r="D20" s="4" t="s">
        <v>99</v>
      </c>
      <c r="E20" s="4" t="s">
        <v>100</v>
      </c>
      <c r="F20" s="4" t="s">
        <v>101</v>
      </c>
      <c r="G20" s="4">
        <f>IF(ISNA(VLOOKUP(B20,Sheet2!A:C,2,0)),130,VLOOKUP(B20,Sheet2!A:C,2,0))</f>
        <v>97</v>
      </c>
      <c r="H20" s="5">
        <v>1</v>
      </c>
      <c r="I20" s="4">
        <f t="shared" si="0"/>
        <v>97</v>
      </c>
      <c r="J20" s="4">
        <f t="shared" si="1"/>
        <v>67.899999999999991</v>
      </c>
    </row>
    <row r="21" spans="1:10">
      <c r="A21" s="4" t="s">
        <v>102</v>
      </c>
      <c r="B21" s="4" t="s">
        <v>103</v>
      </c>
      <c r="C21" s="4" t="s">
        <v>19</v>
      </c>
      <c r="D21" s="4" t="s">
        <v>104</v>
      </c>
      <c r="E21" s="4" t="s">
        <v>105</v>
      </c>
      <c r="F21" s="4" t="s">
        <v>106</v>
      </c>
      <c r="G21" s="4">
        <f>IF(ISNA(VLOOKUP(B21,Sheet2!A:C,2,0)),130,VLOOKUP(B21,Sheet2!A:C,2,0))</f>
        <v>96</v>
      </c>
      <c r="H21" s="5">
        <v>1</v>
      </c>
      <c r="I21" s="4">
        <f t="shared" si="0"/>
        <v>96</v>
      </c>
      <c r="J21" s="4">
        <f t="shared" si="1"/>
        <v>67.199999999999989</v>
      </c>
    </row>
    <row r="22" spans="1:10">
      <c r="A22" s="4" t="s">
        <v>107</v>
      </c>
      <c r="B22" s="4" t="s">
        <v>74</v>
      </c>
      <c r="C22" s="4" t="s">
        <v>98</v>
      </c>
      <c r="D22" s="4" t="s">
        <v>37</v>
      </c>
      <c r="E22" s="4" t="s">
        <v>108</v>
      </c>
      <c r="F22" s="4" t="s">
        <v>109</v>
      </c>
      <c r="G22" s="4">
        <f>IF(ISNA(VLOOKUP(B22,Sheet2!A:C,2,0)),130,VLOOKUP(B22,Sheet2!A:C,2,0))</f>
        <v>97</v>
      </c>
      <c r="H22" s="5">
        <v>2</v>
      </c>
      <c r="I22" s="4">
        <f t="shared" si="0"/>
        <v>167</v>
      </c>
      <c r="J22" s="4">
        <f t="shared" si="1"/>
        <v>116.89999999999999</v>
      </c>
    </row>
    <row r="23" spans="1:10">
      <c r="A23" s="4" t="s">
        <v>110</v>
      </c>
      <c r="B23" s="4" t="s">
        <v>13</v>
      </c>
      <c r="C23" s="4" t="s">
        <v>111</v>
      </c>
      <c r="D23" s="4" t="s">
        <v>37</v>
      </c>
      <c r="E23" s="4" t="s">
        <v>112</v>
      </c>
      <c r="F23" s="4" t="s">
        <v>113</v>
      </c>
      <c r="G23" s="4">
        <f>IF(ISNA(VLOOKUP(B23,Sheet2!A:C,2,0)),130,VLOOKUP(B23,Sheet2!A:C,2,0))</f>
        <v>101</v>
      </c>
      <c r="H23" s="5">
        <v>1</v>
      </c>
      <c r="I23" s="4">
        <f t="shared" si="0"/>
        <v>101</v>
      </c>
      <c r="J23" s="4">
        <f t="shared" si="1"/>
        <v>70.699999999999989</v>
      </c>
    </row>
    <row r="24" spans="1:10">
      <c r="A24" s="4" t="s">
        <v>114</v>
      </c>
      <c r="B24" s="4" t="s">
        <v>41</v>
      </c>
      <c r="C24" s="4" t="s">
        <v>115</v>
      </c>
      <c r="D24" s="4" t="s">
        <v>37</v>
      </c>
      <c r="E24" s="4" t="s">
        <v>116</v>
      </c>
      <c r="F24" s="4" t="s">
        <v>117</v>
      </c>
      <c r="G24" s="4">
        <f>IF(ISNA(VLOOKUP(B24,Sheet2!A:C,2,0)),130,VLOOKUP(B24,Sheet2!A:C,2,0))</f>
        <v>94</v>
      </c>
      <c r="H24" s="5">
        <v>1</v>
      </c>
      <c r="I24" s="4">
        <f t="shared" si="0"/>
        <v>94</v>
      </c>
      <c r="J24" s="4">
        <f t="shared" si="1"/>
        <v>65.8</v>
      </c>
    </row>
    <row r="25" spans="1:10">
      <c r="A25" s="4" t="s">
        <v>118</v>
      </c>
      <c r="B25" s="4" t="s">
        <v>69</v>
      </c>
      <c r="C25" s="4" t="s">
        <v>119</v>
      </c>
      <c r="D25" s="4" t="s">
        <v>120</v>
      </c>
      <c r="E25" s="4" t="s">
        <v>121</v>
      </c>
      <c r="F25" s="4" t="s">
        <v>122</v>
      </c>
      <c r="G25" s="4">
        <f>IF(ISNA(VLOOKUP(B25,Sheet2!A:C,2,0)),130,VLOOKUP(B25,Sheet2!A:C,2,0))</f>
        <v>83</v>
      </c>
      <c r="H25" s="5">
        <v>2</v>
      </c>
      <c r="I25" s="4">
        <f t="shared" si="0"/>
        <v>153</v>
      </c>
      <c r="J25" s="4">
        <f t="shared" si="1"/>
        <v>107.1</v>
      </c>
    </row>
    <row r="26" spans="1:10">
      <c r="A26" s="4" t="s">
        <v>24</v>
      </c>
      <c r="B26" s="4" t="s">
        <v>25</v>
      </c>
      <c r="C26" s="4" t="s">
        <v>25</v>
      </c>
      <c r="D26" s="4" t="s">
        <v>26</v>
      </c>
      <c r="E26" s="4" t="s">
        <v>27</v>
      </c>
      <c r="F26" s="4" t="s">
        <v>28</v>
      </c>
      <c r="G26" s="4">
        <f>IF(ISNA(VLOOKUP(B26,Sheet2!A:C,2,0)),130,VLOOKUP(B26,Sheet2!A:C,2,0))</f>
        <v>94</v>
      </c>
      <c r="H26" s="5">
        <v>2</v>
      </c>
      <c r="I26" s="4">
        <f t="shared" si="0"/>
        <v>164</v>
      </c>
      <c r="J26" s="4">
        <f t="shared" si="1"/>
        <v>114.8</v>
      </c>
    </row>
    <row r="27" spans="1:10">
      <c r="A27" s="4" t="s">
        <v>24</v>
      </c>
      <c r="B27" s="4" t="s">
        <v>25</v>
      </c>
      <c r="C27" s="4" t="s">
        <v>25</v>
      </c>
      <c r="D27" s="4" t="s">
        <v>26</v>
      </c>
      <c r="E27" s="4" t="s">
        <v>27</v>
      </c>
      <c r="F27" s="4" t="s">
        <v>28</v>
      </c>
      <c r="G27" s="4">
        <f>IF(ISNA(VLOOKUP(B27,Sheet2!A:C,2,0)),130,VLOOKUP(B27,Sheet2!A:C,2,0))</f>
        <v>94</v>
      </c>
      <c r="H27" s="5">
        <v>2</v>
      </c>
      <c r="I27" s="4">
        <f t="shared" si="0"/>
        <v>164</v>
      </c>
      <c r="J27" s="4">
        <f t="shared" si="1"/>
        <v>114.8</v>
      </c>
    </row>
    <row r="28" spans="1:10">
      <c r="A28" s="4" t="s">
        <v>123</v>
      </c>
      <c r="B28" s="4" t="s">
        <v>79</v>
      </c>
      <c r="C28" s="4" t="s">
        <v>80</v>
      </c>
      <c r="D28" s="4" t="s">
        <v>37</v>
      </c>
      <c r="E28" s="4" t="s">
        <v>124</v>
      </c>
      <c r="F28" s="4" t="s">
        <v>125</v>
      </c>
      <c r="G28" s="4">
        <f>IF(ISNA(VLOOKUP(B28,Sheet2!A:C,2,0)),130,VLOOKUP(B28,Sheet2!A:C,2,0))</f>
        <v>122</v>
      </c>
      <c r="H28" s="5">
        <v>1</v>
      </c>
      <c r="I28" s="4">
        <f t="shared" si="0"/>
        <v>122</v>
      </c>
      <c r="J28" s="4">
        <f t="shared" si="1"/>
        <v>85.399999999999991</v>
      </c>
    </row>
    <row r="29" spans="1:10">
      <c r="A29" s="4" t="s">
        <v>126</v>
      </c>
      <c r="B29" s="4" t="s">
        <v>13</v>
      </c>
      <c r="C29" s="4" t="s">
        <v>14</v>
      </c>
      <c r="D29" s="4" t="s">
        <v>127</v>
      </c>
      <c r="E29" s="4" t="s">
        <v>128</v>
      </c>
      <c r="F29" s="4" t="s">
        <v>129</v>
      </c>
      <c r="G29" s="4">
        <f>IF(ISNA(VLOOKUP(B29,Sheet2!A:C,2,0)),130,VLOOKUP(B29,Sheet2!A:C,2,0))</f>
        <v>101</v>
      </c>
      <c r="H29" s="5">
        <v>1</v>
      </c>
      <c r="I29" s="4">
        <f t="shared" si="0"/>
        <v>101</v>
      </c>
      <c r="J29" s="4">
        <f t="shared" si="1"/>
        <v>70.699999999999989</v>
      </c>
    </row>
    <row r="30" spans="1:10">
      <c r="A30" s="4" t="s">
        <v>130</v>
      </c>
      <c r="B30" s="4" t="s">
        <v>103</v>
      </c>
      <c r="C30" s="4" t="s">
        <v>131</v>
      </c>
      <c r="D30" s="4" t="s">
        <v>37</v>
      </c>
      <c r="E30" s="4" t="s">
        <v>132</v>
      </c>
      <c r="F30" s="4" t="s">
        <v>133</v>
      </c>
      <c r="G30" s="4">
        <f>IF(ISNA(VLOOKUP(B30,Sheet2!A:C,2,0)),130,VLOOKUP(B30,Sheet2!A:C,2,0))</f>
        <v>96</v>
      </c>
      <c r="H30" s="5">
        <v>1</v>
      </c>
      <c r="I30" s="4">
        <f t="shared" si="0"/>
        <v>96</v>
      </c>
      <c r="J30" s="4">
        <f t="shared" si="1"/>
        <v>67.199999999999989</v>
      </c>
    </row>
    <row r="31" spans="1:10">
      <c r="A31" s="4" t="s">
        <v>134</v>
      </c>
      <c r="B31" s="4" t="s">
        <v>13</v>
      </c>
      <c r="C31" s="4" t="s">
        <v>135</v>
      </c>
      <c r="D31" s="4" t="s">
        <v>136</v>
      </c>
      <c r="E31" s="4" t="s">
        <v>137</v>
      </c>
      <c r="F31" s="4" t="s">
        <v>138</v>
      </c>
      <c r="G31" s="4">
        <f>IF(ISNA(VLOOKUP(B31,Sheet2!A:C,2,0)),130,VLOOKUP(B31,Sheet2!A:C,2,0))</f>
        <v>101</v>
      </c>
      <c r="H31" s="5">
        <v>1</v>
      </c>
      <c r="I31" s="4">
        <f t="shared" si="0"/>
        <v>101</v>
      </c>
      <c r="J31" s="4">
        <f t="shared" si="1"/>
        <v>70.699999999999989</v>
      </c>
    </row>
    <row r="32" spans="1:10">
      <c r="A32" s="4" t="s">
        <v>35</v>
      </c>
      <c r="B32" s="4" t="s">
        <v>36</v>
      </c>
      <c r="C32" s="4" t="s">
        <v>19</v>
      </c>
      <c r="D32" s="4" t="s">
        <v>37</v>
      </c>
      <c r="E32" s="4" t="s">
        <v>38</v>
      </c>
      <c r="F32" s="4" t="s">
        <v>39</v>
      </c>
      <c r="G32" s="4">
        <f>IF(ISNA(VLOOKUP(B32,Sheet2!A:C,2,0)),130,VLOOKUP(B32,Sheet2!A:C,2,0))</f>
        <v>93</v>
      </c>
      <c r="H32" s="5">
        <v>1</v>
      </c>
      <c r="I32" s="4">
        <f t="shared" si="0"/>
        <v>93</v>
      </c>
      <c r="J32" s="4">
        <f t="shared" si="1"/>
        <v>65.099999999999994</v>
      </c>
    </row>
    <row r="33" spans="1:10">
      <c r="A33" s="4" t="s">
        <v>126</v>
      </c>
      <c r="B33" s="4" t="s">
        <v>13</v>
      </c>
      <c r="C33" s="4" t="s">
        <v>14</v>
      </c>
      <c r="D33" s="4" t="s">
        <v>127</v>
      </c>
      <c r="E33" s="4" t="s">
        <v>128</v>
      </c>
      <c r="F33" s="4" t="s">
        <v>129</v>
      </c>
      <c r="G33" s="4">
        <f>IF(ISNA(VLOOKUP(B33,Sheet2!A:C,2,0)),130,VLOOKUP(B33,Sheet2!A:C,2,0))</f>
        <v>101</v>
      </c>
      <c r="H33" s="5">
        <v>1</v>
      </c>
      <c r="I33" s="4">
        <f t="shared" si="0"/>
        <v>101</v>
      </c>
      <c r="J33" s="4">
        <f t="shared" si="1"/>
        <v>70.699999999999989</v>
      </c>
    </row>
    <row r="34" spans="1:10">
      <c r="A34" s="4" t="s">
        <v>139</v>
      </c>
      <c r="B34" s="4" t="s">
        <v>13</v>
      </c>
      <c r="C34" s="4" t="s">
        <v>14</v>
      </c>
      <c r="D34" s="4" t="s">
        <v>127</v>
      </c>
      <c r="E34" s="4" t="s">
        <v>140</v>
      </c>
      <c r="F34" s="4" t="s">
        <v>129</v>
      </c>
      <c r="G34" s="4">
        <f>IF(ISNA(VLOOKUP(B34,Sheet2!A:C,2,0)),130,VLOOKUP(B34,Sheet2!A:C,2,0))</f>
        <v>101</v>
      </c>
      <c r="H34" s="5">
        <v>1</v>
      </c>
      <c r="I34" s="4">
        <f t="shared" si="0"/>
        <v>101</v>
      </c>
      <c r="J34" s="4">
        <f t="shared" si="1"/>
        <v>70.699999999999989</v>
      </c>
    </row>
    <row r="35" spans="1:10">
      <c r="A35" s="4" t="s">
        <v>141</v>
      </c>
      <c r="B35" s="4" t="s">
        <v>19</v>
      </c>
      <c r="C35" s="4" t="s">
        <v>142</v>
      </c>
      <c r="D35" s="4" t="s">
        <v>143</v>
      </c>
      <c r="E35" s="4" t="s">
        <v>144</v>
      </c>
      <c r="F35" s="4" t="s">
        <v>145</v>
      </c>
      <c r="G35" s="4">
        <f>IF(ISNA(VLOOKUP(B35,Sheet2!A:C,2,0)),130,VLOOKUP(B35,Sheet2!A:C,2,0))</f>
        <v>130</v>
      </c>
      <c r="H35" s="5">
        <v>1</v>
      </c>
      <c r="I35" s="4">
        <f t="shared" si="0"/>
        <v>130</v>
      </c>
      <c r="J35" s="4">
        <f t="shared" si="1"/>
        <v>91</v>
      </c>
    </row>
    <row r="36" spans="1:10">
      <c r="A36" s="4" t="s">
        <v>146</v>
      </c>
      <c r="B36" s="4" t="s">
        <v>41</v>
      </c>
      <c r="C36" s="4" t="s">
        <v>115</v>
      </c>
      <c r="D36" s="4" t="s">
        <v>147</v>
      </c>
      <c r="E36" s="4" t="s">
        <v>148</v>
      </c>
      <c r="F36" s="4" t="s">
        <v>149</v>
      </c>
      <c r="G36" s="4">
        <f>IF(ISNA(VLOOKUP(B36,Sheet2!A:C,2,0)),130,VLOOKUP(B36,Sheet2!A:C,2,0))</f>
        <v>94</v>
      </c>
      <c r="H36" s="5">
        <v>3</v>
      </c>
      <c r="I36" s="4">
        <f t="shared" si="0"/>
        <v>234</v>
      </c>
      <c r="J36" s="4">
        <f t="shared" si="1"/>
        <v>163.79999999999998</v>
      </c>
    </row>
    <row r="37" spans="1:10">
      <c r="A37" s="4" t="s">
        <v>150</v>
      </c>
      <c r="B37" s="4" t="s">
        <v>41</v>
      </c>
      <c r="C37" s="4" t="s">
        <v>115</v>
      </c>
      <c r="D37" s="4" t="s">
        <v>151</v>
      </c>
      <c r="E37" s="4" t="s">
        <v>152</v>
      </c>
      <c r="F37" s="4" t="s">
        <v>153</v>
      </c>
      <c r="G37" s="4">
        <f>IF(ISNA(VLOOKUP(B37,Sheet2!A:C,2,0)),130,VLOOKUP(B37,Sheet2!A:C,2,0))</f>
        <v>94</v>
      </c>
      <c r="H37" s="5">
        <v>1</v>
      </c>
      <c r="I37" s="4">
        <f t="shared" si="0"/>
        <v>94</v>
      </c>
      <c r="J37" s="4">
        <f t="shared" si="1"/>
        <v>65.8</v>
      </c>
    </row>
    <row r="38" spans="1:10">
      <c r="A38" s="4" t="s">
        <v>154</v>
      </c>
      <c r="B38" s="4" t="s">
        <v>103</v>
      </c>
      <c r="C38" s="4" t="s">
        <v>155</v>
      </c>
      <c r="D38" s="4" t="s">
        <v>156</v>
      </c>
      <c r="E38" s="4" t="s">
        <v>157</v>
      </c>
      <c r="F38" s="4" t="s">
        <v>158</v>
      </c>
      <c r="G38" s="4">
        <f>IF(ISNA(VLOOKUP(B38,Sheet2!A:C,2,0)),130,VLOOKUP(B38,Sheet2!A:C,2,0))</f>
        <v>96</v>
      </c>
      <c r="H38" s="5">
        <v>1</v>
      </c>
      <c r="I38" s="4">
        <f t="shared" si="0"/>
        <v>96</v>
      </c>
      <c r="J38" s="4">
        <f t="shared" si="1"/>
        <v>67.199999999999989</v>
      </c>
    </row>
    <row r="39" spans="1:10">
      <c r="A39" s="6" t="s">
        <v>177</v>
      </c>
      <c r="B39" s="6"/>
      <c r="C39" s="6"/>
      <c r="D39" s="6"/>
      <c r="E39" s="6"/>
      <c r="F39" s="6"/>
      <c r="G39" s="6"/>
      <c r="H39" s="6"/>
      <c r="I39" s="6"/>
      <c r="J39" s="6">
        <f>SUM(J3:J38)</f>
        <v>2995.9999999999991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77FE8-BA80-A84F-A7AF-DE02800CB97D}">
  <dimension ref="A2:C35"/>
  <sheetViews>
    <sheetView workbookViewId="0">
      <selection activeCell="D13" sqref="D13"/>
    </sheetView>
  </sheetViews>
  <sheetFormatPr baseColWidth="10" defaultRowHeight="14"/>
  <sheetData>
    <row r="2" spans="1:3" ht="16">
      <c r="A2" s="1" t="s">
        <v>159</v>
      </c>
      <c r="B2" s="2">
        <v>35</v>
      </c>
      <c r="C2" s="2">
        <v>1.8</v>
      </c>
    </row>
    <row r="3" spans="1:3" ht="16">
      <c r="A3" s="1" t="s">
        <v>47</v>
      </c>
      <c r="B3" s="2">
        <v>78</v>
      </c>
      <c r="C3" s="2">
        <v>2.8</v>
      </c>
    </row>
    <row r="4" spans="1:3" ht="16">
      <c r="A4" s="1" t="s">
        <v>69</v>
      </c>
      <c r="B4" s="2">
        <v>83</v>
      </c>
      <c r="C4" s="2">
        <v>3.2</v>
      </c>
    </row>
    <row r="5" spans="1:3" ht="16">
      <c r="A5" s="1" t="s">
        <v>36</v>
      </c>
      <c r="B5" s="2">
        <v>93</v>
      </c>
      <c r="C5" s="2">
        <v>3</v>
      </c>
    </row>
    <row r="6" spans="1:3" ht="16">
      <c r="A6" s="1" t="s">
        <v>53</v>
      </c>
      <c r="B6" s="2">
        <v>94</v>
      </c>
      <c r="C6" s="2">
        <v>2.7</v>
      </c>
    </row>
    <row r="7" spans="1:3" ht="16">
      <c r="A7" s="1" t="s">
        <v>160</v>
      </c>
      <c r="B7" s="2">
        <v>94</v>
      </c>
      <c r="C7" s="2">
        <v>4</v>
      </c>
    </row>
    <row r="8" spans="1:3" ht="16">
      <c r="A8" s="1" t="s">
        <v>161</v>
      </c>
      <c r="B8" s="2">
        <v>94</v>
      </c>
      <c r="C8" s="2">
        <v>4</v>
      </c>
    </row>
    <row r="9" spans="1:3" ht="16">
      <c r="A9" s="1" t="s">
        <v>63</v>
      </c>
      <c r="B9" s="2">
        <v>94</v>
      </c>
      <c r="C9" s="2">
        <v>3.4</v>
      </c>
    </row>
    <row r="10" spans="1:3" ht="16">
      <c r="A10" s="1" t="s">
        <v>41</v>
      </c>
      <c r="B10" s="2">
        <v>94</v>
      </c>
      <c r="C10" s="2">
        <v>4</v>
      </c>
    </row>
    <row r="11" spans="1:3" ht="16">
      <c r="A11" s="1" t="s">
        <v>25</v>
      </c>
      <c r="B11" s="2">
        <v>94</v>
      </c>
      <c r="C11" s="2">
        <v>3.3</v>
      </c>
    </row>
    <row r="12" spans="1:3" ht="16">
      <c r="A12" s="1" t="s">
        <v>162</v>
      </c>
      <c r="B12" s="2">
        <v>95</v>
      </c>
      <c r="C12" s="2">
        <v>3.4</v>
      </c>
    </row>
    <row r="13" spans="1:3" ht="16">
      <c r="A13" s="1" t="s">
        <v>87</v>
      </c>
      <c r="B13" s="2">
        <v>96</v>
      </c>
      <c r="C13" s="2">
        <v>3.8</v>
      </c>
    </row>
    <row r="14" spans="1:3" ht="16">
      <c r="A14" s="1" t="s">
        <v>103</v>
      </c>
      <c r="B14" s="2">
        <v>96</v>
      </c>
      <c r="C14" s="2">
        <v>3.3</v>
      </c>
    </row>
    <row r="15" spans="1:3" ht="16">
      <c r="A15" s="1" t="s">
        <v>163</v>
      </c>
      <c r="B15" s="2">
        <v>96</v>
      </c>
      <c r="C15" s="2">
        <v>4</v>
      </c>
    </row>
    <row r="16" spans="1:3" ht="16">
      <c r="A16" s="1" t="s">
        <v>7</v>
      </c>
      <c r="B16" s="2">
        <v>96</v>
      </c>
      <c r="C16" s="2">
        <v>3.2</v>
      </c>
    </row>
    <row r="17" spans="1:3" ht="16">
      <c r="A17" s="1" t="s">
        <v>74</v>
      </c>
      <c r="B17" s="2">
        <v>97</v>
      </c>
      <c r="C17" s="2">
        <v>3.4</v>
      </c>
    </row>
    <row r="18" spans="1:3" ht="16">
      <c r="A18" s="1" t="s">
        <v>164</v>
      </c>
      <c r="B18" s="2">
        <v>98</v>
      </c>
      <c r="C18" s="2">
        <v>3.3</v>
      </c>
    </row>
    <row r="19" spans="1:3" ht="16">
      <c r="A19" s="1" t="s">
        <v>165</v>
      </c>
      <c r="B19" s="2">
        <v>100</v>
      </c>
      <c r="C19" s="2">
        <v>3.9</v>
      </c>
    </row>
    <row r="20" spans="1:3" ht="16">
      <c r="A20" s="1" t="s">
        <v>13</v>
      </c>
      <c r="B20" s="2">
        <v>101</v>
      </c>
      <c r="C20" s="2">
        <v>3</v>
      </c>
    </row>
    <row r="21" spans="1:3" ht="16">
      <c r="A21" s="1" t="s">
        <v>166</v>
      </c>
      <c r="B21" s="2">
        <v>101</v>
      </c>
      <c r="C21" s="2">
        <v>3.8</v>
      </c>
    </row>
    <row r="22" spans="1:3" ht="16">
      <c r="A22" s="1" t="s">
        <v>167</v>
      </c>
      <c r="B22" s="2">
        <v>104</v>
      </c>
      <c r="C22" s="2">
        <v>3.4</v>
      </c>
    </row>
    <row r="23" spans="1:3" ht="16">
      <c r="A23" s="1" t="s">
        <v>168</v>
      </c>
      <c r="B23" s="2">
        <v>112</v>
      </c>
      <c r="C23" s="2">
        <v>3.5</v>
      </c>
    </row>
    <row r="24" spans="1:3" ht="16">
      <c r="A24" s="1" t="s">
        <v>169</v>
      </c>
      <c r="B24" s="2">
        <v>117</v>
      </c>
      <c r="C24" s="2">
        <v>4.2</v>
      </c>
    </row>
    <row r="25" spans="1:3" ht="16">
      <c r="A25" s="1" t="s">
        <v>170</v>
      </c>
      <c r="B25" s="2">
        <v>133</v>
      </c>
      <c r="C25" s="2">
        <v>4.3</v>
      </c>
    </row>
    <row r="26" spans="1:3" ht="16">
      <c r="A26" s="1" t="s">
        <v>170</v>
      </c>
      <c r="B26" s="2">
        <v>117</v>
      </c>
      <c r="C26" s="2">
        <v>4.2</v>
      </c>
    </row>
    <row r="27" spans="1:3" ht="16">
      <c r="A27" s="1" t="s">
        <v>171</v>
      </c>
      <c r="B27" s="2">
        <v>120</v>
      </c>
      <c r="C27" s="2">
        <v>3.9</v>
      </c>
    </row>
    <row r="28" spans="1:3" ht="16">
      <c r="A28" s="1" t="s">
        <v>79</v>
      </c>
      <c r="B28" s="2">
        <v>122</v>
      </c>
      <c r="C28" s="2">
        <v>4.3</v>
      </c>
    </row>
    <row r="29" spans="1:3" ht="16">
      <c r="A29" s="1" t="s">
        <v>172</v>
      </c>
      <c r="B29" s="2">
        <v>123</v>
      </c>
      <c r="C29" s="2">
        <v>4.4000000000000004</v>
      </c>
    </row>
    <row r="30" spans="1:3" ht="16">
      <c r="A30" s="1" t="s">
        <v>173</v>
      </c>
      <c r="B30" s="2">
        <v>125</v>
      </c>
      <c r="C30" s="2">
        <v>4.4000000000000004</v>
      </c>
    </row>
    <row r="31" spans="1:3" ht="16">
      <c r="A31" s="1" t="s">
        <v>174</v>
      </c>
      <c r="B31" s="2">
        <v>137</v>
      </c>
      <c r="C31" s="2">
        <v>4.5999999999999996</v>
      </c>
    </row>
    <row r="32" spans="1:3" ht="16">
      <c r="A32" s="1" t="s">
        <v>30</v>
      </c>
      <c r="B32" s="2">
        <v>187</v>
      </c>
      <c r="C32" s="2">
        <v>7.2</v>
      </c>
    </row>
    <row r="33" spans="1:3" ht="16">
      <c r="A33" s="1" t="s">
        <v>30</v>
      </c>
      <c r="B33" s="2">
        <v>156</v>
      </c>
      <c r="C33" s="2">
        <v>6.1</v>
      </c>
    </row>
    <row r="34" spans="1:3" ht="16">
      <c r="A34" s="1" t="s">
        <v>175</v>
      </c>
      <c r="B34" s="2">
        <v>169</v>
      </c>
      <c r="C34" s="2">
        <v>5.8</v>
      </c>
    </row>
    <row r="35" spans="1:3" ht="16">
      <c r="A35" s="1" t="s">
        <v>175</v>
      </c>
      <c r="B35" s="2">
        <v>168</v>
      </c>
      <c r="C35" s="2">
        <v>5.7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office</cp:lastModifiedBy>
  <dcterms:created xsi:type="dcterms:W3CDTF">2023-10-17T12:01:58Z</dcterms:created>
  <dcterms:modified xsi:type="dcterms:W3CDTF">2023-10-17T12:18:16Z</dcterms:modified>
</cp:coreProperties>
</file>