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e7fcbddad5450c/Documents/"/>
    </mc:Choice>
  </mc:AlternateContent>
  <xr:revisionPtr revIDLastSave="0" documentId="14_{43897435-6A8C-4BC1-8BE7-4999B50677AE}" xr6:coauthVersionLast="47" xr6:coauthVersionMax="47" xr10:uidLastSave="{00000000-0000-0000-0000-000000000000}"/>
  <bookViews>
    <workbookView xWindow="-120" yWindow="-120" windowWidth="20730" windowHeight="11040" xr2:uid="{3A5DFEDD-6D8E-4258-893F-B2BD5DCF5768}"/>
  </bookViews>
  <sheets>
    <sheet name="Sheet1" sheetId="1" r:id="rId1"/>
  </sheets>
  <definedNames>
    <definedName name="solver_adj" localSheetId="0" hidden="1">Sheet1!$J$208:$J$209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Sheet1!$J$208:$J$209</definedName>
    <definedName name="solver_lhs2" localSheetId="0" hidden="1">Sheet1!$J$208:$J$209</definedName>
    <definedName name="solver_lhs3" localSheetId="0" hidden="1">Sheet1!$AT$89</definedName>
    <definedName name="solver_lhs4" localSheetId="0" hidden="1">Sheet1!$AT$90</definedName>
    <definedName name="solver_lhs5" localSheetId="0" hidden="1">Sheet1!$AT$91</definedName>
    <definedName name="solver_lhs6" localSheetId="0" hidden="1">Sheet1!$AT$92</definedName>
    <definedName name="solver_lhs7" localSheetId="0" hidden="1">Sheet1!$AT$93</definedName>
    <definedName name="solver_lhs8" localSheetId="0" hidden="1">Sheet1!$E$85:$AS$85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Sheet1!$J$211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3</definedName>
    <definedName name="solver_rhs1" localSheetId="0" hidden="1">1</definedName>
    <definedName name="solver_rhs2" localSheetId="0" hidden="1">0</definedName>
    <definedName name="solver_rhs3" localSheetId="0" hidden="1">Sheet1!$AU$89</definedName>
    <definedName name="solver_rhs4" localSheetId="0" hidden="1">Sheet1!$AU$90</definedName>
    <definedName name="solver_rhs5" localSheetId="0" hidden="1">Sheet1!$AU$91</definedName>
    <definedName name="solver_rhs6" localSheetId="0" hidden="1">Sheet1!$AU$92</definedName>
    <definedName name="solver_rhs7" localSheetId="0" hidden="1">Sheet1!$AU$93</definedName>
    <definedName name="solver_rhs8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8" i="1" l="1"/>
  <c r="E208" i="1"/>
  <c r="F208" i="1" s="1"/>
  <c r="E198" i="1"/>
  <c r="E178" i="1"/>
  <c r="E160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42" i="1"/>
  <c r="G143" i="1"/>
  <c r="E209" i="1" l="1"/>
  <c r="E179" i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G145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13" i="1"/>
  <c r="F112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13" i="1"/>
  <c r="E112" i="1"/>
  <c r="E111" i="1"/>
  <c r="E110" i="1"/>
  <c r="AT86" i="1"/>
  <c r="AT87" i="1"/>
  <c r="AT88" i="1"/>
  <c r="AT89" i="1"/>
  <c r="AT90" i="1"/>
  <c r="AT91" i="1"/>
  <c r="AT92" i="1"/>
  <c r="AT93" i="1"/>
  <c r="F209" i="1" l="1"/>
  <c r="G209" i="1" s="1"/>
  <c r="F132" i="1"/>
  <c r="E132" i="1"/>
  <c r="G179" i="1"/>
  <c r="E210" i="1" l="1"/>
  <c r="F210" i="1" s="1"/>
  <c r="G7" i="1"/>
  <c r="G8" i="1"/>
  <c r="G9" i="1"/>
  <c r="G10" i="1"/>
  <c r="G11" i="1"/>
  <c r="G12" i="1"/>
  <c r="G13" i="1"/>
  <c r="G14" i="1"/>
  <c r="G6" i="1"/>
  <c r="E211" i="1" l="1"/>
  <c r="F211" i="1" s="1"/>
  <c r="E212" i="1" s="1"/>
  <c r="F212" i="1" s="1"/>
  <c r="G210" i="1"/>
  <c r="E213" i="1" l="1"/>
  <c r="F213" i="1" s="1"/>
  <c r="G211" i="1"/>
  <c r="G213" i="1" l="1"/>
  <c r="G212" i="1"/>
  <c r="E214" i="1" l="1"/>
  <c r="F214" i="1" l="1"/>
  <c r="E215" i="1" s="1"/>
  <c r="G214" i="1" l="1"/>
  <c r="F215" i="1"/>
  <c r="G215" i="1" s="1"/>
  <c r="E216" i="1" l="1"/>
  <c r="F216" i="1" s="1"/>
  <c r="E217" i="1" l="1"/>
  <c r="F217" i="1" s="1"/>
  <c r="E218" i="1" s="1"/>
  <c r="F218" i="1" s="1"/>
  <c r="G216" i="1"/>
  <c r="E219" i="1" l="1"/>
  <c r="F219" i="1" s="1"/>
  <c r="G217" i="1"/>
  <c r="E220" i="1" l="1"/>
  <c r="F220" i="1" s="1"/>
  <c r="G218" i="1"/>
  <c r="G220" i="1" l="1"/>
  <c r="G219" i="1"/>
  <c r="E221" i="1" l="1"/>
  <c r="F221" i="1" s="1"/>
  <c r="E222" i="1" l="1"/>
  <c r="F222" i="1" s="1"/>
  <c r="E223" i="1" l="1"/>
  <c r="F223" i="1" s="1"/>
  <c r="G221" i="1"/>
  <c r="E224" i="1" l="1"/>
  <c r="F224" i="1" s="1"/>
  <c r="G222" i="1"/>
  <c r="E225" i="1" l="1"/>
  <c r="F225" i="1" s="1"/>
  <c r="G223" i="1"/>
  <c r="E226" i="1" l="1"/>
  <c r="F226" i="1" s="1"/>
  <c r="G224" i="1"/>
  <c r="E227" i="1" l="1"/>
  <c r="F227" i="1" s="1"/>
  <c r="G225" i="1"/>
  <c r="E228" i="1" l="1"/>
  <c r="F228" i="1" s="1"/>
  <c r="G226" i="1"/>
  <c r="G228" i="1" l="1"/>
  <c r="G227" i="1"/>
  <c r="J211" i="1" l="1"/>
</calcChain>
</file>

<file path=xl/sharedStrings.xml><?xml version="1.0" encoding="utf-8"?>
<sst xmlns="http://schemas.openxmlformats.org/spreadsheetml/2006/main" count="123" uniqueCount="107">
  <si>
    <t>X1</t>
  </si>
  <si>
    <t>X2</t>
  </si>
  <si>
    <t>X3</t>
  </si>
  <si>
    <t>X4</t>
  </si>
  <si>
    <t>Glue</t>
  </si>
  <si>
    <t>Pressing</t>
  </si>
  <si>
    <t>Pine Chips</t>
  </si>
  <si>
    <t>Oak Chips</t>
  </si>
  <si>
    <t>Profit</t>
  </si>
  <si>
    <t>Tahoe</t>
  </si>
  <si>
    <t>Pacific</t>
  </si>
  <si>
    <t>Savannah</t>
  </si>
  <si>
    <t>Aspen</t>
  </si>
  <si>
    <t>Question1</t>
  </si>
  <si>
    <t>Question2</t>
  </si>
  <si>
    <t>b) LP FORMULATION</t>
  </si>
  <si>
    <t>a) NETWORK REPRESENTATION</t>
  </si>
  <si>
    <t>X12</t>
  </si>
  <si>
    <t>X13</t>
  </si>
  <si>
    <t>X14</t>
  </si>
  <si>
    <t>X15</t>
  </si>
  <si>
    <t>X16</t>
  </si>
  <si>
    <t>X17</t>
  </si>
  <si>
    <t>X21</t>
  </si>
  <si>
    <t>X23</t>
  </si>
  <si>
    <t>X24</t>
  </si>
  <si>
    <t>X25</t>
  </si>
  <si>
    <t>X26</t>
  </si>
  <si>
    <t>X27</t>
  </si>
  <si>
    <t>X31</t>
  </si>
  <si>
    <t>X32</t>
  </si>
  <si>
    <t>X34</t>
  </si>
  <si>
    <t>X35</t>
  </si>
  <si>
    <t>X36</t>
  </si>
  <si>
    <t>X37</t>
  </si>
  <si>
    <t>X47</t>
  </si>
  <si>
    <t>X41</t>
  </si>
  <si>
    <t>X42</t>
  </si>
  <si>
    <t>X43</t>
  </si>
  <si>
    <t>X45</t>
  </si>
  <si>
    <t>X46</t>
  </si>
  <si>
    <t>X51</t>
  </si>
  <si>
    <t>X52</t>
  </si>
  <si>
    <t>X53</t>
  </si>
  <si>
    <t>X54</t>
  </si>
  <si>
    <t>X61</t>
  </si>
  <si>
    <t>X62</t>
  </si>
  <si>
    <t>X63</t>
  </si>
  <si>
    <t>X64</t>
  </si>
  <si>
    <t>X65</t>
  </si>
  <si>
    <t>X67</t>
  </si>
  <si>
    <t>X56</t>
  </si>
  <si>
    <t>X57</t>
  </si>
  <si>
    <t>X71</t>
  </si>
  <si>
    <t>X72</t>
  </si>
  <si>
    <t>X73</t>
  </si>
  <si>
    <t>X74</t>
  </si>
  <si>
    <t>X75</t>
  </si>
  <si>
    <t>X76</t>
  </si>
  <si>
    <t>Cost</t>
  </si>
  <si>
    <t>San Diego</t>
  </si>
  <si>
    <t>L Angeles</t>
  </si>
  <si>
    <t>Denver</t>
  </si>
  <si>
    <t>St Louis</t>
  </si>
  <si>
    <t>Memphis</t>
  </si>
  <si>
    <t>Chicago</t>
  </si>
  <si>
    <t>New York</t>
  </si>
  <si>
    <t>X13=1</t>
  </si>
  <si>
    <t>X36=1</t>
  </si>
  <si>
    <t>X67=1</t>
  </si>
  <si>
    <t>1-San Diego to Denver</t>
  </si>
  <si>
    <t>2-From Denver to Chicago</t>
  </si>
  <si>
    <t>3-From Chicago to New York</t>
  </si>
  <si>
    <t>For the company to minimize the shipping cost it needs to use the following routes in the following order</t>
  </si>
  <si>
    <t>Optimal Solution</t>
  </si>
  <si>
    <t>c-</t>
  </si>
  <si>
    <t>Question3</t>
  </si>
  <si>
    <t>Week</t>
  </si>
  <si>
    <t>Price</t>
  </si>
  <si>
    <t>two periode</t>
  </si>
  <si>
    <t>Moving Aveg</t>
  </si>
  <si>
    <t>Four-periode</t>
  </si>
  <si>
    <t>Moving Avg</t>
  </si>
  <si>
    <t>MSE</t>
  </si>
  <si>
    <t>a)</t>
  </si>
  <si>
    <t>b)</t>
  </si>
  <si>
    <t>Four-period</t>
  </si>
  <si>
    <t>Average</t>
  </si>
  <si>
    <t>Weighted Moving</t>
  </si>
  <si>
    <t>SUM</t>
  </si>
  <si>
    <t>W1</t>
  </si>
  <si>
    <t>W2</t>
  </si>
  <si>
    <t>W3</t>
  </si>
  <si>
    <t>W4</t>
  </si>
  <si>
    <t>Optimal Weights</t>
  </si>
  <si>
    <t>c)</t>
  </si>
  <si>
    <t>Exp Smoothing</t>
  </si>
  <si>
    <t>Alpha</t>
  </si>
  <si>
    <t>Alpha=</t>
  </si>
  <si>
    <t>OPTIMAL ALPHA=</t>
  </si>
  <si>
    <t>d)</t>
  </si>
  <si>
    <t>Base Level</t>
  </si>
  <si>
    <t>Trend</t>
  </si>
  <si>
    <t>Predicted</t>
  </si>
  <si>
    <t>Beta</t>
  </si>
  <si>
    <t>OPTIMAL VALUE</t>
  </si>
  <si>
    <t>YAWO AMEN EKLOU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</si>
</sst>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3399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00B050"/>
      <name val="Calibri"/>
      <family val="2"/>
      <scheme val="minor"/>
    </font>
    <font>
      <b/>
      <sz val="11"/>
      <color rgb="FFFF3399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9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2" fillId="0" borderId="0" xfId="0" applyFont="1"/>
    <xf numFmtId="0" fontId="7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0" fillId="0" borderId="7" xfId="0" applyBorder="1" applyAlignment="1">
      <alignment horizontal="center"/>
    </xf>
    <xf numFmtId="0" fontId="2" fillId="0" borderId="2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11" xfId="1" applyFont="1" applyBorder="1" applyAlignment="1">
      <alignment horizontal="center"/>
    </xf>
    <xf numFmtId="0" fontId="9" fillId="0" borderId="12" xfId="1" applyFont="1" applyBorder="1" applyAlignment="1">
      <alignment horizontal="center"/>
    </xf>
    <xf numFmtId="0" fontId="9" fillId="0" borderId="9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8" fillId="0" borderId="1" xfId="1" applyBorder="1" applyAlignment="1">
      <alignment horizontal="center"/>
    </xf>
    <xf numFmtId="5" fontId="8" fillId="0" borderId="1" xfId="1" applyNumberFormat="1" applyBorder="1" applyAlignment="1">
      <alignment horizontal="center"/>
    </xf>
    <xf numFmtId="44" fontId="0" fillId="0" borderId="1" xfId="0" applyNumberFormat="1" applyBorder="1"/>
    <xf numFmtId="0" fontId="0" fillId="0" borderId="17" xfId="0" applyBorder="1"/>
    <xf numFmtId="0" fontId="2" fillId="0" borderId="14" xfId="0" applyFont="1" applyBorder="1"/>
    <xf numFmtId="0" fontId="2" fillId="0" borderId="16" xfId="0" applyFont="1" applyBorder="1"/>
    <xf numFmtId="0" fontId="8" fillId="0" borderId="17" xfId="1" applyBorder="1" applyAlignment="1">
      <alignment horizontal="center"/>
    </xf>
    <xf numFmtId="44" fontId="0" fillId="0" borderId="17" xfId="0" applyNumberFormat="1" applyBorder="1"/>
    <xf numFmtId="0" fontId="8" fillId="0" borderId="18" xfId="1" applyBorder="1" applyAlignment="1">
      <alignment horizontal="center"/>
    </xf>
    <xf numFmtId="5" fontId="8" fillId="0" borderId="19" xfId="1" applyNumberForma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8" fillId="0" borderId="21" xfId="1" applyBorder="1" applyAlignment="1">
      <alignment horizontal="center"/>
    </xf>
    <xf numFmtId="0" fontId="0" fillId="0" borderId="22" xfId="0" applyBorder="1"/>
    <xf numFmtId="44" fontId="0" fillId="0" borderId="22" xfId="0" applyNumberFormat="1" applyBorder="1"/>
    <xf numFmtId="0" fontId="8" fillId="0" borderId="23" xfId="1" applyBorder="1" applyAlignment="1">
      <alignment horizontal="center"/>
    </xf>
    <xf numFmtId="5" fontId="8" fillId="0" borderId="24" xfId="1" applyNumberFormat="1" applyBorder="1" applyAlignment="1">
      <alignment horizontal="center"/>
    </xf>
    <xf numFmtId="44" fontId="0" fillId="0" borderId="24" xfId="0" applyNumberFormat="1" applyBorder="1"/>
    <xf numFmtId="44" fontId="0" fillId="0" borderId="25" xfId="0" applyNumberFormat="1" applyBorder="1"/>
    <xf numFmtId="8" fontId="0" fillId="0" borderId="26" xfId="0" applyNumberFormat="1" applyBorder="1"/>
    <xf numFmtId="0" fontId="8" fillId="0" borderId="29" xfId="1" applyBorder="1" applyAlignment="1">
      <alignment horizontal="center"/>
    </xf>
    <xf numFmtId="5" fontId="8" fillId="0" borderId="17" xfId="1" applyNumberFormat="1" applyBorder="1" applyAlignment="1">
      <alignment horizontal="center"/>
    </xf>
    <xf numFmtId="0" fontId="0" fillId="0" borderId="9" xfId="0" applyBorder="1"/>
    <xf numFmtId="5" fontId="8" fillId="0" borderId="30" xfId="1" applyNumberFormat="1" applyBorder="1" applyAlignment="1">
      <alignment horizontal="center"/>
    </xf>
    <xf numFmtId="5" fontId="8" fillId="0" borderId="31" xfId="1" applyNumberFormat="1" applyBorder="1" applyAlignment="1">
      <alignment horizontal="center"/>
    </xf>
    <xf numFmtId="0" fontId="2" fillId="0" borderId="1" xfId="0" applyFont="1" applyBorder="1"/>
    <xf numFmtId="0" fontId="2" fillId="0" borderId="17" xfId="0" applyFont="1" applyBorder="1"/>
    <xf numFmtId="0" fontId="2" fillId="0" borderId="32" xfId="0" applyFont="1" applyBorder="1"/>
    <xf numFmtId="0" fontId="10" fillId="0" borderId="0" xfId="0" applyFont="1"/>
    <xf numFmtId="43" fontId="0" fillId="0" borderId="27" xfId="0" applyNumberFormat="1" applyBorder="1"/>
    <xf numFmtId="43" fontId="0" fillId="0" borderId="28" xfId="0" applyNumberFormat="1" applyBorder="1"/>
    <xf numFmtId="0" fontId="10" fillId="0" borderId="1" xfId="0" applyFont="1" applyBorder="1"/>
    <xf numFmtId="43" fontId="0" fillId="0" borderId="1" xfId="0" applyNumberFormat="1" applyBorder="1"/>
    <xf numFmtId="43" fontId="2" fillId="0" borderId="1" xfId="0" applyNumberFormat="1" applyFont="1" applyBorder="1"/>
    <xf numFmtId="0" fontId="5" fillId="0" borderId="1" xfId="0" applyFont="1" applyBorder="1"/>
    <xf numFmtId="0" fontId="8" fillId="0" borderId="34" xfId="1" applyBorder="1" applyAlignment="1">
      <alignment horizontal="center"/>
    </xf>
    <xf numFmtId="5" fontId="8" fillId="0" borderId="35" xfId="1" applyNumberFormat="1" applyBorder="1" applyAlignment="1">
      <alignment horizontal="center"/>
    </xf>
    <xf numFmtId="0" fontId="0" fillId="0" borderId="26" xfId="0" applyBorder="1"/>
    <xf numFmtId="0" fontId="8" fillId="0" borderId="36" xfId="1" applyBorder="1" applyAlignment="1">
      <alignment horizontal="center"/>
    </xf>
    <xf numFmtId="0" fontId="0" fillId="0" borderId="37" xfId="0" applyBorder="1"/>
    <xf numFmtId="5" fontId="8" fillId="0" borderId="38" xfId="1" applyNumberFormat="1" applyBorder="1" applyAlignment="1">
      <alignment horizontal="center"/>
    </xf>
    <xf numFmtId="0" fontId="2" fillId="0" borderId="18" xfId="0" applyFont="1" applyBorder="1"/>
    <xf numFmtId="0" fontId="2" fillId="0" borderId="20" xfId="0" applyFont="1" applyBorder="1"/>
    <xf numFmtId="0" fontId="2" fillId="0" borderId="23" xfId="0" applyFont="1" applyBorder="1"/>
    <xf numFmtId="0" fontId="2" fillId="0" borderId="28" xfId="0" applyFont="1" applyBorder="1"/>
    <xf numFmtId="0" fontId="11" fillId="0" borderId="0" xfId="0" applyFont="1"/>
    <xf numFmtId="0" fontId="8" fillId="0" borderId="26" xfId="1" applyBorder="1" applyAlignment="1">
      <alignment horizontal="center"/>
    </xf>
    <xf numFmtId="5" fontId="8" fillId="0" borderId="26" xfId="1" applyNumberFormat="1" applyBorder="1" applyAlignment="1">
      <alignment horizontal="center"/>
    </xf>
    <xf numFmtId="43" fontId="0" fillId="0" borderId="26" xfId="0" applyNumberFormat="1" applyBorder="1"/>
    <xf numFmtId="5" fontId="8" fillId="0" borderId="39" xfId="1" applyNumberFormat="1" applyBorder="1" applyAlignment="1">
      <alignment horizontal="center"/>
    </xf>
    <xf numFmtId="5" fontId="8" fillId="0" borderId="32" xfId="1" applyNumberFormat="1" applyBorder="1" applyAlignment="1">
      <alignment horizontal="center"/>
    </xf>
    <xf numFmtId="43" fontId="0" fillId="0" borderId="41" xfId="0" applyNumberFormat="1" applyBorder="1"/>
    <xf numFmtId="43" fontId="0" fillId="0" borderId="42" xfId="0" applyNumberFormat="1" applyBorder="1"/>
    <xf numFmtId="0" fontId="9" fillId="0" borderId="40" xfId="1" applyFont="1" applyBorder="1" applyAlignment="1">
      <alignment horizontal="center"/>
    </xf>
    <xf numFmtId="0" fontId="9" fillId="0" borderId="33" xfId="1" applyFont="1" applyBorder="1" applyAlignment="1">
      <alignment horizontal="center"/>
    </xf>
    <xf numFmtId="0" fontId="9" fillId="0" borderId="1" xfId="1" applyFont="1" applyBorder="1" applyAlignment="1">
      <alignment horizontal="center"/>
    </xf>
    <xf numFmtId="7" fontId="0" fillId="0" borderId="1" xfId="0" applyNumberFormat="1" applyBorder="1"/>
    <xf numFmtId="0" fontId="2" fillId="0" borderId="31" xfId="0" applyFont="1" applyBorder="1"/>
    <xf numFmtId="0" fontId="2" fillId="0" borderId="15" xfId="0" applyFont="1" applyBorder="1"/>
    <xf numFmtId="0" fontId="12" fillId="0" borderId="0" xfId="0" applyFont="1"/>
    <xf numFmtId="2" fontId="0" fillId="0" borderId="1" xfId="0" applyNumberFormat="1" applyBorder="1"/>
    <xf numFmtId="2" fontId="13" fillId="0" borderId="0" xfId="0" applyNumberFormat="1" applyFont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Normal" xfId="0" builtinId="0"/>
    <cellStyle name="Normal 2" xfId="1" xr:uid="{63FEF515-DE8B-487A-8FFA-B1DF4DDB6A2F}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9</xdr:col>
      <xdr:colOff>439021</xdr:colOff>
      <xdr:row>31</xdr:row>
      <xdr:rowOff>372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9B8E71F-7533-56A2-9A2F-AF797F28F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238500"/>
          <a:ext cx="6239746" cy="2667372"/>
        </a:xfrm>
        <a:prstGeom prst="rect">
          <a:avLst/>
        </a:prstGeom>
      </xdr:spPr>
    </xdr:pic>
    <xdr:clientData/>
  </xdr:twoCellAnchor>
  <xdr:twoCellAnchor>
    <xdr:from>
      <xdr:col>1</xdr:col>
      <xdr:colOff>466725</xdr:colOff>
      <xdr:row>38</xdr:row>
      <xdr:rowOff>38100</xdr:rowOff>
    </xdr:from>
    <xdr:to>
      <xdr:col>11</xdr:col>
      <xdr:colOff>47136</xdr:colOff>
      <xdr:row>54</xdr:row>
      <xdr:rowOff>106679</xdr:rowOff>
    </xdr:to>
    <xdr:grpSp>
      <xdr:nvGrpSpPr>
        <xdr:cNvPr id="283" name="Canvas 1">
          <a:extLst>
            <a:ext uri="{FF2B5EF4-FFF2-40B4-BE49-F238E27FC236}">
              <a16:creationId xmlns:a16="http://schemas.microsoft.com/office/drawing/2014/main" id="{A522676D-4DE2-1D11-1A9F-095253E20842}"/>
            </a:ext>
          </a:extLst>
        </xdr:cNvPr>
        <xdr:cNvGrpSpPr/>
      </xdr:nvGrpSpPr>
      <xdr:grpSpPr>
        <a:xfrm>
          <a:off x="1076325" y="7277100"/>
          <a:ext cx="6600336" cy="3116579"/>
          <a:chOff x="266675" y="74296"/>
          <a:chExt cx="5838336" cy="3116579"/>
        </a:xfrm>
      </xdr:grpSpPr>
      <xdr:sp macro="" textlink="">
        <xdr:nvSpPr>
          <xdr:cNvPr id="285" name="Flowchart: Connector 284">
            <a:extLst>
              <a:ext uri="{FF2B5EF4-FFF2-40B4-BE49-F238E27FC236}">
                <a16:creationId xmlns:a16="http://schemas.microsoft.com/office/drawing/2014/main" id="{87134BE9-F25B-402C-349C-5F1CA8543386}"/>
              </a:ext>
            </a:extLst>
          </xdr:cNvPr>
          <xdr:cNvSpPr/>
        </xdr:nvSpPr>
        <xdr:spPr>
          <a:xfrm>
            <a:off x="266675" y="1438906"/>
            <a:ext cx="914425" cy="893179"/>
          </a:xfrm>
          <a:prstGeom prst="flowChartConnector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S Diego</a:t>
            </a:r>
          </a:p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1</a:t>
            </a:r>
          </a:p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286" name="Flowchart: Connector 285">
            <a:extLst>
              <a:ext uri="{FF2B5EF4-FFF2-40B4-BE49-F238E27FC236}">
                <a16:creationId xmlns:a16="http://schemas.microsoft.com/office/drawing/2014/main" id="{B8EC519D-0017-DA26-2ACA-43BBF944BE72}"/>
              </a:ext>
            </a:extLst>
          </xdr:cNvPr>
          <xdr:cNvSpPr/>
        </xdr:nvSpPr>
        <xdr:spPr>
          <a:xfrm>
            <a:off x="2130761" y="2350421"/>
            <a:ext cx="877508" cy="809164"/>
          </a:xfrm>
          <a:prstGeom prst="flowChartConnector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S Louis 4</a:t>
            </a:r>
          </a:p>
        </xdr:txBody>
      </xdr:sp>
      <xdr:sp macro="" textlink="">
        <xdr:nvSpPr>
          <xdr:cNvPr id="287" name="Flowchart: Connector 286">
            <a:extLst>
              <a:ext uri="{FF2B5EF4-FFF2-40B4-BE49-F238E27FC236}">
                <a16:creationId xmlns:a16="http://schemas.microsoft.com/office/drawing/2014/main" id="{7D5A0DAC-328A-232D-FE4B-1228BAB5E3DB}"/>
              </a:ext>
            </a:extLst>
          </xdr:cNvPr>
          <xdr:cNvSpPr/>
        </xdr:nvSpPr>
        <xdr:spPr>
          <a:xfrm>
            <a:off x="2666709" y="1235436"/>
            <a:ext cx="914008" cy="829585"/>
          </a:xfrm>
          <a:prstGeom prst="flowChartConnector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Denver 3</a:t>
            </a:r>
          </a:p>
        </xdr:txBody>
      </xdr:sp>
      <xdr:sp macro="" textlink="">
        <xdr:nvSpPr>
          <xdr:cNvPr id="288" name="Flowchart: Connector 287">
            <a:extLst>
              <a:ext uri="{FF2B5EF4-FFF2-40B4-BE49-F238E27FC236}">
                <a16:creationId xmlns:a16="http://schemas.microsoft.com/office/drawing/2014/main" id="{276ACB99-19AF-522F-5EF5-4B1EBE161D24}"/>
              </a:ext>
            </a:extLst>
          </xdr:cNvPr>
          <xdr:cNvSpPr/>
        </xdr:nvSpPr>
        <xdr:spPr>
          <a:xfrm>
            <a:off x="1987580" y="141987"/>
            <a:ext cx="935944" cy="1018159"/>
          </a:xfrm>
          <a:prstGeom prst="flowChartConnector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Los Angeles</a:t>
            </a:r>
          </a:p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2</a:t>
            </a:r>
          </a:p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89" name="Flowchart: Connector 288">
            <a:extLst>
              <a:ext uri="{FF2B5EF4-FFF2-40B4-BE49-F238E27FC236}">
                <a16:creationId xmlns:a16="http://schemas.microsoft.com/office/drawing/2014/main" id="{09AB3BA6-79CE-6416-AACE-98080D939E9B}"/>
              </a:ext>
            </a:extLst>
          </xdr:cNvPr>
          <xdr:cNvSpPr/>
        </xdr:nvSpPr>
        <xdr:spPr>
          <a:xfrm>
            <a:off x="4129457" y="2332085"/>
            <a:ext cx="775611" cy="827963"/>
          </a:xfrm>
          <a:prstGeom prst="flowChartConnector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New York 7</a:t>
            </a:r>
          </a:p>
        </xdr:txBody>
      </xdr:sp>
      <xdr:sp macro="" textlink="">
        <xdr:nvSpPr>
          <xdr:cNvPr id="290" name="Flowchart: Connector 289">
            <a:extLst>
              <a:ext uri="{FF2B5EF4-FFF2-40B4-BE49-F238E27FC236}">
                <a16:creationId xmlns:a16="http://schemas.microsoft.com/office/drawing/2014/main" id="{637A62D4-B4F7-4CAD-C78B-EBA6E7AA3568}"/>
              </a:ext>
            </a:extLst>
          </xdr:cNvPr>
          <xdr:cNvSpPr/>
        </xdr:nvSpPr>
        <xdr:spPr>
          <a:xfrm>
            <a:off x="5151996" y="1207854"/>
            <a:ext cx="953015" cy="828592"/>
          </a:xfrm>
          <a:prstGeom prst="flowChartConnector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Chicago</a:t>
            </a:r>
          </a:p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6</a:t>
            </a:r>
          </a:p>
        </xdr:txBody>
      </xdr:sp>
      <xdr:sp macro="" textlink="">
        <xdr:nvSpPr>
          <xdr:cNvPr id="291" name="Flowchart: Connector 290">
            <a:extLst>
              <a:ext uri="{FF2B5EF4-FFF2-40B4-BE49-F238E27FC236}">
                <a16:creationId xmlns:a16="http://schemas.microsoft.com/office/drawing/2014/main" id="{0350D385-15A8-4D17-37E6-BF634DFFA321}"/>
              </a:ext>
            </a:extLst>
          </xdr:cNvPr>
          <xdr:cNvSpPr/>
        </xdr:nvSpPr>
        <xdr:spPr>
          <a:xfrm>
            <a:off x="4285354" y="92962"/>
            <a:ext cx="1038693" cy="918078"/>
          </a:xfrm>
          <a:prstGeom prst="flowChartConnector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Memphis</a:t>
            </a:r>
          </a:p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5</a:t>
            </a:r>
          </a:p>
        </xdr:txBody>
      </xdr:sp>
      <xdr:cxnSp macro="">
        <xdr:nvCxnSpPr>
          <xdr:cNvPr id="292" name="Straight Arrow Connector 291">
            <a:extLst>
              <a:ext uri="{FF2B5EF4-FFF2-40B4-BE49-F238E27FC236}">
                <a16:creationId xmlns:a16="http://schemas.microsoft.com/office/drawing/2014/main" id="{F2CE02E6-FF87-B5D8-F853-8933DE6B1B3C}"/>
              </a:ext>
            </a:extLst>
          </xdr:cNvPr>
          <xdr:cNvCxnSpPr>
            <a:stCxn id="285" idx="7"/>
          </xdr:cNvCxnSpPr>
        </xdr:nvCxnSpPr>
        <xdr:spPr>
          <a:xfrm flipV="1">
            <a:off x="1047186" y="808922"/>
            <a:ext cx="968752" cy="760787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" name="Straight Arrow Connector 292">
            <a:extLst>
              <a:ext uri="{FF2B5EF4-FFF2-40B4-BE49-F238E27FC236}">
                <a16:creationId xmlns:a16="http://schemas.microsoft.com/office/drawing/2014/main" id="{386223EA-BC88-E17F-1866-0DA85C94DDA0}"/>
              </a:ext>
            </a:extLst>
          </xdr:cNvPr>
          <xdr:cNvCxnSpPr>
            <a:endCxn id="287" idx="2"/>
          </xdr:cNvCxnSpPr>
        </xdr:nvCxnSpPr>
        <xdr:spPr>
          <a:xfrm flipV="1">
            <a:off x="1189455" y="1650229"/>
            <a:ext cx="1477254" cy="17445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" name="Straight Arrow Connector 293">
            <a:extLst>
              <a:ext uri="{FF2B5EF4-FFF2-40B4-BE49-F238E27FC236}">
                <a16:creationId xmlns:a16="http://schemas.microsoft.com/office/drawing/2014/main" id="{0BFACB9A-283F-A696-85CB-E0AF25B6A59F}"/>
              </a:ext>
            </a:extLst>
          </xdr:cNvPr>
          <xdr:cNvCxnSpPr>
            <a:endCxn id="291" idx="1"/>
          </xdr:cNvCxnSpPr>
        </xdr:nvCxnSpPr>
        <xdr:spPr>
          <a:xfrm flipV="1">
            <a:off x="1189333" y="227411"/>
            <a:ext cx="3248134" cy="150371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5" name="Straight Arrow Connector 294">
            <a:extLst>
              <a:ext uri="{FF2B5EF4-FFF2-40B4-BE49-F238E27FC236}">
                <a16:creationId xmlns:a16="http://schemas.microsoft.com/office/drawing/2014/main" id="{3F2A4903-46BD-490F-0041-1965235F1172}"/>
              </a:ext>
            </a:extLst>
          </xdr:cNvPr>
          <xdr:cNvCxnSpPr>
            <a:endCxn id="289" idx="1"/>
          </xdr:cNvCxnSpPr>
        </xdr:nvCxnSpPr>
        <xdr:spPr>
          <a:xfrm>
            <a:off x="1199550" y="1912621"/>
            <a:ext cx="3043493" cy="54071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" name="Straight Arrow Connector 295">
            <a:extLst>
              <a:ext uri="{FF2B5EF4-FFF2-40B4-BE49-F238E27FC236}">
                <a16:creationId xmlns:a16="http://schemas.microsoft.com/office/drawing/2014/main" id="{3BFB55A6-D82F-546F-854F-E8B7EFBE5E87}"/>
              </a:ext>
            </a:extLst>
          </xdr:cNvPr>
          <xdr:cNvCxnSpPr>
            <a:stCxn id="288" idx="6"/>
          </xdr:cNvCxnSpPr>
        </xdr:nvCxnSpPr>
        <xdr:spPr>
          <a:xfrm flipV="1">
            <a:off x="2923524" y="74296"/>
            <a:ext cx="1867003" cy="57677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" name="Straight Arrow Connector 296">
            <a:extLst>
              <a:ext uri="{FF2B5EF4-FFF2-40B4-BE49-F238E27FC236}">
                <a16:creationId xmlns:a16="http://schemas.microsoft.com/office/drawing/2014/main" id="{C96669BA-452B-4C4F-6A96-E7F5AAAAD406}"/>
              </a:ext>
            </a:extLst>
          </xdr:cNvPr>
          <xdr:cNvCxnSpPr>
            <a:endCxn id="289" idx="0"/>
          </xdr:cNvCxnSpPr>
        </xdr:nvCxnSpPr>
        <xdr:spPr>
          <a:xfrm>
            <a:off x="2903675" y="798196"/>
            <a:ext cx="1613588" cy="153388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" name="Straight Arrow Connector 297">
            <a:extLst>
              <a:ext uri="{FF2B5EF4-FFF2-40B4-BE49-F238E27FC236}">
                <a16:creationId xmlns:a16="http://schemas.microsoft.com/office/drawing/2014/main" id="{0CC6A6DC-5603-206E-F6AA-55EE529E5893}"/>
              </a:ext>
            </a:extLst>
          </xdr:cNvPr>
          <xdr:cNvCxnSpPr>
            <a:stCxn id="288" idx="4"/>
            <a:endCxn id="286" idx="1"/>
          </xdr:cNvCxnSpPr>
        </xdr:nvCxnSpPr>
        <xdr:spPr>
          <a:xfrm flipH="1">
            <a:off x="2259269" y="1160146"/>
            <a:ext cx="196283" cy="130877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" name="Straight Arrow Connector 298">
            <a:extLst>
              <a:ext uri="{FF2B5EF4-FFF2-40B4-BE49-F238E27FC236}">
                <a16:creationId xmlns:a16="http://schemas.microsoft.com/office/drawing/2014/main" id="{C4BBCB6C-4DEC-EC0B-C2F2-4F0B24BD520A}"/>
              </a:ext>
            </a:extLst>
          </xdr:cNvPr>
          <xdr:cNvCxnSpPr>
            <a:stCxn id="288" idx="5"/>
          </xdr:cNvCxnSpPr>
        </xdr:nvCxnSpPr>
        <xdr:spPr>
          <a:xfrm>
            <a:off x="2786458" y="1011040"/>
            <a:ext cx="232006" cy="28205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" name="Straight Arrow Connector 299">
            <a:extLst>
              <a:ext uri="{FF2B5EF4-FFF2-40B4-BE49-F238E27FC236}">
                <a16:creationId xmlns:a16="http://schemas.microsoft.com/office/drawing/2014/main" id="{BCDE2286-9E83-98A7-1301-3D1ED5B17928}"/>
              </a:ext>
            </a:extLst>
          </xdr:cNvPr>
          <xdr:cNvCxnSpPr>
            <a:stCxn id="287" idx="7"/>
            <a:endCxn id="291" idx="2"/>
          </xdr:cNvCxnSpPr>
        </xdr:nvCxnSpPr>
        <xdr:spPr>
          <a:xfrm flipV="1">
            <a:off x="3446864" y="552001"/>
            <a:ext cx="838490" cy="80492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" name="Straight Arrow Connector 300">
            <a:extLst>
              <a:ext uri="{FF2B5EF4-FFF2-40B4-BE49-F238E27FC236}">
                <a16:creationId xmlns:a16="http://schemas.microsoft.com/office/drawing/2014/main" id="{34824C86-39DF-4ED5-BADD-D513B12A81FC}"/>
              </a:ext>
            </a:extLst>
          </xdr:cNvPr>
          <xdr:cNvCxnSpPr>
            <a:endCxn id="290" idx="2"/>
          </xdr:cNvCxnSpPr>
        </xdr:nvCxnSpPr>
        <xdr:spPr>
          <a:xfrm>
            <a:off x="3589135" y="1606587"/>
            <a:ext cx="1562861" cy="1556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" name="Straight Arrow Connector 301">
            <a:extLst>
              <a:ext uri="{FF2B5EF4-FFF2-40B4-BE49-F238E27FC236}">
                <a16:creationId xmlns:a16="http://schemas.microsoft.com/office/drawing/2014/main" id="{09E1D9C2-8D2D-6E17-EE81-276AB9112B5D}"/>
              </a:ext>
            </a:extLst>
          </xdr:cNvPr>
          <xdr:cNvCxnSpPr>
            <a:stCxn id="287" idx="3"/>
          </xdr:cNvCxnSpPr>
        </xdr:nvCxnSpPr>
        <xdr:spPr>
          <a:xfrm flipH="1">
            <a:off x="2695617" y="1943531"/>
            <a:ext cx="104945" cy="43583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" name="Straight Arrow Connector 302">
            <a:extLst>
              <a:ext uri="{FF2B5EF4-FFF2-40B4-BE49-F238E27FC236}">
                <a16:creationId xmlns:a16="http://schemas.microsoft.com/office/drawing/2014/main" id="{0AF8BDD4-84F8-3765-763F-B05EC145CD84}"/>
              </a:ext>
            </a:extLst>
          </xdr:cNvPr>
          <xdr:cNvCxnSpPr>
            <a:stCxn id="286" idx="7"/>
            <a:endCxn id="287" idx="4"/>
          </xdr:cNvCxnSpPr>
        </xdr:nvCxnSpPr>
        <xdr:spPr>
          <a:xfrm flipV="1">
            <a:off x="2879761" y="2065021"/>
            <a:ext cx="243952" cy="40389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" name="Straight Arrow Connector 303">
            <a:extLst>
              <a:ext uri="{FF2B5EF4-FFF2-40B4-BE49-F238E27FC236}">
                <a16:creationId xmlns:a16="http://schemas.microsoft.com/office/drawing/2014/main" id="{EF9A4E3A-D542-D8E3-D2FC-BE00E906F097}"/>
              </a:ext>
            </a:extLst>
          </xdr:cNvPr>
          <xdr:cNvCxnSpPr>
            <a:stCxn id="291" idx="4"/>
            <a:endCxn id="289" idx="7"/>
          </xdr:cNvCxnSpPr>
        </xdr:nvCxnSpPr>
        <xdr:spPr>
          <a:xfrm flipH="1">
            <a:off x="4791482" y="1011040"/>
            <a:ext cx="13219" cy="1442297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5" name="Straight Arrow Connector 304">
            <a:extLst>
              <a:ext uri="{FF2B5EF4-FFF2-40B4-BE49-F238E27FC236}">
                <a16:creationId xmlns:a16="http://schemas.microsoft.com/office/drawing/2014/main" id="{45BB88DF-DF10-74D4-076A-BDD067519CB1}"/>
              </a:ext>
            </a:extLst>
          </xdr:cNvPr>
          <xdr:cNvCxnSpPr>
            <a:stCxn id="290" idx="3"/>
            <a:endCxn id="289" idx="6"/>
          </xdr:cNvCxnSpPr>
        </xdr:nvCxnSpPr>
        <xdr:spPr>
          <a:xfrm flipH="1">
            <a:off x="4905068" y="1915102"/>
            <a:ext cx="386494" cy="83096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6" name="Straight Arrow Connector 305">
            <a:extLst>
              <a:ext uri="{FF2B5EF4-FFF2-40B4-BE49-F238E27FC236}">
                <a16:creationId xmlns:a16="http://schemas.microsoft.com/office/drawing/2014/main" id="{F93B527E-75F9-8DCB-19D9-1B69155491C4}"/>
              </a:ext>
            </a:extLst>
          </xdr:cNvPr>
          <xdr:cNvCxnSpPr>
            <a:stCxn id="291" idx="5"/>
            <a:endCxn id="290" idx="1"/>
          </xdr:cNvCxnSpPr>
        </xdr:nvCxnSpPr>
        <xdr:spPr>
          <a:xfrm>
            <a:off x="5171934" y="876591"/>
            <a:ext cx="119628" cy="452607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7" name="Straight Arrow Connector 306">
            <a:extLst>
              <a:ext uri="{FF2B5EF4-FFF2-40B4-BE49-F238E27FC236}">
                <a16:creationId xmlns:a16="http://schemas.microsoft.com/office/drawing/2014/main" id="{C7BCD029-3176-DD1D-ECDB-ED068F05A8A3}"/>
              </a:ext>
            </a:extLst>
          </xdr:cNvPr>
          <xdr:cNvCxnSpPr>
            <a:stCxn id="290" idx="0"/>
            <a:endCxn id="291" idx="6"/>
          </xdr:cNvCxnSpPr>
        </xdr:nvCxnSpPr>
        <xdr:spPr>
          <a:xfrm flipH="1" flipV="1">
            <a:off x="5324047" y="552001"/>
            <a:ext cx="304457" cy="65585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8" name="Text Box 31">
            <a:extLst>
              <a:ext uri="{FF2B5EF4-FFF2-40B4-BE49-F238E27FC236}">
                <a16:creationId xmlns:a16="http://schemas.microsoft.com/office/drawing/2014/main" id="{00C4E31C-3082-0D30-0F26-DDF5A3E5F251}"/>
              </a:ext>
            </a:extLst>
          </xdr:cNvPr>
          <xdr:cNvSpPr txBox="1"/>
        </xdr:nvSpPr>
        <xdr:spPr>
          <a:xfrm>
            <a:off x="1018563" y="1179195"/>
            <a:ext cx="260350" cy="233406"/>
          </a:xfrm>
          <a:prstGeom prst="rect">
            <a:avLst/>
          </a:prstGeom>
          <a:solidFill>
            <a:schemeClr val="lt1"/>
          </a:solidFill>
          <a:ln w="6350">
            <a:solidFill>
              <a:prstClr val="black"/>
            </a:solidFill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5</a:t>
            </a:r>
          </a:p>
        </xdr:txBody>
      </xdr:sp>
      <xdr:sp macro="" textlink="">
        <xdr:nvSpPr>
          <xdr:cNvPr id="309" name="Text Box 31">
            <a:extLst>
              <a:ext uri="{FF2B5EF4-FFF2-40B4-BE49-F238E27FC236}">
                <a16:creationId xmlns:a16="http://schemas.microsoft.com/office/drawing/2014/main" id="{065D2CC3-B347-41E3-64EE-436AE44E7B02}"/>
              </a:ext>
            </a:extLst>
          </xdr:cNvPr>
          <xdr:cNvSpPr txBox="1"/>
        </xdr:nvSpPr>
        <xdr:spPr>
          <a:xfrm>
            <a:off x="1151072" y="1438906"/>
            <a:ext cx="362585" cy="244139"/>
          </a:xfrm>
          <a:prstGeom prst="rect">
            <a:avLst/>
          </a:prstGeom>
          <a:solidFill>
            <a:schemeClr val="lt1"/>
          </a:solidFill>
          <a:ln w="6350">
            <a:solidFill>
              <a:prstClr val="black"/>
            </a:solidFill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lnSpc>
                <a:spcPct val="106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45 </a:t>
            </a:r>
          </a:p>
        </xdr:txBody>
      </xdr:sp>
      <xdr:sp macro="" textlink="">
        <xdr:nvSpPr>
          <xdr:cNvPr id="310" name="Text Box 31">
            <a:extLst>
              <a:ext uri="{FF2B5EF4-FFF2-40B4-BE49-F238E27FC236}">
                <a16:creationId xmlns:a16="http://schemas.microsoft.com/office/drawing/2014/main" id="{DE146C39-3FB0-9D4F-332F-3EC2BF030878}"/>
              </a:ext>
            </a:extLst>
          </xdr:cNvPr>
          <xdr:cNvSpPr txBox="1"/>
        </xdr:nvSpPr>
        <xdr:spPr>
          <a:xfrm>
            <a:off x="1265454" y="1683046"/>
            <a:ext cx="362585" cy="247650"/>
          </a:xfrm>
          <a:prstGeom prst="rect">
            <a:avLst/>
          </a:prstGeom>
          <a:solidFill>
            <a:schemeClr val="lt1"/>
          </a:solidFill>
          <a:ln w="6350">
            <a:solidFill>
              <a:prstClr val="black"/>
            </a:solidFill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lnSpc>
                <a:spcPct val="106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13 </a:t>
            </a:r>
          </a:p>
        </xdr:txBody>
      </xdr:sp>
      <xdr:sp macro="" textlink="">
        <xdr:nvSpPr>
          <xdr:cNvPr id="311" name="Text Box 31">
            <a:extLst>
              <a:ext uri="{FF2B5EF4-FFF2-40B4-BE49-F238E27FC236}">
                <a16:creationId xmlns:a16="http://schemas.microsoft.com/office/drawing/2014/main" id="{AB572607-5D72-3FEF-3080-A5AF35358E75}"/>
              </a:ext>
            </a:extLst>
          </xdr:cNvPr>
          <xdr:cNvSpPr txBox="1"/>
        </xdr:nvSpPr>
        <xdr:spPr>
          <a:xfrm>
            <a:off x="1245016" y="1943531"/>
            <a:ext cx="433705" cy="235789"/>
          </a:xfrm>
          <a:prstGeom prst="rect">
            <a:avLst/>
          </a:prstGeom>
          <a:solidFill>
            <a:schemeClr val="lt1"/>
          </a:solidFill>
          <a:ln w="6350">
            <a:solidFill>
              <a:prstClr val="black"/>
            </a:solidFill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lnSpc>
                <a:spcPct val="106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105 </a:t>
            </a:r>
          </a:p>
        </xdr:txBody>
      </xdr:sp>
      <xdr:sp macro="" textlink="">
        <xdr:nvSpPr>
          <xdr:cNvPr id="312" name="Text Box 31">
            <a:extLst>
              <a:ext uri="{FF2B5EF4-FFF2-40B4-BE49-F238E27FC236}">
                <a16:creationId xmlns:a16="http://schemas.microsoft.com/office/drawing/2014/main" id="{68A25CAB-B81F-CB54-6E6A-23FE5E3A51E0}"/>
              </a:ext>
            </a:extLst>
          </xdr:cNvPr>
          <xdr:cNvSpPr txBox="1"/>
        </xdr:nvSpPr>
        <xdr:spPr>
          <a:xfrm>
            <a:off x="2036342" y="1115928"/>
            <a:ext cx="362585" cy="255671"/>
          </a:xfrm>
          <a:prstGeom prst="rect">
            <a:avLst/>
          </a:prstGeom>
          <a:solidFill>
            <a:schemeClr val="lt1"/>
          </a:solidFill>
          <a:ln w="6350">
            <a:solidFill>
              <a:prstClr val="black"/>
            </a:solidFill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lnSpc>
                <a:spcPct val="106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19</a:t>
            </a:r>
          </a:p>
        </xdr:txBody>
      </xdr:sp>
      <xdr:sp macro="" textlink="">
        <xdr:nvSpPr>
          <xdr:cNvPr id="313" name="Text Box 31">
            <a:extLst>
              <a:ext uri="{FF2B5EF4-FFF2-40B4-BE49-F238E27FC236}">
                <a16:creationId xmlns:a16="http://schemas.microsoft.com/office/drawing/2014/main" id="{CE80F6A1-8498-62E0-5BE6-D1C3F24FB10F}"/>
              </a:ext>
            </a:extLst>
          </xdr:cNvPr>
          <xdr:cNvSpPr txBox="1"/>
        </xdr:nvSpPr>
        <xdr:spPr>
          <a:xfrm>
            <a:off x="2529673" y="1073446"/>
            <a:ext cx="362585" cy="255752"/>
          </a:xfrm>
          <a:prstGeom prst="rect">
            <a:avLst/>
          </a:prstGeom>
          <a:solidFill>
            <a:schemeClr val="lt1"/>
          </a:solidFill>
          <a:ln w="6350">
            <a:solidFill>
              <a:prstClr val="black"/>
            </a:solidFill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lnSpc>
                <a:spcPct val="106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27</a:t>
            </a:r>
          </a:p>
        </xdr:txBody>
      </xdr:sp>
      <xdr:sp macro="" textlink="">
        <xdr:nvSpPr>
          <xdr:cNvPr id="314" name="Text Box 31">
            <a:extLst>
              <a:ext uri="{FF2B5EF4-FFF2-40B4-BE49-F238E27FC236}">
                <a16:creationId xmlns:a16="http://schemas.microsoft.com/office/drawing/2014/main" id="{F110C7F3-A235-1936-0E08-EB77ACDE209E}"/>
              </a:ext>
            </a:extLst>
          </xdr:cNvPr>
          <xdr:cNvSpPr txBox="1"/>
        </xdr:nvSpPr>
        <xdr:spPr>
          <a:xfrm>
            <a:off x="2951866" y="702946"/>
            <a:ext cx="362585" cy="238125"/>
          </a:xfrm>
          <a:prstGeom prst="rect">
            <a:avLst/>
          </a:prstGeom>
          <a:solidFill>
            <a:schemeClr val="lt1"/>
          </a:solidFill>
          <a:ln w="6350">
            <a:solidFill>
              <a:prstClr val="black"/>
            </a:solidFill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lnSpc>
                <a:spcPct val="106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95 </a:t>
            </a:r>
          </a:p>
        </xdr:txBody>
      </xdr:sp>
      <xdr:sp macro="" textlink="">
        <xdr:nvSpPr>
          <xdr:cNvPr id="315" name="Text Box 31">
            <a:extLst>
              <a:ext uri="{FF2B5EF4-FFF2-40B4-BE49-F238E27FC236}">
                <a16:creationId xmlns:a16="http://schemas.microsoft.com/office/drawing/2014/main" id="{35210F21-8C85-6780-48B5-1DFA5FB53DBD}"/>
              </a:ext>
            </a:extLst>
          </xdr:cNvPr>
          <xdr:cNvSpPr txBox="1"/>
        </xdr:nvSpPr>
        <xdr:spPr>
          <a:xfrm>
            <a:off x="2930594" y="312420"/>
            <a:ext cx="362585" cy="228601"/>
          </a:xfrm>
          <a:prstGeom prst="rect">
            <a:avLst/>
          </a:prstGeom>
          <a:solidFill>
            <a:schemeClr val="lt1"/>
          </a:solidFill>
          <a:ln w="6350">
            <a:solidFill>
              <a:prstClr val="black"/>
            </a:solidFill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lnSpc>
                <a:spcPct val="106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50</a:t>
            </a:r>
          </a:p>
        </xdr:txBody>
      </xdr:sp>
      <xdr:sp macro="" textlink="">
        <xdr:nvSpPr>
          <xdr:cNvPr id="316" name="Text Box 31">
            <a:extLst>
              <a:ext uri="{FF2B5EF4-FFF2-40B4-BE49-F238E27FC236}">
                <a16:creationId xmlns:a16="http://schemas.microsoft.com/office/drawing/2014/main" id="{40E4BCA6-314B-0EE2-DB32-A4FCB6A1C7FE}"/>
              </a:ext>
            </a:extLst>
          </xdr:cNvPr>
          <xdr:cNvSpPr txBox="1"/>
        </xdr:nvSpPr>
        <xdr:spPr>
          <a:xfrm>
            <a:off x="4542972" y="1044871"/>
            <a:ext cx="362585" cy="229870"/>
          </a:xfrm>
          <a:prstGeom prst="rect">
            <a:avLst/>
          </a:prstGeom>
          <a:solidFill>
            <a:schemeClr val="lt1"/>
          </a:solidFill>
          <a:ln w="6350">
            <a:solidFill>
              <a:prstClr val="black"/>
            </a:solidFill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lnSpc>
                <a:spcPct val="106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25</a:t>
            </a:r>
          </a:p>
        </xdr:txBody>
      </xdr:sp>
      <xdr:sp macro="" textlink="">
        <xdr:nvSpPr>
          <xdr:cNvPr id="317" name="Text Box 31">
            <a:extLst>
              <a:ext uri="{FF2B5EF4-FFF2-40B4-BE49-F238E27FC236}">
                <a16:creationId xmlns:a16="http://schemas.microsoft.com/office/drawing/2014/main" id="{B490FE01-C9A0-428E-0D86-173913B337F1}"/>
              </a:ext>
            </a:extLst>
          </xdr:cNvPr>
          <xdr:cNvSpPr txBox="1"/>
        </xdr:nvSpPr>
        <xdr:spPr>
          <a:xfrm>
            <a:off x="5102856" y="941071"/>
            <a:ext cx="362585" cy="238125"/>
          </a:xfrm>
          <a:prstGeom prst="rect">
            <a:avLst/>
          </a:prstGeom>
          <a:solidFill>
            <a:schemeClr val="lt1"/>
          </a:solidFill>
          <a:ln w="6350">
            <a:solidFill>
              <a:prstClr val="black"/>
            </a:solidFill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lnSpc>
                <a:spcPct val="106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18 </a:t>
            </a:r>
          </a:p>
        </xdr:txBody>
      </xdr:sp>
      <xdr:sp macro="" textlink="">
        <xdr:nvSpPr>
          <xdr:cNvPr id="318" name="Text Box 31">
            <a:extLst>
              <a:ext uri="{FF2B5EF4-FFF2-40B4-BE49-F238E27FC236}">
                <a16:creationId xmlns:a16="http://schemas.microsoft.com/office/drawing/2014/main" id="{27F9C6E0-B7BB-C828-F320-2E31BEE6B816}"/>
              </a:ext>
            </a:extLst>
          </xdr:cNvPr>
          <xdr:cNvSpPr txBox="1"/>
        </xdr:nvSpPr>
        <xdr:spPr>
          <a:xfrm>
            <a:off x="5654600" y="1011039"/>
            <a:ext cx="362585" cy="253881"/>
          </a:xfrm>
          <a:prstGeom prst="rect">
            <a:avLst/>
          </a:prstGeom>
          <a:solidFill>
            <a:schemeClr val="lt1"/>
          </a:solidFill>
          <a:ln w="6350">
            <a:solidFill>
              <a:prstClr val="black"/>
            </a:solidFill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lnSpc>
                <a:spcPct val="106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18</a:t>
            </a:r>
          </a:p>
        </xdr:txBody>
      </xdr:sp>
      <xdr:sp macro="" textlink="">
        <xdr:nvSpPr>
          <xdr:cNvPr id="319" name="Text Box 31">
            <a:extLst>
              <a:ext uri="{FF2B5EF4-FFF2-40B4-BE49-F238E27FC236}">
                <a16:creationId xmlns:a16="http://schemas.microsoft.com/office/drawing/2014/main" id="{C44E875E-810A-6452-56EE-9E24FEE06AF8}"/>
              </a:ext>
            </a:extLst>
          </xdr:cNvPr>
          <xdr:cNvSpPr txBox="1"/>
        </xdr:nvSpPr>
        <xdr:spPr>
          <a:xfrm>
            <a:off x="3417459" y="1073446"/>
            <a:ext cx="362585" cy="239100"/>
          </a:xfrm>
          <a:prstGeom prst="rect">
            <a:avLst/>
          </a:prstGeom>
          <a:solidFill>
            <a:schemeClr val="lt1"/>
          </a:solidFill>
          <a:ln w="6350">
            <a:solidFill>
              <a:prstClr val="black"/>
            </a:solidFill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lnSpc>
                <a:spcPct val="106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30</a:t>
            </a:r>
          </a:p>
        </xdr:txBody>
      </xdr:sp>
      <xdr:sp macro="" textlink="">
        <xdr:nvSpPr>
          <xdr:cNvPr id="320" name="Text Box 31">
            <a:extLst>
              <a:ext uri="{FF2B5EF4-FFF2-40B4-BE49-F238E27FC236}">
                <a16:creationId xmlns:a16="http://schemas.microsoft.com/office/drawing/2014/main" id="{AFEEF683-AE2F-459F-B53D-7F3BE9DEA364}"/>
              </a:ext>
            </a:extLst>
          </xdr:cNvPr>
          <xdr:cNvSpPr txBox="1"/>
        </xdr:nvSpPr>
        <xdr:spPr>
          <a:xfrm>
            <a:off x="3597662" y="1659370"/>
            <a:ext cx="362585" cy="253365"/>
          </a:xfrm>
          <a:prstGeom prst="rect">
            <a:avLst/>
          </a:prstGeom>
          <a:solidFill>
            <a:schemeClr val="lt1"/>
          </a:solidFill>
          <a:ln w="6350">
            <a:solidFill>
              <a:prstClr val="black"/>
            </a:solidFill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lnSpc>
                <a:spcPct val="106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32</a:t>
            </a:r>
          </a:p>
        </xdr:txBody>
      </xdr:sp>
      <xdr:sp macro="" textlink="">
        <xdr:nvSpPr>
          <xdr:cNvPr id="321" name="Text Box 31">
            <a:extLst>
              <a:ext uri="{FF2B5EF4-FFF2-40B4-BE49-F238E27FC236}">
                <a16:creationId xmlns:a16="http://schemas.microsoft.com/office/drawing/2014/main" id="{07F48718-429A-1398-D358-9804E5EB75FE}"/>
              </a:ext>
            </a:extLst>
          </xdr:cNvPr>
          <xdr:cNvSpPr txBox="1"/>
        </xdr:nvSpPr>
        <xdr:spPr>
          <a:xfrm>
            <a:off x="5180050" y="2036446"/>
            <a:ext cx="362585" cy="247650"/>
          </a:xfrm>
          <a:prstGeom prst="rect">
            <a:avLst/>
          </a:prstGeom>
          <a:solidFill>
            <a:schemeClr val="lt1"/>
          </a:solidFill>
          <a:ln w="6350">
            <a:solidFill>
              <a:prstClr val="black"/>
            </a:solidFill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lnSpc>
                <a:spcPct val="106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17</a:t>
            </a:r>
          </a:p>
        </xdr:txBody>
      </xdr:sp>
      <xdr:sp macro="" textlink="">
        <xdr:nvSpPr>
          <xdr:cNvPr id="322" name="Text Box 31">
            <a:extLst>
              <a:ext uri="{FF2B5EF4-FFF2-40B4-BE49-F238E27FC236}">
                <a16:creationId xmlns:a16="http://schemas.microsoft.com/office/drawing/2014/main" id="{2D373326-2E1D-804D-E39A-0B07A6C72C39}"/>
              </a:ext>
            </a:extLst>
          </xdr:cNvPr>
          <xdr:cNvSpPr txBox="1"/>
        </xdr:nvSpPr>
        <xdr:spPr>
          <a:xfrm>
            <a:off x="2876604" y="2293621"/>
            <a:ext cx="362585" cy="247650"/>
          </a:xfrm>
          <a:prstGeom prst="rect">
            <a:avLst/>
          </a:prstGeom>
          <a:solidFill>
            <a:schemeClr val="lt1"/>
          </a:solidFill>
          <a:ln w="6350">
            <a:solidFill>
              <a:prstClr val="black"/>
            </a:solidFill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lnSpc>
                <a:spcPct val="106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14 </a:t>
            </a:r>
          </a:p>
        </xdr:txBody>
      </xdr:sp>
      <xdr:sp macro="" textlink="">
        <xdr:nvSpPr>
          <xdr:cNvPr id="323" name="Text Box 31">
            <a:extLst>
              <a:ext uri="{FF2B5EF4-FFF2-40B4-BE49-F238E27FC236}">
                <a16:creationId xmlns:a16="http://schemas.microsoft.com/office/drawing/2014/main" id="{10AAB0D1-F12C-F85F-9247-87103B46DBFC}"/>
              </a:ext>
            </a:extLst>
          </xdr:cNvPr>
          <xdr:cNvSpPr txBox="1"/>
        </xdr:nvSpPr>
        <xdr:spPr>
          <a:xfrm>
            <a:off x="2503082" y="1850772"/>
            <a:ext cx="362585" cy="252349"/>
          </a:xfrm>
          <a:prstGeom prst="rect">
            <a:avLst/>
          </a:prstGeom>
          <a:solidFill>
            <a:schemeClr val="lt1"/>
          </a:solidFill>
          <a:ln w="6350">
            <a:solidFill>
              <a:prstClr val="black"/>
            </a:solidFill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lnSpc>
                <a:spcPct val="106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14</a:t>
            </a:r>
          </a:p>
        </xdr:txBody>
      </xdr:sp>
      <xdr:cxnSp macro="">
        <xdr:nvCxnSpPr>
          <xdr:cNvPr id="324" name="Straight Arrow Connector 323">
            <a:extLst>
              <a:ext uri="{FF2B5EF4-FFF2-40B4-BE49-F238E27FC236}">
                <a16:creationId xmlns:a16="http://schemas.microsoft.com/office/drawing/2014/main" id="{CDA03FDC-29C9-5D21-B75A-6A231B640735}"/>
              </a:ext>
            </a:extLst>
          </xdr:cNvPr>
          <xdr:cNvCxnSpPr>
            <a:stCxn id="286" idx="5"/>
          </xdr:cNvCxnSpPr>
        </xdr:nvCxnSpPr>
        <xdr:spPr>
          <a:xfrm flipV="1">
            <a:off x="2879761" y="1769746"/>
            <a:ext cx="2311364" cy="12713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5" name="Straight Arrow Connector 324">
            <a:extLst>
              <a:ext uri="{FF2B5EF4-FFF2-40B4-BE49-F238E27FC236}">
                <a16:creationId xmlns:a16="http://schemas.microsoft.com/office/drawing/2014/main" id="{74F9CFE5-C934-3A23-694A-7F38B628B5E7}"/>
              </a:ext>
            </a:extLst>
          </xdr:cNvPr>
          <xdr:cNvCxnSpPr/>
        </xdr:nvCxnSpPr>
        <xdr:spPr>
          <a:xfrm flipV="1">
            <a:off x="3017561" y="952500"/>
            <a:ext cx="1563964" cy="180784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6" name="Text Box 79">
            <a:extLst>
              <a:ext uri="{FF2B5EF4-FFF2-40B4-BE49-F238E27FC236}">
                <a16:creationId xmlns:a16="http://schemas.microsoft.com/office/drawing/2014/main" id="{49E667BB-6DCD-639E-0F5D-A0F7A1F6353A}"/>
              </a:ext>
            </a:extLst>
          </xdr:cNvPr>
          <xdr:cNvSpPr txBox="1"/>
        </xdr:nvSpPr>
        <xdr:spPr>
          <a:xfrm>
            <a:off x="3017862" y="2941320"/>
            <a:ext cx="331470" cy="249555"/>
          </a:xfrm>
          <a:prstGeom prst="rect">
            <a:avLst/>
          </a:prstGeom>
          <a:solidFill>
            <a:schemeClr val="lt1"/>
          </a:solidFill>
          <a:ln w="6350">
            <a:solidFill>
              <a:prstClr val="black"/>
            </a:solidFill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24</a:t>
            </a:r>
          </a:p>
        </xdr:txBody>
      </xdr:sp>
      <xdr:sp macro="" textlink="">
        <xdr:nvSpPr>
          <xdr:cNvPr id="327" name="Text Box 200">
            <a:extLst>
              <a:ext uri="{FF2B5EF4-FFF2-40B4-BE49-F238E27FC236}">
                <a16:creationId xmlns:a16="http://schemas.microsoft.com/office/drawing/2014/main" id="{F714AB09-B482-9C54-F8A3-000908ED93BE}"/>
              </a:ext>
            </a:extLst>
          </xdr:cNvPr>
          <xdr:cNvSpPr txBox="1"/>
        </xdr:nvSpPr>
        <xdr:spPr>
          <a:xfrm>
            <a:off x="3057525" y="2562224"/>
            <a:ext cx="331470" cy="238126"/>
          </a:xfrm>
          <a:prstGeom prst="rect">
            <a:avLst/>
          </a:prstGeom>
          <a:solidFill>
            <a:schemeClr val="lt1"/>
          </a:solidFill>
          <a:ln w="6350">
            <a:solidFill>
              <a:prstClr val="black"/>
            </a:solidFill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35</a:t>
            </a:r>
          </a:p>
        </xdr:txBody>
      </xdr:sp>
      <xdr:cxnSp macro="">
        <xdr:nvCxnSpPr>
          <xdr:cNvPr id="328" name="Straight Arrow Connector 327">
            <a:extLst>
              <a:ext uri="{FF2B5EF4-FFF2-40B4-BE49-F238E27FC236}">
                <a16:creationId xmlns:a16="http://schemas.microsoft.com/office/drawing/2014/main" id="{725F5FC6-BDA2-8BE0-E992-6A00A837F6A7}"/>
              </a:ext>
            </a:extLst>
          </xdr:cNvPr>
          <xdr:cNvCxnSpPr>
            <a:stCxn id="291" idx="3"/>
          </xdr:cNvCxnSpPr>
        </xdr:nvCxnSpPr>
        <xdr:spPr>
          <a:xfrm flipH="1">
            <a:off x="2962275" y="876591"/>
            <a:ext cx="1475192" cy="169515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9" name="Text Box 202">
            <a:extLst>
              <a:ext uri="{FF2B5EF4-FFF2-40B4-BE49-F238E27FC236}">
                <a16:creationId xmlns:a16="http://schemas.microsoft.com/office/drawing/2014/main" id="{78900920-585F-F64C-464F-2FF7B5AF2869}"/>
              </a:ext>
            </a:extLst>
          </xdr:cNvPr>
          <xdr:cNvSpPr txBox="1"/>
        </xdr:nvSpPr>
        <xdr:spPr>
          <a:xfrm>
            <a:off x="4095750" y="733426"/>
            <a:ext cx="331470" cy="228600"/>
          </a:xfrm>
          <a:prstGeom prst="rect">
            <a:avLst/>
          </a:prstGeom>
          <a:solidFill>
            <a:schemeClr val="lt1"/>
          </a:solidFill>
          <a:ln w="6350">
            <a:solidFill>
              <a:prstClr val="black"/>
            </a:solidFill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35</a:t>
            </a:r>
          </a:p>
        </xdr:txBody>
      </xdr:sp>
      <xdr:cxnSp macro="">
        <xdr:nvCxnSpPr>
          <xdr:cNvPr id="330" name="Straight Arrow Connector 329">
            <a:extLst>
              <a:ext uri="{FF2B5EF4-FFF2-40B4-BE49-F238E27FC236}">
                <a16:creationId xmlns:a16="http://schemas.microsoft.com/office/drawing/2014/main" id="{70D1FCF5-12C3-7060-A133-4F35920135DD}"/>
              </a:ext>
            </a:extLst>
          </xdr:cNvPr>
          <xdr:cNvCxnSpPr/>
        </xdr:nvCxnSpPr>
        <xdr:spPr>
          <a:xfrm flipH="1">
            <a:off x="2971800" y="1695450"/>
            <a:ext cx="2180196" cy="11715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1" name="Text Box 204">
            <a:extLst>
              <a:ext uri="{FF2B5EF4-FFF2-40B4-BE49-F238E27FC236}">
                <a16:creationId xmlns:a16="http://schemas.microsoft.com/office/drawing/2014/main" id="{26A832E1-BF8B-03CE-4941-C313C49272A9}"/>
              </a:ext>
            </a:extLst>
          </xdr:cNvPr>
          <xdr:cNvSpPr txBox="1"/>
        </xdr:nvSpPr>
        <xdr:spPr>
          <a:xfrm>
            <a:off x="4752975" y="1606586"/>
            <a:ext cx="331470" cy="279400"/>
          </a:xfrm>
          <a:prstGeom prst="rect">
            <a:avLst/>
          </a:prstGeom>
          <a:solidFill>
            <a:schemeClr val="lt1"/>
          </a:solidFill>
          <a:ln w="6350">
            <a:solidFill>
              <a:prstClr val="black"/>
            </a:solidFill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24</a:t>
            </a:r>
          </a:p>
        </xdr:txBody>
      </xdr:sp>
    </xdr:grpSp>
    <xdr:clientData/>
  </xdr:twoCellAnchor>
  <xdr:twoCellAnchor editAs="oneCell">
    <xdr:from>
      <xdr:col>2</xdr:col>
      <xdr:colOff>0</xdr:colOff>
      <xdr:row>65</xdr:row>
      <xdr:rowOff>0</xdr:rowOff>
    </xdr:from>
    <xdr:to>
      <xdr:col>10</xdr:col>
      <xdr:colOff>143682</xdr:colOff>
      <xdr:row>81</xdr:row>
      <xdr:rowOff>124268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B35E831D-AF31-DCD8-4A5A-2DC2F24D0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1125" y="12382500"/>
          <a:ext cx="5782482" cy="31722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1721-2B83-48ED-95F2-252EC2008640}">
  <dimension ref="B1:AU233"/>
  <sheetViews>
    <sheetView tabSelected="1" workbookViewId="0">
      <selection activeCell="B1" sqref="B1"/>
    </sheetView>
  </sheetViews>
  <sheetFormatPr defaultRowHeight="15" x14ac:dyDescent="0.25"/>
  <cols>
    <col min="2" max="2" width="11.5703125" customWidth="1"/>
    <col min="5" max="5" width="16.7109375" customWidth="1"/>
    <col min="6" max="6" width="13" customWidth="1"/>
  </cols>
  <sheetData>
    <row r="1" spans="2:8" x14ac:dyDescent="0.25">
      <c r="B1" t="s">
        <v>106</v>
      </c>
    </row>
    <row r="2" spans="2:8" x14ac:dyDescent="0.25">
      <c r="B2" s="5" t="s">
        <v>13</v>
      </c>
    </row>
    <row r="4" spans="2:8" x14ac:dyDescent="0.25">
      <c r="B4" s="1"/>
      <c r="C4" s="1" t="s">
        <v>0</v>
      </c>
      <c r="D4" s="1" t="s">
        <v>1</v>
      </c>
      <c r="E4" s="1" t="s">
        <v>2</v>
      </c>
      <c r="F4" s="1" t="s">
        <v>3</v>
      </c>
    </row>
    <row r="5" spans="2:8" x14ac:dyDescent="0.25">
      <c r="B5" s="1"/>
      <c r="C5" s="2">
        <v>22.999999695441733</v>
      </c>
      <c r="D5" s="2">
        <v>14.999999999999996</v>
      </c>
      <c r="E5" s="2">
        <v>39.000000152279135</v>
      </c>
      <c r="F5" s="2">
        <v>4</v>
      </c>
    </row>
    <row r="6" spans="2:8" x14ac:dyDescent="0.25">
      <c r="B6" s="1" t="s">
        <v>8</v>
      </c>
      <c r="C6" s="1">
        <v>450</v>
      </c>
      <c r="D6" s="1">
        <v>1150</v>
      </c>
      <c r="E6" s="1">
        <v>800</v>
      </c>
      <c r="F6" s="1">
        <v>400</v>
      </c>
      <c r="G6" s="3">
        <f>SUMPRODUCT(C6:F6,$C$5:$F$5)</f>
        <v>60399.999984772083</v>
      </c>
    </row>
    <row r="7" spans="2:8" x14ac:dyDescent="0.25">
      <c r="B7" s="1" t="s">
        <v>4</v>
      </c>
      <c r="C7" s="1">
        <v>50</v>
      </c>
      <c r="D7" s="1">
        <v>50</v>
      </c>
      <c r="E7" s="1">
        <v>100</v>
      </c>
      <c r="F7" s="1">
        <v>50</v>
      </c>
      <c r="G7" s="4">
        <f t="shared" ref="G7:G14" si="0">SUMPRODUCT(C7:F7,$C$5:$F$5)</f>
        <v>6000</v>
      </c>
      <c r="H7" s="1">
        <v>6000</v>
      </c>
    </row>
    <row r="8" spans="2:8" x14ac:dyDescent="0.25">
      <c r="B8" s="1" t="s">
        <v>5</v>
      </c>
      <c r="C8" s="1">
        <v>50</v>
      </c>
      <c r="D8" s="1">
        <v>150</v>
      </c>
      <c r="E8" s="1">
        <v>100</v>
      </c>
      <c r="F8" s="1">
        <v>50</v>
      </c>
      <c r="G8" s="4">
        <f t="shared" si="0"/>
        <v>7500</v>
      </c>
      <c r="H8" s="1">
        <v>7500</v>
      </c>
    </row>
    <row r="9" spans="2:8" x14ac:dyDescent="0.25">
      <c r="B9" s="1" t="s">
        <v>6</v>
      </c>
      <c r="C9" s="1">
        <v>500</v>
      </c>
      <c r="D9" s="1">
        <v>400</v>
      </c>
      <c r="E9" s="1">
        <v>300</v>
      </c>
      <c r="F9" s="1">
        <v>200</v>
      </c>
      <c r="G9" s="4">
        <f t="shared" si="0"/>
        <v>29999.999893404605</v>
      </c>
      <c r="H9" s="1">
        <v>30000</v>
      </c>
    </row>
    <row r="10" spans="2:8" x14ac:dyDescent="0.25">
      <c r="B10" s="1" t="s">
        <v>7</v>
      </c>
      <c r="C10" s="1">
        <v>500</v>
      </c>
      <c r="D10" s="1">
        <v>750</v>
      </c>
      <c r="E10" s="1">
        <v>250</v>
      </c>
      <c r="F10" s="1">
        <v>500</v>
      </c>
      <c r="G10" s="4">
        <f t="shared" si="0"/>
        <v>34499.999885790647</v>
      </c>
      <c r="H10" s="1">
        <v>62500</v>
      </c>
    </row>
    <row r="11" spans="2:8" x14ac:dyDescent="0.25">
      <c r="B11" s="1" t="s">
        <v>9</v>
      </c>
      <c r="C11" s="1">
        <v>1</v>
      </c>
      <c r="D11" s="1"/>
      <c r="E11" s="1"/>
      <c r="F11" s="1"/>
      <c r="G11" s="4">
        <f t="shared" si="0"/>
        <v>22.999999695441733</v>
      </c>
      <c r="H11" s="1">
        <v>4</v>
      </c>
    </row>
    <row r="12" spans="2:8" x14ac:dyDescent="0.25">
      <c r="B12" s="1" t="s">
        <v>10</v>
      </c>
      <c r="C12" s="1"/>
      <c r="D12" s="1">
        <v>1</v>
      </c>
      <c r="E12" s="1"/>
      <c r="F12" s="1"/>
      <c r="G12" s="4">
        <f t="shared" si="0"/>
        <v>14.999999999999996</v>
      </c>
      <c r="H12" s="1">
        <v>4</v>
      </c>
    </row>
    <row r="13" spans="2:8" x14ac:dyDescent="0.25">
      <c r="B13" s="1" t="s">
        <v>11</v>
      </c>
      <c r="C13" s="1"/>
      <c r="D13" s="1"/>
      <c r="E13" s="1">
        <v>1</v>
      </c>
      <c r="F13" s="1"/>
      <c r="G13" s="4">
        <f t="shared" si="0"/>
        <v>39.000000152279135</v>
      </c>
      <c r="H13" s="1">
        <v>4</v>
      </c>
    </row>
    <row r="14" spans="2:8" x14ac:dyDescent="0.25">
      <c r="B14" s="1" t="s">
        <v>12</v>
      </c>
      <c r="C14" s="1"/>
      <c r="D14" s="1"/>
      <c r="E14" s="1"/>
      <c r="F14" s="1">
        <v>1</v>
      </c>
      <c r="G14" s="4">
        <f t="shared" si="0"/>
        <v>4</v>
      </c>
      <c r="H14" s="1">
        <v>4</v>
      </c>
    </row>
    <row r="33" spans="2:3" x14ac:dyDescent="0.25">
      <c r="B33" s="5" t="s">
        <v>14</v>
      </c>
    </row>
    <row r="36" spans="2:3" x14ac:dyDescent="0.25">
      <c r="C36" s="5" t="s">
        <v>16</v>
      </c>
    </row>
    <row r="62" spans="3:3" x14ac:dyDescent="0.25">
      <c r="C62" s="5" t="s">
        <v>15</v>
      </c>
    </row>
    <row r="84" spans="3:47" x14ac:dyDescent="0.25">
      <c r="C84" s="1"/>
      <c r="D84" s="1" t="s">
        <v>17</v>
      </c>
      <c r="E84" s="1" t="s">
        <v>18</v>
      </c>
      <c r="F84" s="1" t="s">
        <v>19</v>
      </c>
      <c r="G84" s="1" t="s">
        <v>20</v>
      </c>
      <c r="H84" s="1" t="s">
        <v>21</v>
      </c>
      <c r="I84" s="1" t="s">
        <v>22</v>
      </c>
      <c r="J84" s="1" t="s">
        <v>23</v>
      </c>
      <c r="K84" s="1" t="s">
        <v>24</v>
      </c>
      <c r="L84" s="1" t="s">
        <v>25</v>
      </c>
      <c r="M84" s="1" t="s">
        <v>26</v>
      </c>
      <c r="N84" s="1" t="s">
        <v>27</v>
      </c>
      <c r="O84" s="1" t="s">
        <v>28</v>
      </c>
      <c r="P84" s="1" t="s">
        <v>29</v>
      </c>
      <c r="Q84" s="1" t="s">
        <v>30</v>
      </c>
      <c r="R84" s="1" t="s">
        <v>31</v>
      </c>
      <c r="S84" s="1" t="s">
        <v>32</v>
      </c>
      <c r="T84" s="1" t="s">
        <v>33</v>
      </c>
      <c r="U84" s="1" t="s">
        <v>34</v>
      </c>
      <c r="V84" s="1" t="s">
        <v>36</v>
      </c>
      <c r="W84" s="1" t="s">
        <v>37</v>
      </c>
      <c r="X84" s="1" t="s">
        <v>38</v>
      </c>
      <c r="Y84" s="1" t="s">
        <v>39</v>
      </c>
      <c r="Z84" s="1" t="s">
        <v>40</v>
      </c>
      <c r="AA84" s="1" t="s">
        <v>35</v>
      </c>
      <c r="AB84" s="1" t="s">
        <v>41</v>
      </c>
      <c r="AC84" s="1" t="s">
        <v>42</v>
      </c>
      <c r="AD84" s="1" t="s">
        <v>43</v>
      </c>
      <c r="AE84" s="1" t="s">
        <v>44</v>
      </c>
      <c r="AF84" s="1" t="s">
        <v>51</v>
      </c>
      <c r="AG84" s="1" t="s">
        <v>52</v>
      </c>
      <c r="AH84" s="1" t="s">
        <v>45</v>
      </c>
      <c r="AI84" s="1" t="s">
        <v>46</v>
      </c>
      <c r="AJ84" s="1" t="s">
        <v>47</v>
      </c>
      <c r="AK84" s="1" t="s">
        <v>48</v>
      </c>
      <c r="AL84" s="1" t="s">
        <v>49</v>
      </c>
      <c r="AM84" s="1" t="s">
        <v>50</v>
      </c>
      <c r="AN84" s="1" t="s">
        <v>53</v>
      </c>
      <c r="AO84" s="1" t="s">
        <v>54</v>
      </c>
      <c r="AP84" s="1" t="s">
        <v>55</v>
      </c>
      <c r="AQ84" s="1" t="s">
        <v>56</v>
      </c>
      <c r="AR84" s="1" t="s">
        <v>57</v>
      </c>
      <c r="AS84" s="1" t="s">
        <v>58</v>
      </c>
    </row>
    <row r="85" spans="3:47" x14ac:dyDescent="0.25">
      <c r="C85" s="1"/>
      <c r="D85" s="6">
        <v>0</v>
      </c>
      <c r="E85" s="6">
        <v>1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1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1</v>
      </c>
      <c r="AN85" s="6">
        <v>0</v>
      </c>
      <c r="AO85" s="6">
        <v>0</v>
      </c>
      <c r="AP85" s="6">
        <v>0</v>
      </c>
      <c r="AQ85" s="6">
        <v>0</v>
      </c>
      <c r="AR85" s="6">
        <v>0</v>
      </c>
      <c r="AS85" s="6">
        <v>0</v>
      </c>
      <c r="AT85" s="3"/>
      <c r="AU85" s="1"/>
    </row>
    <row r="86" spans="3:47" x14ac:dyDescent="0.25">
      <c r="C86" s="1" t="s">
        <v>59</v>
      </c>
      <c r="D86" s="1">
        <v>5</v>
      </c>
      <c r="E86" s="1">
        <v>13</v>
      </c>
      <c r="F86" s="1"/>
      <c r="G86" s="1">
        <v>45</v>
      </c>
      <c r="H86" s="1"/>
      <c r="I86" s="1">
        <v>105</v>
      </c>
      <c r="J86" s="1"/>
      <c r="K86" s="1">
        <v>27</v>
      </c>
      <c r="L86" s="1">
        <v>19</v>
      </c>
      <c r="M86" s="1">
        <v>50</v>
      </c>
      <c r="N86" s="1"/>
      <c r="O86" s="1">
        <v>95</v>
      </c>
      <c r="P86" s="1"/>
      <c r="Q86" s="1"/>
      <c r="R86" s="1">
        <v>14</v>
      </c>
      <c r="S86" s="1">
        <v>30</v>
      </c>
      <c r="T86" s="1">
        <v>32</v>
      </c>
      <c r="U86" s="1"/>
      <c r="V86" s="1"/>
      <c r="W86" s="1"/>
      <c r="X86" s="1">
        <v>14</v>
      </c>
      <c r="Y86" s="1">
        <v>35</v>
      </c>
      <c r="Z86" s="1">
        <v>24</v>
      </c>
      <c r="AA86" s="1"/>
      <c r="AB86" s="1"/>
      <c r="AC86" s="1"/>
      <c r="AD86" s="1"/>
      <c r="AE86" s="1">
        <v>35</v>
      </c>
      <c r="AF86" s="1">
        <v>18</v>
      </c>
      <c r="AG86" s="1">
        <v>25</v>
      </c>
      <c r="AH86" s="1"/>
      <c r="AI86" s="1"/>
      <c r="AJ86" s="1"/>
      <c r="AK86" s="1">
        <v>24</v>
      </c>
      <c r="AL86" s="1">
        <v>18</v>
      </c>
      <c r="AM86" s="1">
        <v>17</v>
      </c>
      <c r="AN86" s="1"/>
      <c r="AO86" s="1"/>
      <c r="AP86" s="1"/>
      <c r="AQ86" s="1"/>
      <c r="AR86" s="1"/>
      <c r="AS86" s="1"/>
      <c r="AT86" s="4">
        <f>SUMPRODUCT($D$85:$AS$85,D86:AS86)</f>
        <v>62</v>
      </c>
      <c r="AU86" s="1"/>
    </row>
    <row r="87" spans="3:47" x14ac:dyDescent="0.25">
      <c r="C87" s="1" t="s">
        <v>60</v>
      </c>
      <c r="D87" s="1">
        <v>-1</v>
      </c>
      <c r="E87" s="1">
        <v>-1</v>
      </c>
      <c r="F87" s="1"/>
      <c r="G87" s="1">
        <v>-1</v>
      </c>
      <c r="H87" s="1"/>
      <c r="I87" s="1">
        <v>-1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4">
        <f t="shared" ref="AT87:AT93" si="1">SUMPRODUCT($D$85:$AS$85,D87:AS87)</f>
        <v>-1</v>
      </c>
      <c r="AU87" s="1">
        <v>-1</v>
      </c>
    </row>
    <row r="88" spans="3:47" x14ac:dyDescent="0.25">
      <c r="C88" s="1" t="s">
        <v>61</v>
      </c>
      <c r="D88" s="1">
        <v>1</v>
      </c>
      <c r="E88" s="1"/>
      <c r="F88" s="1"/>
      <c r="G88" s="1"/>
      <c r="H88" s="1"/>
      <c r="I88" s="1"/>
      <c r="J88" s="1"/>
      <c r="K88" s="1">
        <v>-1</v>
      </c>
      <c r="L88" s="1">
        <v>-1</v>
      </c>
      <c r="M88" s="1">
        <v>-1</v>
      </c>
      <c r="N88" s="1"/>
      <c r="O88" s="1">
        <v>-1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4">
        <f t="shared" si="1"/>
        <v>0</v>
      </c>
      <c r="AU88" s="1">
        <v>0</v>
      </c>
    </row>
    <row r="89" spans="3:47" x14ac:dyDescent="0.25">
      <c r="C89" s="1" t="s">
        <v>62</v>
      </c>
      <c r="D89" s="1"/>
      <c r="E89" s="1">
        <v>1</v>
      </c>
      <c r="F89" s="1"/>
      <c r="G89" s="1"/>
      <c r="H89" s="1"/>
      <c r="I89" s="1"/>
      <c r="J89" s="1"/>
      <c r="K89" s="1">
        <v>1</v>
      </c>
      <c r="L89" s="1"/>
      <c r="M89" s="1"/>
      <c r="N89" s="1"/>
      <c r="O89" s="1"/>
      <c r="P89" s="1"/>
      <c r="Q89" s="1"/>
      <c r="R89" s="1">
        <v>-1</v>
      </c>
      <c r="S89" s="1">
        <v>-1</v>
      </c>
      <c r="T89" s="1">
        <v>-1</v>
      </c>
      <c r="U89" s="1"/>
      <c r="V89" s="1"/>
      <c r="W89" s="1"/>
      <c r="X89" s="1">
        <v>1</v>
      </c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4">
        <f t="shared" si="1"/>
        <v>0</v>
      </c>
      <c r="AU89" s="1">
        <v>0</v>
      </c>
    </row>
    <row r="90" spans="3:47" x14ac:dyDescent="0.25">
      <c r="C90" s="1" t="s">
        <v>63</v>
      </c>
      <c r="D90" s="1"/>
      <c r="E90" s="1"/>
      <c r="F90" s="1"/>
      <c r="G90" s="1"/>
      <c r="H90" s="1"/>
      <c r="I90" s="1"/>
      <c r="J90" s="1"/>
      <c r="K90" s="1"/>
      <c r="L90" s="1">
        <v>1</v>
      </c>
      <c r="M90" s="1"/>
      <c r="N90" s="1"/>
      <c r="O90" s="1"/>
      <c r="P90" s="1"/>
      <c r="Q90" s="1"/>
      <c r="R90" s="1">
        <v>1</v>
      </c>
      <c r="S90" s="1"/>
      <c r="T90" s="1"/>
      <c r="U90" s="1"/>
      <c r="V90" s="1"/>
      <c r="W90" s="1"/>
      <c r="X90" s="1">
        <v>-1</v>
      </c>
      <c r="Y90" s="1">
        <v>-1</v>
      </c>
      <c r="Z90" s="1">
        <v>-1</v>
      </c>
      <c r="AA90" s="1"/>
      <c r="AB90" s="1"/>
      <c r="AC90" s="1"/>
      <c r="AD90" s="1"/>
      <c r="AE90" s="1">
        <v>1</v>
      </c>
      <c r="AF90" s="1"/>
      <c r="AG90" s="1"/>
      <c r="AH90" s="1"/>
      <c r="AI90" s="1"/>
      <c r="AJ90" s="1"/>
      <c r="AK90" s="1">
        <v>1</v>
      </c>
      <c r="AL90" s="1"/>
      <c r="AM90" s="1"/>
      <c r="AN90" s="1"/>
      <c r="AO90" s="1"/>
      <c r="AP90" s="1"/>
      <c r="AQ90" s="1"/>
      <c r="AR90" s="1"/>
      <c r="AS90" s="1"/>
      <c r="AT90" s="4">
        <f t="shared" si="1"/>
        <v>0</v>
      </c>
      <c r="AU90" s="1">
        <v>0</v>
      </c>
    </row>
    <row r="91" spans="3:47" x14ac:dyDescent="0.25">
      <c r="C91" s="1" t="s">
        <v>64</v>
      </c>
      <c r="D91" s="1"/>
      <c r="E91" s="1"/>
      <c r="F91" s="1"/>
      <c r="G91" s="1">
        <v>1</v>
      </c>
      <c r="H91" s="1"/>
      <c r="I91" s="1"/>
      <c r="J91" s="1"/>
      <c r="K91" s="1"/>
      <c r="L91" s="1"/>
      <c r="M91" s="1">
        <v>1</v>
      </c>
      <c r="N91" s="1"/>
      <c r="O91" s="1"/>
      <c r="P91" s="1"/>
      <c r="Q91" s="1"/>
      <c r="R91" s="1"/>
      <c r="S91" s="1">
        <v>1</v>
      </c>
      <c r="T91" s="1"/>
      <c r="U91" s="1"/>
      <c r="V91" s="1"/>
      <c r="W91" s="1"/>
      <c r="X91" s="1"/>
      <c r="Y91" s="1">
        <v>1</v>
      </c>
      <c r="Z91" s="1"/>
      <c r="AA91" s="1"/>
      <c r="AB91" s="1"/>
      <c r="AC91" s="1"/>
      <c r="AD91" s="1"/>
      <c r="AE91" s="1">
        <v>-1</v>
      </c>
      <c r="AF91" s="1">
        <v>-1</v>
      </c>
      <c r="AG91" s="1">
        <v>-1</v>
      </c>
      <c r="AH91" s="1"/>
      <c r="AI91" s="1"/>
      <c r="AJ91" s="1"/>
      <c r="AK91" s="1"/>
      <c r="AL91" s="1">
        <v>1</v>
      </c>
      <c r="AM91" s="1"/>
      <c r="AN91" s="1"/>
      <c r="AO91" s="1"/>
      <c r="AP91" s="1"/>
      <c r="AQ91" s="1"/>
      <c r="AR91" s="1"/>
      <c r="AS91" s="1"/>
      <c r="AT91" s="4">
        <f t="shared" si="1"/>
        <v>0</v>
      </c>
      <c r="AU91" s="1">
        <v>0</v>
      </c>
    </row>
    <row r="92" spans="3:47" x14ac:dyDescent="0.25">
      <c r="C92" s="1" t="s">
        <v>65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>
        <v>1</v>
      </c>
      <c r="U92" s="1"/>
      <c r="V92" s="1"/>
      <c r="W92" s="1"/>
      <c r="X92" s="1"/>
      <c r="Y92" s="1"/>
      <c r="Z92" s="1">
        <v>1</v>
      </c>
      <c r="AA92" s="1"/>
      <c r="AB92" s="1"/>
      <c r="AC92" s="1"/>
      <c r="AD92" s="1"/>
      <c r="AE92" s="1"/>
      <c r="AF92" s="1">
        <v>1</v>
      </c>
      <c r="AG92" s="1"/>
      <c r="AH92" s="1"/>
      <c r="AI92" s="1"/>
      <c r="AJ92" s="1"/>
      <c r="AK92" s="1">
        <v>-1</v>
      </c>
      <c r="AL92" s="1">
        <v>-1</v>
      </c>
      <c r="AM92" s="1">
        <v>-1</v>
      </c>
      <c r="AN92" s="1"/>
      <c r="AO92" s="1"/>
      <c r="AP92" s="1"/>
      <c r="AQ92" s="1"/>
      <c r="AR92" s="1"/>
      <c r="AS92" s="1"/>
      <c r="AT92" s="4">
        <f t="shared" si="1"/>
        <v>0</v>
      </c>
      <c r="AU92" s="1">
        <v>0</v>
      </c>
    </row>
    <row r="93" spans="3:47" x14ac:dyDescent="0.25">
      <c r="C93" s="1" t="s">
        <v>66</v>
      </c>
      <c r="D93" s="1"/>
      <c r="E93" s="1"/>
      <c r="F93" s="1"/>
      <c r="G93" s="1"/>
      <c r="H93" s="1"/>
      <c r="I93" s="1">
        <v>1</v>
      </c>
      <c r="J93" s="1"/>
      <c r="K93" s="1"/>
      <c r="L93" s="1"/>
      <c r="M93" s="1"/>
      <c r="N93" s="1"/>
      <c r="O93" s="1">
        <v>1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>
        <v>1</v>
      </c>
      <c r="AH93" s="1"/>
      <c r="AI93" s="1"/>
      <c r="AJ93" s="1"/>
      <c r="AK93" s="1"/>
      <c r="AL93" s="1"/>
      <c r="AM93" s="1">
        <v>1</v>
      </c>
      <c r="AN93" s="1"/>
      <c r="AO93" s="1"/>
      <c r="AP93" s="1"/>
      <c r="AQ93" s="1"/>
      <c r="AR93" s="1"/>
      <c r="AS93" s="1"/>
      <c r="AT93" s="4">
        <f t="shared" si="1"/>
        <v>1</v>
      </c>
      <c r="AU93" s="1">
        <v>1</v>
      </c>
    </row>
    <row r="94" spans="3:47" ht="15.75" thickBot="1" x14ac:dyDescent="0.3"/>
    <row r="95" spans="3:47" ht="15.75" thickBot="1" x14ac:dyDescent="0.3">
      <c r="D95" s="89" t="s">
        <v>74</v>
      </c>
      <c r="E95" s="90"/>
      <c r="F95" s="7" t="s">
        <v>67</v>
      </c>
      <c r="G95" s="8" t="s">
        <v>68</v>
      </c>
      <c r="H95" s="9" t="s">
        <v>69</v>
      </c>
    </row>
    <row r="96" spans="3:47" ht="15.75" thickBot="1" x14ac:dyDescent="0.3">
      <c r="D96" s="18"/>
      <c r="E96" s="18"/>
      <c r="F96" s="11"/>
      <c r="G96" s="11"/>
      <c r="H96" s="11"/>
    </row>
    <row r="97" spans="2:13" x14ac:dyDescent="0.25">
      <c r="C97" s="10" t="s">
        <v>75</v>
      </c>
      <c r="D97" s="11"/>
      <c r="E97" s="11"/>
      <c r="F97" s="11"/>
      <c r="G97" s="11"/>
      <c r="H97" s="11"/>
      <c r="I97" s="11"/>
      <c r="J97" s="11"/>
      <c r="K97" s="11"/>
      <c r="L97" s="11"/>
      <c r="M97" s="12"/>
    </row>
    <row r="98" spans="2:13" x14ac:dyDescent="0.25">
      <c r="C98" s="13" t="s">
        <v>73</v>
      </c>
      <c r="D98" s="5"/>
      <c r="E98" s="5"/>
      <c r="F98" s="5"/>
      <c r="G98" s="5"/>
      <c r="H98" s="5"/>
      <c r="I98" s="5"/>
      <c r="J98" s="5"/>
      <c r="K98" s="5"/>
      <c r="L98" s="5"/>
      <c r="M98" s="14"/>
    </row>
    <row r="99" spans="2:13" x14ac:dyDescent="0.25">
      <c r="C99" s="13" t="s">
        <v>70</v>
      </c>
      <c r="D99" s="5"/>
      <c r="E99" s="5"/>
      <c r="F99" s="5"/>
      <c r="G99" s="5"/>
      <c r="H99" s="5"/>
      <c r="I99" s="5"/>
      <c r="J99" s="5"/>
      <c r="K99" s="5"/>
      <c r="L99" s="5"/>
      <c r="M99" s="14"/>
    </row>
    <row r="100" spans="2:13" x14ac:dyDescent="0.25">
      <c r="C100" s="13" t="s">
        <v>71</v>
      </c>
      <c r="D100" s="5"/>
      <c r="E100" s="5"/>
      <c r="F100" s="5"/>
      <c r="G100" s="5"/>
      <c r="H100" s="5"/>
      <c r="I100" s="5"/>
      <c r="J100" s="5"/>
      <c r="K100" s="5"/>
      <c r="L100" s="5"/>
      <c r="M100" s="14"/>
    </row>
    <row r="101" spans="2:13" ht="15.75" thickBot="1" x14ac:dyDescent="0.3">
      <c r="C101" s="15" t="s">
        <v>72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7"/>
    </row>
    <row r="103" spans="2:13" ht="15.75" thickBot="1" x14ac:dyDescent="0.3"/>
    <row r="104" spans="2:13" ht="15.75" thickBot="1" x14ac:dyDescent="0.3">
      <c r="C104" s="19" t="s">
        <v>76</v>
      </c>
      <c r="D104" s="20"/>
    </row>
    <row r="105" spans="2:13" ht="15.75" thickBot="1" x14ac:dyDescent="0.3"/>
    <row r="106" spans="2:13" x14ac:dyDescent="0.25">
      <c r="B106" t="s">
        <v>84</v>
      </c>
      <c r="C106" s="21"/>
      <c r="D106" s="22"/>
      <c r="E106" s="31" t="s">
        <v>79</v>
      </c>
      <c r="F106" s="31" t="s">
        <v>81</v>
      </c>
      <c r="G106" s="12"/>
    </row>
    <row r="107" spans="2:13" ht="15.75" thickBot="1" x14ac:dyDescent="0.3">
      <c r="C107" s="25" t="s">
        <v>77</v>
      </c>
      <c r="D107" s="26" t="s">
        <v>78</v>
      </c>
      <c r="E107" s="32" t="s">
        <v>80</v>
      </c>
      <c r="F107" s="32" t="s">
        <v>82</v>
      </c>
      <c r="G107" s="17"/>
    </row>
    <row r="108" spans="2:13" x14ac:dyDescent="0.25">
      <c r="C108" s="35">
        <v>1</v>
      </c>
      <c r="D108" s="36">
        <v>176</v>
      </c>
      <c r="E108" s="37"/>
      <c r="F108" s="38"/>
    </row>
    <row r="109" spans="2:13" x14ac:dyDescent="0.25">
      <c r="C109" s="39">
        <v>2</v>
      </c>
      <c r="D109" s="28">
        <v>172</v>
      </c>
      <c r="E109" s="1"/>
      <c r="F109" s="40"/>
    </row>
    <row r="110" spans="2:13" x14ac:dyDescent="0.25">
      <c r="C110" s="39">
        <v>3</v>
      </c>
      <c r="D110" s="28">
        <v>174</v>
      </c>
      <c r="E110" s="29">
        <f>AVERAGE(D108:D109)</f>
        <v>174</v>
      </c>
      <c r="F110" s="40"/>
    </row>
    <row r="111" spans="2:13" x14ac:dyDescent="0.25">
      <c r="C111" s="39">
        <v>4</v>
      </c>
      <c r="D111" s="28">
        <v>177</v>
      </c>
      <c r="E111" s="29">
        <f>AVERAGE(D109:D110)</f>
        <v>173</v>
      </c>
      <c r="F111" s="40"/>
    </row>
    <row r="112" spans="2:13" x14ac:dyDescent="0.25">
      <c r="C112" s="39">
        <v>5</v>
      </c>
      <c r="D112" s="28">
        <v>173</v>
      </c>
      <c r="E112" s="29">
        <f>AVERAGE(D110:D111)</f>
        <v>175.5</v>
      </c>
      <c r="F112" s="41">
        <f>AVERAGE(D108:D111)</f>
        <v>174.75</v>
      </c>
    </row>
    <row r="113" spans="3:6" x14ac:dyDescent="0.25">
      <c r="C113" s="39">
        <v>6</v>
      </c>
      <c r="D113" s="28">
        <v>171</v>
      </c>
      <c r="E113" s="29">
        <f>AVERAGE(D111:D112)</f>
        <v>175</v>
      </c>
      <c r="F113" s="41">
        <f>AVERAGE(D109:D112)</f>
        <v>174</v>
      </c>
    </row>
    <row r="114" spans="3:6" x14ac:dyDescent="0.25">
      <c r="C114" s="39">
        <v>7</v>
      </c>
      <c r="D114" s="28">
        <v>172</v>
      </c>
      <c r="E114" s="29">
        <f t="shared" ref="E114:E130" si="2">AVERAGE(D112:D113)</f>
        <v>172</v>
      </c>
      <c r="F114" s="41">
        <f t="shared" ref="F114:F130" si="3">AVERAGE(D110:D113)</f>
        <v>173.75</v>
      </c>
    </row>
    <row r="115" spans="3:6" x14ac:dyDescent="0.25">
      <c r="C115" s="39">
        <v>8</v>
      </c>
      <c r="D115" s="28">
        <v>173</v>
      </c>
      <c r="E115" s="29">
        <f t="shared" si="2"/>
        <v>171.5</v>
      </c>
      <c r="F115" s="41">
        <f t="shared" si="3"/>
        <v>173.25</v>
      </c>
    </row>
    <row r="116" spans="3:6" x14ac:dyDescent="0.25">
      <c r="C116" s="39">
        <v>9</v>
      </c>
      <c r="D116" s="28">
        <v>174</v>
      </c>
      <c r="E116" s="29">
        <f t="shared" si="2"/>
        <v>172.5</v>
      </c>
      <c r="F116" s="41">
        <f t="shared" si="3"/>
        <v>172.25</v>
      </c>
    </row>
    <row r="117" spans="3:6" x14ac:dyDescent="0.25">
      <c r="C117" s="39">
        <v>10</v>
      </c>
      <c r="D117" s="28">
        <v>173</v>
      </c>
      <c r="E117" s="29">
        <f t="shared" si="2"/>
        <v>173.5</v>
      </c>
      <c r="F117" s="41">
        <f t="shared" si="3"/>
        <v>172.5</v>
      </c>
    </row>
    <row r="118" spans="3:6" x14ac:dyDescent="0.25">
      <c r="C118" s="39">
        <v>11</v>
      </c>
      <c r="D118" s="28">
        <v>171</v>
      </c>
      <c r="E118" s="29">
        <f t="shared" si="2"/>
        <v>173.5</v>
      </c>
      <c r="F118" s="41">
        <f t="shared" si="3"/>
        <v>173</v>
      </c>
    </row>
    <row r="119" spans="3:6" x14ac:dyDescent="0.25">
      <c r="C119" s="39">
        <v>12</v>
      </c>
      <c r="D119" s="28">
        <v>172</v>
      </c>
      <c r="E119" s="29">
        <f t="shared" si="2"/>
        <v>172</v>
      </c>
      <c r="F119" s="41">
        <f t="shared" si="3"/>
        <v>172.75</v>
      </c>
    </row>
    <row r="120" spans="3:6" x14ac:dyDescent="0.25">
      <c r="C120" s="39">
        <v>13</v>
      </c>
      <c r="D120" s="28">
        <v>174</v>
      </c>
      <c r="E120" s="29">
        <f t="shared" si="2"/>
        <v>171.5</v>
      </c>
      <c r="F120" s="41">
        <f t="shared" si="3"/>
        <v>172.5</v>
      </c>
    </row>
    <row r="121" spans="3:6" x14ac:dyDescent="0.25">
      <c r="C121" s="39">
        <v>14</v>
      </c>
      <c r="D121" s="28">
        <v>177</v>
      </c>
      <c r="E121" s="29">
        <f t="shared" si="2"/>
        <v>173</v>
      </c>
      <c r="F121" s="41">
        <f t="shared" si="3"/>
        <v>172.5</v>
      </c>
    </row>
    <row r="122" spans="3:6" x14ac:dyDescent="0.25">
      <c r="C122" s="39">
        <v>15</v>
      </c>
      <c r="D122" s="28">
        <v>180</v>
      </c>
      <c r="E122" s="29">
        <f t="shared" si="2"/>
        <v>175.5</v>
      </c>
      <c r="F122" s="41">
        <f t="shared" si="3"/>
        <v>173.5</v>
      </c>
    </row>
    <row r="123" spans="3:6" x14ac:dyDescent="0.25">
      <c r="C123" s="39">
        <v>16</v>
      </c>
      <c r="D123" s="28">
        <v>178</v>
      </c>
      <c r="E123" s="29">
        <f t="shared" si="2"/>
        <v>178.5</v>
      </c>
      <c r="F123" s="41">
        <f t="shared" si="3"/>
        <v>175.75</v>
      </c>
    </row>
    <row r="124" spans="3:6" x14ac:dyDescent="0.25">
      <c r="C124" s="39">
        <v>17</v>
      </c>
      <c r="D124" s="28">
        <v>176</v>
      </c>
      <c r="E124" s="29">
        <f t="shared" si="2"/>
        <v>179</v>
      </c>
      <c r="F124" s="41">
        <f t="shared" si="3"/>
        <v>177.25</v>
      </c>
    </row>
    <row r="125" spans="3:6" x14ac:dyDescent="0.25">
      <c r="C125" s="39">
        <v>18</v>
      </c>
      <c r="D125" s="28">
        <v>179</v>
      </c>
      <c r="E125" s="29">
        <f t="shared" si="2"/>
        <v>177</v>
      </c>
      <c r="F125" s="41">
        <f t="shared" si="3"/>
        <v>177.75</v>
      </c>
    </row>
    <row r="126" spans="3:6" x14ac:dyDescent="0.25">
      <c r="C126" s="39">
        <v>19</v>
      </c>
      <c r="D126" s="28">
        <v>175</v>
      </c>
      <c r="E126" s="29">
        <f t="shared" si="2"/>
        <v>177.5</v>
      </c>
      <c r="F126" s="41">
        <f t="shared" si="3"/>
        <v>178.25</v>
      </c>
    </row>
    <row r="127" spans="3:6" x14ac:dyDescent="0.25">
      <c r="C127" s="39">
        <v>20</v>
      </c>
      <c r="D127" s="28">
        <v>176</v>
      </c>
      <c r="E127" s="29">
        <f t="shared" si="2"/>
        <v>177</v>
      </c>
      <c r="F127" s="41">
        <f t="shared" si="3"/>
        <v>177</v>
      </c>
    </row>
    <row r="128" spans="3:6" x14ac:dyDescent="0.25">
      <c r="C128" s="39">
        <v>21</v>
      </c>
      <c r="D128" s="28">
        <v>174</v>
      </c>
      <c r="E128" s="29">
        <f t="shared" si="2"/>
        <v>175.5</v>
      </c>
      <c r="F128" s="41">
        <f t="shared" si="3"/>
        <v>176.5</v>
      </c>
    </row>
    <row r="129" spans="2:7" ht="15.75" thickBot="1" x14ac:dyDescent="0.3">
      <c r="C129" s="42">
        <v>22</v>
      </c>
      <c r="D129" s="43">
        <v>175</v>
      </c>
      <c r="E129" s="44">
        <f t="shared" si="2"/>
        <v>175</v>
      </c>
      <c r="F129" s="45">
        <f t="shared" si="3"/>
        <v>176</v>
      </c>
    </row>
    <row r="130" spans="2:7" x14ac:dyDescent="0.25">
      <c r="C130" s="33">
        <v>23</v>
      </c>
      <c r="E130" s="34">
        <f t="shared" si="2"/>
        <v>174.5</v>
      </c>
      <c r="F130" s="34">
        <f t="shared" si="3"/>
        <v>175</v>
      </c>
    </row>
    <row r="131" spans="2:7" ht="15.75" thickBot="1" x14ac:dyDescent="0.3">
      <c r="C131" s="27">
        <v>24</v>
      </c>
      <c r="E131" s="46">
        <v>174.5</v>
      </c>
      <c r="F131" s="46">
        <v>175</v>
      </c>
    </row>
    <row r="132" spans="2:7" ht="15.75" thickBot="1" x14ac:dyDescent="0.3">
      <c r="C132" s="5" t="s">
        <v>83</v>
      </c>
      <c r="E132" s="56">
        <f>SUMXMY2(D110:D129,E110:E129)/COUNT(E110:E129)</f>
        <v>5.7249999999999996</v>
      </c>
      <c r="F132" s="57">
        <f>SUMXMY2(D112:D129,F112:F129)/COUNT(F112:F129)</f>
        <v>6.3784722222222223</v>
      </c>
    </row>
    <row r="134" spans="2:7" ht="15.75" thickBot="1" x14ac:dyDescent="0.3"/>
    <row r="135" spans="2:7" x14ac:dyDescent="0.25">
      <c r="B135" t="s">
        <v>85</v>
      </c>
      <c r="C135" s="10"/>
      <c r="D135" s="11"/>
      <c r="E135" s="31" t="s">
        <v>86</v>
      </c>
    </row>
    <row r="136" spans="2:7" x14ac:dyDescent="0.25">
      <c r="C136" s="49"/>
      <c r="D136" s="5"/>
      <c r="E136" s="32" t="s">
        <v>88</v>
      </c>
      <c r="F136" s="5"/>
    </row>
    <row r="137" spans="2:7" ht="15.75" thickBot="1" x14ac:dyDescent="0.3">
      <c r="C137" s="23" t="s">
        <v>77</v>
      </c>
      <c r="D137" s="24" t="s">
        <v>78</v>
      </c>
      <c r="E137" s="54" t="s">
        <v>87</v>
      </c>
      <c r="F137" s="5"/>
    </row>
    <row r="138" spans="2:7" x14ac:dyDescent="0.25">
      <c r="C138" s="47">
        <v>1</v>
      </c>
      <c r="D138" s="50">
        <v>176</v>
      </c>
      <c r="E138" s="53"/>
    </row>
    <row r="139" spans="2:7" x14ac:dyDescent="0.25">
      <c r="C139" s="39">
        <v>2</v>
      </c>
      <c r="D139" s="51">
        <v>172</v>
      </c>
      <c r="E139" s="1"/>
      <c r="F139" s="52" t="s">
        <v>90</v>
      </c>
      <c r="G139" s="58">
        <v>0.10522750020255854</v>
      </c>
    </row>
    <row r="140" spans="2:7" x14ac:dyDescent="0.25">
      <c r="C140" s="39">
        <v>3</v>
      </c>
      <c r="D140" s="51">
        <v>174</v>
      </c>
      <c r="E140" s="1"/>
      <c r="F140" s="52" t="s">
        <v>91</v>
      </c>
      <c r="G140" s="58">
        <v>8.9412689609399035E-2</v>
      </c>
    </row>
    <row r="141" spans="2:7" x14ac:dyDescent="0.25">
      <c r="C141" s="39">
        <v>4</v>
      </c>
      <c r="D141" s="51">
        <v>177</v>
      </c>
      <c r="E141" s="1"/>
      <c r="F141" s="52" t="s">
        <v>92</v>
      </c>
      <c r="G141" s="58">
        <v>1.6786165882380643E-2</v>
      </c>
    </row>
    <row r="142" spans="2:7" x14ac:dyDescent="0.25">
      <c r="C142" s="39">
        <v>5</v>
      </c>
      <c r="D142" s="51">
        <v>173</v>
      </c>
      <c r="E142" s="1">
        <f>SUMPRODUCT(D138:D141,$G$139:$G$142)</f>
        <v>176.3973505541033</v>
      </c>
      <c r="F142" s="52" t="s">
        <v>93</v>
      </c>
      <c r="G142" s="58">
        <v>0.78857364430566168</v>
      </c>
    </row>
    <row r="143" spans="2:7" x14ac:dyDescent="0.25">
      <c r="C143" s="39">
        <v>6</v>
      </c>
      <c r="D143" s="51">
        <v>171</v>
      </c>
      <c r="E143" s="1">
        <f t="shared" ref="E143:E159" si="4">SUMPRODUCT(D139:D142,$G$139:$G$142)</f>
        <v>173.05132985293636</v>
      </c>
      <c r="F143" s="52" t="s">
        <v>89</v>
      </c>
      <c r="G143" s="3">
        <f>SUM(G139:G142)</f>
        <v>0.99999999999999989</v>
      </c>
    </row>
    <row r="144" spans="2:7" x14ac:dyDescent="0.25">
      <c r="C144" s="39">
        <v>7</v>
      </c>
      <c r="D144" s="51">
        <v>172</v>
      </c>
      <c r="E144" s="1">
        <f t="shared" si="4"/>
        <v>171.88573097002882</v>
      </c>
      <c r="F144" s="1"/>
      <c r="G144" s="1"/>
    </row>
    <row r="145" spans="3:7" x14ac:dyDescent="0.25">
      <c r="C145" s="39">
        <v>8</v>
      </c>
      <c r="D145" s="51">
        <v>173</v>
      </c>
      <c r="E145" s="1">
        <f t="shared" si="4"/>
        <v>172.59876402473981</v>
      </c>
      <c r="F145" s="52" t="s">
        <v>83</v>
      </c>
      <c r="G145" s="60">
        <f>SUMXMY2(D142:D159,E142:E159)/COUNT(E142:E159)</f>
        <v>4.622047918927275</v>
      </c>
    </row>
    <row r="146" spans="3:7" x14ac:dyDescent="0.25">
      <c r="C146" s="39">
        <v>9</v>
      </c>
      <c r="D146" s="51">
        <v>174</v>
      </c>
      <c r="E146" s="1">
        <f t="shared" si="4"/>
        <v>172.80438845489883</v>
      </c>
    </row>
    <row r="147" spans="3:7" x14ac:dyDescent="0.25">
      <c r="C147" s="39">
        <v>10</v>
      </c>
      <c r="D147" s="51">
        <v>173</v>
      </c>
      <c r="E147" s="1">
        <f t="shared" si="4"/>
        <v>173.48870595429111</v>
      </c>
    </row>
    <row r="148" spans="3:7" x14ac:dyDescent="0.25">
      <c r="C148" s="39">
        <v>11</v>
      </c>
      <c r="D148" s="51">
        <v>171</v>
      </c>
      <c r="E148" s="1">
        <f t="shared" si="4"/>
        <v>172.91155866567982</v>
      </c>
    </row>
    <row r="149" spans="3:7" x14ac:dyDescent="0.25">
      <c r="C149" s="39">
        <v>12</v>
      </c>
      <c r="D149" s="51">
        <v>172</v>
      </c>
      <c r="E149" s="1">
        <f t="shared" si="4"/>
        <v>171.51226540099805</v>
      </c>
    </row>
    <row r="150" spans="3:7" x14ac:dyDescent="0.25">
      <c r="C150" s="39">
        <v>13</v>
      </c>
      <c r="D150" s="51">
        <v>174</v>
      </c>
      <c r="E150" s="1">
        <f t="shared" si="4"/>
        <v>172.28308152413211</v>
      </c>
    </row>
    <row r="151" spans="3:7" x14ac:dyDescent="0.25">
      <c r="C151" s="39">
        <v>14</v>
      </c>
      <c r="D151" s="51">
        <v>177</v>
      </c>
      <c r="E151" s="1">
        <f t="shared" si="4"/>
        <v>173.59296209920447</v>
      </c>
    </row>
    <row r="152" spans="3:7" x14ac:dyDescent="0.25">
      <c r="C152" s="39">
        <v>15</v>
      </c>
      <c r="D152" s="51">
        <v>180</v>
      </c>
      <c r="E152" s="1">
        <f t="shared" si="4"/>
        <v>175.87121305309049</v>
      </c>
    </row>
    <row r="153" spans="3:7" x14ac:dyDescent="0.25">
      <c r="C153" s="39">
        <v>16</v>
      </c>
      <c r="D153" s="51">
        <v>178</v>
      </c>
      <c r="E153" s="1">
        <f t="shared" si="4"/>
        <v>178.57134536307598</v>
      </c>
    </row>
    <row r="154" spans="3:7" x14ac:dyDescent="0.25">
      <c r="C154" s="39">
        <v>17</v>
      </c>
      <c r="D154" s="51">
        <v>176</v>
      </c>
      <c r="E154" s="1">
        <f t="shared" si="4"/>
        <v>177.5232496413451</v>
      </c>
    </row>
    <row r="155" spans="3:7" x14ac:dyDescent="0.25">
      <c r="C155" s="39">
        <v>18</v>
      </c>
      <c r="D155" s="51">
        <v>179</v>
      </c>
      <c r="E155" s="1">
        <f t="shared" si="4"/>
        <v>176.49645059040492</v>
      </c>
    </row>
    <row r="156" spans="3:7" x14ac:dyDescent="0.25">
      <c r="C156" s="39">
        <v>19</v>
      </c>
      <c r="D156" s="51">
        <v>175</v>
      </c>
      <c r="E156" s="1">
        <f t="shared" si="4"/>
        <v>178.965456312946</v>
      </c>
    </row>
    <row r="157" spans="3:7" x14ac:dyDescent="0.25">
      <c r="C157" s="39">
        <v>20</v>
      </c>
      <c r="D157" s="51">
        <v>176</v>
      </c>
      <c r="E157" s="1">
        <f t="shared" si="4"/>
        <v>175.4722398537466</v>
      </c>
    </row>
    <row r="158" spans="3:7" ht="15.75" thickBot="1" x14ac:dyDescent="0.3">
      <c r="C158" s="62">
        <v>21</v>
      </c>
      <c r="D158" s="63">
        <v>174</v>
      </c>
      <c r="E158" s="64">
        <f t="shared" si="4"/>
        <v>176.2514519029458</v>
      </c>
    </row>
    <row r="159" spans="3:7" ht="15.75" thickBot="1" x14ac:dyDescent="0.3">
      <c r="C159" s="65">
        <v>22</v>
      </c>
      <c r="D159" s="67">
        <v>175</v>
      </c>
      <c r="E159" s="66">
        <f t="shared" si="4"/>
        <v>174.64912252238693</v>
      </c>
    </row>
    <row r="160" spans="3:7" ht="15.75" thickBot="1" x14ac:dyDescent="0.3">
      <c r="C160" s="68">
        <v>23</v>
      </c>
      <c r="D160" s="11"/>
      <c r="E160" s="69">
        <f>SUMPRODUCT(D156:D159,$G$139:$G$142)</f>
        <v>175.072626523727</v>
      </c>
    </row>
    <row r="161" spans="2:5" ht="15.75" thickBot="1" x14ac:dyDescent="0.3">
      <c r="C161" s="70">
        <v>24</v>
      </c>
      <c r="D161" s="16"/>
      <c r="E161" s="71">
        <v>175.07262650000001</v>
      </c>
    </row>
    <row r="164" spans="2:5" x14ac:dyDescent="0.25">
      <c r="C164" s="52" t="s">
        <v>94</v>
      </c>
      <c r="D164" s="52"/>
    </row>
    <row r="165" spans="2:5" x14ac:dyDescent="0.25">
      <c r="C165" s="52" t="s">
        <v>90</v>
      </c>
      <c r="D165" s="61">
        <v>0.10522750020255854</v>
      </c>
    </row>
    <row r="166" spans="2:5" x14ac:dyDescent="0.25">
      <c r="C166" s="52" t="s">
        <v>91</v>
      </c>
      <c r="D166" s="61">
        <v>8.9412689609399035E-2</v>
      </c>
    </row>
    <row r="167" spans="2:5" x14ac:dyDescent="0.25">
      <c r="C167" s="52" t="s">
        <v>92</v>
      </c>
      <c r="D167" s="61">
        <v>1.6786165882380643E-2</v>
      </c>
    </row>
    <row r="168" spans="2:5" x14ac:dyDescent="0.25">
      <c r="C168" s="52" t="s">
        <v>93</v>
      </c>
      <c r="D168" s="61">
        <v>0.78857364430566168</v>
      </c>
    </row>
    <row r="171" spans="2:5" x14ac:dyDescent="0.25">
      <c r="B171" s="5" t="s">
        <v>95</v>
      </c>
    </row>
    <row r="175" spans="2:5" x14ac:dyDescent="0.25">
      <c r="C175" s="82" t="s">
        <v>77</v>
      </c>
      <c r="D175" s="82" t="s">
        <v>78</v>
      </c>
      <c r="E175" s="1" t="s">
        <v>96</v>
      </c>
    </row>
    <row r="176" spans="2:5" x14ac:dyDescent="0.25">
      <c r="C176" s="47">
        <v>1</v>
      </c>
      <c r="D176" s="50">
        <v>176</v>
      </c>
      <c r="E176" s="1"/>
    </row>
    <row r="177" spans="3:7" x14ac:dyDescent="0.25">
      <c r="C177" s="39">
        <v>2</v>
      </c>
      <c r="D177" s="51">
        <v>172</v>
      </c>
      <c r="E177" s="59">
        <v>176</v>
      </c>
      <c r="F177" s="5" t="s">
        <v>98</v>
      </c>
      <c r="G177" s="55">
        <v>0.67764507394666662</v>
      </c>
    </row>
    <row r="178" spans="3:7" x14ac:dyDescent="0.25">
      <c r="C178" s="39">
        <v>3</v>
      </c>
      <c r="D178" s="51">
        <v>174</v>
      </c>
      <c r="E178" s="59">
        <f>E177+$G$177*(D177-E177)</f>
        <v>173.28941970421334</v>
      </c>
    </row>
    <row r="179" spans="3:7" x14ac:dyDescent="0.25">
      <c r="C179" s="39">
        <v>4</v>
      </c>
      <c r="D179" s="51">
        <v>177</v>
      </c>
      <c r="E179" s="59">
        <f>E178+$G$177*(D178-E178)</f>
        <v>173.77094094129674</v>
      </c>
      <c r="F179" s="5" t="s">
        <v>83</v>
      </c>
      <c r="G179" s="72">
        <f>SUMXMY2(D177:D197,E177:E197)/COUNT(E177:E197)</f>
        <v>5.3897215410644632</v>
      </c>
    </row>
    <row r="180" spans="3:7" x14ac:dyDescent="0.25">
      <c r="C180" s="39">
        <v>5</v>
      </c>
      <c r="D180" s="51">
        <v>173</v>
      </c>
      <c r="E180" s="59">
        <f t="shared" ref="E180:E198" si="5">E179+$G$177*(D179-E179)</f>
        <v>175.95909690590986</v>
      </c>
    </row>
    <row r="181" spans="3:7" x14ac:dyDescent="0.25">
      <c r="C181" s="39">
        <v>6</v>
      </c>
      <c r="D181" s="51">
        <v>171</v>
      </c>
      <c r="E181" s="59">
        <f t="shared" si="5"/>
        <v>173.95387946428923</v>
      </c>
    </row>
    <row r="182" spans="3:7" x14ac:dyDescent="0.25">
      <c r="C182" s="39">
        <v>7</v>
      </c>
      <c r="D182" s="51">
        <v>172</v>
      </c>
      <c r="E182" s="59">
        <f t="shared" si="5"/>
        <v>171.95219759628142</v>
      </c>
    </row>
    <row r="183" spans="3:7" x14ac:dyDescent="0.25">
      <c r="C183" s="39">
        <v>8</v>
      </c>
      <c r="D183" s="51">
        <v>173</v>
      </c>
      <c r="E183" s="59">
        <f t="shared" si="5"/>
        <v>171.98459065968413</v>
      </c>
    </row>
    <row r="184" spans="3:7" x14ac:dyDescent="0.25">
      <c r="C184" s="39">
        <v>9</v>
      </c>
      <c r="D184" s="51">
        <v>174</v>
      </c>
      <c r="E184" s="59">
        <f t="shared" si="5"/>
        <v>172.67267779718861</v>
      </c>
    </row>
    <row r="185" spans="3:7" x14ac:dyDescent="0.25">
      <c r="C185" s="39">
        <v>10</v>
      </c>
      <c r="D185" s="51">
        <v>173</v>
      </c>
      <c r="E185" s="59">
        <f t="shared" si="5"/>
        <v>173.57213114946379</v>
      </c>
    </row>
    <row r="186" spans="3:7" x14ac:dyDescent="0.25">
      <c r="C186" s="39">
        <v>11</v>
      </c>
      <c r="D186" s="51">
        <v>171</v>
      </c>
      <c r="E186" s="59">
        <f t="shared" si="5"/>
        <v>173.18442929437822</v>
      </c>
    </row>
    <row r="187" spans="3:7" x14ac:dyDescent="0.25">
      <c r="C187" s="39">
        <v>12</v>
      </c>
      <c r="D187" s="51">
        <v>172</v>
      </c>
      <c r="E187" s="59">
        <f t="shared" si="5"/>
        <v>171.70416154365802</v>
      </c>
    </row>
    <row r="188" spans="3:7" x14ac:dyDescent="0.25">
      <c r="C188" s="39">
        <v>13</v>
      </c>
      <c r="D188" s="51">
        <v>174</v>
      </c>
      <c r="E188" s="59">
        <f t="shared" si="5"/>
        <v>171.90463501628216</v>
      </c>
    </row>
    <row r="189" spans="3:7" x14ac:dyDescent="0.25">
      <c r="C189" s="39">
        <v>14</v>
      </c>
      <c r="D189" s="51">
        <v>177</v>
      </c>
      <c r="E189" s="59">
        <f t="shared" si="5"/>
        <v>173.32454877561889</v>
      </c>
    </row>
    <row r="190" spans="3:7" x14ac:dyDescent="0.25">
      <c r="C190" s="39">
        <v>15</v>
      </c>
      <c r="D190" s="51">
        <v>180</v>
      </c>
      <c r="E190" s="59">
        <f t="shared" si="5"/>
        <v>175.81520019235199</v>
      </c>
    </row>
    <row r="191" spans="3:7" x14ac:dyDescent="0.25">
      <c r="C191" s="39">
        <v>16</v>
      </c>
      <c r="D191" s="51">
        <v>178</v>
      </c>
      <c r="E191" s="59">
        <f t="shared" si="5"/>
        <v>178.65100916745763</v>
      </c>
    </row>
    <row r="192" spans="3:7" x14ac:dyDescent="0.25">
      <c r="C192" s="39">
        <v>17</v>
      </c>
      <c r="D192" s="51">
        <v>176</v>
      </c>
      <c r="E192" s="59">
        <f t="shared" si="5"/>
        <v>178.20985601203586</v>
      </c>
    </row>
    <row r="193" spans="2:10" x14ac:dyDescent="0.25">
      <c r="C193" s="39">
        <v>18</v>
      </c>
      <c r="D193" s="51">
        <v>179</v>
      </c>
      <c r="E193" s="59">
        <f t="shared" si="5"/>
        <v>176.71235797134833</v>
      </c>
    </row>
    <row r="194" spans="2:10" x14ac:dyDescent="0.25">
      <c r="C194" s="39">
        <v>19</v>
      </c>
      <c r="D194" s="51">
        <v>175</v>
      </c>
      <c r="E194" s="59">
        <f t="shared" si="5"/>
        <v>178.26256732301749</v>
      </c>
    </row>
    <row r="195" spans="2:10" x14ac:dyDescent="0.25">
      <c r="C195" s="39">
        <v>20</v>
      </c>
      <c r="D195" s="51">
        <v>176</v>
      </c>
      <c r="E195" s="59">
        <f t="shared" si="5"/>
        <v>176.05170464815532</v>
      </c>
    </row>
    <row r="196" spans="2:10" x14ac:dyDescent="0.25">
      <c r="C196" s="62">
        <v>21</v>
      </c>
      <c r="D196" s="63">
        <v>174</v>
      </c>
      <c r="E196" s="59">
        <f t="shared" si="5"/>
        <v>176.01666724803272</v>
      </c>
    </row>
    <row r="197" spans="2:10" ht="15.75" thickBot="1" x14ac:dyDescent="0.3">
      <c r="C197" s="73">
        <v>22</v>
      </c>
      <c r="D197" s="74">
        <v>175</v>
      </c>
      <c r="E197" s="75">
        <f t="shared" si="5"/>
        <v>174.65008262161376</v>
      </c>
    </row>
    <row r="198" spans="2:10" x14ac:dyDescent="0.25">
      <c r="C198" s="80">
        <v>23</v>
      </c>
      <c r="D198" s="76"/>
      <c r="E198" s="78">
        <f t="shared" si="5"/>
        <v>174.88720240936553</v>
      </c>
    </row>
    <row r="199" spans="2:10" ht="15.75" thickBot="1" x14ac:dyDescent="0.3">
      <c r="C199" s="81">
        <v>24</v>
      </c>
      <c r="D199" s="77"/>
      <c r="E199" s="79">
        <v>174.89</v>
      </c>
    </row>
    <row r="200" spans="2:10" ht="15.75" thickBot="1" x14ac:dyDescent="0.3"/>
    <row r="201" spans="2:10" ht="15.75" thickBot="1" x14ac:dyDescent="0.3">
      <c r="C201" s="7" t="s">
        <v>99</v>
      </c>
      <c r="D201" s="8"/>
      <c r="E201" s="9">
        <v>0.67764500000000005</v>
      </c>
    </row>
    <row r="203" spans="2:10" x14ac:dyDescent="0.25">
      <c r="B203" s="5" t="s">
        <v>100</v>
      </c>
    </row>
    <row r="204" spans="2:10" ht="15.75" thickBot="1" x14ac:dyDescent="0.3"/>
    <row r="205" spans="2:10" x14ac:dyDescent="0.25">
      <c r="G205" s="31" t="s">
        <v>103</v>
      </c>
    </row>
    <row r="206" spans="2:10" ht="15.75" thickBot="1" x14ac:dyDescent="0.3">
      <c r="C206" s="82" t="s">
        <v>77</v>
      </c>
      <c r="D206" s="82" t="s">
        <v>78</v>
      </c>
      <c r="E206" s="52" t="s">
        <v>101</v>
      </c>
      <c r="F206" s="84" t="s">
        <v>102</v>
      </c>
      <c r="G206" s="85" t="s">
        <v>78</v>
      </c>
    </row>
    <row r="207" spans="2:10" x14ac:dyDescent="0.25">
      <c r="C207" s="27">
        <v>1</v>
      </c>
      <c r="D207" s="48">
        <v>176</v>
      </c>
      <c r="E207" s="1">
        <v>176</v>
      </c>
      <c r="F207" s="1">
        <v>0</v>
      </c>
      <c r="G207" s="30"/>
    </row>
    <row r="208" spans="2:10" x14ac:dyDescent="0.25">
      <c r="C208" s="27">
        <v>2</v>
      </c>
      <c r="D208" s="28">
        <v>172</v>
      </c>
      <c r="E208" s="83">
        <f>$J$208*D208+(1-$J$208)*(E207+F207)</f>
        <v>172</v>
      </c>
      <c r="F208" s="87">
        <f>$J$209*(E208-E207)+(1-$J$209)*F207</f>
        <v>0</v>
      </c>
      <c r="G208" s="1">
        <f>SUM(E207:F207)</f>
        <v>176</v>
      </c>
      <c r="I208" s="5" t="s">
        <v>97</v>
      </c>
      <c r="J208" s="86">
        <v>1</v>
      </c>
    </row>
    <row r="209" spans="3:10" x14ac:dyDescent="0.25">
      <c r="C209" s="27">
        <v>3</v>
      </c>
      <c r="D209" s="28">
        <v>174</v>
      </c>
      <c r="E209" s="83">
        <f>$J$208*D209+(1-$J$208)*(E208+F208)</f>
        <v>174</v>
      </c>
      <c r="F209" s="87">
        <f t="shared" ref="F209:F228" si="6">$J$209*(E209-E208)+(1-$J$209)*F208</f>
        <v>0</v>
      </c>
      <c r="G209" s="83">
        <f>SUM(E209:F209)</f>
        <v>174</v>
      </c>
      <c r="I209" s="5" t="s">
        <v>104</v>
      </c>
      <c r="J209" s="86">
        <v>0</v>
      </c>
    </row>
    <row r="210" spans="3:10" x14ac:dyDescent="0.25">
      <c r="C210" s="27">
        <v>4</v>
      </c>
      <c r="D210" s="28">
        <v>177</v>
      </c>
      <c r="E210" s="83">
        <f t="shared" ref="E210:E228" si="7">$J$208*D210+(1-$J$208)*(E209+F209)</f>
        <v>177</v>
      </c>
      <c r="F210" s="87">
        <f t="shared" si="6"/>
        <v>0</v>
      </c>
      <c r="G210" s="83">
        <f t="shared" ref="G210:G228" si="8">SUM(E210:F210)</f>
        <v>177</v>
      </c>
      <c r="I210" s="5"/>
      <c r="J210" s="5"/>
    </row>
    <row r="211" spans="3:10" x14ac:dyDescent="0.25">
      <c r="C211" s="27">
        <v>5</v>
      </c>
      <c r="D211" s="28">
        <v>173</v>
      </c>
      <c r="E211" s="83">
        <f t="shared" si="7"/>
        <v>173</v>
      </c>
      <c r="F211" s="87">
        <f t="shared" si="6"/>
        <v>0</v>
      </c>
      <c r="G211" s="83">
        <f t="shared" si="8"/>
        <v>173</v>
      </c>
      <c r="I211" s="5" t="s">
        <v>83</v>
      </c>
      <c r="J211" s="88">
        <f>SUMXMY2(G208:G228,D208:D228)/COUNT(G208:G228)</f>
        <v>0.76190476190476186</v>
      </c>
    </row>
    <row r="212" spans="3:10" x14ac:dyDescent="0.25">
      <c r="C212" s="27">
        <v>6</v>
      </c>
      <c r="D212" s="28">
        <v>171</v>
      </c>
      <c r="E212" s="83">
        <f t="shared" si="7"/>
        <v>171</v>
      </c>
      <c r="F212" s="87">
        <f t="shared" si="6"/>
        <v>0</v>
      </c>
      <c r="G212" s="83">
        <f t="shared" si="8"/>
        <v>171</v>
      </c>
    </row>
    <row r="213" spans="3:10" x14ac:dyDescent="0.25">
      <c r="C213" s="27">
        <v>7</v>
      </c>
      <c r="D213" s="28">
        <v>172</v>
      </c>
      <c r="E213" s="83">
        <f t="shared" si="7"/>
        <v>172</v>
      </c>
      <c r="F213" s="87">
        <f t="shared" si="6"/>
        <v>0</v>
      </c>
      <c r="G213" s="83">
        <f t="shared" si="8"/>
        <v>172</v>
      </c>
    </row>
    <row r="214" spans="3:10" x14ac:dyDescent="0.25">
      <c r="C214" s="27">
        <v>8</v>
      </c>
      <c r="D214" s="28">
        <v>173</v>
      </c>
      <c r="E214" s="83">
        <f t="shared" si="7"/>
        <v>173</v>
      </c>
      <c r="F214" s="87">
        <f t="shared" si="6"/>
        <v>0</v>
      </c>
      <c r="G214" s="83">
        <f t="shared" si="8"/>
        <v>173</v>
      </c>
    </row>
    <row r="215" spans="3:10" x14ac:dyDescent="0.25">
      <c r="C215" s="27">
        <v>9</v>
      </c>
      <c r="D215" s="28">
        <v>174</v>
      </c>
      <c r="E215" s="83">
        <f t="shared" si="7"/>
        <v>174</v>
      </c>
      <c r="F215" s="87">
        <f t="shared" si="6"/>
        <v>0</v>
      </c>
      <c r="G215" s="83">
        <f t="shared" si="8"/>
        <v>174</v>
      </c>
    </row>
    <row r="216" spans="3:10" x14ac:dyDescent="0.25">
      <c r="C216" s="27">
        <v>10</v>
      </c>
      <c r="D216" s="28">
        <v>173</v>
      </c>
      <c r="E216" s="83">
        <f t="shared" si="7"/>
        <v>173</v>
      </c>
      <c r="F216" s="87">
        <f t="shared" si="6"/>
        <v>0</v>
      </c>
      <c r="G216" s="83">
        <f t="shared" si="8"/>
        <v>173</v>
      </c>
    </row>
    <row r="217" spans="3:10" x14ac:dyDescent="0.25">
      <c r="C217" s="27">
        <v>11</v>
      </c>
      <c r="D217" s="28">
        <v>171</v>
      </c>
      <c r="E217" s="83">
        <f t="shared" si="7"/>
        <v>171</v>
      </c>
      <c r="F217" s="87">
        <f t="shared" si="6"/>
        <v>0</v>
      </c>
      <c r="G217" s="83">
        <f t="shared" si="8"/>
        <v>171</v>
      </c>
    </row>
    <row r="218" spans="3:10" x14ac:dyDescent="0.25">
      <c r="C218" s="27">
        <v>12</v>
      </c>
      <c r="D218" s="28">
        <v>172</v>
      </c>
      <c r="E218" s="83">
        <f t="shared" si="7"/>
        <v>172</v>
      </c>
      <c r="F218" s="87">
        <f t="shared" si="6"/>
        <v>0</v>
      </c>
      <c r="G218" s="83">
        <f t="shared" si="8"/>
        <v>172</v>
      </c>
    </row>
    <row r="219" spans="3:10" x14ac:dyDescent="0.25">
      <c r="C219" s="27">
        <v>13</v>
      </c>
      <c r="D219" s="28">
        <v>174</v>
      </c>
      <c r="E219" s="83">
        <f t="shared" si="7"/>
        <v>174</v>
      </c>
      <c r="F219" s="87">
        <f t="shared" si="6"/>
        <v>0</v>
      </c>
      <c r="G219" s="83">
        <f t="shared" si="8"/>
        <v>174</v>
      </c>
    </row>
    <row r="220" spans="3:10" x14ac:dyDescent="0.25">
      <c r="C220" s="27">
        <v>14</v>
      </c>
      <c r="D220" s="28">
        <v>177</v>
      </c>
      <c r="E220" s="83">
        <f t="shared" si="7"/>
        <v>177</v>
      </c>
      <c r="F220" s="87">
        <f t="shared" si="6"/>
        <v>0</v>
      </c>
      <c r="G220" s="83">
        <f t="shared" si="8"/>
        <v>177</v>
      </c>
    </row>
    <row r="221" spans="3:10" x14ac:dyDescent="0.25">
      <c r="C221" s="27">
        <v>15</v>
      </c>
      <c r="D221" s="28">
        <v>180</v>
      </c>
      <c r="E221" s="83">
        <f t="shared" si="7"/>
        <v>180</v>
      </c>
      <c r="F221" s="87">
        <f t="shared" si="6"/>
        <v>0</v>
      </c>
      <c r="G221" s="83">
        <f t="shared" si="8"/>
        <v>180</v>
      </c>
    </row>
    <row r="222" spans="3:10" x14ac:dyDescent="0.25">
      <c r="C222" s="27">
        <v>16</v>
      </c>
      <c r="D222" s="28">
        <v>178</v>
      </c>
      <c r="E222" s="83">
        <f t="shared" si="7"/>
        <v>178</v>
      </c>
      <c r="F222" s="87">
        <f t="shared" si="6"/>
        <v>0</v>
      </c>
      <c r="G222" s="83">
        <f t="shared" si="8"/>
        <v>178</v>
      </c>
    </row>
    <row r="223" spans="3:10" x14ac:dyDescent="0.25">
      <c r="C223" s="27">
        <v>17</v>
      </c>
      <c r="D223" s="28">
        <v>176</v>
      </c>
      <c r="E223" s="83">
        <f t="shared" si="7"/>
        <v>176</v>
      </c>
      <c r="F223" s="87">
        <f t="shared" si="6"/>
        <v>0</v>
      </c>
      <c r="G223" s="83">
        <f t="shared" si="8"/>
        <v>176</v>
      </c>
    </row>
    <row r="224" spans="3:10" x14ac:dyDescent="0.25">
      <c r="C224" s="27">
        <v>18</v>
      </c>
      <c r="D224" s="28">
        <v>179</v>
      </c>
      <c r="E224" s="83">
        <f t="shared" si="7"/>
        <v>179</v>
      </c>
      <c r="F224" s="87">
        <f t="shared" si="6"/>
        <v>0</v>
      </c>
      <c r="G224" s="83">
        <f t="shared" si="8"/>
        <v>179</v>
      </c>
    </row>
    <row r="225" spans="3:7" x14ac:dyDescent="0.25">
      <c r="C225" s="27">
        <v>19</v>
      </c>
      <c r="D225" s="28">
        <v>175</v>
      </c>
      <c r="E225" s="83">
        <f t="shared" si="7"/>
        <v>175</v>
      </c>
      <c r="F225" s="87">
        <f t="shared" si="6"/>
        <v>0</v>
      </c>
      <c r="G225" s="83">
        <f t="shared" si="8"/>
        <v>175</v>
      </c>
    </row>
    <row r="226" spans="3:7" x14ac:dyDescent="0.25">
      <c r="C226" s="27">
        <v>20</v>
      </c>
      <c r="D226" s="28">
        <v>176</v>
      </c>
      <c r="E226" s="83">
        <f t="shared" si="7"/>
        <v>176</v>
      </c>
      <c r="F226" s="87">
        <f t="shared" si="6"/>
        <v>0</v>
      </c>
      <c r="G226" s="83">
        <f t="shared" si="8"/>
        <v>176</v>
      </c>
    </row>
    <row r="227" spans="3:7" x14ac:dyDescent="0.25">
      <c r="C227" s="27">
        <v>21</v>
      </c>
      <c r="D227" s="28">
        <v>174</v>
      </c>
      <c r="E227" s="83">
        <f t="shared" si="7"/>
        <v>174</v>
      </c>
      <c r="F227" s="87">
        <f t="shared" si="6"/>
        <v>0</v>
      </c>
      <c r="G227" s="83">
        <f t="shared" si="8"/>
        <v>174</v>
      </c>
    </row>
    <row r="228" spans="3:7" x14ac:dyDescent="0.25">
      <c r="C228" s="27">
        <v>22</v>
      </c>
      <c r="D228" s="28">
        <v>175</v>
      </c>
      <c r="E228" s="83">
        <f t="shared" si="7"/>
        <v>175</v>
      </c>
      <c r="F228" s="87">
        <f t="shared" si="6"/>
        <v>0</v>
      </c>
      <c r="G228" s="83">
        <f t="shared" si="8"/>
        <v>175</v>
      </c>
    </row>
    <row r="231" spans="3:7" x14ac:dyDescent="0.25">
      <c r="C231" s="5" t="s">
        <v>105</v>
      </c>
      <c r="D231" s="5"/>
    </row>
    <row r="232" spans="3:7" x14ac:dyDescent="0.25">
      <c r="C232" s="5" t="s">
        <v>97</v>
      </c>
      <c r="D232" s="5">
        <v>1</v>
      </c>
    </row>
    <row r="233" spans="3:7" x14ac:dyDescent="0.25">
      <c r="C233" s="5" t="s">
        <v>104</v>
      </c>
      <c r="D233" s="5">
        <v>0</v>
      </c>
    </row>
  </sheetData>
  <mergeCells count="1">
    <mergeCell ref="D95:E95"/>
  </mergeCells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yawo eklou</dc:creator>
  <cp:lastModifiedBy>yawo eklou</cp:lastModifiedBy>
  <dcterms:created xsi:type="dcterms:W3CDTF">2022-07-27T21:23:39Z</dcterms:created>
  <dcterms:modified xsi:type="dcterms:W3CDTF">2022-07-29T09:28:53Z</dcterms:modified>
</cp:coreProperties>
</file>