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Задание 1" sheetId="1" r:id="rId1"/>
    <sheet name="Задание 2" sheetId="2" r:id="rId2"/>
    <sheet name="Задание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5" i="3" l="1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B44" i="3"/>
  <c r="V43" i="3"/>
  <c r="V42" i="3"/>
  <c r="V11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3" i="3"/>
  <c r="V27" i="3"/>
  <c r="J23" i="3"/>
  <c r="C23" i="3"/>
  <c r="D23" i="3"/>
  <c r="E23" i="3"/>
  <c r="F23" i="3"/>
  <c r="G23" i="3"/>
  <c r="H23" i="3"/>
  <c r="I23" i="3"/>
  <c r="K23" i="3"/>
  <c r="L23" i="3"/>
  <c r="M23" i="3"/>
  <c r="N23" i="3"/>
  <c r="O23" i="3"/>
  <c r="P23" i="3"/>
  <c r="Q23" i="3"/>
  <c r="R23" i="3"/>
  <c r="S23" i="3"/>
  <c r="T23" i="3"/>
  <c r="U23" i="3"/>
  <c r="B23" i="3"/>
  <c r="V4" i="3"/>
  <c r="V5" i="3"/>
  <c r="V6" i="3"/>
  <c r="V7" i="3"/>
  <c r="V8" i="3"/>
  <c r="V9" i="3"/>
  <c r="V10" i="3"/>
  <c r="V12" i="3"/>
  <c r="V13" i="3"/>
  <c r="V14" i="3"/>
  <c r="V15" i="3"/>
  <c r="V16" i="3"/>
  <c r="V17" i="3"/>
  <c r="V18" i="3"/>
  <c r="V19" i="3"/>
  <c r="V20" i="3"/>
  <c r="B41" i="2" l="1"/>
  <c r="L40" i="2"/>
  <c r="N40" i="2"/>
  <c r="I1" i="2"/>
  <c r="I2" i="2"/>
  <c r="A44" i="2"/>
  <c r="B40" i="2"/>
  <c r="B4" i="2"/>
  <c r="H38" i="2"/>
  <c r="D38" i="2"/>
  <c r="E38" i="2"/>
  <c r="F38" i="2"/>
  <c r="G38" i="2"/>
  <c r="C38" i="2"/>
  <c r="B38" i="2"/>
  <c r="A37" i="2"/>
  <c r="A33" i="2"/>
  <c r="B21" i="1"/>
  <c r="B7" i="1"/>
  <c r="B6" i="1"/>
  <c r="B20" i="1"/>
  <c r="A20" i="1"/>
  <c r="A19" i="1"/>
  <c r="B19" i="1"/>
  <c r="A12" i="1"/>
  <c r="B4" i="1"/>
  <c r="B13" i="1"/>
  <c r="B3" i="1"/>
  <c r="B12" i="1"/>
  <c r="A13" i="1"/>
</calcChain>
</file>

<file path=xl/sharedStrings.xml><?xml version="1.0" encoding="utf-8"?>
<sst xmlns="http://schemas.openxmlformats.org/spreadsheetml/2006/main" count="106" uniqueCount="99">
  <si>
    <t>n=</t>
  </si>
  <si>
    <t>Yi=</t>
  </si>
  <si>
    <t>Количество испытуемых</t>
  </si>
  <si>
    <t>Экспертная оценка i-го учащегося</t>
  </si>
  <si>
    <t xml:space="preserve">Средняя арифетическая экспертнаых оценок </t>
  </si>
  <si>
    <t>Sy=</t>
  </si>
  <si>
    <t xml:space="preserve">Стандартное отклонение экспертных оценок </t>
  </si>
  <si>
    <t>Yt=</t>
  </si>
  <si>
    <t xml:space="preserve">Количество правильных ответов у i-го учащегося </t>
  </si>
  <si>
    <t>средняя арифметическая количества правильных ответов</t>
  </si>
  <si>
    <t>SY=</t>
  </si>
  <si>
    <t>стандартное отклоение количества правильных ответов</t>
  </si>
  <si>
    <t>Номер студента</t>
  </si>
  <si>
    <t>Yi</t>
  </si>
  <si>
    <t xml:space="preserve">Результат экпертного оценивания </t>
  </si>
  <si>
    <t>Ȳ=</t>
  </si>
  <si>
    <t>ȳ</t>
  </si>
  <si>
    <t xml:space="preserve">Результат тестирования </t>
  </si>
  <si>
    <t>yi</t>
  </si>
  <si>
    <t>V=</t>
  </si>
  <si>
    <t xml:space="preserve">Коэффициент валидности </t>
  </si>
  <si>
    <t>N=</t>
  </si>
  <si>
    <t>количество заданий</t>
  </si>
  <si>
    <t>fi</t>
  </si>
  <si>
    <t xml:space="preserve">частота встречамости каждого показателя </t>
  </si>
  <si>
    <t>Таблица первичных данных отражающая результаты в баллах у семи испытуемых</t>
  </si>
  <si>
    <t>Испытуемый 1</t>
  </si>
  <si>
    <t>Испытуемый 2</t>
  </si>
  <si>
    <t>Испытуемый 3</t>
  </si>
  <si>
    <t>Испытуемый 4</t>
  </si>
  <si>
    <t>Испытуемый 5</t>
  </si>
  <si>
    <t>Испытуемый 6</t>
  </si>
  <si>
    <t>Испытуемый 7</t>
  </si>
  <si>
    <t>Испытуемый 8</t>
  </si>
  <si>
    <t>Испытуемый 9</t>
  </si>
  <si>
    <t>Испытуемый 10</t>
  </si>
  <si>
    <t>Испытуемый 11</t>
  </si>
  <si>
    <t>Испытуемый 12</t>
  </si>
  <si>
    <t>Испытуемый 13</t>
  </si>
  <si>
    <t>Испытуемый 14</t>
  </si>
  <si>
    <t>Испытуемый 15</t>
  </si>
  <si>
    <t>Испытуемый 16</t>
  </si>
  <si>
    <t>Испытуемый 17</t>
  </si>
  <si>
    <t>Испытуемый 18</t>
  </si>
  <si>
    <t>Испытуемый 19</t>
  </si>
  <si>
    <t>Испытуемый 20</t>
  </si>
  <si>
    <t xml:space="preserve">Испытуемый </t>
  </si>
  <si>
    <t>Результат в баллах</t>
  </si>
  <si>
    <t>Таблица частот встречаемости каждого из показателей теста выполненная на основе аналиа</t>
  </si>
  <si>
    <t>Баллы</t>
  </si>
  <si>
    <t>Таблица квадратов частот определенная по таблице частот показателей теста</t>
  </si>
  <si>
    <t xml:space="preserve">Баллы </t>
  </si>
  <si>
    <t>(fi)^2</t>
  </si>
  <si>
    <t>N^2=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</si>
  <si>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=</t>
    </r>
  </si>
  <si>
    <t>D=</t>
  </si>
  <si>
    <t>Количество испытуемых в группе худших верно выполнивших задание</t>
  </si>
  <si>
    <t>Количество студентов в группе лучших верно выполнивших задание</t>
  </si>
  <si>
    <t xml:space="preserve"> Таблиц частот встречаемсоти показателей теста </t>
  </si>
  <si>
    <t xml:space="preserve">баллы </t>
  </si>
  <si>
    <t xml:space="preserve">Результаты выполнения задания №1 испытуемыми слабой и сильной группы </t>
  </si>
  <si>
    <t xml:space="preserve">Результат </t>
  </si>
  <si>
    <t xml:space="preserve">Группа </t>
  </si>
  <si>
    <t xml:space="preserve">Слабая </t>
  </si>
  <si>
    <t>Сильная</t>
  </si>
  <si>
    <t>Nmax</t>
  </si>
  <si>
    <t>Nmin</t>
  </si>
  <si>
    <t xml:space="preserve">Nnmax </t>
  </si>
  <si>
    <t xml:space="preserve">Nnmin </t>
  </si>
  <si>
    <t>Вывод:</t>
  </si>
  <si>
    <t>Показатель является эффективным т.к он равен 0,7, он находится в диапозоне от 0,3 до 1. Поэтому стандартизация теста является целенаправленным процессом позволяющим определить условия для каечтсвенного прохождения испытаний теста.</t>
  </si>
  <si>
    <t xml:space="preserve">Вывод: </t>
  </si>
  <si>
    <t>На основнаии расчетов можно сказать, что валидность рассмотринного нами теста в "Прикладных информационных технологий" является высокой. Тест достигает своих результатов.</t>
  </si>
  <si>
    <t>номер тестируемого</t>
  </si>
  <si>
    <t>Номер задания</t>
  </si>
  <si>
    <t>Индивидуальный балл</t>
  </si>
  <si>
    <t>удалить ряд и не считать</t>
  </si>
  <si>
    <t xml:space="preserve">матрица результатов тестирования </t>
  </si>
  <si>
    <t xml:space="preserve">Количество правильных  ответов по каждому заданию </t>
  </si>
  <si>
    <t>Отсортированная матрица результатов тестирования</t>
  </si>
  <si>
    <t>номер задания</t>
  </si>
  <si>
    <t>Номер тестируемого</t>
  </si>
  <si>
    <t>Ранжированный ряд</t>
  </si>
  <si>
    <t>ранг</t>
  </si>
  <si>
    <t>номер</t>
  </si>
  <si>
    <t>балл</t>
  </si>
  <si>
    <t xml:space="preserve">Частота распределение </t>
  </si>
  <si>
    <t>Балл</t>
  </si>
  <si>
    <t xml:space="preserve">Частота </t>
  </si>
  <si>
    <t>Гистограмма по частотному распрделению</t>
  </si>
  <si>
    <t xml:space="preserve">Сгруппированное частотное распределение </t>
  </si>
  <si>
    <t>Интрвал баллов</t>
  </si>
  <si>
    <t>Частота</t>
  </si>
  <si>
    <t>(1-3)</t>
  </si>
  <si>
    <t>(4-6)</t>
  </si>
  <si>
    <t>(7-9)</t>
  </si>
  <si>
    <t>(10-12)</t>
  </si>
  <si>
    <t>баллы испытуемых</t>
  </si>
  <si>
    <t xml:space="preserve">Вывод: на основании произведенных расчетов, распределение тестовых баллов близко к нормальному.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</si>
</sst>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2" fontId="0" fillId="0" borderId="1" xfId="0" applyNumberFormat="1" applyBorder="1" applyAlignment="1">
      <alignment wrapText="1"/>
    </xf>
    <xf numFmtId="0" fontId="1" fillId="0" borderId="0" xfId="0" applyFont="1"/>
    <xf numFmtId="165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center"/>
    </xf>
    <xf numFmtId="164" fontId="0" fillId="3" borderId="0" xfId="0" applyNumberFormat="1" applyFill="1"/>
    <xf numFmtId="0" fontId="0" fillId="0" borderId="0" xfId="0" applyAlignment="1">
      <alignment vertical="top" wrapText="1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706036745406825E-2"/>
          <c:y val="0.14393518518518519"/>
          <c:w val="0.896627296587926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'Задание 3'!$A$53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3'!$B$52:$I$52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'Задание 3'!$B$53:$I$53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2-4FF9-B24E-E43AD4D53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9822383"/>
        <c:axId val="829824047"/>
      </c:barChart>
      <c:catAx>
        <c:axId val="82982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9824047"/>
        <c:crosses val="autoZero"/>
        <c:auto val="1"/>
        <c:lblAlgn val="ctr"/>
        <c:lblOffset val="100"/>
        <c:noMultiLvlLbl val="0"/>
      </c:catAx>
      <c:valAx>
        <c:axId val="8298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982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Интервал баллов</a:t>
            </a:r>
          </a:p>
          <a:p>
            <a:pPr>
              <a:defRPr/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'Задание 3'!$A$77:$A$80</c:f>
              <c:strCache>
                <c:ptCount val="4"/>
                <c:pt idx="0">
                  <c:v>(1-3)</c:v>
                </c:pt>
                <c:pt idx="1">
                  <c:v>(4-6)</c:v>
                </c:pt>
                <c:pt idx="2">
                  <c:v>(7-9)</c:v>
                </c:pt>
                <c:pt idx="3">
                  <c:v>(10-12)</c:v>
                </c:pt>
              </c:strCache>
            </c:strRef>
          </c:cat>
          <c:val>
            <c:numRef>
              <c:f>'Задание 3'!$C$77:$C$80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6-40A9-A2E1-AB1F96221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7905583"/>
        <c:axId val="827907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'Задание 3'!$A$77:$A$80</c15:sqref>
                        </c15:formulaRef>
                      </c:ext>
                    </c:extLst>
                    <c:strCache>
                      <c:ptCount val="4"/>
                      <c:pt idx="0">
                        <c:v>(1-3)</c:v>
                      </c:pt>
                      <c:pt idx="1">
                        <c:v>(4-6)</c:v>
                      </c:pt>
                      <c:pt idx="2">
                        <c:v>(7-9)</c:v>
                      </c:pt>
                      <c:pt idx="3">
                        <c:v>(10-12)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'Задание 3'!$B$77:$B$80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CB6-40A9-A2E1-AB1F96221DE4}"/>
                  </c:ext>
                </c:extLst>
              </c15:ser>
            </c15:filteredBarSeries>
          </c:ext>
        </c:extLst>
      </c:barChart>
      <c:catAx>
        <c:axId val="82790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7907663"/>
        <c:crosses val="autoZero"/>
        <c:auto val="1"/>
        <c:lblAlgn val="ctr"/>
        <c:lblOffset val="100"/>
        <c:noMultiLvlLbl val="0"/>
      </c:catAx>
      <c:valAx>
        <c:axId val="82790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790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220981</xdr:colOff>
      <xdr:row>35</xdr:row>
      <xdr:rowOff>30481</xdr:rowOff>
    </xdr:from>
    <xdr:to>
      <xdr:col>7</xdr:col>
      <xdr:colOff>433705</xdr:colOff>
      <xdr:row>36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8181" y="6431281"/>
          <a:ext cx="212724" cy="152399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129541</xdr:colOff>
      <xdr:row>39</xdr:row>
      <xdr:rowOff>38101</xdr:rowOff>
    </xdr:from>
    <xdr:to>
      <xdr:col>10</xdr:col>
      <xdr:colOff>426721</xdr:colOff>
      <xdr:row>40</xdr:row>
      <xdr:rowOff>152401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5541" y="7170421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39</xdr:row>
      <xdr:rowOff>15241</xdr:rowOff>
    </xdr:from>
    <xdr:to>
      <xdr:col>12</xdr:col>
      <xdr:colOff>457200</xdr:colOff>
      <xdr:row>40</xdr:row>
      <xdr:rowOff>151910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67600" y="7147561"/>
          <a:ext cx="304800" cy="319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57</xdr:row>
      <xdr:rowOff>148590</xdr:rowOff>
    </xdr:from>
    <xdr:to>
      <xdr:col>8</xdr:col>
      <xdr:colOff>220980</xdr:colOff>
      <xdr:row>72</xdr:row>
      <xdr:rowOff>148590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327660</xdr:colOff>
      <xdr:row>75</xdr:row>
      <xdr:rowOff>140970</xdr:rowOff>
    </xdr:from>
    <xdr:to>
      <xdr:col>11</xdr:col>
      <xdr:colOff>22860</xdr:colOff>
      <xdr:row>90</xdr:row>
      <xdr:rowOff>140970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4" workbookViewId="0">
      <selection activeCell="J27" sqref="J27"/>
    </sheetView>
  </sheetViews>
  <sheetFormatPr defaultRowHeight="14.4" x14ac:dyDescent="0.3"/>
  <sheetData>
    <row r="1" spans="1:21" x14ac:dyDescent="0.3">
      <c r="A1" t="s">
        <v>0</v>
      </c>
      <c r="B1">
        <v>20</v>
      </c>
      <c r="C1" t="s">
        <v>2</v>
      </c>
    </row>
    <row r="2" spans="1:21" x14ac:dyDescent="0.3">
      <c r="A2" t="s">
        <v>1</v>
      </c>
      <c r="C2" t="s">
        <v>3</v>
      </c>
    </row>
    <row r="3" spans="1:21" x14ac:dyDescent="0.3">
      <c r="A3" s="4" t="s">
        <v>15</v>
      </c>
      <c r="B3">
        <f>B12</f>
        <v>3.3</v>
      </c>
      <c r="C3" t="s">
        <v>4</v>
      </c>
    </row>
    <row r="4" spans="1:21" x14ac:dyDescent="0.3">
      <c r="A4" t="s">
        <v>10</v>
      </c>
      <c r="B4" s="1">
        <f>B13</f>
        <v>1.3018205875255096</v>
      </c>
      <c r="C4" t="s">
        <v>6</v>
      </c>
    </row>
    <row r="5" spans="1:21" x14ac:dyDescent="0.3">
      <c r="A5" t="s">
        <v>7</v>
      </c>
      <c r="C5" t="s">
        <v>8</v>
      </c>
    </row>
    <row r="6" spans="1:21" x14ac:dyDescent="0.3">
      <c r="A6" s="4" t="s">
        <v>16</v>
      </c>
      <c r="B6">
        <f>B19</f>
        <v>6.6</v>
      </c>
      <c r="C6" t="s">
        <v>9</v>
      </c>
    </row>
    <row r="7" spans="1:21" x14ac:dyDescent="0.3">
      <c r="A7" t="s">
        <v>5</v>
      </c>
      <c r="B7" s="5">
        <f>B20</f>
        <v>5.0199601592044534</v>
      </c>
      <c r="C7" t="s">
        <v>11</v>
      </c>
    </row>
    <row r="8" spans="1:21" x14ac:dyDescent="0.3">
      <c r="A8" s="2"/>
      <c r="B8" s="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.8" x14ac:dyDescent="0.3">
      <c r="A9" s="3" t="s">
        <v>12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2">
        <v>14</v>
      </c>
      <c r="P9" s="2">
        <v>15</v>
      </c>
      <c r="Q9" s="2">
        <v>16</v>
      </c>
      <c r="R9" s="2">
        <v>17</v>
      </c>
      <c r="S9" s="2">
        <v>18</v>
      </c>
      <c r="T9" s="2">
        <v>19</v>
      </c>
      <c r="U9" s="2">
        <v>20</v>
      </c>
    </row>
    <row r="10" spans="1:21" x14ac:dyDescent="0.3">
      <c r="A10" s="2" t="s">
        <v>13</v>
      </c>
      <c r="B10" s="2">
        <v>4</v>
      </c>
      <c r="C10" s="2">
        <v>3</v>
      </c>
      <c r="D10" s="2">
        <v>2</v>
      </c>
      <c r="E10" s="2">
        <v>1</v>
      </c>
      <c r="F10" s="2">
        <v>5</v>
      </c>
      <c r="G10" s="2">
        <v>4</v>
      </c>
      <c r="H10" s="2">
        <v>3</v>
      </c>
      <c r="I10" s="2">
        <v>2</v>
      </c>
      <c r="J10" s="2">
        <v>4</v>
      </c>
      <c r="K10" s="2">
        <v>5</v>
      </c>
      <c r="L10" s="2">
        <v>3</v>
      </c>
      <c r="M10" s="2">
        <v>4</v>
      </c>
      <c r="N10" s="2">
        <v>1</v>
      </c>
      <c r="O10" s="2">
        <v>2</v>
      </c>
      <c r="P10" s="2">
        <v>5</v>
      </c>
      <c r="Q10" s="2">
        <v>4</v>
      </c>
      <c r="R10" s="2">
        <v>3</v>
      </c>
      <c r="S10" s="2">
        <v>4</v>
      </c>
      <c r="T10" s="2">
        <v>5</v>
      </c>
      <c r="U10" s="2">
        <v>2</v>
      </c>
    </row>
    <row r="12" spans="1:21" x14ac:dyDescent="0.3">
      <c r="A12" t="str">
        <f>A3</f>
        <v>Ȳ=</v>
      </c>
      <c r="B12">
        <f>AVERAGE(B10:U10)</f>
        <v>3.3</v>
      </c>
    </row>
    <row r="13" spans="1:21" x14ac:dyDescent="0.3">
      <c r="A13" t="str">
        <f>A4</f>
        <v>SY=</v>
      </c>
      <c r="B13" s="1">
        <f>STDEV(B10:U10)</f>
        <v>1.3018205875255096</v>
      </c>
    </row>
    <row r="15" spans="1:21" x14ac:dyDescent="0.3">
      <c r="A15" s="2"/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8.8" x14ac:dyDescent="0.3">
      <c r="A16" s="3" t="s">
        <v>12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</row>
    <row r="17" spans="1:21" x14ac:dyDescent="0.3">
      <c r="A17" s="2" t="s">
        <v>18</v>
      </c>
      <c r="B17" s="2">
        <v>2</v>
      </c>
      <c r="C17" s="2">
        <v>4</v>
      </c>
      <c r="D17" s="2">
        <v>5</v>
      </c>
      <c r="E17" s="2">
        <v>7</v>
      </c>
      <c r="F17" s="2">
        <v>2</v>
      </c>
      <c r="G17" s="2">
        <v>1</v>
      </c>
      <c r="H17" s="2">
        <v>7</v>
      </c>
      <c r="I17" s="2">
        <v>3</v>
      </c>
      <c r="J17" s="2">
        <v>4</v>
      </c>
      <c r="K17" s="2">
        <v>5</v>
      </c>
      <c r="L17" s="2">
        <v>10</v>
      </c>
      <c r="M17" s="2">
        <v>14</v>
      </c>
      <c r="N17" s="2">
        <v>2</v>
      </c>
      <c r="O17" s="2">
        <v>14</v>
      </c>
      <c r="P17" s="2">
        <v>10</v>
      </c>
      <c r="Q17" s="2">
        <v>5</v>
      </c>
      <c r="R17" s="2">
        <v>9</v>
      </c>
      <c r="S17" s="2">
        <v>20</v>
      </c>
      <c r="T17" s="2">
        <v>1</v>
      </c>
      <c r="U17" s="2">
        <v>7</v>
      </c>
    </row>
    <row r="19" spans="1:21" x14ac:dyDescent="0.3">
      <c r="A19" t="str">
        <f>A6</f>
        <v>ȳ</v>
      </c>
      <c r="B19">
        <f>AVERAGE(B17:U17)</f>
        <v>6.6</v>
      </c>
    </row>
    <row r="20" spans="1:21" x14ac:dyDescent="0.3">
      <c r="A20" t="str">
        <f>A7</f>
        <v>Sy=</v>
      </c>
      <c r="B20" s="5">
        <f>STDEV(B17:U17)</f>
        <v>5.0199601592044534</v>
      </c>
    </row>
    <row r="21" spans="1:21" x14ac:dyDescent="0.3">
      <c r="A21" t="s">
        <v>19</v>
      </c>
      <c r="B21" s="7">
        <f>((((B10*B17)+(C10*C17)+(D10*D17)+(E10*E17)+(F10*F17)+(G10*G17)+(H10*H17)+(I10*I17)+(J10*J17)+(K10*K17)+(L10*L17)+(M10*M17)+(N10*N17)+(O10*O17)+(P10*P17)+(Q10*Q17)+(R10*R17)+(S10*S17)+(T10*T17)+(U10*U17))/20)-(B3*B6)/(B7*B4))*20/(19)</f>
        <v>19.176022480437201</v>
      </c>
      <c r="C21" t="s">
        <v>20</v>
      </c>
    </row>
    <row r="23" spans="1:21" x14ac:dyDescent="0.3">
      <c r="A23" s="9" t="s">
        <v>71</v>
      </c>
      <c r="B23" s="12" t="s">
        <v>72</v>
      </c>
      <c r="C23" s="12"/>
      <c r="D23" s="12"/>
      <c r="E23" s="12"/>
      <c r="F23" s="12"/>
      <c r="G23" s="12"/>
      <c r="H23" s="12"/>
    </row>
    <row r="24" spans="1:21" x14ac:dyDescent="0.3">
      <c r="B24" s="12"/>
      <c r="C24" s="12"/>
      <c r="D24" s="12"/>
      <c r="E24" s="12"/>
      <c r="F24" s="12"/>
      <c r="G24" s="12"/>
      <c r="H24" s="12"/>
    </row>
    <row r="25" spans="1:21" x14ac:dyDescent="0.3">
      <c r="B25" s="12"/>
      <c r="C25" s="12"/>
      <c r="D25" s="12"/>
      <c r="E25" s="12"/>
      <c r="F25" s="12"/>
      <c r="G25" s="12"/>
      <c r="H25" s="12"/>
    </row>
    <row r="26" spans="1:21" x14ac:dyDescent="0.3">
      <c r="B26" s="12"/>
      <c r="C26" s="12"/>
      <c r="D26" s="12"/>
      <c r="E26" s="12"/>
      <c r="F26" s="12"/>
      <c r="G26" s="12"/>
      <c r="H26" s="12"/>
    </row>
    <row r="27" spans="1:21" x14ac:dyDescent="0.3">
      <c r="B27" s="12"/>
      <c r="C27" s="12"/>
      <c r="D27" s="12"/>
      <c r="E27" s="12"/>
      <c r="F27" s="12"/>
      <c r="G27" s="12"/>
      <c r="H27" s="12"/>
    </row>
  </sheetData>
  <mergeCells count="1">
    <mergeCell ref="B23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opLeftCell="A37" workbookViewId="0">
      <selection activeCell="K54" sqref="K54"/>
    </sheetView>
  </sheetViews>
  <sheetFormatPr defaultRowHeight="14.4" x14ac:dyDescent="0.3"/>
  <sheetData>
    <row r="1" spans="1:10" x14ac:dyDescent="0.3">
      <c r="A1" t="s">
        <v>21</v>
      </c>
      <c r="B1">
        <v>20</v>
      </c>
      <c r="C1" t="s">
        <v>2</v>
      </c>
      <c r="H1" t="s">
        <v>67</v>
      </c>
      <c r="I1">
        <f>17</f>
        <v>17</v>
      </c>
      <c r="J1" t="s">
        <v>57</v>
      </c>
    </row>
    <row r="2" spans="1:10" x14ac:dyDescent="0.3">
      <c r="A2" t="s">
        <v>0</v>
      </c>
      <c r="B2">
        <v>20</v>
      </c>
      <c r="C2" t="s">
        <v>22</v>
      </c>
      <c r="H2" t="s">
        <v>68</v>
      </c>
      <c r="I2">
        <f>3</f>
        <v>3</v>
      </c>
      <c r="J2" t="s">
        <v>56</v>
      </c>
    </row>
    <row r="3" spans="1:10" x14ac:dyDescent="0.3">
      <c r="A3" s="4" t="s">
        <v>23</v>
      </c>
      <c r="C3" t="s">
        <v>24</v>
      </c>
    </row>
    <row r="4" spans="1:10" x14ac:dyDescent="0.3">
      <c r="A4" t="s">
        <v>53</v>
      </c>
      <c r="B4">
        <f>20^2</f>
        <v>400</v>
      </c>
    </row>
    <row r="6" spans="1:10" x14ac:dyDescent="0.3">
      <c r="A6" t="s">
        <v>25</v>
      </c>
    </row>
    <row r="7" spans="1:10" x14ac:dyDescent="0.3">
      <c r="A7" t="s">
        <v>46</v>
      </c>
      <c r="C7" t="s">
        <v>47</v>
      </c>
    </row>
    <row r="8" spans="1:10" x14ac:dyDescent="0.3">
      <c r="A8" t="s">
        <v>26</v>
      </c>
      <c r="C8">
        <v>2</v>
      </c>
    </row>
    <row r="9" spans="1:10" x14ac:dyDescent="0.3">
      <c r="A9" t="s">
        <v>27</v>
      </c>
      <c r="C9">
        <v>1</v>
      </c>
    </row>
    <row r="10" spans="1:10" x14ac:dyDescent="0.3">
      <c r="A10" t="s">
        <v>28</v>
      </c>
      <c r="C10">
        <v>4</v>
      </c>
    </row>
    <row r="11" spans="1:10" x14ac:dyDescent="0.3">
      <c r="A11" t="s">
        <v>29</v>
      </c>
      <c r="C11">
        <v>0</v>
      </c>
    </row>
    <row r="12" spans="1:10" x14ac:dyDescent="0.3">
      <c r="A12" t="s">
        <v>30</v>
      </c>
      <c r="C12">
        <v>4</v>
      </c>
    </row>
    <row r="13" spans="1:10" x14ac:dyDescent="0.3">
      <c r="A13" t="s">
        <v>31</v>
      </c>
      <c r="C13">
        <v>5</v>
      </c>
    </row>
    <row r="14" spans="1:10" x14ac:dyDescent="0.3">
      <c r="A14" t="s">
        <v>32</v>
      </c>
      <c r="C14">
        <v>1</v>
      </c>
    </row>
    <row r="15" spans="1:10" x14ac:dyDescent="0.3">
      <c r="A15" t="s">
        <v>33</v>
      </c>
      <c r="C15">
        <v>2</v>
      </c>
    </row>
    <row r="16" spans="1:10" x14ac:dyDescent="0.3">
      <c r="A16" t="s">
        <v>34</v>
      </c>
      <c r="C16">
        <v>4</v>
      </c>
    </row>
    <row r="17" spans="1:9" x14ac:dyDescent="0.3">
      <c r="A17" t="s">
        <v>35</v>
      </c>
      <c r="C17">
        <v>5</v>
      </c>
    </row>
    <row r="18" spans="1:9" x14ac:dyDescent="0.3">
      <c r="A18" t="s">
        <v>36</v>
      </c>
      <c r="C18">
        <v>3</v>
      </c>
    </row>
    <row r="19" spans="1:9" x14ac:dyDescent="0.3">
      <c r="A19" t="s">
        <v>37</v>
      </c>
      <c r="C19">
        <v>1</v>
      </c>
    </row>
    <row r="20" spans="1:9" x14ac:dyDescent="0.3">
      <c r="A20" t="s">
        <v>38</v>
      </c>
      <c r="C20">
        <v>2</v>
      </c>
    </row>
    <row r="21" spans="1:9" x14ac:dyDescent="0.3">
      <c r="A21" t="s">
        <v>39</v>
      </c>
      <c r="C21">
        <v>1</v>
      </c>
    </row>
    <row r="22" spans="1:9" x14ac:dyDescent="0.3">
      <c r="A22" t="s">
        <v>40</v>
      </c>
      <c r="C22">
        <v>0</v>
      </c>
    </row>
    <row r="23" spans="1:9" x14ac:dyDescent="0.3">
      <c r="A23" t="s">
        <v>41</v>
      </c>
      <c r="C23">
        <v>4</v>
      </c>
    </row>
    <row r="24" spans="1:9" x14ac:dyDescent="0.3">
      <c r="A24" t="s">
        <v>42</v>
      </c>
      <c r="C24">
        <v>2</v>
      </c>
    </row>
    <row r="25" spans="1:9" x14ac:dyDescent="0.3">
      <c r="A25" t="s">
        <v>43</v>
      </c>
      <c r="C25">
        <v>3</v>
      </c>
    </row>
    <row r="26" spans="1:9" x14ac:dyDescent="0.3">
      <c r="A26" t="s">
        <v>44</v>
      </c>
      <c r="C26">
        <v>0</v>
      </c>
    </row>
    <row r="27" spans="1:9" x14ac:dyDescent="0.3">
      <c r="A27" t="s">
        <v>45</v>
      </c>
      <c r="C27">
        <v>1</v>
      </c>
    </row>
    <row r="30" spans="1:9" x14ac:dyDescent="0.3">
      <c r="A30" s="2" t="s">
        <v>48</v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 t="s">
        <v>49</v>
      </c>
      <c r="B32" s="2">
        <v>0</v>
      </c>
      <c r="C32" s="2">
        <v>1</v>
      </c>
      <c r="D32" s="2">
        <v>2</v>
      </c>
      <c r="E32" s="2">
        <v>3</v>
      </c>
      <c r="F32" s="2">
        <v>4</v>
      </c>
      <c r="G32" s="2">
        <v>5</v>
      </c>
      <c r="H32" s="2"/>
      <c r="I32" s="2"/>
    </row>
    <row r="33" spans="1:41" x14ac:dyDescent="0.3">
      <c r="A33" s="2" t="str">
        <f>A3</f>
        <v>fi</v>
      </c>
      <c r="B33" s="2">
        <v>4</v>
      </c>
      <c r="C33" s="2">
        <v>2</v>
      </c>
      <c r="D33" s="2">
        <v>4</v>
      </c>
      <c r="E33" s="2">
        <v>5</v>
      </c>
      <c r="F33" s="2">
        <v>5</v>
      </c>
      <c r="G33" s="2">
        <v>10</v>
      </c>
      <c r="H33" s="2"/>
      <c r="I33" s="2"/>
    </row>
    <row r="35" spans="1:41" x14ac:dyDescent="0.3">
      <c r="A35" s="2" t="s">
        <v>50</v>
      </c>
      <c r="B35" s="2"/>
      <c r="C35" s="2"/>
      <c r="D35" s="2"/>
      <c r="E35" s="2"/>
      <c r="F35" s="2"/>
      <c r="G35" s="2"/>
      <c r="H35" s="2"/>
    </row>
    <row r="36" spans="1:41" x14ac:dyDescent="0.3">
      <c r="A36" s="2" t="s">
        <v>51</v>
      </c>
      <c r="B36" s="2">
        <v>0</v>
      </c>
      <c r="C36" s="2">
        <v>1</v>
      </c>
      <c r="D36" s="2">
        <v>2</v>
      </c>
      <c r="E36" s="2">
        <v>3</v>
      </c>
      <c r="F36" s="2">
        <v>4</v>
      </c>
      <c r="G36" s="2">
        <v>5</v>
      </c>
      <c r="H36" s="2"/>
    </row>
    <row r="37" spans="1:41" x14ac:dyDescent="0.3">
      <c r="A37" s="2" t="str">
        <f>A33</f>
        <v>fi</v>
      </c>
      <c r="B37" s="2">
        <v>4</v>
      </c>
      <c r="C37" s="2">
        <v>2</v>
      </c>
      <c r="D37" s="2">
        <v>4</v>
      </c>
      <c r="E37" s="2">
        <v>5</v>
      </c>
      <c r="F37" s="2">
        <v>5</v>
      </c>
      <c r="G37" s="2">
        <v>10</v>
      </c>
      <c r="H37" s="2"/>
    </row>
    <row r="38" spans="1:41" x14ac:dyDescent="0.3">
      <c r="A38" s="2" t="s">
        <v>52</v>
      </c>
      <c r="B38" s="2">
        <f>B37^2</f>
        <v>16</v>
      </c>
      <c r="C38" s="2">
        <f>C37^2</f>
        <v>4</v>
      </c>
      <c r="D38" s="2">
        <f t="shared" ref="D38:G38" si="0">D37^2</f>
        <v>16</v>
      </c>
      <c r="E38" s="2">
        <f t="shared" si="0"/>
        <v>25</v>
      </c>
      <c r="F38" s="2">
        <f t="shared" si="0"/>
        <v>25</v>
      </c>
      <c r="G38" s="2">
        <f t="shared" si="0"/>
        <v>100</v>
      </c>
      <c r="H38" s="6">
        <f>SUM(B38:G38)</f>
        <v>186</v>
      </c>
    </row>
    <row r="40" spans="1:41" x14ac:dyDescent="0.3">
      <c r="A40" s="4" t="s">
        <v>54</v>
      </c>
      <c r="B40" s="1">
        <f>((B2+1)*(B4-H38))/(B2*B4)</f>
        <v>0.56174999999999997</v>
      </c>
      <c r="L40" s="1">
        <f>I1/G41</f>
        <v>0.85</v>
      </c>
      <c r="N40">
        <f>I2/I41</f>
        <v>0.15</v>
      </c>
    </row>
    <row r="41" spans="1:41" x14ac:dyDescent="0.3">
      <c r="A41" s="9" t="s">
        <v>55</v>
      </c>
      <c r="B41" s="11">
        <f>L40-N40</f>
        <v>0.7</v>
      </c>
      <c r="F41" t="s">
        <v>65</v>
      </c>
      <c r="G41">
        <v>20</v>
      </c>
      <c r="H41" t="s">
        <v>66</v>
      </c>
      <c r="I41">
        <v>20</v>
      </c>
    </row>
    <row r="42" spans="1:41" x14ac:dyDescent="0.3">
      <c r="A42" t="s">
        <v>58</v>
      </c>
    </row>
    <row r="43" spans="1:41" x14ac:dyDescent="0.3">
      <c r="A43" t="s">
        <v>59</v>
      </c>
      <c r="B43">
        <v>0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</row>
    <row r="44" spans="1:41" x14ac:dyDescent="0.3">
      <c r="A44" t="str">
        <f>A37</f>
        <v>fi</v>
      </c>
      <c r="B44">
        <v>2</v>
      </c>
      <c r="C44">
        <v>2</v>
      </c>
      <c r="D44">
        <v>3</v>
      </c>
      <c r="E44">
        <v>2</v>
      </c>
      <c r="F44">
        <v>1</v>
      </c>
      <c r="G44">
        <v>2</v>
      </c>
      <c r="H44">
        <v>4</v>
      </c>
      <c r="I44">
        <v>4</v>
      </c>
      <c r="J44">
        <v>5</v>
      </c>
      <c r="K44">
        <v>3</v>
      </c>
      <c r="L44">
        <v>5</v>
      </c>
      <c r="M44">
        <v>3</v>
      </c>
      <c r="N44">
        <v>4</v>
      </c>
      <c r="O44">
        <v>1</v>
      </c>
      <c r="P44">
        <v>2</v>
      </c>
      <c r="Q44">
        <v>1</v>
      </c>
      <c r="R44">
        <v>2</v>
      </c>
      <c r="S44">
        <v>3</v>
      </c>
      <c r="T44">
        <v>4</v>
      </c>
      <c r="U44">
        <v>5</v>
      </c>
      <c r="V44">
        <v>1</v>
      </c>
    </row>
    <row r="46" spans="1:41" x14ac:dyDescent="0.3">
      <c r="A46" t="s">
        <v>60</v>
      </c>
    </row>
    <row r="47" spans="1:41" x14ac:dyDescent="0.3">
      <c r="A47" t="s">
        <v>46</v>
      </c>
      <c r="B47" s="6">
        <v>1</v>
      </c>
      <c r="C47" s="6">
        <v>2</v>
      </c>
      <c r="D47" s="6">
        <v>3</v>
      </c>
      <c r="E47" s="6">
        <v>4</v>
      </c>
      <c r="F47" s="6">
        <v>5</v>
      </c>
      <c r="G47" s="6">
        <v>6</v>
      </c>
      <c r="H47" s="6">
        <v>7</v>
      </c>
      <c r="I47" s="6">
        <v>8</v>
      </c>
      <c r="J47" s="6">
        <v>9</v>
      </c>
      <c r="K47" s="6">
        <v>10</v>
      </c>
      <c r="L47" s="6">
        <v>11</v>
      </c>
      <c r="M47" s="6">
        <v>12</v>
      </c>
      <c r="N47" s="6">
        <v>13</v>
      </c>
      <c r="O47" s="6">
        <v>14</v>
      </c>
      <c r="P47" s="6">
        <v>15</v>
      </c>
      <c r="Q47" s="6">
        <v>16</v>
      </c>
      <c r="R47" s="6">
        <v>17</v>
      </c>
      <c r="S47" s="6">
        <v>18</v>
      </c>
      <c r="T47" s="6">
        <v>19</v>
      </c>
      <c r="U47" s="6">
        <v>20</v>
      </c>
      <c r="V47" s="8">
        <v>1</v>
      </c>
      <c r="W47" s="8">
        <v>2</v>
      </c>
      <c r="X47" s="8">
        <v>3</v>
      </c>
      <c r="Y47" s="8">
        <v>4</v>
      </c>
      <c r="Z47" s="8">
        <v>5</v>
      </c>
      <c r="AA47" s="8">
        <v>6</v>
      </c>
      <c r="AB47" s="8">
        <v>7</v>
      </c>
      <c r="AC47" s="8">
        <v>8</v>
      </c>
      <c r="AD47" s="8">
        <v>9</v>
      </c>
      <c r="AE47" s="8">
        <v>10</v>
      </c>
      <c r="AF47" s="8">
        <v>11</v>
      </c>
      <c r="AG47" s="8">
        <v>12</v>
      </c>
      <c r="AH47" s="8">
        <v>13</v>
      </c>
      <c r="AI47" s="8">
        <v>14</v>
      </c>
      <c r="AJ47" s="8">
        <v>15</v>
      </c>
      <c r="AK47" s="8">
        <v>16</v>
      </c>
      <c r="AL47" s="8">
        <v>17</v>
      </c>
      <c r="AM47" s="8">
        <v>18</v>
      </c>
      <c r="AN47" s="8">
        <v>19</v>
      </c>
      <c r="AO47" s="8">
        <v>20</v>
      </c>
    </row>
    <row r="48" spans="1:41" x14ac:dyDescent="0.3">
      <c r="A48" t="s">
        <v>61</v>
      </c>
      <c r="B48" s="6">
        <v>1</v>
      </c>
      <c r="C48" s="6">
        <v>0</v>
      </c>
      <c r="D48" s="6">
        <v>0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0</v>
      </c>
      <c r="AD48" s="8">
        <v>0</v>
      </c>
      <c r="AE48" s="8">
        <v>0</v>
      </c>
      <c r="AF48" s="8">
        <v>1</v>
      </c>
      <c r="AG48" s="8">
        <v>1</v>
      </c>
      <c r="AH48" s="8">
        <v>1</v>
      </c>
      <c r="AI48" s="8">
        <v>1</v>
      </c>
      <c r="AJ48" s="8">
        <v>1</v>
      </c>
      <c r="AK48" s="8">
        <v>1</v>
      </c>
      <c r="AL48" s="8">
        <v>1</v>
      </c>
      <c r="AM48" s="8">
        <v>1</v>
      </c>
      <c r="AN48" s="8">
        <v>1</v>
      </c>
      <c r="AO48" s="8">
        <v>1</v>
      </c>
    </row>
    <row r="49" spans="1:41" x14ac:dyDescent="0.3">
      <c r="A49" t="s">
        <v>62</v>
      </c>
      <c r="B49" s="13" t="s">
        <v>63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5"/>
      <c r="V49" s="16" t="s">
        <v>64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5"/>
    </row>
    <row r="50" spans="1:41" x14ac:dyDescent="0.3">
      <c r="B50" s="10"/>
    </row>
    <row r="51" spans="1:41" x14ac:dyDescent="0.3">
      <c r="A51" t="s">
        <v>69</v>
      </c>
      <c r="B51" s="12" t="s">
        <v>70</v>
      </c>
      <c r="C51" s="12"/>
      <c r="D51" s="12"/>
      <c r="E51" s="12"/>
      <c r="F51" s="12"/>
      <c r="G51" s="12"/>
      <c r="H51" s="12"/>
      <c r="I51" s="12"/>
      <c r="J51" s="12"/>
    </row>
    <row r="52" spans="1:41" x14ac:dyDescent="0.3">
      <c r="B52" s="12"/>
      <c r="C52" s="12"/>
      <c r="D52" s="12"/>
      <c r="E52" s="12"/>
      <c r="F52" s="12"/>
      <c r="G52" s="12"/>
      <c r="H52" s="12"/>
      <c r="I52" s="12"/>
      <c r="J52" s="12"/>
    </row>
    <row r="53" spans="1:41" x14ac:dyDescent="0.3">
      <c r="B53" s="12"/>
      <c r="C53" s="12"/>
      <c r="D53" s="12"/>
      <c r="E53" s="12"/>
      <c r="F53" s="12"/>
      <c r="G53" s="12"/>
      <c r="H53" s="12"/>
      <c r="I53" s="12"/>
      <c r="J53" s="12"/>
    </row>
    <row r="54" spans="1:41" x14ac:dyDescent="0.3">
      <c r="B54" s="12"/>
      <c r="C54" s="12"/>
      <c r="D54" s="12"/>
      <c r="E54" s="12"/>
      <c r="F54" s="12"/>
      <c r="G54" s="12"/>
      <c r="H54" s="12"/>
      <c r="I54" s="12"/>
      <c r="J54" s="12"/>
    </row>
    <row r="55" spans="1:41" x14ac:dyDescent="0.3">
      <c r="B55" s="12"/>
      <c r="C55" s="12"/>
      <c r="D55" s="12"/>
      <c r="E55" s="12"/>
      <c r="F55" s="12"/>
      <c r="G55" s="12"/>
      <c r="H55" s="12"/>
      <c r="I55" s="12"/>
      <c r="J55" s="12"/>
    </row>
    <row r="56" spans="1:41" x14ac:dyDescent="0.3">
      <c r="B56" s="12"/>
      <c r="C56" s="12"/>
      <c r="D56" s="12"/>
      <c r="E56" s="12"/>
      <c r="F56" s="12"/>
      <c r="G56" s="12"/>
      <c r="H56" s="12"/>
      <c r="I56" s="12"/>
      <c r="J56" s="12"/>
    </row>
  </sheetData>
  <mergeCells count="3">
    <mergeCell ref="B49:U49"/>
    <mergeCell ref="V49:AO49"/>
    <mergeCell ref="B51:J5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topLeftCell="A96" workbookViewId="0">
      <selection activeCell="B103" sqref="B103"/>
    </sheetView>
  </sheetViews>
  <sheetFormatPr defaultRowHeight="14.4" x14ac:dyDescent="0.3"/>
  <sheetData>
    <row r="1" spans="1:22" ht="43.2" x14ac:dyDescent="0.3">
      <c r="A1" s="17" t="s">
        <v>73</v>
      </c>
      <c r="B1" t="s">
        <v>74</v>
      </c>
      <c r="G1" t="s">
        <v>77</v>
      </c>
      <c r="V1" t="s">
        <v>75</v>
      </c>
    </row>
    <row r="2" spans="1:2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2" x14ac:dyDescent="0.3">
      <c r="A3" s="17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f>SUM(B3:U3)</f>
        <v>3</v>
      </c>
    </row>
    <row r="4" spans="1:22" x14ac:dyDescent="0.3">
      <c r="A4" s="17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f t="shared" ref="V4:V22" si="0">SUM(B4:U4)</f>
        <v>8</v>
      </c>
    </row>
    <row r="5" spans="1:22" x14ac:dyDescent="0.3">
      <c r="A5" s="17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f t="shared" si="0"/>
        <v>7</v>
      </c>
    </row>
    <row r="6" spans="1:22" x14ac:dyDescent="0.3">
      <c r="A6" s="17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f t="shared" si="0"/>
        <v>4</v>
      </c>
    </row>
    <row r="7" spans="1:22" x14ac:dyDescent="0.3">
      <c r="A7" s="1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f t="shared" si="0"/>
        <v>2</v>
      </c>
    </row>
    <row r="8" spans="1:22" x14ac:dyDescent="0.3">
      <c r="A8" s="17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f t="shared" si="0"/>
        <v>9</v>
      </c>
    </row>
    <row r="9" spans="1:22" x14ac:dyDescent="0.3">
      <c r="A9" s="17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f t="shared" si="0"/>
        <v>8</v>
      </c>
    </row>
    <row r="10" spans="1:22" x14ac:dyDescent="0.3">
      <c r="A10" s="17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f t="shared" si="0"/>
        <v>9</v>
      </c>
    </row>
    <row r="11" spans="1:22" x14ac:dyDescent="0.3">
      <c r="A11" s="17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f>SUM(B11:U11)</f>
        <v>12</v>
      </c>
    </row>
    <row r="12" spans="1:22" x14ac:dyDescent="0.3">
      <c r="A12" s="17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f t="shared" si="0"/>
        <v>10</v>
      </c>
    </row>
    <row r="13" spans="1:22" x14ac:dyDescent="0.3">
      <c r="A13" s="17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f t="shared" si="0"/>
        <v>10</v>
      </c>
    </row>
    <row r="14" spans="1:22" x14ac:dyDescent="0.3">
      <c r="A14" s="17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f t="shared" si="0"/>
        <v>10</v>
      </c>
    </row>
    <row r="15" spans="1:22" x14ac:dyDescent="0.3">
      <c r="A15" s="17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f t="shared" si="0"/>
        <v>8</v>
      </c>
    </row>
    <row r="16" spans="1:22" x14ac:dyDescent="0.3">
      <c r="A16" s="17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f t="shared" si="0"/>
        <v>13</v>
      </c>
    </row>
    <row r="17" spans="1:22" x14ac:dyDescent="0.3">
      <c r="A17" s="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f t="shared" si="0"/>
        <v>8</v>
      </c>
    </row>
    <row r="18" spans="1:22" x14ac:dyDescent="0.3">
      <c r="A18" s="17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f t="shared" si="0"/>
        <v>6</v>
      </c>
    </row>
    <row r="19" spans="1:22" x14ac:dyDescent="0.3">
      <c r="A19" s="17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f t="shared" si="0"/>
        <v>7</v>
      </c>
    </row>
    <row r="20" spans="1:22" x14ac:dyDescent="0.3">
      <c r="A20" s="17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f t="shared" si="0"/>
        <v>8</v>
      </c>
    </row>
    <row r="21" spans="1:22" ht="43.2" x14ac:dyDescent="0.3">
      <c r="A21" s="17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7" t="s">
        <v>76</v>
      </c>
    </row>
    <row r="22" spans="1:22" ht="43.2" x14ac:dyDescent="0.3">
      <c r="A22" s="17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s="17" t="s">
        <v>76</v>
      </c>
    </row>
    <row r="23" spans="1:22" ht="115.2" x14ac:dyDescent="0.3">
      <c r="A23" s="17" t="s">
        <v>78</v>
      </c>
      <c r="B23">
        <f>SUM(B3:B20)</f>
        <v>8</v>
      </c>
      <c r="C23">
        <f t="shared" ref="C23:V23" si="1">SUM(C3:C20)</f>
        <v>4</v>
      </c>
      <c r="D23">
        <f t="shared" si="1"/>
        <v>10</v>
      </c>
      <c r="E23">
        <f t="shared" si="1"/>
        <v>7</v>
      </c>
      <c r="F23">
        <f t="shared" si="1"/>
        <v>12</v>
      </c>
      <c r="G23">
        <f t="shared" si="1"/>
        <v>7</v>
      </c>
      <c r="H23">
        <f t="shared" si="1"/>
        <v>4</v>
      </c>
      <c r="I23">
        <f t="shared" si="1"/>
        <v>10</v>
      </c>
      <c r="J23">
        <f>SUM(J3:J20)</f>
        <v>6</v>
      </c>
      <c r="K23">
        <f t="shared" si="1"/>
        <v>6</v>
      </c>
      <c r="L23">
        <f t="shared" si="1"/>
        <v>8</v>
      </c>
      <c r="M23">
        <f t="shared" si="1"/>
        <v>7</v>
      </c>
      <c r="N23">
        <f t="shared" si="1"/>
        <v>6</v>
      </c>
      <c r="O23">
        <f t="shared" si="1"/>
        <v>9</v>
      </c>
      <c r="P23">
        <f t="shared" si="1"/>
        <v>6</v>
      </c>
      <c r="Q23">
        <f t="shared" si="1"/>
        <v>7</v>
      </c>
      <c r="R23">
        <f t="shared" si="1"/>
        <v>8</v>
      </c>
      <c r="S23">
        <f t="shared" si="1"/>
        <v>4</v>
      </c>
      <c r="T23">
        <f t="shared" si="1"/>
        <v>7</v>
      </c>
      <c r="U23">
        <f t="shared" si="1"/>
        <v>6</v>
      </c>
    </row>
    <row r="24" spans="1:22" x14ac:dyDescent="0.3">
      <c r="A24" t="s">
        <v>79</v>
      </c>
    </row>
    <row r="25" spans="1:22" ht="43.2" x14ac:dyDescent="0.3">
      <c r="A25" s="17" t="s">
        <v>81</v>
      </c>
      <c r="B25" t="s">
        <v>80</v>
      </c>
    </row>
    <row r="26" spans="1:22" ht="43.2" x14ac:dyDescent="0.3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 s="17" t="s">
        <v>75</v>
      </c>
    </row>
    <row r="27" spans="1:22" x14ac:dyDescent="0.3">
      <c r="A27" s="17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f t="shared" ref="V27" si="2">SUM(B27:U27)</f>
        <v>2</v>
      </c>
    </row>
    <row r="28" spans="1:22" x14ac:dyDescent="0.3">
      <c r="A28" s="17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>SUM(B28:U28)</f>
        <v>3</v>
      </c>
    </row>
    <row r="29" spans="1:22" x14ac:dyDescent="0.3">
      <c r="A29" s="17">
        <v>4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ref="V29:V41" si="3">SUM(B29:U29)</f>
        <v>4</v>
      </c>
    </row>
    <row r="30" spans="1:22" x14ac:dyDescent="0.3">
      <c r="A30" s="17">
        <v>16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3"/>
        <v>6</v>
      </c>
    </row>
    <row r="31" spans="1:22" x14ac:dyDescent="0.3">
      <c r="A31" s="17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f t="shared" si="3"/>
        <v>7</v>
      </c>
    </row>
    <row r="32" spans="1:22" x14ac:dyDescent="0.3">
      <c r="A32" s="17">
        <v>17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f t="shared" si="3"/>
        <v>7</v>
      </c>
    </row>
    <row r="33" spans="1:22" x14ac:dyDescent="0.3">
      <c r="A33" s="17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f t="shared" si="3"/>
        <v>8</v>
      </c>
    </row>
    <row r="34" spans="1:22" x14ac:dyDescent="0.3">
      <c r="A34" s="17">
        <v>7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f t="shared" si="3"/>
        <v>8</v>
      </c>
    </row>
    <row r="35" spans="1:22" x14ac:dyDescent="0.3">
      <c r="A35" s="17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f t="shared" si="3"/>
        <v>8</v>
      </c>
    </row>
    <row r="36" spans="1:22" x14ac:dyDescent="0.3">
      <c r="A36" s="17">
        <v>18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f t="shared" si="3"/>
        <v>8</v>
      </c>
    </row>
    <row r="37" spans="1:22" x14ac:dyDescent="0.3">
      <c r="A37" s="17">
        <v>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f t="shared" si="3"/>
        <v>9</v>
      </c>
    </row>
    <row r="38" spans="1:22" x14ac:dyDescent="0.3">
      <c r="A38" s="17">
        <v>8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f t="shared" si="3"/>
        <v>9</v>
      </c>
    </row>
    <row r="39" spans="1:22" x14ac:dyDescent="0.3">
      <c r="A39" s="17">
        <v>10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f t="shared" si="3"/>
        <v>10</v>
      </c>
    </row>
    <row r="40" spans="1:22" x14ac:dyDescent="0.3">
      <c r="A40" s="17">
        <v>11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f t="shared" si="3"/>
        <v>10</v>
      </c>
    </row>
    <row r="41" spans="1:22" x14ac:dyDescent="0.3">
      <c r="A41" s="17">
        <v>12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f t="shared" si="3"/>
        <v>10</v>
      </c>
    </row>
    <row r="42" spans="1:22" x14ac:dyDescent="0.3">
      <c r="A42" s="17">
        <v>9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f>SUM(B42:U42)</f>
        <v>12</v>
      </c>
    </row>
    <row r="43" spans="1:22" x14ac:dyDescent="0.3">
      <c r="A43" s="17">
        <v>14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f t="shared" ref="V43" si="4">SUM(B43:U43)</f>
        <v>13</v>
      </c>
    </row>
    <row r="44" spans="1:22" ht="115.2" x14ac:dyDescent="0.3">
      <c r="A44" s="17" t="s">
        <v>78</v>
      </c>
      <c r="B44">
        <f>SUM(B27:B43)</f>
        <v>7</v>
      </c>
      <c r="C44">
        <f t="shared" ref="C44:U44" si="5">SUM(C27:C43)</f>
        <v>4</v>
      </c>
      <c r="D44">
        <f t="shared" si="5"/>
        <v>9</v>
      </c>
      <c r="E44">
        <f t="shared" si="5"/>
        <v>6</v>
      </c>
      <c r="F44">
        <f t="shared" si="5"/>
        <v>11</v>
      </c>
      <c r="G44">
        <f t="shared" si="5"/>
        <v>6</v>
      </c>
      <c r="H44">
        <f t="shared" si="5"/>
        <v>3</v>
      </c>
      <c r="I44">
        <f t="shared" si="5"/>
        <v>9</v>
      </c>
      <c r="J44">
        <f t="shared" si="5"/>
        <v>5</v>
      </c>
      <c r="K44">
        <f t="shared" si="5"/>
        <v>6</v>
      </c>
      <c r="L44">
        <f t="shared" si="5"/>
        <v>8</v>
      </c>
      <c r="M44">
        <f t="shared" si="5"/>
        <v>7</v>
      </c>
      <c r="N44">
        <f t="shared" si="5"/>
        <v>6</v>
      </c>
      <c r="O44">
        <f t="shared" si="5"/>
        <v>9</v>
      </c>
      <c r="P44">
        <f t="shared" si="5"/>
        <v>6</v>
      </c>
      <c r="Q44">
        <f t="shared" si="5"/>
        <v>7</v>
      </c>
      <c r="R44">
        <f t="shared" si="5"/>
        <v>8</v>
      </c>
      <c r="S44">
        <f t="shared" si="5"/>
        <v>4</v>
      </c>
      <c r="T44">
        <f t="shared" si="5"/>
        <v>7</v>
      </c>
      <c r="U44">
        <f t="shared" si="5"/>
        <v>6</v>
      </c>
    </row>
    <row r="46" spans="1:22" x14ac:dyDescent="0.3">
      <c r="A46" t="s">
        <v>82</v>
      </c>
    </row>
    <row r="47" spans="1:22" x14ac:dyDescent="0.3">
      <c r="A47" t="s">
        <v>83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</row>
    <row r="48" spans="1:22" x14ac:dyDescent="0.3">
      <c r="A48" t="s">
        <v>84</v>
      </c>
      <c r="B48">
        <v>1</v>
      </c>
      <c r="C48">
        <v>5</v>
      </c>
      <c r="D48">
        <v>4</v>
      </c>
      <c r="E48">
        <v>3</v>
      </c>
      <c r="F48">
        <v>2</v>
      </c>
      <c r="G48">
        <v>6</v>
      </c>
      <c r="H48">
        <v>8</v>
      </c>
      <c r="I48">
        <v>7</v>
      </c>
      <c r="J48">
        <v>9</v>
      </c>
      <c r="K48">
        <v>10</v>
      </c>
    </row>
    <row r="49" spans="1:11" x14ac:dyDescent="0.3">
      <c r="A49" t="s">
        <v>85</v>
      </c>
      <c r="B49">
        <v>1</v>
      </c>
      <c r="C49">
        <v>2</v>
      </c>
      <c r="D49">
        <v>3</v>
      </c>
      <c r="E49">
        <v>3</v>
      </c>
      <c r="F49">
        <v>3</v>
      </c>
      <c r="G49">
        <v>4</v>
      </c>
      <c r="H49">
        <v>4</v>
      </c>
      <c r="I49">
        <v>5</v>
      </c>
      <c r="J49">
        <v>3</v>
      </c>
      <c r="K49">
        <v>1</v>
      </c>
    </row>
    <row r="51" spans="1:11" x14ac:dyDescent="0.3">
      <c r="A51" t="s">
        <v>86</v>
      </c>
    </row>
    <row r="52" spans="1:11" x14ac:dyDescent="0.3">
      <c r="A52" t="s">
        <v>87</v>
      </c>
      <c r="B52">
        <v>1</v>
      </c>
      <c r="C52">
        <v>2</v>
      </c>
      <c r="D52">
        <v>4</v>
      </c>
      <c r="E52">
        <v>5</v>
      </c>
      <c r="F52">
        <v>6</v>
      </c>
      <c r="G52">
        <v>8</v>
      </c>
      <c r="H52">
        <v>9</v>
      </c>
      <c r="I52">
        <v>10</v>
      </c>
      <c r="J52">
        <v>12</v>
      </c>
      <c r="K52">
        <v>0</v>
      </c>
    </row>
    <row r="53" spans="1:11" x14ac:dyDescent="0.3">
      <c r="A53" t="s">
        <v>88</v>
      </c>
      <c r="B53">
        <v>1</v>
      </c>
      <c r="C53">
        <v>1</v>
      </c>
      <c r="D53">
        <v>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7" spans="1:11" x14ac:dyDescent="0.3">
      <c r="D57" t="s">
        <v>89</v>
      </c>
    </row>
    <row r="75" spans="1:3" x14ac:dyDescent="0.3">
      <c r="A75" t="s">
        <v>90</v>
      </c>
    </row>
    <row r="76" spans="1:3" x14ac:dyDescent="0.3">
      <c r="A76" t="s">
        <v>91</v>
      </c>
      <c r="C76" t="s">
        <v>92</v>
      </c>
    </row>
    <row r="77" spans="1:3" x14ac:dyDescent="0.3">
      <c r="A77" s="18" t="s">
        <v>93</v>
      </c>
      <c r="C77">
        <v>2</v>
      </c>
    </row>
    <row r="78" spans="1:3" x14ac:dyDescent="0.3">
      <c r="A78" t="s">
        <v>94</v>
      </c>
      <c r="C78">
        <v>5</v>
      </c>
    </row>
    <row r="79" spans="1:3" x14ac:dyDescent="0.3">
      <c r="A79" t="s">
        <v>95</v>
      </c>
      <c r="C79">
        <v>2</v>
      </c>
    </row>
    <row r="80" spans="1:3" x14ac:dyDescent="0.3">
      <c r="A80" t="s">
        <v>96</v>
      </c>
      <c r="C80">
        <v>2</v>
      </c>
    </row>
    <row r="94" spans="1:1" x14ac:dyDescent="0.3">
      <c r="A94" t="s">
        <v>97</v>
      </c>
    </row>
    <row r="95" spans="1:1" x14ac:dyDescent="0.3">
      <c r="A95">
        <f>134/17</f>
        <v>7.882352941176471</v>
      </c>
    </row>
    <row r="97" spans="1:1" x14ac:dyDescent="0.3">
      <c r="A97" t="s">
        <v>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2023-02-17T20:57:55Z</dcterms:modified>
</cp:coreProperties>
</file>