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Documents\homework\eepm\"/>
    </mc:Choice>
  </mc:AlternateContent>
  <xr:revisionPtr revIDLastSave="0" documentId="13_ncr:1_{069E28E4-D326-47CB-B90F-DA9421386605}" xr6:coauthVersionLast="47" xr6:coauthVersionMax="47" xr10:uidLastSave="{00000000-0000-0000-0000-000000000000}"/>
  <bookViews>
    <workbookView xWindow="-110" yWindow="-110" windowWidth="19420" windowHeight="10300" xr2:uid="{716FB9D0-EAE7-413A-A17B-407AC9063BA3}"/>
  </bookViews>
  <sheets>
    <sheet name="Sheet1" sheetId="1" r:id="rId1"/>
  </sheets>
  <definedNames>
    <definedName name="solver_adj" localSheetId="0" hidden="1">Sheet1!$C$25:$D$25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Sheet1!$C$25</definedName>
    <definedName name="solver_lhs2" localSheetId="0" hidden="1">Sheet1!$D$25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Sheet1!$E$24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Sheet1!$C$27</definedName>
    <definedName name="solver_rhs2" localSheetId="0" hidden="1">Sheet1!$D$27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1" l="1"/>
  <c r="S5" i="1"/>
  <c r="S6" i="1"/>
  <c r="S7" i="1"/>
  <c r="S8" i="1"/>
  <c r="S9" i="1"/>
  <c r="S10" i="1"/>
  <c r="S11" i="1"/>
  <c r="S12" i="1"/>
  <c r="S13" i="1"/>
  <c r="S4" i="1"/>
  <c r="R5" i="1"/>
  <c r="R6" i="1"/>
  <c r="R7" i="1"/>
  <c r="R8" i="1"/>
  <c r="R9" i="1"/>
  <c r="R10" i="1"/>
  <c r="R11" i="1"/>
  <c r="R12" i="1"/>
  <c r="R13" i="1"/>
  <c r="R4" i="1"/>
  <c r="N13" i="1"/>
  <c r="K18" i="1"/>
  <c r="O18" i="1" s="1"/>
  <c r="N18" i="1"/>
  <c r="M18" i="1"/>
  <c r="L18" i="1"/>
  <c r="E24" i="1"/>
  <c r="E18" i="1"/>
  <c r="M5" i="1"/>
  <c r="K4" i="1" a="1"/>
  <c r="K4" i="1" s="1"/>
  <c r="I5" i="1" l="1"/>
  <c r="I6" i="1"/>
  <c r="I7" i="1"/>
  <c r="I8" i="1"/>
  <c r="I9" i="1"/>
  <c r="I10" i="1"/>
  <c r="I11" i="1"/>
  <c r="I12" i="1"/>
  <c r="I13" i="1"/>
  <c r="H5" i="1"/>
  <c r="H6" i="1"/>
  <c r="H7" i="1"/>
  <c r="H8" i="1"/>
  <c r="H9" i="1"/>
  <c r="H10" i="1"/>
  <c r="H11" i="1"/>
  <c r="H12" i="1"/>
  <c r="H13" i="1"/>
  <c r="H4" i="1"/>
  <c r="I4" i="1"/>
  <c r="G6" i="1"/>
  <c r="G7" i="1"/>
  <c r="G8" i="1"/>
  <c r="G9" i="1"/>
  <c r="G10" i="1"/>
  <c r="G11" i="1"/>
  <c r="G12" i="1"/>
  <c r="G13" i="1"/>
  <c r="G5" i="1"/>
  <c r="G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<sst xmlns="http://schemas.openxmlformats.org/spreadsheetml/2006/main" count="42" uniqueCount="26">
  <si>
    <t>K</t>
  </si>
  <si>
    <t>L</t>
  </si>
  <si>
    <t>F</t>
  </si>
  <si>
    <t>VII варіант</t>
  </si>
  <si>
    <t>№</t>
  </si>
  <si>
    <t>ln K</t>
  </si>
  <si>
    <t>ln L</t>
  </si>
  <si>
    <t>β</t>
  </si>
  <si>
    <t>α</t>
  </si>
  <si>
    <t>ln A</t>
  </si>
  <si>
    <t>ln F</t>
  </si>
  <si>
    <t>A</t>
  </si>
  <si>
    <t>F(K,L) = A*(K^α)*(L^β)</t>
  </si>
  <si>
    <t>F(K,L) = 1,855377*(K^0,365126)*(L^0,36426)</t>
  </si>
  <si>
    <t>Досконала конкуренція (довгий період)</t>
  </si>
  <si>
    <t>p</t>
  </si>
  <si>
    <t>wK</t>
  </si>
  <si>
    <t>wL</t>
  </si>
  <si>
    <t>Profit</t>
  </si>
  <si>
    <t>Оптимальні витрати ресурсів</t>
  </si>
  <si>
    <t>Досконала конкуренція (короткостроковий період)</t>
  </si>
  <si>
    <t>Обмеження:</t>
  </si>
  <si>
    <t>Монополія-монопсонія</t>
  </si>
  <si>
    <t xml:space="preserve">Еластичність заміщення </t>
  </si>
  <si>
    <t>Ефект масштабу</t>
  </si>
  <si>
    <t>ел.зам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</si>
</sst>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8" xfId="0" applyFill="1" applyBorder="1"/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81E3-3429-4408-8C38-B5E176555EAC}">
  <dimension ref="A1:S27"/>
  <sheetViews>
    <sheetView tabSelected="1" zoomScale="85" zoomScaleNormal="85" workbookViewId="0">
      <selection activeCell="V13" sqref="V13"/>
    </sheetView>
  </sheetViews>
  <sheetFormatPr defaultRowHeight="14.5" x14ac:dyDescent="0.35"/>
  <cols>
    <col min="6" max="6" width="3.6328125" customWidth="1"/>
  </cols>
  <sheetData>
    <row r="1" spans="2:19" ht="15" thickBot="1" x14ac:dyDescent="0.4"/>
    <row r="2" spans="2:19" ht="15" thickBot="1" x14ac:dyDescent="0.4">
      <c r="B2" s="12" t="s">
        <v>3</v>
      </c>
      <c r="C2" s="13"/>
      <c r="D2" s="13"/>
      <c r="E2" s="14"/>
    </row>
    <row r="3" spans="2:19" ht="15" thickBot="1" x14ac:dyDescent="0.4">
      <c r="B3" s="15" t="s">
        <v>4</v>
      </c>
      <c r="C3" s="19" t="s">
        <v>0</v>
      </c>
      <c r="D3" s="20" t="s">
        <v>1</v>
      </c>
      <c r="E3" s="21" t="s">
        <v>2</v>
      </c>
      <c r="G3" s="34" t="s">
        <v>5</v>
      </c>
      <c r="H3" s="34" t="s">
        <v>6</v>
      </c>
      <c r="I3" s="34" t="s">
        <v>10</v>
      </c>
      <c r="K3" s="30" t="s">
        <v>7</v>
      </c>
      <c r="L3" s="30" t="s">
        <v>8</v>
      </c>
      <c r="M3" s="2" t="s">
        <v>9</v>
      </c>
    </row>
    <row r="4" spans="2:19" x14ac:dyDescent="0.35">
      <c r="B4" s="16">
        <v>1</v>
      </c>
      <c r="C4" s="9">
        <v>728</v>
      </c>
      <c r="D4" s="10">
        <v>1195</v>
      </c>
      <c r="E4" s="11">
        <v>1010</v>
      </c>
      <c r="G4" s="33">
        <f>LN(C4)</f>
        <v>6.5903010481966859</v>
      </c>
      <c r="H4" s="33">
        <f>LN(D4)</f>
        <v>7.0859014643656106</v>
      </c>
      <c r="I4" s="33">
        <f>LN(E4)</f>
        <v>6.9177056098353047</v>
      </c>
      <c r="K4" s="27" cm="1">
        <f t="array" ref="K4:M4">LINEST(I4:I13,G4:H13,1,0)</f>
        <v>0.36425997033924873</v>
      </c>
      <c r="L4" s="27">
        <v>0.3651260497716714</v>
      </c>
      <c r="M4">
        <v>1.8553771158461725</v>
      </c>
      <c r="R4" s="33">
        <f>LN(C4/D4)</f>
        <v>-0.49560041616892503</v>
      </c>
      <c r="S4" s="33">
        <f>LN(($L$4*D4)/($K$4*C4))</f>
        <v>0.49797523503186752</v>
      </c>
    </row>
    <row r="5" spans="2:19" x14ac:dyDescent="0.35">
      <c r="B5" s="17">
        <v>2</v>
      </c>
      <c r="C5" s="4">
        <v>775</v>
      </c>
      <c r="D5" s="3">
        <v>1020</v>
      </c>
      <c r="E5" s="5">
        <v>888</v>
      </c>
      <c r="G5" s="33">
        <f>LN(C5)</f>
        <v>6.6528630293533473</v>
      </c>
      <c r="H5" s="33">
        <f>LN(D5)</f>
        <v>6.9275579062783166</v>
      </c>
      <c r="I5" s="33">
        <f>LN(E5)</f>
        <v>6.7889717429921701</v>
      </c>
      <c r="M5" s="27">
        <f>EXP(M4)</f>
        <v>6.3941091158743344</v>
      </c>
      <c r="N5" s="25" t="s">
        <v>11</v>
      </c>
      <c r="R5" s="33">
        <f>LN(C5/D5)</f>
        <v>-0.2746948769249698</v>
      </c>
      <c r="S5" s="33">
        <f t="shared" ref="S5:S13" si="0">LN(($L$4*D5)/($K$4*C5))</f>
        <v>0.2770696957879123</v>
      </c>
    </row>
    <row r="6" spans="2:19" x14ac:dyDescent="0.35">
      <c r="B6" s="17">
        <v>3</v>
      </c>
      <c r="C6" s="4">
        <v>680</v>
      </c>
      <c r="D6" s="3">
        <v>1130</v>
      </c>
      <c r="E6" s="5">
        <v>870</v>
      </c>
      <c r="G6" s="33">
        <f>LN(C6)</f>
        <v>6.522092798170152</v>
      </c>
      <c r="H6" s="33">
        <f>LN(D6)</f>
        <v>7.0299729117063858</v>
      </c>
      <c r="I6" s="33">
        <f>LN(E6)</f>
        <v>6.7684932116486296</v>
      </c>
      <c r="R6" s="33">
        <f>LN(C6/D6)</f>
        <v>-0.50788011353623375</v>
      </c>
      <c r="S6" s="33">
        <f t="shared" si="0"/>
        <v>0.51025493239917641</v>
      </c>
    </row>
    <row r="7" spans="2:19" x14ac:dyDescent="0.35">
      <c r="B7" s="17">
        <v>4</v>
      </c>
      <c r="C7" s="4">
        <v>710</v>
      </c>
      <c r="D7" s="3">
        <v>1100</v>
      </c>
      <c r="E7" s="5">
        <v>975</v>
      </c>
      <c r="G7" s="33">
        <f>LN(C7)</f>
        <v>6.5652649700353614</v>
      </c>
      <c r="H7" s="33">
        <f>LN(D7)</f>
        <v>7.0030654587864616</v>
      </c>
      <c r="I7" s="33">
        <f>LN(E7)</f>
        <v>6.8824374709978473</v>
      </c>
      <c r="K7" s="22" t="s">
        <v>12</v>
      </c>
      <c r="L7" s="22"/>
      <c r="M7" s="22"/>
      <c r="N7" s="22"/>
      <c r="O7" s="22"/>
      <c r="R7" s="33">
        <f>LN(C7/D7)</f>
        <v>-0.43780048875110072</v>
      </c>
      <c r="S7" s="33">
        <f t="shared" si="0"/>
        <v>0.44017530761404333</v>
      </c>
    </row>
    <row r="8" spans="2:19" x14ac:dyDescent="0.35">
      <c r="B8" s="17">
        <v>5</v>
      </c>
      <c r="C8" s="4">
        <v>742</v>
      </c>
      <c r="D8" s="3">
        <v>1220</v>
      </c>
      <c r="E8" s="5">
        <v>935</v>
      </c>
      <c r="G8" s="33">
        <f>LN(C8)</f>
        <v>6.6093492431673804</v>
      </c>
      <c r="H8" s="33">
        <f>LN(D8)</f>
        <v>7.1066061377273027</v>
      </c>
      <c r="I8" s="33">
        <f>LN(E8)</f>
        <v>6.8405465292886873</v>
      </c>
      <c r="R8" s="33">
        <f>LN(C8/D8)</f>
        <v>-0.49725689455992184</v>
      </c>
      <c r="S8" s="33">
        <f t="shared" si="0"/>
        <v>0.49963171342286422</v>
      </c>
    </row>
    <row r="9" spans="2:19" x14ac:dyDescent="0.35">
      <c r="B9" s="17">
        <v>6</v>
      </c>
      <c r="C9" s="4">
        <v>750</v>
      </c>
      <c r="D9" s="3">
        <v>1150</v>
      </c>
      <c r="E9" s="5">
        <v>879</v>
      </c>
      <c r="G9" s="33">
        <f>LN(C9)</f>
        <v>6.620073206530356</v>
      </c>
      <c r="H9" s="33">
        <f>LN(D9)</f>
        <v>7.0475172213572961</v>
      </c>
      <c r="I9" s="33">
        <f>LN(E9)</f>
        <v>6.7787848976851768</v>
      </c>
      <c r="K9" s="22" t="s">
        <v>13</v>
      </c>
      <c r="L9" s="22"/>
      <c r="M9" s="22"/>
      <c r="N9" s="22"/>
      <c r="O9" s="22"/>
      <c r="R9" s="33">
        <f>LN(C9/D9)</f>
        <v>-0.42744401482693961</v>
      </c>
      <c r="S9" s="33">
        <f t="shared" si="0"/>
        <v>0.42981883368988205</v>
      </c>
    </row>
    <row r="10" spans="2:19" x14ac:dyDescent="0.35">
      <c r="B10" s="17">
        <v>7</v>
      </c>
      <c r="C10" s="4">
        <v>638</v>
      </c>
      <c r="D10" s="3">
        <v>1190</v>
      </c>
      <c r="E10" s="5">
        <v>868</v>
      </c>
      <c r="G10" s="33">
        <f>LN(C10)</f>
        <v>6.4583382833447898</v>
      </c>
      <c r="H10" s="33">
        <f>LN(D10)</f>
        <v>7.0817085861055746</v>
      </c>
      <c r="I10" s="33">
        <f>LN(E10)</f>
        <v>6.7661917146603505</v>
      </c>
      <c r="R10" s="33">
        <f>LN(C10/D10)</f>
        <v>-0.6233703027607852</v>
      </c>
      <c r="S10" s="33">
        <f t="shared" si="0"/>
        <v>0.62574512162372775</v>
      </c>
    </row>
    <row r="11" spans="2:19" x14ac:dyDescent="0.35">
      <c r="B11" s="17">
        <v>8</v>
      </c>
      <c r="C11" s="4">
        <v>763</v>
      </c>
      <c r="D11" s="3">
        <v>1235</v>
      </c>
      <c r="E11" s="5">
        <v>960</v>
      </c>
      <c r="G11" s="33">
        <f>LN(C11)</f>
        <v>6.6372580312844569</v>
      </c>
      <c r="H11" s="33">
        <f>LN(D11)</f>
        <v>7.1188262490620779</v>
      </c>
      <c r="I11" s="33">
        <f>LN(E11)</f>
        <v>6.866933284461882</v>
      </c>
      <c r="K11" s="31" t="s">
        <v>23</v>
      </c>
      <c r="L11" s="31"/>
      <c r="M11" s="31"/>
      <c r="N11" s="32">
        <v>1</v>
      </c>
      <c r="R11" s="33">
        <f>LN(C11/D11)</f>
        <v>-0.4815682177776206</v>
      </c>
      <c r="S11" s="33">
        <f t="shared" si="0"/>
        <v>0.48394303664056304</v>
      </c>
    </row>
    <row r="12" spans="2:19" x14ac:dyDescent="0.35">
      <c r="B12" s="17">
        <v>9</v>
      </c>
      <c r="C12" s="4">
        <v>672</v>
      </c>
      <c r="D12" s="3">
        <v>1175</v>
      </c>
      <c r="E12" s="5">
        <v>900</v>
      </c>
      <c r="G12" s="33">
        <f>LN(C12)</f>
        <v>6.5102583405231496</v>
      </c>
      <c r="H12" s="33">
        <f>LN(D12)</f>
        <v>7.0690234265782594</v>
      </c>
      <c r="I12" s="33">
        <f>LN(E12)</f>
        <v>6.8023947633243109</v>
      </c>
      <c r="R12" s="33">
        <f>LN(C12/D12)</f>
        <v>-0.55876508605510977</v>
      </c>
      <c r="S12" s="33">
        <f t="shared" si="0"/>
        <v>0.56113990491805232</v>
      </c>
    </row>
    <row r="13" spans="2:19" ht="15" thickBot="1" x14ac:dyDescent="0.4">
      <c r="B13" s="18">
        <v>10</v>
      </c>
      <c r="C13" s="6">
        <v>695</v>
      </c>
      <c r="D13" s="7">
        <v>1180</v>
      </c>
      <c r="E13" s="8">
        <v>925</v>
      </c>
      <c r="G13" s="33">
        <f>LN(C13)</f>
        <v>6.543911845564792</v>
      </c>
      <c r="H13" s="33">
        <f>LN(D13)</f>
        <v>7.0732697174597101</v>
      </c>
      <c r="I13" s="33">
        <f>LN(E13)</f>
        <v>6.8297937375124249</v>
      </c>
      <c r="K13" s="31" t="s">
        <v>24</v>
      </c>
      <c r="L13" s="31"/>
      <c r="M13" s="31"/>
      <c r="N13" s="32">
        <f>K4+L4</f>
        <v>0.72938602011092013</v>
      </c>
      <c r="R13" s="33">
        <f>LN(C13/D13)</f>
        <v>-0.52935787189491834</v>
      </c>
      <c r="S13" s="33">
        <f t="shared" si="0"/>
        <v>0.53173269075786089</v>
      </c>
    </row>
    <row r="14" spans="2:19" x14ac:dyDescent="0.35">
      <c r="R14" s="33"/>
      <c r="S14" s="33"/>
    </row>
    <row r="15" spans="2:19" x14ac:dyDescent="0.35">
      <c r="R15" s="33">
        <f>-AVERAGE(R4:R13)/AVERAGE(S4:S13)</f>
        <v>0.99511101291442106</v>
      </c>
      <c r="S15" s="33" t="s">
        <v>25</v>
      </c>
    </row>
    <row r="16" spans="2:19" x14ac:dyDescent="0.35">
      <c r="B16" s="24" t="s">
        <v>14</v>
      </c>
      <c r="C16" s="24"/>
      <c r="D16" s="24"/>
      <c r="E16" s="24"/>
      <c r="F16" s="24"/>
      <c r="G16" s="24"/>
      <c r="H16" s="24"/>
      <c r="K16" s="24" t="s">
        <v>22</v>
      </c>
      <c r="L16" s="24"/>
      <c r="M16" s="24"/>
      <c r="N16" s="24"/>
      <c r="O16" s="24"/>
    </row>
    <row r="17" spans="1:15" x14ac:dyDescent="0.35">
      <c r="B17" s="25" t="s">
        <v>15</v>
      </c>
      <c r="C17" s="25" t="s">
        <v>16</v>
      </c>
      <c r="D17" s="25" t="s">
        <v>17</v>
      </c>
      <c r="E17" s="26" t="s">
        <v>18</v>
      </c>
      <c r="F17" s="26"/>
      <c r="K17" s="25" t="s">
        <v>15</v>
      </c>
      <c r="L17" s="25" t="s">
        <v>16</v>
      </c>
      <c r="M17" s="25" t="s">
        <v>17</v>
      </c>
      <c r="N17" s="25" t="s">
        <v>2</v>
      </c>
      <c r="O17" s="25" t="s">
        <v>18</v>
      </c>
    </row>
    <row r="18" spans="1:15" x14ac:dyDescent="0.35">
      <c r="B18" s="3">
        <v>5</v>
      </c>
      <c r="C18" s="3">
        <v>2</v>
      </c>
      <c r="D18" s="3">
        <v>4</v>
      </c>
      <c r="E18" s="28">
        <f>B18*M5*(C19^L4)*(D19^K4)-C18*C19-D18*D19</f>
        <v>394.02171009577921</v>
      </c>
      <c r="F18" s="28"/>
      <c r="K18" s="3">
        <f>200 * EXP(N18*-0.02)</f>
        <v>78.801485304884594</v>
      </c>
      <c r="L18" s="3">
        <f>5 * EXP(L19*0.01)</f>
        <v>5.752381090589421</v>
      </c>
      <c r="M18" s="3">
        <f>3*  EXP(M19*0.02)</f>
        <v>4.1742841273849534</v>
      </c>
      <c r="N18" s="3">
        <f>M5 * (L19^L4) * (M19^K4)</f>
        <v>46.569276040754275</v>
      </c>
      <c r="O18" s="3">
        <f>K18*M5*(L19^L4) * (M19^K4) - L18*L19-M18*M19</f>
        <v>3520.1488811760496</v>
      </c>
    </row>
    <row r="19" spans="1:15" x14ac:dyDescent="0.35">
      <c r="C19" s="27">
        <v>266.060000000005</v>
      </c>
      <c r="D19" s="27">
        <v>131.00000000000301</v>
      </c>
      <c r="L19" s="3">
        <v>14.017595936949759</v>
      </c>
      <c r="M19" s="3">
        <v>16.51652942190136</v>
      </c>
    </row>
    <row r="20" spans="1:15" x14ac:dyDescent="0.35">
      <c r="C20" s="27" t="s">
        <v>0</v>
      </c>
      <c r="D20" s="27" t="s">
        <v>1</v>
      </c>
      <c r="E20" s="23" t="s">
        <v>19</v>
      </c>
      <c r="F20" s="23"/>
      <c r="G20" s="23"/>
      <c r="H20" s="23"/>
      <c r="L20" s="25" t="s">
        <v>0</v>
      </c>
      <c r="M20" s="25" t="s">
        <v>1</v>
      </c>
    </row>
    <row r="22" spans="1:15" x14ac:dyDescent="0.35">
      <c r="B22" s="24" t="s">
        <v>20</v>
      </c>
      <c r="C22" s="24"/>
      <c r="D22" s="24"/>
      <c r="E22" s="24"/>
      <c r="F22" s="24"/>
      <c r="G22" s="24"/>
      <c r="H22" s="24"/>
    </row>
    <row r="23" spans="1:15" x14ac:dyDescent="0.35">
      <c r="B23" s="25" t="s">
        <v>15</v>
      </c>
      <c r="C23" s="25" t="s">
        <v>16</v>
      </c>
      <c r="D23" s="25" t="s">
        <v>17</v>
      </c>
      <c r="E23" s="26" t="s">
        <v>18</v>
      </c>
      <c r="F23" s="26"/>
    </row>
    <row r="24" spans="1:15" x14ac:dyDescent="0.35">
      <c r="B24" s="3">
        <v>5</v>
      </c>
      <c r="C24" s="3">
        <v>2</v>
      </c>
      <c r="D24" s="3">
        <v>4</v>
      </c>
      <c r="E24" s="28">
        <f>B24*M5*(C25^L4)*(D25^K4)-C24*C25-D24*D25</f>
        <v>386.14337200809894</v>
      </c>
      <c r="F24" s="28"/>
    </row>
    <row r="25" spans="1:15" x14ac:dyDescent="0.35">
      <c r="C25" s="29">
        <v>200</v>
      </c>
      <c r="D25" s="29">
        <v>112.60920746184703</v>
      </c>
    </row>
    <row r="26" spans="1:15" x14ac:dyDescent="0.35">
      <c r="C26" s="27" t="s">
        <v>0</v>
      </c>
      <c r="D26" s="27" t="s">
        <v>1</v>
      </c>
      <c r="E26" s="23" t="s">
        <v>19</v>
      </c>
      <c r="F26" s="23"/>
      <c r="G26" s="23"/>
      <c r="H26" s="23"/>
    </row>
    <row r="27" spans="1:15" x14ac:dyDescent="0.35">
      <c r="A27" s="1" t="s">
        <v>21</v>
      </c>
      <c r="B27" s="1"/>
      <c r="C27">
        <v>200</v>
      </c>
      <c r="D27">
        <v>200</v>
      </c>
    </row>
  </sheetData>
  <mergeCells count="15">
    <mergeCell ref="E26:H26"/>
    <mergeCell ref="A27:B27"/>
    <mergeCell ref="K16:O16"/>
    <mergeCell ref="K11:M11"/>
    <mergeCell ref="K13:M13"/>
    <mergeCell ref="E20:H20"/>
    <mergeCell ref="B16:H16"/>
    <mergeCell ref="E23:F23"/>
    <mergeCell ref="B22:H22"/>
    <mergeCell ref="E24:F24"/>
    <mergeCell ref="B2:E2"/>
    <mergeCell ref="K9:O9"/>
    <mergeCell ref="K7:O7"/>
    <mergeCell ref="E18:F18"/>
    <mergeCell ref="E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 Niemkevych</dc:creator>
  <cp:lastModifiedBy>Dasha Niemkevych</cp:lastModifiedBy>
  <dcterms:created xsi:type="dcterms:W3CDTF">2023-04-03T18:15:18Z</dcterms:created>
  <dcterms:modified xsi:type="dcterms:W3CDTF">2023-04-04T17:49:57Z</dcterms:modified>
</cp:coreProperties>
</file>