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pivotTables/pivotTable2.xml" ContentType="application/vnd.openxmlformats-officedocument.spreadsheetml.pivotTable+xml"/>
  <Override PartName="/xl/drawings/drawing11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2.xml" ContentType="application/vnd.openxmlformats-officedocument.drawing+xml"/>
  <Override PartName="/xl/pivotTables/pivotTable3.xml" ContentType="application/vnd.openxmlformats-officedocument.spreadsheetml.pivotTable+xml"/>
  <Override PartName="/xl/drawings/drawing13.xml" ContentType="application/vnd.openxmlformats-officedocument.drawing+xml"/>
  <Override PartName="/xl/queryTables/queryTable1.xml" ContentType="application/vnd.openxmlformats-officedocument.spreadsheetml.queryTab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7BE12ADB-7BBB-483D-86C8-A8DE5B1A5815}" xr6:coauthVersionLast="47" xr6:coauthVersionMax="47" xr10:uidLastSave="{00000000-0000-0000-0000-000000000000}"/>
  <bookViews>
    <workbookView xWindow="-110" yWindow="-110" windowWidth="19420" windowHeight="11620" activeTab="1" xr2:uid="{AC82AC8F-D215-408A-8D9C-D63904BD1B32}"/>
  </bookViews>
  <sheets>
    <sheet name="기말-1" sheetId="24" r:id="rId1"/>
    <sheet name="기말-2" sheetId="26" r:id="rId2"/>
    <sheet name="기말-3" sheetId="22" r:id="rId3"/>
    <sheet name="기말-4" sheetId="23" r:id="rId4"/>
    <sheet name="기말4-피벗" sheetId="44" r:id="rId5"/>
    <sheet name="기말-5" sheetId="27" r:id="rId6"/>
    <sheet name="기말-6" sheetId="31" r:id="rId7"/>
    <sheet name="기말-7" sheetId="28" r:id="rId8"/>
    <sheet name="기말-8" sheetId="43" r:id="rId9"/>
    <sheet name="기말-9" sheetId="33" r:id="rId10"/>
    <sheet name="기말-9 피벗테이블" sheetId="45" r:id="rId11"/>
    <sheet name="기말-10" sheetId="34" r:id="rId12"/>
    <sheet name="기말-11" sheetId="16" r:id="rId13"/>
    <sheet name="기말-12" sheetId="37" r:id="rId14"/>
  </sheets>
  <definedNames>
    <definedName name="_xlnm._FilterDatabase" localSheetId="13" hidden="1">'기말-12'!$A$2:$D$26</definedName>
    <definedName name="_xlnm.Print_Titles" localSheetId="2">'기말-3'!$2:$2</definedName>
    <definedName name="subwayfee" localSheetId="12">'기말-11'!#REF!</definedName>
    <definedName name="subwayfee_1" localSheetId="12">'기말-11'!$A$1:$H$599</definedName>
    <definedName name="슬라이서_월">#N/A</definedName>
    <definedName name="슬라이서_유형">#N/A</definedName>
    <definedName name="슬라이서_유형1">#N/A</definedName>
    <definedName name="슬라이서_지불수단">#N/A</definedName>
  </definedNames>
  <calcPr calcId="191029"/>
  <pivotCaches>
    <pivotCache cacheId="0" r:id="rId15"/>
    <pivotCache cacheId="1" r:id="rId16"/>
    <pivotCache cacheId="2" r:id="rId17"/>
  </pivotCaches>
  <extLs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6" l="1"/>
  <c r="E4" i="26"/>
  <c r="E5" i="26"/>
  <c r="E6" i="26"/>
  <c r="E7" i="26"/>
  <c r="E8" i="26"/>
  <c r="E9" i="26"/>
  <c r="E10" i="26"/>
  <c r="E11" i="26"/>
  <c r="L7" i="27"/>
  <c r="F7" i="34"/>
  <c r="F5" i="34"/>
  <c r="F6" i="34"/>
  <c r="F8" i="34"/>
  <c r="F4" i="34"/>
  <c r="E2" i="28"/>
  <c r="E24" i="31"/>
  <c r="D24" i="31"/>
  <c r="E22" i="31"/>
  <c r="D22" i="31"/>
  <c r="E20" i="31"/>
  <c r="D20" i="31"/>
  <c r="E17" i="31"/>
  <c r="D17" i="31"/>
  <c r="E15" i="31"/>
  <c r="D15" i="31"/>
  <c r="E13" i="31"/>
  <c r="D13" i="31"/>
  <c r="E10" i="31"/>
  <c r="D10" i="31"/>
  <c r="E8" i="31"/>
  <c r="D8" i="31"/>
  <c r="E6" i="31"/>
  <c r="D6" i="31"/>
  <c r="E4" i="31"/>
  <c r="E25" i="31" s="1"/>
  <c r="D4" i="31"/>
  <c r="D25" i="31" s="1"/>
  <c r="G3" i="27" a="1"/>
  <c r="G3" i="27" s="1"/>
  <c r="G4" i="27" a="1"/>
  <c r="G4" i="27" s="1"/>
  <c r="G5" i="27" a="1"/>
  <c r="G5" i="27" s="1"/>
  <c r="G6" i="27" a="1"/>
  <c r="G6" i="27" s="1"/>
  <c r="G7" i="27" a="1"/>
  <c r="G7" i="27"/>
  <c r="G8" i="27" a="1"/>
  <c r="G8" i="27" s="1"/>
  <c r="G9" i="27" a="1"/>
  <c r="G9" i="27" s="1"/>
  <c r="G10" i="27" a="1"/>
  <c r="G10" i="27" s="1"/>
  <c r="G11" i="27" a="1"/>
  <c r="G11" i="27"/>
  <c r="G12" i="27" a="1"/>
  <c r="G12" i="27" s="1"/>
  <c r="G13" i="27" a="1"/>
  <c r="G13" i="27" s="1"/>
  <c r="G14" i="27" a="1"/>
  <c r="G14" i="27" s="1"/>
  <c r="G15" i="27" a="1"/>
  <c r="G15" i="27"/>
  <c r="G16" i="27" a="1"/>
  <c r="G16" i="27" s="1"/>
  <c r="G17" i="27" a="1"/>
  <c r="G17" i="27" s="1"/>
  <c r="G18" i="27" a="1"/>
  <c r="G18" i="27" s="1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3" i="27"/>
  <c r="C17" i="26"/>
  <c r="D17" i="26"/>
  <c r="B17" i="26"/>
  <c r="E5" i="34"/>
  <c r="E6" i="34"/>
  <c r="E7" i="34"/>
  <c r="E8" i="34"/>
  <c r="E4" i="34"/>
  <c r="D8" i="43"/>
  <c r="C8" i="43"/>
  <c r="B8" i="43"/>
  <c r="E7" i="43"/>
  <c r="E6" i="43"/>
  <c r="E5" i="43"/>
  <c r="E4" i="43"/>
  <c r="E8" i="43" s="1"/>
  <c r="F23" i="31" l="1"/>
  <c r="F24" i="31" s="1"/>
  <c r="F21" i="31"/>
  <c r="F22" i="31" s="1"/>
  <c r="F19" i="31"/>
  <c r="F18" i="31"/>
  <c r="F16" i="31"/>
  <c r="F17" i="31" s="1"/>
  <c r="F14" i="31"/>
  <c r="F15" i="31" s="1"/>
  <c r="F12" i="31"/>
  <c r="F11" i="31"/>
  <c r="F13" i="31" s="1"/>
  <c r="F9" i="31"/>
  <c r="F10" i="31" s="1"/>
  <c r="F7" i="31"/>
  <c r="F8" i="31" s="1"/>
  <c r="F5" i="31"/>
  <c r="F6" i="31" s="1"/>
  <c r="F3" i="31"/>
  <c r="F4" i="31" l="1"/>
  <c r="F25" i="31" s="1"/>
  <c r="F20" i="31"/>
  <c r="I55" i="22"/>
  <c r="I54" i="22"/>
  <c r="I53" i="22"/>
  <c r="I52" i="22"/>
  <c r="I51" i="22"/>
  <c r="I50" i="22"/>
  <c r="I49" i="22"/>
  <c r="I48" i="22"/>
  <c r="I47" i="22"/>
  <c r="I46" i="22"/>
  <c r="I45" i="22"/>
  <c r="I44" i="22"/>
  <c r="I43" i="22"/>
  <c r="I42" i="22"/>
  <c r="I41" i="22"/>
  <c r="I40" i="22"/>
  <c r="I39" i="22"/>
  <c r="I38" i="22"/>
  <c r="I37" i="22"/>
  <c r="I36" i="22"/>
  <c r="I35" i="22"/>
  <c r="I34" i="22"/>
  <c r="I33" i="22"/>
  <c r="I32" i="22"/>
  <c r="I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J3" i="22" s="1"/>
  <c r="K3" i="22" s="1"/>
  <c r="L3" i="22" s="1"/>
  <c r="J48" i="22" l="1"/>
  <c r="K48" i="22" s="1"/>
  <c r="L48" i="22" s="1"/>
  <c r="J49" i="22"/>
  <c r="K49" i="22" s="1"/>
  <c r="L49" i="22" s="1"/>
  <c r="J19" i="22"/>
  <c r="K19" i="22" s="1"/>
  <c r="L19" i="22" s="1"/>
  <c r="J35" i="22"/>
  <c r="K35" i="22" s="1"/>
  <c r="L35" i="22" s="1"/>
  <c r="J12" i="22"/>
  <c r="K12" i="22" s="1"/>
  <c r="L12" i="22" s="1"/>
  <c r="J28" i="22"/>
  <c r="K28" i="22" s="1"/>
  <c r="L28" i="22" s="1"/>
  <c r="J44" i="22"/>
  <c r="K44" i="22" s="1"/>
  <c r="L44" i="22" s="1"/>
  <c r="J13" i="22"/>
  <c r="K13" i="22" s="1"/>
  <c r="L13" i="22" s="1"/>
  <c r="J29" i="22"/>
  <c r="K29" i="22" s="1"/>
  <c r="L29" i="22" s="1"/>
  <c r="J6" i="22"/>
  <c r="K6" i="22" s="1"/>
  <c r="L6" i="22" s="1"/>
  <c r="J22" i="22"/>
  <c r="K22" i="22" s="1"/>
  <c r="L22" i="22" s="1"/>
  <c r="J38" i="22"/>
  <c r="K38" i="22" s="1"/>
  <c r="L38" i="22" s="1"/>
  <c r="J46" i="22"/>
  <c r="K46" i="22" s="1"/>
  <c r="L46" i="22" s="1"/>
  <c r="J15" i="22"/>
  <c r="K15" i="22" s="1"/>
  <c r="L15" i="22" s="1"/>
  <c r="J31" i="22"/>
  <c r="K31" i="22" s="1"/>
  <c r="L31" i="22" s="1"/>
  <c r="J8" i="22"/>
  <c r="K8" i="22" s="1"/>
  <c r="L8" i="22" s="1"/>
  <c r="J16" i="22"/>
  <c r="K16" i="22" s="1"/>
  <c r="L16" i="22" s="1"/>
  <c r="J24" i="22"/>
  <c r="K24" i="22" s="1"/>
  <c r="L24" i="22" s="1"/>
  <c r="J32" i="22"/>
  <c r="K32" i="22" s="1"/>
  <c r="L32" i="22" s="1"/>
  <c r="J40" i="22"/>
  <c r="K40" i="22" s="1"/>
  <c r="L40" i="22" s="1"/>
  <c r="J9" i="22"/>
  <c r="K9" i="22" s="1"/>
  <c r="L9" i="22" s="1"/>
  <c r="J17" i="22"/>
  <c r="K17" i="22" s="1"/>
  <c r="L17" i="22" s="1"/>
  <c r="J25" i="22"/>
  <c r="K25" i="22" s="1"/>
  <c r="L25" i="22" s="1"/>
  <c r="J33" i="22"/>
  <c r="K33" i="22" s="1"/>
  <c r="L33" i="22" s="1"/>
  <c r="J41" i="22"/>
  <c r="K41" i="22" s="1"/>
  <c r="L41" i="22" s="1"/>
  <c r="J10" i="22"/>
  <c r="K10" i="22" s="1"/>
  <c r="L10" i="22" s="1"/>
  <c r="J18" i="22"/>
  <c r="K18" i="22" s="1"/>
  <c r="L18" i="22" s="1"/>
  <c r="J26" i="22"/>
  <c r="K26" i="22" s="1"/>
  <c r="L26" i="22" s="1"/>
  <c r="J34" i="22"/>
  <c r="K34" i="22" s="1"/>
  <c r="L34" i="22" s="1"/>
  <c r="J42" i="22"/>
  <c r="K42" i="22" s="1"/>
  <c r="L42" i="22" s="1"/>
  <c r="J50" i="22"/>
  <c r="K50" i="22" s="1"/>
  <c r="L50" i="22" s="1"/>
  <c r="J51" i="22"/>
  <c r="K51" i="22" s="1"/>
  <c r="L51" i="22" s="1"/>
  <c r="J52" i="22"/>
  <c r="K52" i="22" s="1"/>
  <c r="L52" i="22" s="1"/>
  <c r="J27" i="22"/>
  <c r="K27" i="22" s="1"/>
  <c r="L27" i="22" s="1"/>
  <c r="J37" i="22"/>
  <c r="K37" i="22" s="1"/>
  <c r="L37" i="22" s="1"/>
  <c r="J53" i="22"/>
  <c r="K53" i="22" s="1"/>
  <c r="L53" i="22" s="1"/>
  <c r="J54" i="22"/>
  <c r="K54" i="22" s="1"/>
  <c r="L54" i="22" s="1"/>
  <c r="J11" i="22"/>
  <c r="K11" i="22" s="1"/>
  <c r="L11" i="22" s="1"/>
  <c r="J43" i="22"/>
  <c r="K43" i="22" s="1"/>
  <c r="L43" i="22" s="1"/>
  <c r="J4" i="22"/>
  <c r="K4" i="22" s="1"/>
  <c r="L4" i="22" s="1"/>
  <c r="J20" i="22"/>
  <c r="K20" i="22" s="1"/>
  <c r="L20" i="22" s="1"/>
  <c r="J36" i="22"/>
  <c r="K36" i="22" s="1"/>
  <c r="L36" i="22" s="1"/>
  <c r="J5" i="22"/>
  <c r="K5" i="22" s="1"/>
  <c r="L5" i="22" s="1"/>
  <c r="J21" i="22"/>
  <c r="K21" i="22" s="1"/>
  <c r="L21" i="22" s="1"/>
  <c r="J45" i="22"/>
  <c r="K45" i="22" s="1"/>
  <c r="L45" i="22" s="1"/>
  <c r="J14" i="22"/>
  <c r="K14" i="22" s="1"/>
  <c r="L14" i="22" s="1"/>
  <c r="J30" i="22"/>
  <c r="K30" i="22" s="1"/>
  <c r="L30" i="22" s="1"/>
  <c r="J7" i="22"/>
  <c r="K7" i="22" s="1"/>
  <c r="L7" i="22" s="1"/>
  <c r="J23" i="22"/>
  <c r="K23" i="22" s="1"/>
  <c r="L23" i="22" s="1"/>
  <c r="J39" i="22"/>
  <c r="K39" i="22" s="1"/>
  <c r="L39" i="22" s="1"/>
  <c r="J47" i="22"/>
  <c r="K47" i="22" s="1"/>
  <c r="L47" i="22" s="1"/>
  <c r="J55" i="22"/>
  <c r="K55" i="22" s="1"/>
  <c r="L55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E870E-E6DF-457F-A1F3-1E08F72CBCEB}" name="subwayfee1" type="6" refreshedVersion="7" background="1" saveData="1">
    <textPr codePage="949" sourceFile="C:\Users\82103\Desktop\subwayfee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<sst xmlns="http://schemas.openxmlformats.org/spreadsheetml/2006/main" count="1773" uniqueCount="870">
  <si>
    <t>매장별 상품판매현황</t>
    <phoneticPr fontId="2" type="noConversion"/>
  </si>
  <si>
    <t>매장명</t>
    <phoneticPr fontId="2" type="noConversion"/>
  </si>
  <si>
    <t>판매사원</t>
    <phoneticPr fontId="2" type="noConversion"/>
  </si>
  <si>
    <t>상품명</t>
    <phoneticPr fontId="2" type="noConversion"/>
  </si>
  <si>
    <t>판매수량</t>
    <phoneticPr fontId="2" type="noConversion"/>
  </si>
  <si>
    <t>동부</t>
    <phoneticPr fontId="2" type="noConversion"/>
  </si>
  <si>
    <t>성공회</t>
    <phoneticPr fontId="2" type="noConversion"/>
  </si>
  <si>
    <t>냉장고</t>
    <phoneticPr fontId="2" type="noConversion"/>
  </si>
  <si>
    <t>서부</t>
    <phoneticPr fontId="2" type="noConversion"/>
  </si>
  <si>
    <t>TV</t>
    <phoneticPr fontId="2" type="noConversion"/>
  </si>
  <si>
    <t>유민상</t>
    <phoneticPr fontId="2" type="noConversion"/>
  </si>
  <si>
    <t>남부</t>
    <phoneticPr fontId="2" type="noConversion"/>
  </si>
  <si>
    <t>진성은</t>
    <phoneticPr fontId="2" type="noConversion"/>
  </si>
  <si>
    <t>세탁기</t>
    <phoneticPr fontId="2" type="noConversion"/>
  </si>
  <si>
    <t>북부</t>
    <phoneticPr fontId="2" type="noConversion"/>
  </si>
  <si>
    <t>박수만</t>
    <phoneticPr fontId="2" type="noConversion"/>
  </si>
  <si>
    <t>백승은</t>
    <phoneticPr fontId="2" type="noConversion"/>
  </si>
  <si>
    <t>정중동</t>
    <phoneticPr fontId="2" type="noConversion"/>
  </si>
  <si>
    <t>김미영</t>
    <phoneticPr fontId="2" type="noConversion"/>
  </si>
  <si>
    <t>민수경</t>
    <phoneticPr fontId="2" type="noConversion"/>
  </si>
  <si>
    <t>상품가격표</t>
    <phoneticPr fontId="2" type="noConversion"/>
  </si>
  <si>
    <t>입고가</t>
    <phoneticPr fontId="2" type="noConversion"/>
  </si>
  <si>
    <t>판매가</t>
    <phoneticPr fontId="2" type="noConversion"/>
  </si>
  <si>
    <t>이익</t>
    <phoneticPr fontId="2" type="noConversion"/>
  </si>
  <si>
    <t>엑셀 경진대회</t>
    <phoneticPr fontId="2" type="noConversion"/>
  </si>
  <si>
    <t>이름</t>
    <phoneticPr fontId="2" type="noConversion"/>
  </si>
  <si>
    <t>이론</t>
    <phoneticPr fontId="2" type="noConversion"/>
  </si>
  <si>
    <t>면접</t>
    <phoneticPr fontId="2" type="noConversion"/>
  </si>
  <si>
    <t>실기</t>
    <phoneticPr fontId="2" type="noConversion"/>
  </si>
  <si>
    <t>순위</t>
    <phoneticPr fontId="2" type="noConversion"/>
  </si>
  <si>
    <t>수상자</t>
    <phoneticPr fontId="2" type="noConversion"/>
  </si>
  <si>
    <t>김단비</t>
    <phoneticPr fontId="2" type="noConversion"/>
  </si>
  <si>
    <t>이경진</t>
    <phoneticPr fontId="2" type="noConversion"/>
  </si>
  <si>
    <t>소윤호</t>
    <phoneticPr fontId="2" type="noConversion"/>
  </si>
  <si>
    <t>방현아</t>
    <phoneticPr fontId="2" type="noConversion"/>
  </si>
  <si>
    <t>최이슬</t>
    <phoneticPr fontId="2" type="noConversion"/>
  </si>
  <si>
    <t>김경진</t>
    <phoneticPr fontId="2" type="noConversion"/>
  </si>
  <si>
    <t>이인홍</t>
    <phoneticPr fontId="2" type="noConversion"/>
  </si>
  <si>
    <t>박소중</t>
    <phoneticPr fontId="2" type="noConversion"/>
  </si>
  <si>
    <t>강인선</t>
    <phoneticPr fontId="2" type="noConversion"/>
  </si>
  <si>
    <t>호웅재</t>
    <phoneticPr fontId="2" type="noConversion"/>
  </si>
  <si>
    <t>김경춘</t>
    <phoneticPr fontId="2" type="noConversion"/>
  </si>
  <si>
    <t>이인수</t>
    <phoneticPr fontId="2" type="noConversion"/>
  </si>
  <si>
    <t>박선중</t>
    <phoneticPr fontId="2" type="noConversion"/>
  </si>
  <si>
    <t>백인선</t>
    <phoneticPr fontId="2" type="noConversion"/>
  </si>
  <si>
    <t>한웅재</t>
    <phoneticPr fontId="2" type="noConversion"/>
  </si>
  <si>
    <t>주소</t>
    <phoneticPr fontId="2" type="noConversion"/>
  </si>
  <si>
    <t>재산세</t>
    <phoneticPr fontId="2" type="noConversion"/>
  </si>
  <si>
    <t xml:space="preserve">성공회 </t>
    <phoneticPr fontId="2" type="noConversion"/>
  </si>
  <si>
    <t>서대문구 홍제동</t>
    <phoneticPr fontId="2" type="noConversion"/>
  </si>
  <si>
    <t>성북구 돈암동</t>
    <phoneticPr fontId="2" type="noConversion"/>
  </si>
  <si>
    <t>위현식</t>
    <phoneticPr fontId="2" type="noConversion"/>
  </si>
  <si>
    <t>서초구 양재동</t>
    <phoneticPr fontId="2" type="noConversion"/>
  </si>
  <si>
    <t>천세용</t>
    <phoneticPr fontId="2" type="noConversion"/>
  </si>
  <si>
    <t>강남구 삼성동</t>
    <phoneticPr fontId="2" type="noConversion"/>
  </si>
  <si>
    <t>임이수</t>
    <phoneticPr fontId="2" type="noConversion"/>
  </si>
  <si>
    <t>강동구 고덕동</t>
    <phoneticPr fontId="2" type="noConversion"/>
  </si>
  <si>
    <t>한태호</t>
    <phoneticPr fontId="2" type="noConversion"/>
  </si>
  <si>
    <t>관악구 신림동</t>
    <phoneticPr fontId="2" type="noConversion"/>
  </si>
  <si>
    <t>박현식</t>
    <phoneticPr fontId="2" type="noConversion"/>
  </si>
  <si>
    <t>박세용</t>
    <phoneticPr fontId="2" type="noConversion"/>
  </si>
  <si>
    <t>김이수</t>
    <phoneticPr fontId="2" type="noConversion"/>
  </si>
  <si>
    <t>김태호</t>
    <phoneticPr fontId="2" type="noConversion"/>
  </si>
  <si>
    <t>총점</t>
    <phoneticPr fontId="2" type="noConversion"/>
  </si>
  <si>
    <t>판매이익</t>
    <phoneticPr fontId="2" type="noConversion"/>
  </si>
  <si>
    <t>성명</t>
    <phoneticPr fontId="10" type="noConversion"/>
  </si>
  <si>
    <t>학과</t>
    <phoneticPr fontId="10" type="noConversion"/>
  </si>
  <si>
    <t>구성도</t>
    <phoneticPr fontId="10" type="noConversion"/>
  </si>
  <si>
    <t>경영</t>
  </si>
  <si>
    <t>김미례</t>
    <phoneticPr fontId="10" type="noConversion"/>
  </si>
  <si>
    <t>국문</t>
  </si>
  <si>
    <t>김민석</t>
    <phoneticPr fontId="10" type="noConversion"/>
  </si>
  <si>
    <t>마인철</t>
    <phoneticPr fontId="10" type="noConversion"/>
  </si>
  <si>
    <t>우지원</t>
    <phoneticPr fontId="10" type="noConversion"/>
  </si>
  <si>
    <t>사회복지</t>
    <phoneticPr fontId="2" type="noConversion"/>
  </si>
  <si>
    <t>유미인</t>
    <phoneticPr fontId="10" type="noConversion"/>
  </si>
  <si>
    <t>이동철</t>
    <phoneticPr fontId="10" type="noConversion"/>
  </si>
  <si>
    <t>경영</t>
    <phoneticPr fontId="10" type="noConversion"/>
  </si>
  <si>
    <t>이영미</t>
    <phoneticPr fontId="10" type="noConversion"/>
  </si>
  <si>
    <t>피성훈</t>
    <phoneticPr fontId="10" type="noConversion"/>
  </si>
  <si>
    <t>하지원</t>
    <phoneticPr fontId="10" type="noConversion"/>
  </si>
  <si>
    <t>국문</t>
    <phoneticPr fontId="10" type="noConversion"/>
  </si>
  <si>
    <t>홍미리</t>
    <phoneticPr fontId="10" type="noConversion"/>
  </si>
  <si>
    <t>합계</t>
    <phoneticPr fontId="2" type="noConversion"/>
  </si>
  <si>
    <t>순번</t>
    <phoneticPr fontId="14" type="noConversion"/>
  </si>
  <si>
    <t>학과</t>
    <phoneticPr fontId="14" type="noConversion"/>
  </si>
  <si>
    <t>학번</t>
    <phoneticPr fontId="14" type="noConversion"/>
  </si>
  <si>
    <t>이름</t>
    <phoneticPr fontId="14" type="noConversion"/>
  </si>
  <si>
    <t>학년</t>
    <phoneticPr fontId="14" type="noConversion"/>
  </si>
  <si>
    <t>중간</t>
    <phoneticPr fontId="14" type="noConversion"/>
  </si>
  <si>
    <t>기말</t>
    <phoneticPr fontId="14" type="noConversion"/>
  </si>
  <si>
    <t>과제</t>
    <phoneticPr fontId="14" type="noConversion"/>
  </si>
  <si>
    <t>총점</t>
    <phoneticPr fontId="14" type="noConversion"/>
  </si>
  <si>
    <t>순위</t>
    <phoneticPr fontId="14" type="noConversion"/>
  </si>
  <si>
    <t>퍼센트</t>
    <phoneticPr fontId="14" type="noConversion"/>
  </si>
  <si>
    <t>학점</t>
    <phoneticPr fontId="14" type="noConversion"/>
  </si>
  <si>
    <t>컴퓨터공학과</t>
  </si>
  <si>
    <t>오덕영</t>
    <phoneticPr fontId="14" type="noConversion"/>
  </si>
  <si>
    <t>이동완</t>
    <phoneticPr fontId="14" type="noConversion"/>
  </si>
  <si>
    <t>최재홍</t>
    <phoneticPr fontId="14" type="noConversion"/>
  </si>
  <si>
    <t>강원석</t>
    <phoneticPr fontId="14" type="noConversion"/>
  </si>
  <si>
    <t>황록선</t>
    <phoneticPr fontId="14" type="noConversion"/>
  </si>
  <si>
    <t>지재학</t>
    <phoneticPr fontId="14" type="noConversion"/>
  </si>
  <si>
    <t>서지담</t>
    <phoneticPr fontId="14" type="noConversion"/>
  </si>
  <si>
    <t>제진섭</t>
    <phoneticPr fontId="14" type="noConversion"/>
  </si>
  <si>
    <t>형승국</t>
    <phoneticPr fontId="14" type="noConversion"/>
  </si>
  <si>
    <t>조형락</t>
    <phoneticPr fontId="14" type="noConversion"/>
  </si>
  <si>
    <t>홍병기</t>
    <phoneticPr fontId="14" type="noConversion"/>
  </si>
  <si>
    <t>김상묵</t>
    <phoneticPr fontId="14" type="noConversion"/>
  </si>
  <si>
    <t>강세종</t>
    <phoneticPr fontId="14" type="noConversion"/>
  </si>
  <si>
    <t>류지훈</t>
    <phoneticPr fontId="14" type="noConversion"/>
  </si>
  <si>
    <t>정훈</t>
    <phoneticPr fontId="14" type="noConversion"/>
  </si>
  <si>
    <t>이창근</t>
    <phoneticPr fontId="14" type="noConversion"/>
  </si>
  <si>
    <t>배주열</t>
    <phoneticPr fontId="14" type="noConversion"/>
  </si>
  <si>
    <t>김영무</t>
    <phoneticPr fontId="14" type="noConversion"/>
  </si>
  <si>
    <t>신영우</t>
    <phoneticPr fontId="14" type="noConversion"/>
  </si>
  <si>
    <t>안재욱</t>
    <phoneticPr fontId="14" type="noConversion"/>
  </si>
  <si>
    <t>최경수</t>
    <phoneticPr fontId="14" type="noConversion"/>
  </si>
  <si>
    <t>박영도</t>
    <phoneticPr fontId="14" type="noConversion"/>
  </si>
  <si>
    <t>김효주</t>
    <phoneticPr fontId="14" type="noConversion"/>
  </si>
  <si>
    <t>오선아</t>
    <phoneticPr fontId="14" type="noConversion"/>
  </si>
  <si>
    <t>박유환</t>
    <phoneticPr fontId="14" type="noConversion"/>
  </si>
  <si>
    <t>배소라</t>
    <phoneticPr fontId="14" type="noConversion"/>
  </si>
  <si>
    <t>신현정</t>
    <phoneticPr fontId="14" type="noConversion"/>
  </si>
  <si>
    <t>정희재</t>
    <phoneticPr fontId="14" type="noConversion"/>
  </si>
  <si>
    <t>조다혜</t>
    <phoneticPr fontId="14" type="noConversion"/>
  </si>
  <si>
    <t>최아영</t>
    <phoneticPr fontId="14" type="noConversion"/>
  </si>
  <si>
    <t>김희진</t>
    <phoneticPr fontId="14" type="noConversion"/>
  </si>
  <si>
    <t>유태형</t>
    <phoneticPr fontId="14" type="noConversion"/>
  </si>
  <si>
    <t>안형렬</t>
    <phoneticPr fontId="14" type="noConversion"/>
  </si>
  <si>
    <t>임상훈</t>
    <phoneticPr fontId="14" type="noConversion"/>
  </si>
  <si>
    <t>조원선</t>
    <phoneticPr fontId="14" type="noConversion"/>
  </si>
  <si>
    <t>유송민</t>
    <phoneticPr fontId="14" type="noConversion"/>
  </si>
  <si>
    <t>채조헌</t>
    <phoneticPr fontId="14" type="noConversion"/>
  </si>
  <si>
    <t>김완석</t>
    <phoneticPr fontId="14" type="noConversion"/>
  </si>
  <si>
    <t>양세형</t>
    <phoneticPr fontId="14" type="noConversion"/>
  </si>
  <si>
    <t>황현중</t>
    <phoneticPr fontId="14" type="noConversion"/>
  </si>
  <si>
    <t>이종윤</t>
    <phoneticPr fontId="14" type="noConversion"/>
  </si>
  <si>
    <t>김성원</t>
    <phoneticPr fontId="14" type="noConversion"/>
  </si>
  <si>
    <t>홍성훈</t>
    <phoneticPr fontId="14" type="noConversion"/>
  </si>
  <si>
    <t>이혜원</t>
    <phoneticPr fontId="14" type="noConversion"/>
  </si>
  <si>
    <t>조상준</t>
    <phoneticPr fontId="14" type="noConversion"/>
  </si>
  <si>
    <t>천성대</t>
    <phoneticPr fontId="14" type="noConversion"/>
  </si>
  <si>
    <t>최호성</t>
    <phoneticPr fontId="14" type="noConversion"/>
  </si>
  <si>
    <t>한재호</t>
    <phoneticPr fontId="14" type="noConversion"/>
  </si>
  <si>
    <t>박모세</t>
    <phoneticPr fontId="14" type="noConversion"/>
  </si>
  <si>
    <t>수학과</t>
    <phoneticPr fontId="14" type="noConversion"/>
  </si>
  <si>
    <t>길재영</t>
    <phoneticPr fontId="14" type="noConversion"/>
  </si>
  <si>
    <t>강한종</t>
    <phoneticPr fontId="14" type="noConversion"/>
  </si>
  <si>
    <t>날짜</t>
    <phoneticPr fontId="10" type="noConversion"/>
  </si>
  <si>
    <t>유형</t>
    <phoneticPr fontId="10" type="noConversion"/>
  </si>
  <si>
    <t>달러</t>
    <phoneticPr fontId="10" type="noConversion"/>
  </si>
  <si>
    <t>숙박비</t>
    <phoneticPr fontId="10" type="noConversion"/>
  </si>
  <si>
    <t>식비</t>
    <phoneticPr fontId="10" type="noConversion"/>
  </si>
  <si>
    <t>잡비</t>
    <phoneticPr fontId="10" type="noConversion"/>
  </si>
  <si>
    <t>자동차</t>
    <phoneticPr fontId="10" type="noConversion"/>
  </si>
  <si>
    <t>1학기 성적(컴퓨터활용)</t>
    <phoneticPr fontId="10" type="noConversion"/>
  </si>
  <si>
    <t>학번</t>
    <phoneticPr fontId="10" type="noConversion"/>
  </si>
  <si>
    <t>중간고사</t>
    <phoneticPr fontId="10" type="noConversion"/>
  </si>
  <si>
    <t>기말고사</t>
    <phoneticPr fontId="10" type="noConversion"/>
  </si>
  <si>
    <t>총점</t>
    <phoneticPr fontId="10" type="noConversion"/>
  </si>
  <si>
    <t>K01</t>
    <phoneticPr fontId="10" type="noConversion"/>
  </si>
  <si>
    <t>C03</t>
    <phoneticPr fontId="10" type="noConversion"/>
  </si>
  <si>
    <t>K03</t>
    <phoneticPr fontId="10" type="noConversion"/>
  </si>
  <si>
    <t>C10</t>
    <phoneticPr fontId="10" type="noConversion"/>
  </si>
  <si>
    <t>M05</t>
    <phoneticPr fontId="10" type="noConversion"/>
  </si>
  <si>
    <t>M06</t>
    <phoneticPr fontId="10" type="noConversion"/>
  </si>
  <si>
    <t>C01</t>
    <phoneticPr fontId="10" type="noConversion"/>
  </si>
  <si>
    <t>K10</t>
    <phoneticPr fontId="10" type="noConversion"/>
  </si>
  <si>
    <t>M20</t>
    <phoneticPr fontId="10" type="noConversion"/>
  </si>
  <si>
    <t>M21</t>
  </si>
  <si>
    <t>C09</t>
    <phoneticPr fontId="10" type="noConversion"/>
  </si>
  <si>
    <t>K21</t>
    <phoneticPr fontId="10" type="noConversion"/>
  </si>
  <si>
    <t xml:space="preserve">미국 여행경비 </t>
    <phoneticPr fontId="2" type="noConversion"/>
  </si>
  <si>
    <t>세부항목</t>
    <phoneticPr fontId="10" type="noConversion"/>
  </si>
  <si>
    <t>지불수단</t>
    <phoneticPr fontId="10" type="noConversion"/>
  </si>
  <si>
    <t>서브웨이</t>
    <phoneticPr fontId="10" type="noConversion"/>
  </si>
  <si>
    <t>현금</t>
    <phoneticPr fontId="10" type="noConversion"/>
  </si>
  <si>
    <t>잡비</t>
    <phoneticPr fontId="2" type="noConversion"/>
  </si>
  <si>
    <t>물, 쌀 등</t>
    <phoneticPr fontId="10" type="noConversion"/>
  </si>
  <si>
    <t>신용카드</t>
  </si>
  <si>
    <t xml:space="preserve">Best Western </t>
    <phoneticPr fontId="10" type="noConversion"/>
  </si>
  <si>
    <t>스타벅스 병커피 1박스 등</t>
    <phoneticPr fontId="10" type="noConversion"/>
  </si>
  <si>
    <t>햄버거</t>
    <phoneticPr fontId="10" type="noConversion"/>
  </si>
  <si>
    <t>팁</t>
    <phoneticPr fontId="10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</si>
  <si>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ays Inn</t>
    </r>
    <phoneticPr fontId="10" type="noConversion"/>
  </si>
  <si>
    <t>국립공원 연간패스</t>
    <phoneticPr fontId="10" type="noConversion"/>
  </si>
  <si>
    <t>저녁</t>
    <phoneticPr fontId="10" type="noConversion"/>
  </si>
  <si>
    <t>휘발유</t>
    <phoneticPr fontId="10" type="noConversion"/>
  </si>
  <si>
    <t>Travelodge</t>
  </si>
  <si>
    <r>
      <t>H</t>
    </r>
    <r>
      <rPr>
        <sz val="11"/>
        <color theme="1"/>
        <rFont val="맑은 고딕"/>
        <family val="3"/>
        <charset val="129"/>
        <scheme val="minor"/>
      </rPr>
      <t>oliday Inn</t>
    </r>
    <phoneticPr fontId="10" type="noConversion"/>
  </si>
  <si>
    <t>샌드위치&amp;커피</t>
    <phoneticPr fontId="10" type="noConversion"/>
  </si>
  <si>
    <t>중국식당</t>
    <phoneticPr fontId="10" type="noConversion"/>
  </si>
  <si>
    <t>주차비</t>
    <phoneticPr fontId="10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</si>
  <si>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omfort Inn</t>
    </r>
    <phoneticPr fontId="10" type="noConversion"/>
  </si>
  <si>
    <t>품목</t>
    <phoneticPr fontId="8" type="noConversion"/>
  </si>
  <si>
    <t>1월</t>
    <phoneticPr fontId="8" type="noConversion"/>
  </si>
  <si>
    <t>2월</t>
    <phoneticPr fontId="8" type="noConversion"/>
  </si>
  <si>
    <t>3월</t>
    <phoneticPr fontId="8" type="noConversion"/>
  </si>
  <si>
    <t>매출합계</t>
    <phoneticPr fontId="8" type="noConversion"/>
  </si>
  <si>
    <t>아메리카노</t>
    <phoneticPr fontId="8" type="noConversion"/>
  </si>
  <si>
    <t>카푸치노</t>
    <phoneticPr fontId="8" type="noConversion"/>
  </si>
  <si>
    <t>카페라떼</t>
    <phoneticPr fontId="8" type="noConversion"/>
  </si>
  <si>
    <t>마키아또</t>
    <phoneticPr fontId="8" type="noConversion"/>
  </si>
  <si>
    <t>에스프레소</t>
    <phoneticPr fontId="8" type="noConversion"/>
  </si>
  <si>
    <t>&lt;가격표&gt;</t>
    <phoneticPr fontId="8" type="noConversion"/>
  </si>
  <si>
    <t>판매가</t>
    <phoneticPr fontId="8" type="noConversion"/>
  </si>
  <si>
    <t>연도별 매출액</t>
    <phoneticPr fontId="2" type="noConversion"/>
  </si>
  <si>
    <t>연도</t>
    <phoneticPr fontId="8" type="noConversion"/>
  </si>
  <si>
    <t>우편물종류</t>
    <phoneticPr fontId="2" type="noConversion"/>
  </si>
  <si>
    <t>우편물상세</t>
    <phoneticPr fontId="2" type="noConversion"/>
  </si>
  <si>
    <t>금액</t>
    <phoneticPr fontId="8" type="noConversion"/>
  </si>
  <si>
    <t>통상</t>
    <phoneticPr fontId="8" type="noConversion"/>
  </si>
  <si>
    <t>일반</t>
    <phoneticPr fontId="8" type="noConversion"/>
  </si>
  <si>
    <t>특수</t>
    <phoneticPr fontId="8" type="noConversion"/>
  </si>
  <si>
    <t>소포</t>
    <phoneticPr fontId="8" type="noConversion"/>
  </si>
  <si>
    <t>등기</t>
  </si>
  <si>
    <t>소포</t>
  </si>
  <si>
    <t>보통</t>
  </si>
  <si>
    <t>데이터활용</t>
    <phoneticPr fontId="14" type="noConversion"/>
  </si>
  <si>
    <t>유상신</t>
    <phoneticPr fontId="14" type="noConversion"/>
  </si>
  <si>
    <t>영업소별 월간 경비 사용 내역</t>
    <phoneticPr fontId="2" type="noConversion"/>
  </si>
  <si>
    <t>단위:천원</t>
    <phoneticPr fontId="2" type="noConversion"/>
  </si>
  <si>
    <t>영업소명</t>
    <phoneticPr fontId="2" type="noConversion"/>
  </si>
  <si>
    <t>복리후생비</t>
    <phoneticPr fontId="2" type="noConversion"/>
  </si>
  <si>
    <t>활동비</t>
    <phoneticPr fontId="2" type="noConversion"/>
  </si>
  <si>
    <t>강서</t>
    <phoneticPr fontId="2" type="noConversion"/>
  </si>
  <si>
    <t>강동</t>
    <phoneticPr fontId="2" type="noConversion"/>
  </si>
  <si>
    <t>강북</t>
    <phoneticPr fontId="2" type="noConversion"/>
  </si>
  <si>
    <t>강남</t>
    <phoneticPr fontId="2" type="noConversion"/>
  </si>
  <si>
    <t>1분기 판매량</t>
    <phoneticPr fontId="8" type="noConversion"/>
  </si>
  <si>
    <t>고품격 커피공장 1분기 매출표</t>
  </si>
  <si>
    <t>150,000~260,000 재산세의 합계</t>
    <phoneticPr fontId="2" type="noConversion"/>
  </si>
  <si>
    <t>06월 01일</t>
    <phoneticPr fontId="2" type="noConversion"/>
  </si>
  <si>
    <t>가나-001</t>
    <phoneticPr fontId="2" type="noConversion"/>
  </si>
  <si>
    <t>정치</t>
  </si>
  <si>
    <t>정치</t>
    <phoneticPr fontId="2" type="noConversion"/>
  </si>
  <si>
    <t>경제</t>
  </si>
  <si>
    <t>경제</t>
    <phoneticPr fontId="2" type="noConversion"/>
  </si>
  <si>
    <t>사회</t>
  </si>
  <si>
    <t>사회</t>
    <phoneticPr fontId="2" type="noConversion"/>
  </si>
  <si>
    <t>문화</t>
  </si>
  <si>
    <t>문화</t>
    <phoneticPr fontId="2" type="noConversion"/>
  </si>
  <si>
    <t>IT</t>
  </si>
  <si>
    <t>IT</t>
    <phoneticPr fontId="2" type="noConversion"/>
  </si>
  <si>
    <t>06월 02일</t>
  </si>
  <si>
    <t>06월 03일</t>
  </si>
  <si>
    <t>06월 04일</t>
  </si>
  <si>
    <t>06월 05일</t>
  </si>
  <si>
    <t>06월 06일</t>
  </si>
  <si>
    <t>06월 07일</t>
  </si>
  <si>
    <t>06월 08일</t>
  </si>
  <si>
    <t>06월 09일</t>
  </si>
  <si>
    <t>06월 10일</t>
  </si>
  <si>
    <t>06월 11일</t>
  </si>
  <si>
    <t>06월 12일</t>
  </si>
  <si>
    <t>06월 13일</t>
  </si>
  <si>
    <t>06월 14일</t>
  </si>
  <si>
    <t>06월 15일</t>
  </si>
  <si>
    <t>06월 16일</t>
  </si>
  <si>
    <t>06월 17일</t>
  </si>
  <si>
    <t>06월 18일</t>
  </si>
  <si>
    <t>06월 19일</t>
  </si>
  <si>
    <t>06월 20일</t>
  </si>
  <si>
    <t>06월 21일</t>
  </si>
  <si>
    <t>06월 22일</t>
  </si>
  <si>
    <t>06월 23일</t>
  </si>
  <si>
    <t>06월 24일</t>
  </si>
  <si>
    <t>06월 25일</t>
  </si>
  <si>
    <t>06월 26일</t>
  </si>
  <si>
    <t>06월 27일</t>
  </si>
  <si>
    <t>06월 28일</t>
  </si>
  <si>
    <t>06월 29일</t>
  </si>
  <si>
    <t>06월 30일</t>
  </si>
  <si>
    <t>가나-002</t>
  </si>
  <si>
    <t>가나-003</t>
  </si>
  <si>
    <t>가나-004</t>
  </si>
  <si>
    <t>가나-005</t>
  </si>
  <si>
    <t>가나-006</t>
  </si>
  <si>
    <t>가나-007</t>
  </si>
  <si>
    <t>가나-008</t>
  </si>
  <si>
    <t>가나-009</t>
  </si>
  <si>
    <t>가나-010</t>
  </si>
  <si>
    <t>가나-011</t>
  </si>
  <si>
    <t>가나-012</t>
  </si>
  <si>
    <t>가나-013</t>
  </si>
  <si>
    <t>가나-014</t>
  </si>
  <si>
    <t>가나-015</t>
  </si>
  <si>
    <t>가나-016</t>
  </si>
  <si>
    <t>가나-017</t>
  </si>
  <si>
    <t>가나-018</t>
  </si>
  <si>
    <t>가나-019</t>
  </si>
  <si>
    <t>가나-020</t>
  </si>
  <si>
    <t>가나-021</t>
  </si>
  <si>
    <t>가나-022</t>
  </si>
  <si>
    <t>가나-023</t>
  </si>
  <si>
    <t>가나-024</t>
  </si>
  <si>
    <t>가나-025</t>
  </si>
  <si>
    <t>가나-026</t>
  </si>
  <si>
    <t>가나-027</t>
  </si>
  <si>
    <t>가나-028</t>
  </si>
  <si>
    <t>가나-029</t>
  </si>
  <si>
    <t>가나-030</t>
  </si>
  <si>
    <t>조예나</t>
    <phoneticPr fontId="2" type="noConversion"/>
  </si>
  <si>
    <t>조예나</t>
    <phoneticPr fontId="14" type="noConversion"/>
  </si>
  <si>
    <t>행 레이블</t>
  </si>
  <si>
    <t>숙박비</t>
  </si>
  <si>
    <t>식비</t>
  </si>
  <si>
    <t>자동차</t>
  </si>
  <si>
    <t>잡비</t>
  </si>
  <si>
    <t>총합계</t>
  </si>
  <si>
    <t>열 레이블</t>
  </si>
  <si>
    <t>6월</t>
  </si>
  <si>
    <t>7월</t>
  </si>
  <si>
    <t>8월</t>
  </si>
  <si>
    <t>합계 : 달러</t>
  </si>
  <si>
    <t>조예나</t>
    <phoneticPr fontId="10" type="noConversion"/>
  </si>
  <si>
    <t>국문 최대</t>
  </si>
  <si>
    <t>사회복지 최대</t>
  </si>
  <si>
    <t>경영 최대</t>
  </si>
  <si>
    <t>전체 최대값</t>
  </si>
  <si>
    <t>현금</t>
  </si>
  <si>
    <t>유형</t>
  </si>
  <si>
    <t>(모두)</t>
  </si>
  <si>
    <t>사용월</t>
  </si>
  <si>
    <t>호선명</t>
  </si>
  <si>
    <t>역ID</t>
  </si>
  <si>
    <t>지하철역</t>
  </si>
  <si>
    <t>유임승차</t>
  </si>
  <si>
    <t>유임하차</t>
  </si>
  <si>
    <t>무임승차</t>
  </si>
  <si>
    <t>무임하차</t>
  </si>
  <si>
    <t>1호선</t>
  </si>
  <si>
    <t>서울역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</si>
  <si>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</si>
  <si>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</si>
  <si>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</si>
  <si>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</si>
  <si>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</si>
  <si>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</si>
  <si>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</si>
  <si>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</si>
  <si>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</si>
  <si>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</si>
  <si>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</si>
  <si>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</si>
  <si>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</si>
  <si>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</si>
  <si>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</si>
  <si>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</si>
  <si>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</si>
  <si>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</si>
  <si>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</si>
  <si>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</si>
  <si>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</si>
  <si>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</si>
  <si>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</si>
  <si>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</si>
  <si>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</si>
  <si>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</si>
  <si>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</si>
  <si>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</si>
  <si>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</si>
  <si>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</si>
  <si>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</si>
  <si>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</si>
  <si>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</si>
  <si>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</si>
  <si>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</si>
  <si>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</si>
  <si>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</si>
  <si>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</si>
  <si>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</si>
  <si>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</si>
  <si>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</si>
  <si>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</si>
  <si>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</si>
  <si>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</si>
  <si>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</si>
  <si>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</si>
  <si>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</si>
  <si>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</si>
  <si>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</si>
  <si>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</si>
  <si>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</si>
  <si>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</si>
  <si>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</si>
  <si>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</si>
  <si>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</si>
  <si>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</si>
  <si>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</si>
  <si>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</si>
  <si>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</si>
  <si>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</si>
  <si>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</si>
  <si>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</si>
  <si>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</si>
  <si>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</si>
  <si>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</si>
  <si>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</si>
  <si>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</si>
  <si>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</si>
  <si>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</si>
  <si>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</si>
  <si>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</si>
  <si>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</si>
  <si>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</si>
  <si>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</si>
  <si>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</si>
  <si>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</si>
  <si>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</si>
  <si>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</si>
  <si>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</si>
  <si>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</si>
  <si>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</si>
  <si>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</si>
  <si>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</si>
  <si>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</si>
  <si>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</si>
  <si>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</si>
  <si>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</si>
  <si>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</si>
  <si>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</si>
  <si>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</si>
  <si>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</si>
  <si>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</si>
  <si>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</si>
  <si>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</si>
  <si>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</si>
  <si>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</si>
  <si>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</si>
  <si>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</si>
  <si>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</si>
  <si>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</si>
  <si>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</si>
  <si>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</si>
  <si>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</si>
  <si>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</si>
  <si>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</si>
  <si>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</si>
  <si>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</si>
  <si>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</si>
  <si>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</si>
  <si>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</si>
  <si>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</si>
  <si>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</si>
  <si>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경부선</t>
  </si>
  <si>
    <t>남영</t>
  </si>
  <si>
    <t>용산</t>
  </si>
  <si>
    <t>노량진</t>
  </si>
  <si>
    <t>대방</t>
  </si>
  <si>
    <t>영등포</t>
  </si>
  <si>
    <t>신길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</si>
  <si>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</si>
  <si>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</si>
  <si>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</si>
  <si>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</si>
  <si>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</si>
  <si>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</si>
  <si>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</si>
  <si>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</si>
  <si>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</si>
  <si>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</si>
  <si>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</si>
  <si>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</si>
  <si>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</si>
  <si>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</si>
  <si>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</si>
  <si>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</si>
  <si>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</si>
  <si>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</si>
  <si>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</si>
  <si>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</si>
  <si>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</si>
  <si>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</si>
  <si>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</si>
  <si>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</si>
  <si>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</si>
  <si>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</si>
  <si>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</si>
  <si>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</si>
  <si>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</si>
  <si>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</si>
  <si>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</si>
  <si>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</si>
  <si>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</si>
  <si>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</si>
  <si>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</si>
  <si>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</si>
  <si>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</si>
  <si>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</si>
  <si>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</si>
  <si>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</si>
  <si>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</si>
  <si>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</si>
  <si>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</si>
  <si>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</si>
  <si>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</si>
  <si>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</si>
  <si>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</si>
  <si>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</si>
  <si>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</si>
  <si>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온수(성공회대입구)</t>
  </si>
  <si>
    <t>중동</t>
  </si>
  <si>
    <t>도화</t>
  </si>
  <si>
    <t>경원선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</si>
  <si>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</si>
  <si>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</si>
  <si>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</si>
  <si>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</si>
  <si>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</si>
  <si>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</si>
  <si>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</si>
  <si>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</si>
  <si>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</si>
  <si>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</si>
  <si>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</si>
  <si>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</si>
  <si>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</si>
  <si>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</si>
  <si>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</si>
  <si>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</si>
  <si>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</si>
  <si>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</si>
  <si>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</si>
  <si>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</si>
  <si>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</si>
  <si>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</si>
  <si>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</si>
  <si>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</si>
  <si>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</si>
  <si>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</si>
  <si>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</si>
  <si>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</si>
  <si>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</si>
  <si>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</si>
  <si>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</si>
  <si>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</si>
  <si>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</si>
  <si>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</si>
  <si>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</si>
  <si>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</si>
  <si>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</si>
  <si>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</si>
  <si>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</si>
  <si>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</si>
  <si>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</si>
  <si>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</si>
  <si>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</si>
  <si>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</si>
  <si>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</si>
  <si>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</si>
  <si>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</si>
  <si>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</si>
  <si>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</si>
  <si>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</si>
  <si>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</si>
  <si>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</si>
  <si>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</si>
  <si>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복정</t>
  </si>
  <si>
    <t>서울숲</t>
  </si>
  <si>
    <t>압구정로데오</t>
  </si>
  <si>
    <t>강남구청</t>
  </si>
  <si>
    <t>선정릉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</si>
  <si>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</si>
  <si>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</si>
  <si>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</si>
  <si>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</si>
  <si>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</si>
  <si>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</si>
  <si>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</si>
  <si>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</si>
  <si>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</si>
  <si>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이매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</si>
  <si>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</si>
  <si>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</si>
  <si>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</si>
  <si>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</si>
  <si>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</si>
  <si>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</si>
  <si>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</si>
  <si>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</si>
  <si>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</si>
  <si>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</si>
  <si>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</si>
  <si>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</si>
  <si>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</si>
  <si>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</si>
  <si>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</si>
  <si>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</si>
  <si>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</si>
  <si>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</si>
  <si>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</si>
  <si>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</si>
  <si>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</si>
  <si>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</si>
  <si>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</si>
  <si>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중앙선</t>
  </si>
  <si>
    <t>회기</t>
  </si>
  <si>
    <t>중랑</t>
  </si>
  <si>
    <t>상봉(시외버스터미널)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</si>
  <si>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</si>
  <si>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</si>
  <si>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</si>
  <si>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</si>
  <si>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</si>
  <si>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</si>
  <si>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</si>
  <si>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</si>
  <si>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</si>
  <si>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</si>
  <si>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</si>
  <si>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</si>
  <si>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</si>
  <si>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</si>
  <si>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</si>
  <si>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</si>
  <si>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</si>
  <si>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지평</t>
  </si>
  <si>
    <t>장항선</t>
  </si>
  <si>
    <t>봉명</t>
  </si>
  <si>
    <t>쌍용(나사렛대)</t>
  </si>
  <si>
    <t>아산</t>
  </si>
  <si>
    <t>배방</t>
  </si>
  <si>
    <t>온양온천</t>
  </si>
  <si>
    <t>신창(순천향대)</t>
  </si>
  <si>
    <t>경의선</t>
  </si>
  <si>
    <t>효창공원앞</t>
  </si>
  <si>
    <t>공덕</t>
  </si>
  <si>
    <t>서강대</t>
  </si>
  <si>
    <t>가좌</t>
  </si>
  <si>
    <t>디지털미디어시티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</si>
  <si>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</si>
  <si>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</si>
  <si>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</si>
  <si>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</si>
  <si>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</si>
  <si>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</si>
  <si>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</si>
  <si>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</si>
  <si>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</si>
  <si>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</si>
  <si>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</si>
  <si>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</si>
  <si>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</si>
  <si>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</si>
  <si>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</si>
  <si>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</si>
  <si>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</si>
  <si>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김포공항</t>
  </si>
  <si>
    <t>계양</t>
  </si>
  <si>
    <t>검암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</si>
  <si>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</si>
  <si>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</si>
  <si>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</si>
  <si>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</si>
  <si>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</si>
  <si>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</si>
  <si>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</si>
  <si>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</si>
  <si>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</si>
  <si>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</si>
  <si>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</si>
  <si>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</si>
  <si>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</si>
  <si>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</si>
  <si>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</si>
  <si>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</si>
  <si>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</si>
  <si>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</si>
  <si>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</si>
  <si>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</si>
  <si>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</si>
  <si>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</si>
  <si>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</si>
  <si>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</si>
  <si>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</si>
  <si>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</si>
  <si>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</si>
  <si>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</si>
  <si>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</si>
  <si>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</si>
  <si>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</si>
  <si>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</si>
  <si>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</si>
  <si>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</si>
  <si>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</si>
  <si>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</si>
  <si>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</si>
  <si>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</si>
  <si>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</si>
  <si>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</si>
  <si>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</si>
  <si>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</si>
  <si>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</si>
  <si>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</si>
  <si>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5호선</t>
  </si>
  <si>
    <t>방화</t>
  </si>
  <si>
    <t>개화산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</si>
  <si>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</si>
  <si>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</si>
  <si>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</si>
  <si>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</si>
  <si>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</si>
  <si>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</si>
  <si>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</si>
  <si>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</si>
  <si>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</si>
  <si>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</si>
  <si>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</si>
  <si>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</si>
  <si>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</si>
  <si>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</si>
  <si>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</si>
  <si>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</si>
  <si>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</si>
  <si>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</si>
  <si>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</si>
  <si>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</si>
  <si>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</si>
  <si>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</si>
  <si>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</si>
  <si>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</si>
  <si>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</si>
  <si>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</si>
  <si>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</si>
  <si>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</si>
  <si>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</si>
  <si>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</si>
  <si>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</si>
  <si>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</si>
  <si>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</si>
  <si>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</si>
  <si>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</si>
  <si>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</si>
  <si>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</si>
  <si>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</si>
  <si>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</si>
  <si>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</si>
  <si>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</si>
  <si>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</si>
  <si>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</si>
  <si>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</si>
  <si>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</si>
  <si>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</si>
  <si>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</si>
  <si>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</si>
  <si>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</si>
  <si>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</si>
  <si>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</si>
  <si>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</si>
  <si>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</si>
  <si>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</si>
  <si>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</si>
  <si>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</si>
  <si>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</si>
  <si>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</si>
  <si>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</si>
  <si>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</si>
  <si>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</si>
  <si>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</si>
  <si>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</si>
  <si>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</si>
  <si>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</si>
  <si>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7호선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</si>
  <si>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</si>
  <si>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</si>
  <si>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</si>
  <si>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</si>
  <si>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</si>
  <si>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</si>
  <si>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</si>
  <si>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</si>
  <si>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</si>
  <si>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</si>
  <si>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</si>
  <si>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</si>
  <si>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</si>
  <si>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</si>
  <si>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</si>
  <si>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</si>
  <si>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</si>
  <si>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</si>
  <si>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</si>
  <si>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</si>
  <si>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</si>
  <si>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</si>
  <si>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</si>
  <si>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</si>
  <si>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</si>
  <si>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</si>
  <si>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</si>
  <si>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</si>
  <si>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</si>
  <si>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</si>
  <si>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</si>
  <si>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</si>
  <si>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</si>
  <si>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</si>
  <si>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</si>
  <si>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</si>
  <si>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</si>
  <si>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</si>
  <si>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</si>
  <si>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</si>
  <si>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</si>
  <si>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</si>
  <si>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</si>
  <si>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</si>
  <si>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</si>
  <si>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</si>
  <si>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</si>
  <si>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</si>
  <si>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산성</t>
  </si>
  <si>
    <t>남한산성입구(성남법원.검찰청)</t>
  </si>
  <si>
    <t>단대오거리</t>
  </si>
  <si>
    <t>신흥</t>
  </si>
  <si>
    <t>수진</t>
  </si>
  <si>
    <t>9호선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</si>
  <si>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</si>
  <si>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</si>
  <si>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</si>
  <si>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</si>
  <si>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</si>
  <si>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</si>
  <si>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</si>
  <si>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</si>
  <si>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</si>
  <si>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</si>
  <si>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</si>
  <si>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</si>
  <si>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</si>
  <si>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</si>
  <si>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</si>
  <si>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</si>
  <si>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</si>
  <si>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</si>
  <si>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</si>
  <si>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공항철도 1호선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</si>
  <si>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</si>
  <si>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</si>
  <si>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</si>
  <si>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</si>
  <si>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</si>
  <si>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</si>
  <si>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9호선2~3단계</t>
  </si>
  <si>
    <t>언주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</si>
  <si>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</si>
  <si>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</si>
  <si>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</si>
  <si>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</si>
  <si>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</si>
  <si>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</si>
  <si>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</si>
  <si>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</si>
  <si>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</si>
  <si>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</si>
  <si>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</si>
  <si>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</si>
  <si>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</si>
  <si>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</si>
  <si>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</si>
  <si>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</si>
  <si>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</si>
  <si>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</si>
  <si>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</si>
  <si>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합계 : 유임승차</t>
  </si>
  <si>
    <t>합계 : 유임하차</t>
  </si>
  <si>
    <t>합계 : 무임승차</t>
  </si>
  <si>
    <t>합계 : 무임하차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</si>
</sst>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  <numFmt numFmtId="177" formatCode="_(* #,##0_);_(* \(#,##0\);_(* &quot;-&quot;_);_(@_)"/>
    <numFmt numFmtId="178" formatCode="0_);[Red]\(0\)"/>
    <numFmt numFmtId="179" formatCode="_(* #,##0.00_);_(* \(#,##0.00\);_(* &quot;-&quot;??_);_(@_)"/>
    <numFmt numFmtId="180" formatCode="?"/>
    <numFmt numFmtId="181" formatCode="0.0_ "/>
    <numFmt numFmtId="182" formatCode="0.00_);[Red]\(0.00\)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2"/>
      <charset val="129"/>
    </font>
    <font>
      <sz val="11"/>
      <color rgb="FFFF0000"/>
      <name val="함초롬바탕"/>
      <family val="1"/>
      <charset val="129"/>
    </font>
    <font>
      <sz val="11"/>
      <color indexed="8"/>
      <name val="함초롬바탕"/>
      <family val="1"/>
      <charset val="129"/>
    </font>
    <font>
      <sz val="12"/>
      <color indexed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6"/>
      <color indexed="8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rgb="FF7030A0"/>
      <name val="맑은 고딕"/>
      <family val="3"/>
      <charset val="129"/>
      <scheme val="minor"/>
    </font>
    <font>
      <sz val="11"/>
      <color rgb="FF000000"/>
      <name val="굴림"/>
      <family val="1"/>
      <charset val="129"/>
    </font>
    <font>
      <b/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0" borderId="0"/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/>
    <xf numFmtId="0" fontId="15" fillId="5" borderId="4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>
      <alignment vertical="center"/>
    </xf>
    <xf numFmtId="0" fontId="9" fillId="0" borderId="0"/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3" xfId="0" applyNumberFormat="1" applyBorder="1" applyAlignment="1">
      <alignment horizontal="center" vertical="center"/>
    </xf>
    <xf numFmtId="41" fontId="0" fillId="0" borderId="3" xfId="1" applyFont="1" applyBorder="1">
      <alignment vertical="center"/>
    </xf>
    <xf numFmtId="41" fontId="0" fillId="2" borderId="3" xfId="2" applyNumberFormat="1" applyFont="1" applyBorder="1">
      <alignment vertical="center"/>
    </xf>
    <xf numFmtId="0" fontId="7" fillId="0" borderId="0" xfId="3"/>
    <xf numFmtId="0" fontId="7" fillId="0" borderId="3" xfId="3" applyBorder="1"/>
    <xf numFmtId="0" fontId="12" fillId="0" borderId="0" xfId="6" applyFont="1" applyAlignment="1">
      <alignment horizontal="center"/>
    </xf>
    <xf numFmtId="0" fontId="12" fillId="0" borderId="0" xfId="6" applyFont="1" applyAlignment="1">
      <alignment horizontal="left"/>
    </xf>
    <xf numFmtId="0" fontId="7" fillId="0" borderId="0" xfId="3" applyAlignment="1">
      <alignment vertical="center"/>
    </xf>
    <xf numFmtId="0" fontId="16" fillId="0" borderId="5" xfId="7" applyFont="1" applyFill="1" applyBorder="1" applyAlignment="1">
      <alignment horizontal="center" vertical="center"/>
    </xf>
    <xf numFmtId="0" fontId="16" fillId="0" borderId="5" xfId="7" applyFont="1" applyFill="1" applyBorder="1" applyAlignment="1">
      <alignment horizontal="center" vertical="center" wrapText="1"/>
    </xf>
    <xf numFmtId="178" fontId="16" fillId="0" borderId="5" xfId="7" applyNumberFormat="1" applyFont="1" applyFill="1" applyBorder="1" applyAlignment="1">
      <alignment horizontal="center" vertical="center"/>
    </xf>
    <xf numFmtId="0" fontId="7" fillId="0" borderId="0" xfId="3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0" xfId="8" applyNumberFormat="1" applyFont="1" applyBorder="1" applyAlignment="1">
      <alignment horizontal="center" vertical="center"/>
    </xf>
    <xf numFmtId="180" fontId="17" fillId="0" borderId="0" xfId="8" applyNumberFormat="1" applyFont="1" applyBorder="1" applyAlignment="1">
      <alignment horizontal="center" vertical="center"/>
    </xf>
    <xf numFmtId="178" fontId="17" fillId="0" borderId="0" xfId="3" applyNumberFormat="1" applyFont="1" applyAlignment="1">
      <alignment horizontal="center" vertical="center"/>
    </xf>
    <xf numFmtId="181" fontId="17" fillId="0" borderId="0" xfId="3" applyNumberFormat="1" applyFont="1" applyAlignment="1">
      <alignment vertical="center"/>
    </xf>
    <xf numFmtId="178" fontId="7" fillId="0" borderId="0" xfId="3" applyNumberFormat="1" applyAlignment="1">
      <alignment vertical="center"/>
    </xf>
    <xf numFmtId="10" fontId="7" fillId="0" borderId="0" xfId="3" applyNumberFormat="1" applyAlignment="1">
      <alignment vertical="center"/>
    </xf>
    <xf numFmtId="0" fontId="18" fillId="0" borderId="3" xfId="3" applyFont="1" applyBorder="1" applyAlignment="1">
      <alignment horizontal="center" vertical="center"/>
    </xf>
    <xf numFmtId="14" fontId="12" fillId="0" borderId="3" xfId="3" applyNumberFormat="1" applyFont="1" applyBorder="1"/>
    <xf numFmtId="0" fontId="12" fillId="0" borderId="3" xfId="3" applyFont="1" applyBorder="1"/>
    <xf numFmtId="182" fontId="12" fillId="0" borderId="3" xfId="3" applyNumberFormat="1" applyFont="1" applyBorder="1"/>
    <xf numFmtId="0" fontId="19" fillId="0" borderId="0" xfId="6" applyFont="1"/>
    <xf numFmtId="0" fontId="20" fillId="0" borderId="6" xfId="6" applyFont="1" applyBorder="1" applyAlignment="1">
      <alignment horizontal="center"/>
    </xf>
    <xf numFmtId="0" fontId="13" fillId="0" borderId="0" xfId="0" applyFont="1">
      <alignment vertical="center"/>
    </xf>
    <xf numFmtId="0" fontId="12" fillId="0" borderId="0" xfId="1" applyNumberFormat="1" applyFont="1" applyBorder="1" applyAlignment="1">
      <alignment horizontal="center"/>
    </xf>
    <xf numFmtId="0" fontId="12" fillId="0" borderId="0" xfId="1" applyNumberFormat="1" applyFont="1" applyFill="1" applyBorder="1" applyAlignment="1">
      <alignment horizontal="center"/>
    </xf>
    <xf numFmtId="0" fontId="21" fillId="0" borderId="0" xfId="9" applyFont="1" applyAlignment="1">
      <alignment horizontal="center" vertical="center"/>
    </xf>
    <xf numFmtId="0" fontId="9" fillId="0" borderId="0" xfId="9">
      <alignment vertical="center"/>
    </xf>
    <xf numFmtId="0" fontId="18" fillId="0" borderId="6" xfId="0" applyFont="1" applyBorder="1" applyAlignment="1">
      <alignment horizontal="center" vertical="center"/>
    </xf>
    <xf numFmtId="14" fontId="12" fillId="0" borderId="0" xfId="0" applyNumberFormat="1" applyFont="1" applyAlignment="1"/>
    <xf numFmtId="0" fontId="12" fillId="0" borderId="0" xfId="0" applyFont="1" applyAlignment="1"/>
    <xf numFmtId="182" fontId="12" fillId="0" borderId="0" xfId="0" applyNumberFormat="1" applyFont="1" applyAlignment="1"/>
    <xf numFmtId="14" fontId="12" fillId="0" borderId="7" xfId="0" applyNumberFormat="1" applyFont="1" applyBorder="1" applyAlignment="1"/>
    <xf numFmtId="0" fontId="12" fillId="0" borderId="7" xfId="0" applyFont="1" applyBorder="1" applyAlignment="1"/>
    <xf numFmtId="182" fontId="12" fillId="0" borderId="7" xfId="0" applyNumberFormat="1" applyFont="1" applyBorder="1" applyAlignment="1"/>
    <xf numFmtId="0" fontId="23" fillId="0" borderId="0" xfId="10">
      <alignment vertical="center"/>
    </xf>
    <xf numFmtId="0" fontId="23" fillId="6" borderId="3" xfId="10" applyFill="1" applyBorder="1" applyAlignment="1">
      <alignment horizontal="center" vertical="center"/>
    </xf>
    <xf numFmtId="0" fontId="23" fillId="7" borderId="3" xfId="10" applyFill="1" applyBorder="1" applyAlignment="1">
      <alignment horizontal="center" vertical="center"/>
    </xf>
    <xf numFmtId="3" fontId="23" fillId="0" borderId="3" xfId="10" applyNumberFormat="1" applyBorder="1" applyAlignment="1">
      <alignment horizontal="right"/>
    </xf>
    <xf numFmtId="0" fontId="6" fillId="0" borderId="0" xfId="0" applyFont="1">
      <alignment vertical="center"/>
    </xf>
    <xf numFmtId="41" fontId="0" fillId="9" borderId="3" xfId="1" applyFont="1" applyFill="1" applyBorder="1">
      <alignment vertical="center"/>
    </xf>
    <xf numFmtId="0" fontId="12" fillId="9" borderId="3" xfId="6" applyFont="1" applyFill="1" applyBorder="1" applyAlignment="1">
      <alignment horizontal="center"/>
    </xf>
    <xf numFmtId="0" fontId="12" fillId="0" borderId="0" xfId="6" applyFont="1"/>
    <xf numFmtId="0" fontId="11" fillId="0" borderId="6" xfId="6" applyFont="1" applyBorder="1" applyAlignment="1">
      <alignment horizontal="center"/>
    </xf>
    <xf numFmtId="41" fontId="13" fillId="0" borderId="0" xfId="1" applyFont="1" applyBorder="1" applyAlignment="1"/>
    <xf numFmtId="0" fontId="12" fillId="0" borderId="5" xfId="6" applyFont="1" applyBorder="1" applyAlignment="1">
      <alignment horizontal="center"/>
    </xf>
    <xf numFmtId="41" fontId="13" fillId="0" borderId="5" xfId="1" applyFont="1" applyBorder="1" applyAlignment="1"/>
    <xf numFmtId="41" fontId="7" fillId="0" borderId="3" xfId="3" applyNumberFormat="1" applyBorder="1"/>
    <xf numFmtId="42" fontId="7" fillId="0" borderId="3" xfId="3" applyNumberFormat="1" applyBorder="1"/>
    <xf numFmtId="0" fontId="26" fillId="0" borderId="0" xfId="3" applyFont="1"/>
    <xf numFmtId="0" fontId="7" fillId="8" borderId="3" xfId="3" applyFill="1" applyBorder="1"/>
    <xf numFmtId="0" fontId="27" fillId="9" borderId="3" xfId="8" applyNumberFormat="1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28" fillId="0" borderId="0" xfId="6" applyFont="1" applyAlignment="1">
      <alignment horizontal="left"/>
    </xf>
    <xf numFmtId="0" fontId="12" fillId="9" borderId="0" xfId="6" applyFont="1" applyFill="1" applyBorder="1" applyAlignment="1">
      <alignment horizontal="center"/>
    </xf>
    <xf numFmtId="16" fontId="0" fillId="0" borderId="0" xfId="0" applyNumberFormat="1">
      <alignment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6" fillId="0" borderId="0" xfId="6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10" applyFont="1" applyAlignment="1">
      <alignment horizontal="center" vertical="center"/>
    </xf>
  </cellXfs>
  <cellStyles count="12">
    <cellStyle name="메모" xfId="2" builtinId="10"/>
    <cellStyle name="백분율 2" xfId="5" xr:uid="{587D368F-D8A4-4E81-8371-712DDB385AD8}"/>
    <cellStyle name="셀 확인 2" xfId="7" xr:uid="{2B711A92-42DB-4FAB-B04D-075D0290632F}"/>
    <cellStyle name="쉼표 [0]" xfId="1" builtinId="6"/>
    <cellStyle name="쉼표 [0] 2" xfId="4" xr:uid="{B22A79ED-86BB-4C11-B2AC-29213F6A45AB}"/>
    <cellStyle name="쉼표 2" xfId="8" xr:uid="{B78C959C-866D-4938-BC6A-BB28A7106B92}"/>
    <cellStyle name="표준" xfId="0" builtinId="0"/>
    <cellStyle name="표준 2" xfId="3" xr:uid="{B2DE8813-55E5-4E3A-9865-8073DBFCE7D2}"/>
    <cellStyle name="표준 2 2" xfId="10" xr:uid="{ED5BBEE9-5483-4AE7-8918-A207D3ECAC43}"/>
    <cellStyle name="표준 3" xfId="11" xr:uid="{7ABAE225-4F2E-4E13-A596-91FBF93D46FC}"/>
    <cellStyle name="표준_2급" xfId="6" xr:uid="{182CC62C-7D72-46FD-9BDE-9A0253069FA3}"/>
    <cellStyle name="표준_Sheet1" xfId="9" xr:uid="{56DB9D07-3516-448C-9AD5-DBEC4564F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07/relationships/slicerCache" Target="slicerCaches/slicerCache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microsoft.com/office/2007/relationships/slicerCache" Target="slicerCaches/slicerCache3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onnections" Target="connections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77390326209224"/>
          <c:y val="9.7296191450388939E-2"/>
          <c:w val="0.59979752530933639"/>
          <c:h val="0.750820943454575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'기말-8'!$B$3</c:f>
              <c:strCache>
                <c:ptCount val="1"/>
                <c:pt idx="0">
                  <c:v>복리후생비</c:v>
                </c:pt>
              </c:strCache>
            </c:strRef>
          </c:tx>
          <c:invertIfNegative val="0"/>
          <c:cat>
            <c:strRef>
              <c:f>'기말-8'!$A$4:$A$7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f>'기말-8'!$B$4:$B$7</c:f>
              <c:numCache>
                <c:formatCode>_(* #,##0_);_(* \(#,##0\);_(* "-"_);_(@_)</c:formatCode>
                <c:ptCount val="4"/>
                <c:pt idx="0">
                  <c:v>5000</c:v>
                </c:pt>
                <c:pt idx="1">
                  <c:v>3650</c:v>
                </c:pt>
                <c:pt idx="2">
                  <c:v>3194</c:v>
                </c:pt>
                <c:pt idx="3">
                  <c:v>3585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8-47A9-8040-B3B0AC8AC87F}"/>
            </c:ext>
          </c:extLst>
        </c:ser>
        <c:ser>
          <c:idx val="1"/>
          <c:order val="1"/>
          <c:tx>
            <c:strRef>
              <c:f>'기말-8'!$C$3</c:f>
              <c:strCache>
                <c:ptCount val="1"/>
                <c:pt idx="0">
                  <c:v>활동비</c:v>
                </c:pt>
              </c:strCache>
            </c:strRef>
          </c:tx>
          <c:invertIfNegative val="0"/>
          <c:cat>
            <c:strRef>
              <c:f>'기말-8'!$A$4:$A$7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f>'기말-8'!$C$4:$C$7</c:f>
              <c:numCache>
                <c:formatCode>_(* #,##0_);_(* \(#,##0\);_(* "-"_);_(@_)</c:formatCode>
                <c:ptCount val="4"/>
                <c:pt idx="0">
                  <c:v>6280</c:v>
                </c:pt>
                <c:pt idx="1">
                  <c:v>5555</c:v>
                </c:pt>
                <c:pt idx="2">
                  <c:v>6596</c:v>
                </c:pt>
                <c:pt idx="3">
                  <c:v>6985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8-47A9-8040-B3B0AC8A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223232"/>
        <c:axId val="195313664"/>
      </c:barChart>
      <c:lineChart>
        <c:grouping val="standard"/>
        <c:varyColors val="0"/>
        <c:ser>
          <c:idx val="2"/>
          <c:order val="2"/>
          <c:tx>
            <c:strRef>
              <c:f>'기말-8'!$D$3</c:f>
              <c:strCache>
                <c:ptCount val="1"/>
                <c:pt idx="0">
                  <c:v>잡비</c:v>
                </c:pt>
              </c:strCache>
            </c:strRef>
          </c:tx>
          <c:cat>
            <c:strRef>
              <c:f>'기말-8'!$A$4:$A$7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f>'기말-8'!$D$4:$D$7</c:f>
              <c:numCache>
                <c:formatCode>_(* #,##0_);_(* \(#,##0\);_(* "-"_);_(@_)</c:formatCode>
                <c:ptCount val="4"/>
                <c:pt idx="0">
                  <c:v>2678</c:v>
                </c:pt>
                <c:pt idx="1">
                  <c:v>4322</c:v>
                </c:pt>
                <c:pt idx="2">
                  <c:v>3332</c:v>
                </c:pt>
                <c:pt idx="3">
                  <c:v>3406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F8-47A9-8040-B3B0AC8A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223232"/>
        <c:axId val="195313664"/>
      </c:lineChart>
      <c:catAx>
        <c:axId val="192223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5313664"/>
        <c:crosses val="autoZero"/>
        <c:auto val="1"/>
        <c:lblAlgn val="ctr"/>
        <c:lblOffset val="100"/>
        <c:noMultiLvlLbl val="0"/>
      </c:catAx>
      <c:valAx>
        <c:axId val="195313664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192223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rgbClr val="FF000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23403324584427"/>
          <c:y val="6.709499854184893E-2"/>
          <c:w val="0.84732152230971125"/>
          <c:h val="0.714590988626421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'기말-8'!$B$3</c:f>
              <c:strCache>
                <c:ptCount val="1"/>
                <c:pt idx="0">
                  <c:v>복리후생비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'기말-8'!$A$4:$A$8</c15:sqref>
                  </c15:fullRef>
                </c:ext>
              </c:extLst>
              <c:f>'기말-8'!$A$4:$A$7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'기말-8'!$B$4:$B$8</c15:sqref>
                  </c15:fullRef>
                </c:ext>
              </c:extLst>
              <c:f>'기말-8'!$B$4:$B$7</c:f>
              <c:numCache>
                <c:formatCode>_(* #,##0_);_(* \(#,##0\);_(* "-"_);_(@_)</c:formatCode>
                <c:ptCount val="4"/>
                <c:pt idx="0">
                  <c:v>5000</c:v>
                </c:pt>
                <c:pt idx="1">
                  <c:v>3650</c:v>
                </c:pt>
                <c:pt idx="2">
                  <c:v>3194</c:v>
                </c:pt>
                <c:pt idx="3">
                  <c:v>3585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0-4B31-97C3-BB00B97CBB1B}"/>
            </c:ext>
          </c:extLst>
        </c:ser>
        <c:ser>
          <c:idx val="1"/>
          <c:order val="1"/>
          <c:tx>
            <c:strRef>
              <c:f>'기말-8'!$C$3</c:f>
              <c:strCache>
                <c:ptCount val="1"/>
                <c:pt idx="0">
                  <c:v>활동비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'기말-8'!$A$4:$A$8</c15:sqref>
                  </c15:fullRef>
                </c:ext>
              </c:extLst>
              <c:f>'기말-8'!$A$4:$A$7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'기말-8'!$C$4:$C$8</c15:sqref>
                  </c15:fullRef>
                </c:ext>
              </c:extLst>
              <c:f>'기말-8'!$C$4:$C$7</c:f>
              <c:numCache>
                <c:formatCode>_(* #,##0_);_(* \(#,##0\);_(* "-"_);_(@_)</c:formatCode>
                <c:ptCount val="4"/>
                <c:pt idx="0">
                  <c:v>6280</c:v>
                </c:pt>
                <c:pt idx="1">
                  <c:v>5555</c:v>
                </c:pt>
                <c:pt idx="2">
                  <c:v>6596</c:v>
                </c:pt>
                <c:pt idx="3">
                  <c:v>6985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0-4B31-97C3-BB00B97CB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2966384"/>
        <c:axId val="992969296"/>
      </c:barChart>
      <c:lineChart>
        <c:grouping val="standard"/>
        <c:varyColors val="0"/>
        <c:ser>
          <c:idx val="2"/>
          <c:order val="2"/>
          <c:tx>
            <c:strRef>
              <c:f>'기말-8'!$D$3</c:f>
              <c:strCache>
                <c:ptCount val="1"/>
                <c:pt idx="0">
                  <c:v>잡비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'기말-8'!$A$4:$A$8</c15:sqref>
                  </c15:fullRef>
                </c:ext>
              </c:extLst>
              <c:f>'기말-8'!$A$4:$A$7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'기말-8'!$D$4:$D$8</c15:sqref>
                  </c15:fullRef>
                </c:ext>
              </c:extLst>
              <c:f>'기말-8'!$D$4:$D$7</c:f>
              <c:numCache>
                <c:formatCode>_(* #,##0_);_(* \(#,##0\);_(* "-"_);_(@_)</c:formatCode>
                <c:ptCount val="4"/>
                <c:pt idx="0">
                  <c:v>2678</c:v>
                </c:pt>
                <c:pt idx="1">
                  <c:v>4322</c:v>
                </c:pt>
                <c:pt idx="2">
                  <c:v>3332</c:v>
                </c:pt>
                <c:pt idx="3">
                  <c:v>3406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0-4B31-97C3-BB00B97CB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966384"/>
        <c:axId val="9929692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'기말-8'!$E$3</c15:sqref>
                        </c15:formulaRef>
                      </c:ext>
                    </c:extLst>
                    <c:strCache>
                      <c:ptCount val="1"/>
                      <c:pt idx="0">
                        <c:v>합계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'기말-8'!$A$4:$A$8</c15:sqref>
                        </c15:fullRef>
                        <c15:formulaRef>
                          <c15:sqref>'기말-8'!$A$4:$A$7</c15:sqref>
                        </c15:formulaRef>
                      </c:ext>
                    </c:extLst>
                    <c:strCache>
                      <c:ptCount val="4"/>
                      <c:pt idx="0">
                        <c:v>강서</c:v>
                      </c:pt>
                      <c:pt idx="1">
                        <c:v>강동</c:v>
                      </c:pt>
                      <c:pt idx="2">
                        <c:v>강북</c:v>
                      </c:pt>
                      <c:pt idx="3">
                        <c:v>강남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'기말-8'!$E$4:$E$8</c15:sqref>
                        </c15:fullRef>
                        <c15:formulaRef>
                          <c15:sqref>'기말-8'!$E$4:$E$7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4"/>
                      <c:pt idx="0">
                        <c:v>13958</c:v>
                      </c:pt>
                      <c:pt idx="1">
                        <c:v>13527</c:v>
                      </c:pt>
                      <c:pt idx="2">
                        <c:v>13122</c:v>
                      </c:pt>
                      <c:pt idx="3">
                        <c:v>13976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DC0-4B31-97C3-BB00B97CBB1B}"/>
                  </c:ext>
                </c:extLst>
              </c15:ser>
            </c15:filteredLineSeries>
          </c:ext>
        </c:extLst>
      </c:lineChart>
      <c:catAx>
        <c:axId val="99296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2969296"/>
        <c:crosses val="autoZero"/>
        <c:auto val="1"/>
        <c:lblAlgn val="ctr"/>
        <c:lblOffset val="100"/>
        <c:noMultiLvlLbl val="0"/>
      </c:catAx>
      <c:valAx>
        <c:axId val="9929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29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miter lim="800000"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[조예나-202114110-2021-기말고사.xlsx]기말-9 피벗테이블!피벗 테이블4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'기말-9 피벗테이블'!$B$3:$B$4</c:f>
              <c:strCache>
                <c:ptCount val="1"/>
                <c:pt idx="0">
                  <c:v>신용카드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'기말-9 피벗테이블'!$A$5:$A$7</c:f>
              <c:strCache>
                <c:ptCount val="2"/>
                <c:pt idx="0">
                  <c:v>6월</c:v>
                </c:pt>
                <c:pt idx="1">
                  <c:v>7월</c:v>
                </c:pt>
              </c:strCache>
            </c:strRef>
          </c:cat>
          <c:val>
            <c:numRef>
              <c:f>'기말-9 피벗테이블'!$B$5:$B$7</c:f>
              <c:numCache>
                <c:formatCode>General</c:formatCode>
                <c:ptCount val="2"/>
                <c:pt idx="0">
                  <c:v>239.95000000000002</c:v>
                </c:pt>
                <c:pt idx="1">
                  <c:v>442.17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1-42DA-AD79-678C75B4262B}"/>
            </c:ext>
          </c:extLst>
        </c:ser>
        <c:ser>
          <c:idx val="1"/>
          <c:order val="1"/>
          <c:tx>
            <c:strRef>
              <c:f>'기말-9 피벗테이블'!$C$3:$C$4</c:f>
              <c:strCache>
                <c:ptCount val="1"/>
                <c:pt idx="0">
                  <c:v>현금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'기말-9 피벗테이블'!$A$5:$A$7</c:f>
              <c:strCache>
                <c:ptCount val="2"/>
                <c:pt idx="0">
                  <c:v>6월</c:v>
                </c:pt>
                <c:pt idx="1">
                  <c:v>7월</c:v>
                </c:pt>
              </c:strCache>
            </c:strRef>
          </c:cat>
          <c:val>
            <c:numRef>
              <c:f>'기말-9 피벗테이블'!$C$5:$C$7</c:f>
              <c:numCache>
                <c:formatCode>General</c:formatCode>
                <c:ptCount val="2"/>
                <c:pt idx="0">
                  <c:v>17.600000000000001</c:v>
                </c:pt>
                <c:pt idx="1">
                  <c:v>56.089999999999996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1-42DA-AD79-678C75B42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209152"/>
        <c:axId val="982207072"/>
      </c:barChart>
      <c:catAx>
        <c:axId val="98220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2207072"/>
        <c:crosses val="autoZero"/>
        <c:auto val="1"/>
        <c:lblAlgn val="ctr"/>
        <c:lblOffset val="100"/>
        <c:noMultiLvlLbl val="0"/>
      </c:catAx>
      <c:valAx>
        <c:axId val="9822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220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4</xdr:row>
      <xdr:rowOff>57149</xdr:rowOff>
    </xdr:from>
    <xdr:to>
      <xdr:col>14</xdr:col>
      <xdr:colOff>95250</xdr:colOff>
      <xdr:row>14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823EAD-D69D-45F1-B2BA-F39C49F6C57A}"/>
            </a:ext>
          </a:extLst>
        </xdr:cNvPr>
        <xdr:cNvSpPr txBox="1"/>
      </xdr:nvSpPr>
      <xdr:spPr>
        <a:xfrm>
          <a:off x="5534025" y="923924"/>
          <a:ext cx="3838575" cy="21145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(10</a:t>
          </a:r>
          <a:r>
            <a:rPr lang="ko-KR" altLang="en-US" sz="1200"/>
            <a:t>점</a:t>
          </a:r>
          <a:r>
            <a:rPr lang="en-US" altLang="ko-KR" sz="1200"/>
            <a:t>)</a:t>
          </a:r>
        </a:p>
        <a:p>
          <a:r>
            <a:rPr lang="en-US" altLang="ko-KR" sz="1200"/>
            <a:t>-</a:t>
          </a:r>
          <a:r>
            <a:rPr lang="en-US" altLang="ko-KR" sz="1200" baseline="0"/>
            <a:t> A1:D30 </a:t>
          </a:r>
          <a:r>
            <a:rPr lang="ko-KR" altLang="en-US" sz="1200" baseline="0"/>
            <a:t>범위를 주어진 내용처럼 채운다</a:t>
          </a:r>
          <a:r>
            <a:rPr lang="en-US" altLang="ko-KR" sz="1200" baseline="0"/>
            <a:t>.</a:t>
          </a:r>
        </a:p>
        <a:p>
          <a:r>
            <a:rPr lang="en-US" altLang="ko-KR" sz="1200" baseline="0"/>
            <a:t>- H1 </a:t>
          </a:r>
          <a:r>
            <a:rPr lang="ko-KR" altLang="en-US" sz="1200" baseline="0"/>
            <a:t>에 자신의 이름을 쓴다</a:t>
          </a:r>
          <a:r>
            <a:rPr lang="en-US" altLang="ko-KR" sz="1200" baseline="0"/>
            <a:t>.</a:t>
          </a:r>
        </a:p>
        <a:p>
          <a:r>
            <a:rPr lang="en-US" altLang="ko-KR" sz="1200" baseline="0"/>
            <a:t>- </a:t>
          </a:r>
          <a:r>
            <a:rPr lang="ko-KR" altLang="en-US" sz="1200" baseline="0"/>
            <a:t>파일의 이름을 이름</a:t>
          </a:r>
          <a:r>
            <a:rPr lang="en-US" altLang="ko-KR" sz="1200" baseline="0"/>
            <a:t>-</a:t>
          </a:r>
          <a:r>
            <a:rPr lang="ko-KR" altLang="en-US" sz="1200" baseline="0"/>
            <a:t>학번</a:t>
          </a:r>
          <a:r>
            <a:rPr lang="en-US" altLang="ko-KR" sz="1200" baseline="0"/>
            <a:t>-2021-</a:t>
          </a:r>
          <a:r>
            <a:rPr lang="ko-KR" altLang="en-US" sz="1200" baseline="0"/>
            <a:t>기말고사로 저장한다</a:t>
          </a:r>
          <a:r>
            <a:rPr lang="en-US" altLang="ko-KR" sz="1200" baseline="0"/>
            <a:t>.</a:t>
          </a:r>
          <a:br>
            <a:rPr lang="en-US" altLang="ko-KR" sz="1200" baseline="0"/>
          </a:br>
          <a:r>
            <a:rPr lang="en-US" altLang="ko-KR" sz="1200" baseline="0"/>
            <a:t>(</a:t>
          </a:r>
          <a:r>
            <a:rPr lang="ko-KR" altLang="en-US" sz="1200" baseline="0"/>
            <a:t>예를들어</a:t>
          </a:r>
          <a:r>
            <a:rPr lang="en-US" altLang="ko-KR" sz="1200" baseline="0"/>
            <a:t>, </a:t>
          </a:r>
          <a:r>
            <a:rPr lang="ko-KR" altLang="en-US" sz="1200" baseline="0"/>
            <a:t>홍길동</a:t>
          </a:r>
          <a:r>
            <a:rPr lang="en-US" altLang="ko-KR" sz="1200" baseline="0"/>
            <a:t>-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202112345-</a:t>
          </a:r>
          <a:r>
            <a:rPr lang="en-US" altLang="ko-KR" sz="1200" baseline="0"/>
            <a:t>2021-</a:t>
          </a:r>
          <a:r>
            <a:rPr lang="ko-KR" altLang="en-US" sz="1200" baseline="0"/>
            <a:t>기말고사</a:t>
          </a:r>
          <a:r>
            <a:rPr lang="en-US" altLang="ko-KR" sz="1200" baseline="0"/>
            <a:t>.xlsx)</a:t>
          </a:r>
        </a:p>
        <a:p>
          <a:r>
            <a:rPr lang="en-US" altLang="ko-KR" sz="1200" baseline="0"/>
            <a:t>- </a:t>
          </a:r>
          <a:r>
            <a:rPr lang="ko-KR" altLang="en-US" sz="1200" baseline="0"/>
            <a:t>파일을 찾기 쉽도록 바탕화면에 저장하시고</a:t>
          </a:r>
          <a:r>
            <a:rPr lang="en-US" altLang="ko-KR" sz="1200" baseline="0"/>
            <a:t>, </a:t>
          </a:r>
          <a:r>
            <a:rPr lang="ko-KR" altLang="en-US" sz="1200" baseline="0"/>
            <a:t>문제를 풀면서 중간 중간에 저장버튼을 한번씩 눌러주세요</a:t>
          </a:r>
          <a:r>
            <a:rPr lang="en-US" altLang="ko-KR" sz="1200" baseline="0"/>
            <a:t>~</a:t>
          </a:r>
        </a:p>
        <a:p>
          <a:endParaRPr lang="ko-KR" altLang="en-US" sz="1200"/>
        </a:p>
      </xdr:txBody>
    </xdr:sp>
    <xdr:clientData/>
  </xdr:twoCellAnchor>
  <xdr:twoCellAnchor editAs="oneCell">
    <xdr:from>
      <xdr:col>4</xdr:col>
      <xdr:colOff>485775</xdr:colOff>
      <xdr:row>2</xdr:row>
      <xdr:rowOff>28575</xdr:rowOff>
    </xdr:from>
    <xdr:to>
      <xdr:col>8</xdr:col>
      <xdr:colOff>152075</xdr:colOff>
      <xdr:row>33</xdr:row>
      <xdr:rowOff>180144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DA7DCD5-6F18-470F-86B9-8772351D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476250"/>
          <a:ext cx="2600000" cy="664761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447674</xdr:colOff>
      <xdr:row>1</xdr:row>
      <xdr:rowOff>95249</xdr:rowOff>
    </xdr:from>
    <xdr:to>
      <xdr:col>11</xdr:col>
      <xdr:colOff>495299</xdr:colOff>
      <xdr:row>9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ADDF23-9678-4755-AB46-FA54F9A10EA2}"/>
            </a:ext>
          </a:extLst>
        </xdr:cNvPr>
        <xdr:cNvSpPr txBox="1"/>
      </xdr:nvSpPr>
      <xdr:spPr>
        <a:xfrm>
          <a:off x="4514849" y="352424"/>
          <a:ext cx="4162425" cy="1762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B4 </a:t>
          </a:r>
          <a:r>
            <a:rPr lang="ko-KR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셀에 자신의 이름을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채운다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상품가격표에 각 제품의 판매에 따른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이익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채운다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상품판매현황표의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판매이익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필드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(=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판매수량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이익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HLOOKUP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함수를 이용해서 채운다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</xdr:row>
      <xdr:rowOff>85723</xdr:rowOff>
    </xdr:from>
    <xdr:to>
      <xdr:col>17</xdr:col>
      <xdr:colOff>257175</xdr:colOff>
      <xdr:row>13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D7A3D4-A479-4DAE-89BB-4471138BFD16}"/>
            </a:ext>
          </a:extLst>
        </xdr:cNvPr>
        <xdr:cNvSpPr txBox="1"/>
      </xdr:nvSpPr>
      <xdr:spPr>
        <a:xfrm>
          <a:off x="4257675" y="638173"/>
          <a:ext cx="5257800" cy="23622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D3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자신의 이름을 채운다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홀수 페이지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에는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머리글 좌측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시트 이름이 출력되도록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한다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짝수 페이지에는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머리글 우측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 시트 이름이 출력되도럭 한다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모든 페이지에 대해 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바닥글 중앙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다음 형식으로 페이지 번호와 전체 페이지 수가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출력되도록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한다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페이지 번호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 페이지 수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/>
            <a:t>- </a:t>
          </a:r>
          <a:r>
            <a:rPr lang="ko-KR" altLang="en-US" sz="1100"/>
            <a:t>눈금선이 출력되도록 한다</a:t>
          </a:r>
          <a:r>
            <a:rPr lang="en-US" altLang="ko-KR" sz="1100"/>
            <a:t>.</a:t>
          </a:r>
        </a:p>
        <a:p>
          <a:r>
            <a:rPr lang="en-US" altLang="ko-KR" sz="1100"/>
            <a:t>- </a:t>
          </a:r>
          <a:r>
            <a:rPr lang="ko-KR" altLang="en-US" sz="1100"/>
            <a:t>모든 페이지에 </a:t>
          </a:r>
          <a:r>
            <a:rPr lang="en-US" altLang="ko-KR" sz="1100" b="1"/>
            <a:t>2</a:t>
          </a:r>
          <a:r>
            <a:rPr lang="ko-KR" altLang="en-US" sz="1100" b="1"/>
            <a:t>행</a:t>
          </a:r>
          <a:r>
            <a:rPr lang="ko-KR" altLang="en-US" sz="1100"/>
            <a:t>이 반복하여 출력되도록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0</xdr:row>
      <xdr:rowOff>47626</xdr:rowOff>
    </xdr:from>
    <xdr:to>
      <xdr:col>10</xdr:col>
      <xdr:colOff>419100</xdr:colOff>
      <xdr:row>6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21BF15-777B-48E7-A73F-292E2B76AAEA}"/>
            </a:ext>
          </a:extLst>
        </xdr:cNvPr>
        <xdr:cNvSpPr txBox="1"/>
      </xdr:nvSpPr>
      <xdr:spPr>
        <a:xfrm>
          <a:off x="1981199" y="47626"/>
          <a:ext cx="5124451" cy="1314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(10</a:t>
          </a:r>
          <a:r>
            <a:rPr lang="ko-KR" altLang="en-US" sz="1100"/>
            <a:t>점</a:t>
          </a:r>
          <a:r>
            <a:rPr lang="en-US" altLang="ko-KR" sz="1100"/>
            <a:t>)</a:t>
          </a:r>
        </a:p>
        <a:p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아래 그림과 같이 </a:t>
          </a:r>
          <a:r>
            <a:rPr lang="ko-KR" altLang="en-US" sz="1100" baseline="0">
              <a:solidFill>
                <a:srgbClr val="FF0000"/>
              </a:solidFill>
            </a:rPr>
            <a:t>피벗 테이블</a:t>
          </a:r>
          <a:r>
            <a:rPr lang="ko-KR" altLang="en-US" sz="1100" baseline="0"/>
            <a:t>과</a:t>
          </a:r>
          <a:r>
            <a:rPr lang="en-US" altLang="ko-KR" sz="1100" baseline="0"/>
            <a:t> </a:t>
          </a:r>
          <a:r>
            <a:rPr lang="ko-KR" altLang="en-US" sz="1100" baseline="0">
              <a:solidFill>
                <a:srgbClr val="FF0000"/>
              </a:solidFill>
            </a:rPr>
            <a:t>슬라이서</a:t>
          </a:r>
          <a:r>
            <a:rPr lang="ko-KR" altLang="en-US" sz="1100" baseline="0"/>
            <a:t>를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새 워크시트에 </a:t>
          </a:r>
          <a:r>
            <a:rPr lang="ko-KR" altLang="en-US" sz="1100" baseline="0"/>
            <a:t>작성한다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- </a:t>
          </a:r>
          <a:r>
            <a:rPr lang="ko-KR" altLang="en-US" sz="1100"/>
            <a:t>새 워크시트의 이름은 </a:t>
          </a:r>
          <a:r>
            <a:rPr lang="en-US" altLang="ko-KR" sz="1100"/>
            <a:t>"</a:t>
          </a:r>
          <a:r>
            <a:rPr lang="ko-KR" altLang="en-US" sz="1100" b="1">
              <a:solidFill>
                <a:srgbClr val="FF0000"/>
              </a:solidFill>
            </a:rPr>
            <a:t>기말</a:t>
          </a:r>
          <a:r>
            <a:rPr lang="en-US" altLang="ko-KR" sz="1100" b="1">
              <a:solidFill>
                <a:srgbClr val="FF0000"/>
              </a:solidFill>
            </a:rPr>
            <a:t>-4-</a:t>
          </a:r>
          <a:r>
            <a:rPr lang="ko-KR" altLang="en-US" sz="1100" b="1">
              <a:solidFill>
                <a:srgbClr val="FF0000"/>
              </a:solidFill>
            </a:rPr>
            <a:t>피벗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/>
            <a:t>으로 수정하고 현재 시트 바로 다음에 위치시킨다</a:t>
          </a:r>
          <a:r>
            <a:rPr lang="en-US" altLang="ko-KR" sz="1100"/>
            <a:t>.</a:t>
          </a:r>
        </a:p>
        <a:p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값은 </a:t>
          </a:r>
          <a:r>
            <a:rPr lang="ko-KR" altLang="en-US" sz="1100" b="1"/>
            <a:t>누계</a:t>
          </a:r>
          <a:r>
            <a:rPr lang="ko-KR" altLang="en-US" sz="1100"/>
            <a:t>로 표현한다</a:t>
          </a:r>
          <a:r>
            <a:rPr lang="en-US" altLang="ko-KR" sz="1100"/>
            <a:t>.</a:t>
          </a:r>
        </a:p>
      </xdr:txBody>
    </xdr:sp>
    <xdr:clientData/>
  </xdr:twoCellAnchor>
  <xdr:twoCellAnchor editAs="oneCell">
    <xdr:from>
      <xdr:col>3</xdr:col>
      <xdr:colOff>304800</xdr:colOff>
      <xdr:row>7</xdr:row>
      <xdr:rowOff>76200</xdr:rowOff>
    </xdr:from>
    <xdr:to>
      <xdr:col>10</xdr:col>
      <xdr:colOff>275629</xdr:colOff>
      <xdr:row>31</xdr:row>
      <xdr:rowOff>94619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9786716-6EE7-4664-81FF-83E500D72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1552575"/>
          <a:ext cx="4771429" cy="5047619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120650</xdr:colOff>
      <xdr:row>2</xdr:row>
      <xdr:rowOff>0</xdr:rowOff>
    </xdr:from>
    <xdr:to>
      <xdr:col>8</xdr:col>
      <xdr:colOff>628650</xdr:colOff>
      <xdr:row>15</xdr:row>
      <xdr:rowOff>98422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유형">
              <a:extLst>
                <a:ext uri="{FF2B5EF4-FFF2-40B4-BE49-F238E27FC236}">
                  <a16:creationId xmlns:a16="http://schemas.microsoft.com/office/drawing/2014/main" id="{ED245CF4-B4CD-4B78-B309-C49B8AE0B3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유형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5600" y="431800"/>
              <a:ext cx="1828800" cy="29051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222250</xdr:colOff>
      <xdr:row>2</xdr:row>
      <xdr:rowOff>12700</xdr:rowOff>
    </xdr:from>
    <xdr:to>
      <xdr:col>12</xdr:col>
      <xdr:colOff>69850</xdr:colOff>
      <xdr:row>15</xdr:row>
      <xdr:rowOff>111122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월">
              <a:extLst>
                <a:ext uri="{FF2B5EF4-FFF2-40B4-BE49-F238E27FC236}">
                  <a16:creationId xmlns:a16="http://schemas.microsoft.com/office/drawing/2014/main" id="{05344578-94E5-4F7A-AF0F-7D74E27320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월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0" y="444500"/>
              <a:ext cx="1828800" cy="29051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18</xdr:row>
      <xdr:rowOff>152400</xdr:rowOff>
    </xdr:from>
    <xdr:to>
      <xdr:col>8</xdr:col>
      <xdr:colOff>228600</xdr:colOff>
      <xdr:row>29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BCA2D5-25A9-48DE-ADAC-00930914D369}"/>
            </a:ext>
          </a:extLst>
        </xdr:cNvPr>
        <xdr:cNvSpPr txBox="1"/>
      </xdr:nvSpPr>
      <xdr:spPr>
        <a:xfrm>
          <a:off x="1485900" y="4143375"/>
          <a:ext cx="4229100" cy="2343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A3 </a:t>
          </a:r>
          <a:r>
            <a:rPr lang="ko-KR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셀에 자신의 이름을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채운다</a:t>
          </a:r>
          <a:endParaRPr lang="en-US" altLang="ko-KR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총점은 아래 표의 이론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면접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실기의 비율에 따라 계산하되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비율은 절대주소를 참조를 이용한다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순위는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RANK.EQ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함수를 이용해서 계산한다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수상자는 함수를 이용해서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등은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2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등은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금상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이라고 표기하고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공동 수상자가 있을 수 있다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명 이상이면 당연히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금상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없다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.(CHOOSE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 등 무엇이나 가능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277813</xdr:colOff>
      <xdr:row>0</xdr:row>
      <xdr:rowOff>55564</xdr:rowOff>
    </xdr:from>
    <xdr:to>
      <xdr:col>11</xdr:col>
      <xdr:colOff>446088</xdr:colOff>
      <xdr:row>8</xdr:row>
      <xdr:rowOff>23815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0AEB5A-CA10-41F1-BA34-5CDD1699EDA3}"/>
            </a:ext>
          </a:extLst>
        </xdr:cNvPr>
        <xdr:cNvSpPr txBox="1"/>
      </xdr:nvSpPr>
      <xdr:spPr>
        <a:xfrm>
          <a:off x="4079876" y="55564"/>
          <a:ext cx="3581400" cy="11588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B5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자신의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채운다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- </a:t>
          </a:r>
          <a:r>
            <a:rPr lang="ko-KR" altLang="en-US" sz="1100"/>
            <a:t>학과별로 수강학생들의 중간고사</a:t>
          </a:r>
          <a:r>
            <a:rPr lang="en-US" altLang="ko-KR" sz="1100"/>
            <a:t>, </a:t>
          </a:r>
          <a:r>
            <a:rPr lang="ko-KR" altLang="en-US" sz="1100"/>
            <a:t>기말고사</a:t>
          </a:r>
          <a:r>
            <a:rPr lang="en-US" altLang="ko-KR" sz="1100"/>
            <a:t>, </a:t>
          </a:r>
          <a:r>
            <a:rPr lang="ko-KR" altLang="en-US" sz="1100"/>
            <a:t>총점의 최대값을 </a:t>
          </a:r>
          <a:r>
            <a:rPr lang="ko-KR" altLang="en-US" sz="1100">
              <a:solidFill>
                <a:srgbClr val="FF0000"/>
              </a:solidFill>
            </a:rPr>
            <a:t>부분합</a:t>
          </a:r>
          <a:r>
            <a:rPr lang="ko-KR" altLang="en-US" sz="1100"/>
            <a:t>을 이용해서 계산한다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293687</xdr:colOff>
      <xdr:row>8</xdr:row>
      <xdr:rowOff>127568</xdr:rowOff>
    </xdr:from>
    <xdr:to>
      <xdr:col>12</xdr:col>
      <xdr:colOff>342137</xdr:colOff>
      <xdr:row>25</xdr:row>
      <xdr:rowOff>26359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53CF296-0A5C-4A69-8F9E-95D1B096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318193"/>
          <a:ext cx="4144200" cy="340716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85724</xdr:rowOff>
    </xdr:from>
    <xdr:to>
      <xdr:col>4</xdr:col>
      <xdr:colOff>1085850</xdr:colOff>
      <xdr:row>18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EBE79F-FBF5-4BB5-A655-2CB28159F596}"/>
            </a:ext>
          </a:extLst>
        </xdr:cNvPr>
        <xdr:cNvSpPr txBox="1"/>
      </xdr:nvSpPr>
      <xdr:spPr>
        <a:xfrm>
          <a:off x="476250" y="2600324"/>
          <a:ext cx="3981450" cy="1285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(10</a:t>
          </a:r>
          <a:r>
            <a:rPr lang="ko-KR" altLang="en-US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점</a:t>
          </a: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A3 </a:t>
          </a:r>
          <a:r>
            <a:rPr lang="ko-KR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셀에 자신의 이름을 </a:t>
          </a:r>
          <a:r>
            <a:rPr lang="ko-KR" altLang="en-US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적는다</a:t>
          </a: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SUMIF </a:t>
          </a:r>
          <a:r>
            <a:rPr lang="ko-KR" altLang="en-US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함수를 사용하여 재산세가 </a:t>
          </a: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150,000 </a:t>
          </a:r>
          <a:r>
            <a:rPr lang="ko-KR" altLang="en-US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이상 </a:t>
          </a: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260,000</a:t>
          </a:r>
          <a:r>
            <a:rPr lang="ko-KR" altLang="en-US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이하인 재산세의 합계를 </a:t>
          </a: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E2</a:t>
          </a:r>
          <a:r>
            <a:rPr lang="ko-KR" altLang="en-US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셀에 표시한다</a:t>
          </a:r>
          <a:r>
            <a:rPr lang="en-US" altLang="ko-KR" sz="12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200">
            <a:effectLst/>
            <a:latin typeface="+mj-ea"/>
            <a:ea typeface="+mj-ea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200">
            <a:latin typeface="+mj-ea"/>
            <a:ea typeface="+mj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358775</xdr:colOff>
      <xdr:row>7</xdr:row>
      <xdr:rowOff>190500</xdr:rowOff>
    </xdr:from>
    <xdr:to>
      <xdr:col>15</xdr:col>
      <xdr:colOff>180975</xdr:colOff>
      <xdr:row>17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839589-0376-4E92-84C4-6FB3AE5DF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676274</xdr:colOff>
      <xdr:row>0</xdr:row>
      <xdr:rowOff>133349</xdr:rowOff>
    </xdr:from>
    <xdr:to>
      <xdr:col>12</xdr:col>
      <xdr:colOff>304799</xdr:colOff>
      <xdr:row>6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651924-040A-4AFD-8A50-14B3875CE945}"/>
            </a:ext>
          </a:extLst>
        </xdr:cNvPr>
        <xdr:cNvSpPr txBox="1"/>
      </xdr:nvSpPr>
      <xdr:spPr>
        <a:xfrm>
          <a:off x="4105274" y="133349"/>
          <a:ext cx="4429125" cy="14954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네 개의 영업소의 복리후생비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활동비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잡비에 대해서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아래와 동일한 모양의 차트를 구성하되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아래와 같이 복리후생비와 활동비는 세로 막대형으로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잡비는 꺾은 선형을 나타낸다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200"/>
        </a:p>
      </xdr:txBody>
    </xdr:sp>
    <xdr:clientData/>
  </xdr:twoCellAnchor>
  <xdr:twoCellAnchor>
    <xdr:from>
      <xdr:col>0</xdr:col>
      <xdr:colOff>0</xdr:colOff>
      <xdr:row>8</xdr:row>
      <xdr:rowOff>19050</xdr:rowOff>
    </xdr:from>
    <xdr:to>
      <xdr:col>6</xdr:col>
      <xdr:colOff>609600</xdr:colOff>
      <xdr:row>20</xdr:row>
      <xdr:rowOff>171450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5EDBBFC-B10B-4557-95FA-500F62B71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95250</xdr:rowOff>
    </xdr:from>
    <xdr:to>
      <xdr:col>14</xdr:col>
      <xdr:colOff>47625</xdr:colOff>
      <xdr:row>10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D6BDEB-E4FB-449C-A69F-06D8A7879328}"/>
            </a:ext>
          </a:extLst>
        </xdr:cNvPr>
        <xdr:cNvSpPr txBox="1"/>
      </xdr:nvSpPr>
      <xdr:spPr>
        <a:xfrm>
          <a:off x="5410200" y="95250"/>
          <a:ext cx="5800725" cy="2162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날짜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행 레이블 상자에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지불수단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열 레이블 상자에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달러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값 상자에 배치하여 피벗 테이블을 만든다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유형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보고서 필터에 추가한다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날짜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월별로 그룹화한다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유형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과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지불수단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대해서 슬라이서를 만들고 나란히 배치한다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피벗 테이블을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세로 막대형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피벗 차트로 나타낸다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 editAs="oneCell">
    <xdr:from>
      <xdr:col>7</xdr:col>
      <xdr:colOff>723900</xdr:colOff>
      <xdr:row>9</xdr:row>
      <xdr:rowOff>146785</xdr:rowOff>
    </xdr:from>
    <xdr:to>
      <xdr:col>17</xdr:col>
      <xdr:colOff>392735</xdr:colOff>
      <xdr:row>33</xdr:row>
      <xdr:rowOff>47625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2F6D22B-A87B-48A2-B95B-8C25C19C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2070835"/>
          <a:ext cx="6803060" cy="494909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190500</xdr:rowOff>
    </xdr:from>
    <xdr:to>
      <xdr:col>7</xdr:col>
      <xdr:colOff>342900</xdr:colOff>
      <xdr:row>15</xdr:row>
      <xdr:rowOff>73022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유형 1">
              <a:extLst>
                <a:ext uri="{FF2B5EF4-FFF2-40B4-BE49-F238E27FC236}">
                  <a16:creationId xmlns:a16="http://schemas.microsoft.com/office/drawing/2014/main" id="{720A7F08-9627-4876-BD8D-430E4EEB4E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유형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46450" y="406400"/>
              <a:ext cx="1828800" cy="29051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596900</xdr:colOff>
      <xdr:row>1</xdr:row>
      <xdr:rowOff>184150</xdr:rowOff>
    </xdr:from>
    <xdr:to>
      <xdr:col>10</xdr:col>
      <xdr:colOff>444500</xdr:colOff>
      <xdr:row>15</xdr:row>
      <xdr:rowOff>66672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지불수단">
              <a:extLst>
                <a:ext uri="{FF2B5EF4-FFF2-40B4-BE49-F238E27FC236}">
                  <a16:creationId xmlns:a16="http://schemas.microsoft.com/office/drawing/2014/main" id="{199B47E3-AA91-49A9-A738-40C205884D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지불수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400050"/>
              <a:ext cx="1828800" cy="29051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0</xdr:col>
      <xdr:colOff>165100</xdr:colOff>
      <xdr:row>11</xdr:row>
      <xdr:rowOff>38100</xdr:rowOff>
    </xdr:from>
    <xdr:to>
      <xdr:col>6</xdr:col>
      <xdr:colOff>565150</xdr:colOff>
      <xdr:row>23</xdr:row>
      <xdr:rowOff>190500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A67F707A-DF2D-4075-9553-615C2F116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147637</xdr:rowOff>
    </xdr:from>
    <xdr:to>
      <xdr:col>14</xdr:col>
      <xdr:colOff>387350</xdr:colOff>
      <xdr:row>9</xdr:row>
      <xdr:rowOff>188912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3B237B-E0FF-4655-92D7-EAC9B5BE7A89}"/>
            </a:ext>
          </a:extLst>
        </xdr:cNvPr>
        <xdr:cNvSpPr txBox="1"/>
      </xdr:nvSpPr>
      <xdr:spPr>
        <a:xfrm>
          <a:off x="5724525" y="147637"/>
          <a:ext cx="5775325" cy="2025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품목별 매출합계를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[F4:F8]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영역에 계산한다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‘매출합계’는 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분기 판매량*판매가’로 계산하되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판매가는 ‘품목’에 따라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가격표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[A11:F12]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영역을 참조한다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(HLOOKUP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 사용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시트에 다음과 같이 조건부 서식을 설정한다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fontAlgn="base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[E4:E8]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영역에 대해서 데이터 막대를 적용하되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‘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그라데이션 채우기’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‘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 데이터 막대’를 적용한다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[F4:F8]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영역에 대해서 ‘녹색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흰색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빨강’ 색조를 적용한다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301625</xdr:colOff>
      <xdr:row>11</xdr:row>
      <xdr:rowOff>2855</xdr:rowOff>
    </xdr:from>
    <xdr:to>
      <xdr:col>13</xdr:col>
      <xdr:colOff>567583</xdr:colOff>
      <xdr:row>24</xdr:row>
      <xdr:rowOff>101209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D3043B-E5A7-44C7-B0F2-1BC3DD6F3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0875" y="2399980"/>
          <a:ext cx="5266583" cy="278122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168275</xdr:rowOff>
    </xdr:from>
    <xdr:to>
      <xdr:col>10</xdr:col>
      <xdr:colOff>66675</xdr:colOff>
      <xdr:row>13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C8BBEF-528A-45E3-8850-E4986384288B}"/>
            </a:ext>
          </a:extLst>
        </xdr:cNvPr>
        <xdr:cNvSpPr txBox="1"/>
      </xdr:nvSpPr>
      <xdr:spPr>
        <a:xfrm>
          <a:off x="0" y="1031875"/>
          <a:ext cx="8740775" cy="1784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점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vl="0" fontAlgn="base" latinLnBrk="1"/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외부 데이터 가져오기 기능을 사용하여 텍스트 파일 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&lt;subwayfee.txt&gt;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데이터를 다음 조건에 따라 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[A1]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셀부터 표시한다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2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 latinLnBrk="1"/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텍스트 파일 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&lt;subwayfee.txt&gt;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데이터는 구분 기호 ‘탭’으로 구분되어 있으며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열 데이터 서식은 ‘일반’으로 지정한다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 fontAlgn="base" latinLnBrk="1"/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아래 그림과 같은 형태로 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J1</a:t>
          </a:r>
          <a:r>
            <a:rPr lang="en-US" altLang="ko-KR" sz="12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 위치에 피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벗 테이블 보고서를 작성한다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2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 latinLnBrk="1"/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지하철역은 ‘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4.19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민주묘지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서울역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오류동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‘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온수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성공회대입구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)’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만 나타나도록 한 후 ‘유임승차’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‘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유임하차’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‘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무임승차’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‘</a:t>
          </a:r>
          <a:r>
            <a:rPr lang="ko-KR" altLang="en-US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무임하차’의 값 요약기준을 ‘합계’로 지정하여 그림과 같이 나타나도록 작성한다</a:t>
          </a:r>
          <a:r>
            <a:rPr lang="en-US" altLang="ko-KR" sz="12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2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15</xdr:row>
      <xdr:rowOff>36850</xdr:rowOff>
    </xdr:from>
    <xdr:to>
      <xdr:col>8</xdr:col>
      <xdr:colOff>109864</xdr:colOff>
      <xdr:row>30</xdr:row>
      <xdr:rowOff>78806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DA17164-A664-4939-A69D-ED362B65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75350"/>
          <a:ext cx="6802764" cy="328045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</xdr:col>
      <xdr:colOff>244475</xdr:colOff>
      <xdr:row>13</xdr:row>
      <xdr:rowOff>190500</xdr:rowOff>
    </xdr:from>
    <xdr:to>
      <xdr:col>8</xdr:col>
      <xdr:colOff>291289</xdr:colOff>
      <xdr:row>25</xdr:row>
      <xdr:rowOff>40979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A5EFA4-1B3A-4B73-9721-3780326EF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997200"/>
          <a:ext cx="6231714" cy="244127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76200</xdr:rowOff>
    </xdr:from>
    <xdr:to>
      <xdr:col>15</xdr:col>
      <xdr:colOff>619125</xdr:colOff>
      <xdr:row>10</xdr:row>
      <xdr:rowOff>200026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6D31B8-BBB4-4911-A039-A6D6B9EF7E4C}"/>
            </a:ext>
          </a:extLst>
        </xdr:cNvPr>
        <xdr:cNvSpPr txBox="1"/>
      </xdr:nvSpPr>
      <xdr:spPr>
        <a:xfrm>
          <a:off x="5829300" y="76200"/>
          <a:ext cx="5762625" cy="25622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>
              <a:solidFill>
                <a:sysClr val="windowText" lastClr="000000"/>
              </a:solidFill>
            </a:rPr>
            <a:t>(20</a:t>
          </a:r>
          <a:r>
            <a:rPr lang="ko-KR" altLang="en-US" sz="1200">
              <a:solidFill>
                <a:sysClr val="windowText" lastClr="000000"/>
              </a:solidFill>
            </a:rPr>
            <a:t>점</a:t>
          </a:r>
          <a:r>
            <a:rPr lang="en-US" altLang="ko-KR" sz="1200">
              <a:solidFill>
                <a:sysClr val="windowText" lastClr="000000"/>
              </a:solidFill>
            </a:rPr>
            <a:t>)</a:t>
          </a:r>
        </a:p>
        <a:p>
          <a:r>
            <a:rPr lang="en-US" altLang="ko-KR" sz="1200">
              <a:solidFill>
                <a:sysClr val="windowText" lastClr="000000"/>
              </a:solidFill>
            </a:rPr>
            <a:t>-</a:t>
          </a:r>
          <a:r>
            <a:rPr lang="en-US" altLang="ko-KR" sz="1200" baseline="0">
              <a:solidFill>
                <a:sysClr val="windowText" lastClr="000000"/>
              </a:solidFill>
            </a:rPr>
            <a:t> '</a:t>
          </a:r>
          <a:r>
            <a:rPr lang="ko-KR" altLang="en-US" sz="1200" baseline="0">
              <a:solidFill>
                <a:sysClr val="windowText" lastClr="000000"/>
              </a:solidFill>
            </a:rPr>
            <a:t>연도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와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우편물 종류</a:t>
          </a:r>
          <a:r>
            <a:rPr lang="en-US" altLang="ko-KR" sz="1200" baseline="0">
              <a:solidFill>
                <a:sysClr val="windowText" lastClr="000000"/>
              </a:solidFill>
            </a:rPr>
            <a:t>', '</a:t>
          </a:r>
          <a:r>
            <a:rPr lang="ko-KR" altLang="en-US" sz="1200" baseline="0">
              <a:solidFill>
                <a:sysClr val="windowText" lastClr="000000"/>
              </a:solidFill>
            </a:rPr>
            <a:t>우편물 상세</a:t>
          </a:r>
          <a:r>
            <a:rPr lang="en-US" altLang="ko-KR" sz="1200" baseline="0">
              <a:solidFill>
                <a:sysClr val="windowText" lastClr="000000"/>
              </a:solidFill>
            </a:rPr>
            <a:t>' </a:t>
          </a:r>
          <a:r>
            <a:rPr lang="ko-KR" altLang="en-US" sz="1200" baseline="0">
              <a:solidFill>
                <a:sysClr val="windowText" lastClr="000000"/>
              </a:solidFill>
            </a:rPr>
            <a:t>필드를 기준으로 정렬한다</a:t>
          </a:r>
          <a:r>
            <a:rPr lang="en-US" altLang="ko-KR" sz="1200" baseline="0">
              <a:solidFill>
                <a:sysClr val="windowText" lastClr="000000"/>
              </a:solidFill>
            </a:rPr>
            <a:t>. </a:t>
          </a:r>
          <a:r>
            <a:rPr lang="ko-KR" altLang="en-US" sz="1200" baseline="0">
              <a:solidFill>
                <a:sysClr val="windowText" lastClr="000000"/>
              </a:solidFill>
            </a:rPr>
            <a:t>단</a:t>
          </a:r>
          <a:r>
            <a:rPr lang="en-US" altLang="ko-KR" sz="1200" baseline="0">
              <a:solidFill>
                <a:sysClr val="windowText" lastClr="000000"/>
              </a:solidFill>
            </a:rPr>
            <a:t>, '</a:t>
          </a:r>
          <a:r>
            <a:rPr lang="ko-KR" altLang="en-US" sz="1200" baseline="0">
              <a:solidFill>
                <a:sysClr val="windowText" lastClr="000000"/>
              </a:solidFill>
            </a:rPr>
            <a:t>연도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 필드는 내림차순으로</a:t>
          </a:r>
          <a:r>
            <a:rPr lang="en-US" altLang="ko-KR" sz="1200" baseline="0">
              <a:solidFill>
                <a:sysClr val="windowText" lastClr="000000"/>
              </a:solidFill>
            </a:rPr>
            <a:t>, </a:t>
          </a:r>
          <a:r>
            <a:rPr lang="ko-KR" altLang="en-US" sz="1200" baseline="0">
              <a:solidFill>
                <a:sysClr val="windowText" lastClr="000000"/>
              </a:solidFill>
            </a:rPr>
            <a:t>나머지 필드는 오름차순으로 정렬한다</a:t>
          </a:r>
          <a:r>
            <a:rPr lang="en-US" altLang="ko-KR" sz="1200" baseline="0">
              <a:solidFill>
                <a:sysClr val="windowText" lastClr="000000"/>
              </a:solidFill>
            </a:rPr>
            <a:t>.</a:t>
          </a:r>
        </a:p>
        <a:p>
          <a:r>
            <a:rPr lang="en-US" altLang="ko-KR" sz="1200" baseline="0">
              <a:solidFill>
                <a:sysClr val="windowText" lastClr="000000"/>
              </a:solidFill>
            </a:rPr>
            <a:t>- '</a:t>
          </a:r>
          <a:r>
            <a:rPr lang="ko-KR" altLang="en-US" sz="1200" baseline="0">
              <a:solidFill>
                <a:sysClr val="windowText" lastClr="000000"/>
              </a:solidFill>
            </a:rPr>
            <a:t>우편물 종류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가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소포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이고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금액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이 </a:t>
          </a:r>
          <a:r>
            <a:rPr lang="en-US" altLang="ko-KR" sz="1200" baseline="0">
              <a:solidFill>
                <a:sysClr val="windowText" lastClr="000000"/>
              </a:solidFill>
            </a:rPr>
            <a:t>60</a:t>
          </a:r>
          <a:r>
            <a:rPr lang="ko-KR" altLang="en-US" sz="1200" baseline="0">
              <a:solidFill>
                <a:sysClr val="windowText" lastClr="000000"/>
              </a:solidFill>
            </a:rPr>
            <a:t>만원 이상이거나</a:t>
          </a:r>
          <a:r>
            <a:rPr lang="en-US" altLang="ko-KR" sz="1200" baseline="0">
              <a:solidFill>
                <a:sysClr val="windowText" lastClr="000000"/>
              </a:solidFill>
            </a:rPr>
            <a:t>,</a:t>
          </a:r>
          <a:r>
            <a:rPr lang="ko-KR" altLang="en-US" sz="1200" baseline="0">
              <a:solidFill>
                <a:sysClr val="windowText" lastClr="000000"/>
              </a:solidFill>
            </a:rPr>
            <a:t>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우편물 상세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가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특수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이고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금액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이 </a:t>
          </a:r>
          <a:r>
            <a:rPr lang="en-US" altLang="ko-KR" sz="1200" baseline="0">
              <a:solidFill>
                <a:sysClr val="windowText" lastClr="000000"/>
              </a:solidFill>
            </a:rPr>
            <a:t>65</a:t>
          </a:r>
          <a:r>
            <a:rPr lang="ko-KR" altLang="en-US" sz="1200" baseline="0">
              <a:solidFill>
                <a:sysClr val="windowText" lastClr="000000"/>
              </a:solidFill>
            </a:rPr>
            <a:t>만원 이상인 데이터를 필터링 한다</a:t>
          </a:r>
          <a:r>
            <a:rPr lang="en-US" altLang="ko-KR" sz="1200" baseline="0">
              <a:solidFill>
                <a:sysClr val="windowText" lastClr="000000"/>
              </a:solidFill>
            </a:rPr>
            <a:t>. </a:t>
          </a:r>
          <a:r>
            <a:rPr lang="ko-KR" altLang="en-US" sz="1200" baseline="0">
              <a:solidFill>
                <a:sysClr val="windowText" lastClr="000000"/>
              </a:solidFill>
            </a:rPr>
            <a:t>고급 필터를 사용하며</a:t>
          </a:r>
          <a:r>
            <a:rPr lang="en-US" altLang="ko-KR" sz="1200" baseline="0">
              <a:solidFill>
                <a:sysClr val="windowText" lastClr="000000"/>
              </a:solidFill>
            </a:rPr>
            <a:t>,</a:t>
          </a:r>
          <a:r>
            <a:rPr lang="ko-KR" altLang="en-US" sz="1200" baseline="0">
              <a:solidFill>
                <a:sysClr val="windowText" lastClr="000000"/>
              </a:solidFill>
            </a:rPr>
            <a:t> 필터조건은 </a:t>
          </a:r>
          <a:r>
            <a:rPr lang="en-US" altLang="ko-KR" sz="1200" baseline="0">
              <a:solidFill>
                <a:sysClr val="windowText" lastClr="000000"/>
              </a:solidFill>
            </a:rPr>
            <a:t>F2</a:t>
          </a:r>
          <a:r>
            <a:rPr lang="ko-KR" altLang="en-US" sz="1200" baseline="0">
              <a:solidFill>
                <a:sysClr val="windowText" lastClr="000000"/>
              </a:solidFill>
            </a:rPr>
            <a:t>셀에</a:t>
          </a:r>
          <a:r>
            <a:rPr lang="en-US" altLang="ko-KR" sz="1200" baseline="0">
              <a:solidFill>
                <a:sysClr val="windowText" lastClr="000000"/>
              </a:solidFill>
            </a:rPr>
            <a:t>, </a:t>
          </a:r>
          <a:r>
            <a:rPr lang="ko-KR" altLang="en-US" sz="1200" baseline="0">
              <a:solidFill>
                <a:sysClr val="windowText" lastClr="000000"/>
              </a:solidFill>
            </a:rPr>
            <a:t>필터링 결과는 </a:t>
          </a:r>
          <a:r>
            <a:rPr lang="en-US" altLang="ko-KR" sz="1200" baseline="0">
              <a:solidFill>
                <a:sysClr val="windowText" lastClr="000000"/>
              </a:solidFill>
            </a:rPr>
            <a:t>F6</a:t>
          </a:r>
          <a:r>
            <a:rPr lang="ko-KR" altLang="en-US" sz="1200" baseline="0">
              <a:solidFill>
                <a:sysClr val="windowText" lastClr="000000"/>
              </a:solidFill>
            </a:rPr>
            <a:t>셀부터 표식한다</a:t>
          </a:r>
          <a:r>
            <a:rPr lang="en-US" altLang="ko-KR" sz="1200" baseline="0">
              <a:solidFill>
                <a:sysClr val="windowText" lastClr="000000"/>
              </a:solidFill>
            </a:rPr>
            <a:t>. </a:t>
          </a:r>
        </a:p>
        <a:p>
          <a:r>
            <a:rPr lang="en-US" altLang="ko-KR" sz="1200" baseline="0">
              <a:solidFill>
                <a:sysClr val="windowText" lastClr="000000"/>
              </a:solidFill>
            </a:rPr>
            <a:t>- </a:t>
          </a:r>
          <a:r>
            <a:rPr lang="ko-KR" altLang="en-US" sz="1200" baseline="0">
              <a:solidFill>
                <a:sysClr val="windowText" lastClr="000000"/>
              </a:solidFill>
            </a:rPr>
            <a:t>조건부 서식을 이용해서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우편물 상세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의 필드값이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등기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인 셀을 노란색으로 채운다</a:t>
          </a:r>
          <a:r>
            <a:rPr lang="en-US" altLang="ko-KR" sz="1200" baseline="0">
              <a:solidFill>
                <a:sysClr val="windowText" lastClr="000000"/>
              </a:solidFill>
            </a:rPr>
            <a:t>.</a:t>
          </a:r>
        </a:p>
        <a:p>
          <a:r>
            <a:rPr lang="en-US" altLang="ko-KR" sz="1200" baseline="0">
              <a:solidFill>
                <a:sysClr val="windowText" lastClr="000000"/>
              </a:solidFill>
            </a:rPr>
            <a:t>- </a:t>
          </a:r>
          <a:r>
            <a:rPr lang="ko-KR" altLang="en-US" sz="1200" baseline="0">
              <a:solidFill>
                <a:sysClr val="windowText" lastClr="000000"/>
              </a:solidFill>
            </a:rPr>
            <a:t>부분합 기능을 이용하여 연도별 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금액</a:t>
          </a:r>
          <a:r>
            <a:rPr lang="en-US" altLang="ko-KR" sz="1200" baseline="0">
              <a:solidFill>
                <a:sysClr val="windowText" lastClr="000000"/>
              </a:solidFill>
            </a:rPr>
            <a:t>'</a:t>
          </a:r>
          <a:r>
            <a:rPr lang="ko-KR" altLang="en-US" sz="1200" baseline="0">
              <a:solidFill>
                <a:sysClr val="windowText" lastClr="000000"/>
              </a:solidFill>
            </a:rPr>
            <a:t>의 평균을 구한다</a:t>
          </a:r>
          <a:r>
            <a:rPr lang="en-US" altLang="ko-KR" sz="1200" baseline="0">
              <a:solidFill>
                <a:sysClr val="windowText" lastClr="000000"/>
              </a:solidFill>
            </a:rPr>
            <a:t>.</a:t>
          </a:r>
        </a:p>
        <a:p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263432</xdr:colOff>
      <xdr:row>11</xdr:row>
      <xdr:rowOff>114300</xdr:rowOff>
    </xdr:from>
    <xdr:to>
      <xdr:col>15</xdr:col>
      <xdr:colOff>656380</xdr:colOff>
      <xdr:row>37</xdr:row>
      <xdr:rowOff>161117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F3F63D3-719A-4D0E-9F6B-2ACAC3B2A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3182" y="2762250"/>
          <a:ext cx="5745998" cy="549511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82103" refreshedDate="44358.428314351855" createdVersion="7" refreshedVersion="7" minRefreshableVersion="3" recordCount="21" xr:uid="{A308911B-083C-4CBE-B955-95AED0492E48}">
  <cacheSource type="worksheet">
    <worksheetSource ref="A1:C22" sheet="기말-4"/>
  </cacheSource>
  <cacheFields count="4">
    <cacheField name="날짜" numFmtId="14">
      <sharedItems containsSemiMixedTypes="0" containsNonDate="0" containsDate="1" containsString="0" minDate="2013-06-29T00:00:00" maxDate="2013-08-08T00:00:00" count="9">
        <d v="2013-06-29T00:00:00"/>
        <d v="2013-06-30T00:00:00"/>
        <d v="2013-07-01T00:00:00"/>
        <d v="2013-07-02T00:00:00"/>
        <d v="2013-08-03T00:00:00"/>
        <d v="2013-08-04T00:00:00"/>
        <d v="2013-08-05T00:00:00"/>
        <d v="2013-08-06T00:00:00"/>
        <d v="2013-08-07T00:00:00"/>
      </sharedItems>
      <fieldGroup par="3" base="0">
        <rangePr groupBy="days" startDate="2013-06-29T00:00:00" endDate="2013-08-08T00:00:00"/>
        <groupItems count="368">
          <s v="&lt;2013-06-29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13-08-08"/>
        </groupItems>
      </fieldGroup>
    </cacheField>
    <cacheField name="유형" numFmtId="0">
      <sharedItems count="4">
        <s v="숙박비"/>
        <s v="식비"/>
        <s v="잡비"/>
        <s v="자동차"/>
      </sharedItems>
    </cacheField>
    <cacheField name="달러" numFmtId="182">
      <sharedItems containsSemiMixedTypes="0" containsString="0" containsNumber="1" minValue="1" maxValue="80.98" count="21">
        <n v="77.28"/>
        <n v="20.5"/>
        <n v="50"/>
        <n v="79.72"/>
        <n v="9.8699999999999992"/>
        <n v="32.950000000000003"/>
        <n v="12"/>
        <n v="80.98"/>
        <n v="18"/>
        <n v="53.47"/>
        <n v="80"/>
        <n v="22.67"/>
        <n v="78.349999999999994"/>
        <n v="8.7200000000000006"/>
        <n v="46.18"/>
        <n v="1"/>
        <n v="11.87"/>
        <n v="33.56"/>
        <n v="9"/>
        <n v="6.5"/>
        <n v="69.63"/>
      </sharedItems>
    </cacheField>
    <cacheField name="월" numFmtId="0" databaseField="0">
      <fieldGroup base="0">
        <rangePr groupBy="months" startDate="2013-06-29T00:00:00" endDate="2013-08-08T00:00:00"/>
        <groupItems count="14">
          <s v="&lt;2013-06-29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3-08-08"/>
        </groupItems>
      </fieldGroup>
    </cacheField>
  </cacheFields>
  <extLst>
    <ext xmlns:x14="http://schemas.microsoft.com/office/spreadsheetml/2009/9/main" uri="{725AE2AE-9491-48be-B2B4-4EB974FC3084}">
      <x14:pivotCacheDefinition pivotCacheId="30230816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82103" refreshedDate="44358.443138078706" createdVersion="7" refreshedVersion="7" minRefreshableVersion="3" recordCount="21" xr:uid="{F3335E47-7FAE-4847-9394-29897BF98F6E}">
  <cacheSource type="worksheet">
    <worksheetSource ref="A2:E23" sheet="기말-9"/>
  </cacheSource>
  <cacheFields count="5">
    <cacheField name="날짜" numFmtId="14">
      <sharedItems containsSemiMixedTypes="0" containsNonDate="0" containsDate="1" containsString="0" minDate="2019-06-29T00:00:00" maxDate="2019-07-04T00:00:00" count="5">
        <d v="2019-06-29T00:00:00"/>
        <d v="2019-06-30T00:00:00"/>
        <d v="2019-07-01T00:00:00"/>
        <d v="2019-07-02T00:00:00"/>
        <d v="2019-07-03T00:00:00"/>
      </sharedItems>
      <fieldGroup base="0">
        <rangePr groupBy="months" startDate="2019-06-29T00:00:00" endDate="2019-07-04T00:00:00"/>
        <groupItems count="14">
          <s v="&lt;2019-06-29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9-07-04"/>
        </groupItems>
      </fieldGroup>
    </cacheField>
    <cacheField name="유형" numFmtId="0">
      <sharedItems count="4">
        <s v="식비"/>
        <s v="잡비"/>
        <s v="숙박비"/>
        <s v="자동차"/>
      </sharedItems>
    </cacheField>
    <cacheField name="세부항목" numFmtId="0">
      <sharedItems count="16">
        <s v="서브웨이"/>
        <s v="물, 쌀 등"/>
        <s v="Best Western "/>
        <s v="스타벅스 병커피 1박스 등"/>
        <s v="햄버거"/>
        <s v="팁"/>
        <s v="Days Inn"/>
        <s v="국립공원 연간패스"/>
        <s v="저녁"/>
        <s v="휘발유"/>
        <s v="Travelodge"/>
        <s v="Holiday Inn"/>
        <s v="샌드위치&amp;커피"/>
        <s v="중국식당"/>
        <s v="주차비"/>
        <s v="Comfort Inn"/>
      </sharedItems>
    </cacheField>
    <cacheField name="달러" numFmtId="182">
      <sharedItems containsSemiMixedTypes="0" containsString="0" containsNumber="1" minValue="1" maxValue="80.98" count="19">
        <n v="6.73"/>
        <n v="50"/>
        <n v="77.28"/>
        <n v="32.950000000000003"/>
        <n v="9.8699999999999992"/>
        <n v="1"/>
        <n v="79.72"/>
        <n v="80"/>
        <n v="18"/>
        <n v="53.47"/>
        <n v="80.98"/>
        <n v="8.7200000000000006"/>
        <n v="46.18"/>
        <n v="78.349999999999994"/>
        <n v="11.87"/>
        <n v="33.56"/>
        <n v="9"/>
        <n v="6.5"/>
        <n v="69.63"/>
      </sharedItems>
    </cacheField>
    <cacheField name="지불수단" numFmtId="0">
      <sharedItems count="2">
        <s v="현금"/>
        <s v="신용카드"/>
      </sharedItems>
    </cacheField>
  </cacheFields>
  <extLst>
    <ext xmlns:x14="http://schemas.microsoft.com/office/spreadsheetml/2009/9/main" uri="{725AE2AE-9491-48be-B2B4-4EB974FC3084}">
      <x14:pivotCacheDefinition pivotCacheId="517246100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82103" refreshedDate="44358.451447453706" createdVersion="7" refreshedVersion="7" minRefreshableVersion="3" recordCount="598" xr:uid="{A25E93B9-DAE1-4269-9446-32E63892BF8A}">
  <cacheSource type="worksheet">
    <worksheetSource ref="A1:H599" sheet="기말-11"/>
  </cacheSource>
  <cacheFields count="8">
    <cacheField name="사용월" numFmtId="16">
      <sharedItems containsSemiMixedTypes="0" containsNonDate="0" containsDate="1" containsString="0" minDate="2021-01-19T00:00:00" maxDate="2021-01-20T00:00:00"/>
    </cacheField>
    <cacheField name="호선명" numFmtId="0">
      <sharedItems count="25">
        <s v="1호선"/>
        <s v="2호선"/>
        <s v="3호선"/>
        <s v="4호선"/>
        <s v="경부선"/>
        <s v="경인선"/>
        <s v="경원선"/>
        <s v="안산선"/>
        <s v="과천선"/>
        <s v="분당선"/>
        <s v="일산선"/>
        <s v="중앙선"/>
        <s v="장항선"/>
        <s v="경의선"/>
        <s v="경춘선"/>
        <s v="수인선"/>
        <s v="경강선"/>
        <s v="5호선"/>
        <s v="6호선"/>
        <s v="7호선"/>
        <s v="8호선"/>
        <s v="9호선"/>
        <s v="공항철도 1호선"/>
        <s v="9호선2~3단계"/>
        <s v="우이신설선"/>
      </sharedItems>
    </cacheField>
    <cacheField name="역ID" numFmtId="0">
      <sharedItems containsSemiMixedTypes="0" containsString="0" containsNumber="1" containsInteger="1" minValue="150" maxValue="4713"/>
    </cacheField>
    <cacheField name="지하철역" numFmtId="0">
      <sharedItems count="509">
        <s v="서울역"/>
        <s v="시청"/>
        <s v="종각"/>
        <s v="종로3가"/>
        <s v="종로5가"/>
        <s v="동대문"/>
        <s v="신설동"/>
        <s v="제기동"/>
        <s v="청량리(서울시립대입구)"/>
        <s v="동묘앞"/>
        <s v="을지로입구"/>
        <s v="을지로3가"/>
        <s v="을지로4가"/>
        <s v="동대문역사문화공원"/>
        <s v="신당"/>
        <s v="상왕십리"/>
        <s v="왕십리(성동구청)"/>
        <s v="한양대"/>
        <s v="뚝섬"/>
        <s v="성수"/>
        <s v="건대입구"/>
        <s v="구의(광진구청)"/>
        <s v="강변(동서울터미널)"/>
        <s v="잠실나루"/>
        <s v="잠실(송파구청)"/>
        <s v="잠실새내"/>
        <s v="종합운동장"/>
        <s v="삼성(무역센터)"/>
        <s v="선릉"/>
        <s v="역삼"/>
        <s v="강남"/>
        <s v="교대(법원.검찰청)"/>
        <s v="서초"/>
        <s v="방배"/>
        <s v="사당"/>
        <s v="낙성대"/>
        <s v="서울대입구(관악구청)"/>
        <s v="봉천"/>
        <s v="신림"/>
        <s v="신대방"/>
        <s v="구로디지털단지"/>
        <s v="대림(구로구청)"/>
        <s v="신도림"/>
        <s v="문래"/>
        <s v="영등포구청"/>
        <s v="당산"/>
        <s v="합정"/>
        <s v="홍대입구"/>
        <s v="신촌"/>
        <s v="이대"/>
        <s v="아현"/>
        <s v="충정로(경기대입구)"/>
        <s v="용답"/>
        <s v="신답"/>
        <s v="도림천"/>
        <s v="양천구청"/>
        <s v="신정네거리"/>
        <s v="용두(동대문구청)"/>
        <s v="지축"/>
        <s v="구파발"/>
        <s v="연신내"/>
        <s v="불광"/>
        <s v="녹번"/>
        <s v="홍제"/>
        <s v="무악재"/>
        <s v="독립문"/>
        <s v="경복궁(정부서울청사)"/>
        <s v="안국"/>
        <s v="충무로"/>
        <s v="동대입구"/>
        <s v="약수"/>
        <s v="금호"/>
        <s v="옥수"/>
        <s v="압구정"/>
        <s v="신사"/>
        <s v="잠원"/>
        <s v="고속터미널"/>
        <s v="남부터미널(예술의전당)"/>
        <s v="양재(서초구청)"/>
        <s v="매봉"/>
        <s v="도곡"/>
        <s v="대치"/>
        <s v="학여울"/>
        <s v="대청"/>
        <s v="일원"/>
        <s v="수서"/>
        <s v="가락시장"/>
        <s v="경찰병원"/>
        <s v="오금"/>
        <s v="당고개"/>
        <s v="상계"/>
        <s v="노원"/>
        <s v="창동"/>
        <s v="쌍문"/>
        <s v="수유(강북구청)"/>
        <s v="미아(서울사이버대학)"/>
        <s v="미아사거리"/>
        <s v="길음"/>
        <s v="성신여대입구(돈암)"/>
        <s v="한성대입구(삼선교)"/>
        <s v="혜화"/>
        <s v="명동"/>
        <s v="회현(남대문시장)"/>
        <s v="숙대입구(갈월)"/>
        <s v="삼각지"/>
        <s v="신용산"/>
        <s v="이촌(국립중앙박물관)"/>
        <s v="동작(현충원)"/>
        <s v="총신대입구(이수)"/>
        <s v="남태령"/>
        <s v="남영"/>
        <s v="용산"/>
        <s v="노량진"/>
        <s v="대방"/>
        <s v="영등포"/>
        <s v="신길"/>
        <s v="구로"/>
        <s v="가산디지털단지"/>
        <s v="금천구청"/>
        <s v="석수"/>
        <s v="관악"/>
        <s v="안양"/>
        <s v="명학"/>
        <s v="금정"/>
        <s v="군포"/>
        <s v="의왕"/>
        <s v="성균관대"/>
        <s v="화서"/>
        <s v="수원"/>
        <s v="독산"/>
        <s v="세류"/>
        <s v="병점"/>
        <s v="세마"/>
        <s v="오산대"/>
        <s v="오산"/>
        <s v="진위"/>
        <s v="송탄"/>
        <s v="서정리"/>
        <s v="지제"/>
        <s v="평택"/>
        <s v="성환"/>
        <s v="직산"/>
        <s v="두정"/>
        <s v="천안"/>
        <s v="당정"/>
        <s v="서동탄"/>
        <s v="광명"/>
        <s v="개봉"/>
        <s v="오류동"/>
        <s v="역곡"/>
        <s v="부천"/>
        <s v="송내"/>
        <s v="부평"/>
        <s v="백운"/>
        <s v="동암"/>
        <s v="주안"/>
        <s v="제물포"/>
        <s v="동인천"/>
        <s v="인천"/>
        <s v="구일"/>
        <s v="소사"/>
        <s v="부개"/>
        <s v="간석"/>
        <s v="도원"/>
        <s v="온수(성공회대입구)"/>
        <s v="중동"/>
        <s v="도화"/>
        <s v="서빙고"/>
        <s v="한남"/>
        <s v="응봉"/>
        <s v="외대앞"/>
        <s v="신이문"/>
        <s v="석계"/>
        <s v="광운대"/>
        <s v="월계"/>
        <s v="녹천"/>
        <s v="방학"/>
        <s v="도봉"/>
        <s v="도봉산"/>
        <s v="망월사"/>
        <s v="회룡"/>
        <s v="의정부"/>
        <s v="가능"/>
        <s v="녹양"/>
        <s v="양주"/>
        <s v="덕계"/>
        <s v="덕정"/>
        <s v="지행"/>
        <s v="동두천중앙"/>
        <s v="보산"/>
        <s v="동두천"/>
        <s v="소요산"/>
        <s v="산본"/>
        <s v="대야미"/>
        <s v="반월"/>
        <s v="상록수"/>
        <s v="한대앞"/>
        <s v="중앙"/>
        <s v="고잔"/>
        <s v="초지"/>
        <s v="안산"/>
        <s v="신길온천"/>
        <s v="정왕"/>
        <s v="오이도"/>
        <s v="수리산"/>
        <s v="선바위"/>
        <s v="경마공원"/>
        <s v="대공원"/>
        <s v="과천"/>
        <s v="정부과천청사"/>
        <s v="인덕원"/>
        <s v="평촌"/>
        <s v="범계"/>
        <s v="한티"/>
        <s v="구룡"/>
        <s v="개포동"/>
        <s v="대모산입구"/>
        <s v="복정"/>
        <s v="서울숲"/>
        <s v="압구정로데오"/>
        <s v="강남구청"/>
        <s v="선정릉"/>
        <s v="가천대"/>
        <s v="태평"/>
        <s v="모란"/>
        <s v="야탑"/>
        <s v="서현"/>
        <s v="수내"/>
        <s v="정자"/>
        <s v="미금"/>
        <s v="오리"/>
        <s v="이매"/>
        <s v="보정"/>
        <s v="죽전"/>
        <s v="구성"/>
        <s v="신갈"/>
        <s v="기흥"/>
        <s v="상갈"/>
        <s v="청명"/>
        <s v="영통"/>
        <s v="망포"/>
        <s v="매탄권선"/>
        <s v="수원시청"/>
        <s v="매교"/>
        <s v="원흥"/>
        <s v="삼송"/>
        <s v="원당"/>
        <s v="화정"/>
        <s v="대곡"/>
        <s v="백석"/>
        <s v="마두"/>
        <s v="정발산"/>
        <s v="주엽"/>
        <s v="대화"/>
        <s v="회기"/>
        <s v="중랑"/>
        <s v="상봉(시외버스터미널)"/>
        <s v="망우"/>
        <s v="양원"/>
        <s v="구리"/>
        <s v="도농"/>
        <s v="양정"/>
        <s v="덕소"/>
        <s v="도심"/>
        <s v="팔당"/>
        <s v="운길산"/>
        <s v="양수"/>
        <s v="신원"/>
        <s v="국수"/>
        <s v="아신"/>
        <s v="오빈"/>
        <s v="양평"/>
        <s v="원덕"/>
        <s v="용문"/>
        <s v="지평"/>
        <s v="봉명"/>
        <s v="쌍용(나사렛대)"/>
        <s v="아산"/>
        <s v="배방"/>
        <s v="온양온천"/>
        <s v="신창(순천향대)"/>
        <s v="효창공원앞"/>
        <s v="공덕"/>
        <s v="서강대"/>
        <s v="가좌"/>
        <s v="디지털미디어시티"/>
        <s v="수색"/>
        <s v="화전"/>
        <s v="강매"/>
        <s v="행신"/>
        <s v="능곡"/>
        <s v="곡산"/>
        <s v="백마"/>
        <s v="풍산"/>
        <s v="일산"/>
        <s v="탄현"/>
        <s v="야당"/>
        <s v="운정"/>
        <s v="금릉"/>
        <s v="금촌"/>
        <s v="월롱"/>
        <s v="파주"/>
        <s v="문산"/>
        <s v="김포공항"/>
        <s v="계양"/>
        <s v="검암"/>
        <s v="신내"/>
        <s v="갈매"/>
        <s v="별내"/>
        <s v="퇴계원"/>
        <s v="사릉"/>
        <s v="금곡"/>
        <s v="평내호평"/>
        <s v="천마산"/>
        <s v="마석"/>
        <s v="대성리"/>
        <s v="청평"/>
        <s v="상천"/>
        <s v="가평"/>
        <s v="굴봉산"/>
        <s v="백양리"/>
        <s v="강촌"/>
        <s v="김유정"/>
        <s v="남춘천"/>
        <s v="춘천"/>
        <s v="달월"/>
        <s v="월곶"/>
        <s v="소래포구"/>
        <s v="인천논현"/>
        <s v="호구포"/>
        <s v="남동인더스파크"/>
        <s v="원인재"/>
        <s v="연수"/>
        <s v="송도"/>
        <s v="인하대"/>
        <s v="숭의"/>
        <s v="신포"/>
        <s v="판교"/>
        <s v="삼동"/>
        <s v="경기광주"/>
        <s v="초월"/>
        <s v="곤지암"/>
        <s v="신둔도예촌"/>
        <s v="이천"/>
        <s v="부발"/>
        <s v="세종대왕릉"/>
        <s v="여주"/>
        <s v="방화"/>
        <s v="개화산"/>
        <s v="송정"/>
        <s v="마곡"/>
        <s v="발산"/>
        <s v="우장산"/>
        <s v="화곡"/>
        <s v="까치산"/>
        <s v="신정(은행정)"/>
        <s v="목동"/>
        <s v="오목교(목동운동장앞)"/>
        <s v="영등포시장"/>
        <s v="여의도"/>
        <s v="여의나루"/>
        <s v="마포"/>
        <s v="애오개"/>
        <s v="서대문"/>
        <s v="광화문(세종문화회관)"/>
        <s v="청구"/>
        <s v="신금호"/>
        <s v="행당"/>
        <s v="마장"/>
        <s v="답십리"/>
        <s v="장한평"/>
        <s v="군자(능동)"/>
        <s v="아차산(어린이대공원후문)"/>
        <s v="광나루(장신대)"/>
        <s v="천호(풍납토성)"/>
        <s v="강동"/>
        <s v="길동"/>
        <s v="굽은다리(강동구민회관앞)"/>
        <s v="명일"/>
        <s v="고덕"/>
        <s v="상일동"/>
        <s v="둔촌동"/>
        <s v="올림픽공원(한국체대)"/>
        <s v="방이"/>
        <s v="개롱"/>
        <s v="거여"/>
        <s v="마천"/>
        <s v="응암"/>
        <s v="역촌"/>
        <s v="독바위"/>
        <s v="구산"/>
        <s v="새절(신사)"/>
        <s v="증산(명지대앞)"/>
        <s v="월드컵경기장(성산)"/>
        <s v="마포구청"/>
        <s v="망원"/>
        <s v="상수"/>
        <s v="광흥창(서강)"/>
        <s v="대흥(서강대앞)"/>
        <s v="녹사평(용산구청)"/>
        <s v="이태원"/>
        <s v="한강진"/>
        <s v="버티고개"/>
        <s v="창신"/>
        <s v="보문"/>
        <s v="안암(고대병원앞)"/>
        <s v="고려대(종암)"/>
        <s v="월곡(동덕여대)"/>
        <s v="상월곡(한국과학기술연구원)"/>
        <s v="돌곶이"/>
        <s v="태릉입구"/>
        <s v="화랑대(서울여대입구)"/>
        <s v="봉화산(서울의료원)"/>
        <s v="장암"/>
        <s v="수락산"/>
        <s v="마들"/>
        <s v="중계"/>
        <s v="하계"/>
        <s v="공릉(서울과학기술대)"/>
        <s v="먹골"/>
        <s v="중화"/>
        <s v="면목"/>
        <s v="사가정"/>
        <s v="용마산"/>
        <s v="중곡"/>
        <s v="어린이대공원(세종대)"/>
        <s v="뚝섬유원지"/>
        <s v="청담"/>
        <s v="학동"/>
        <s v="논현"/>
        <s v="반포"/>
        <s v="내방"/>
        <s v="이수"/>
        <s v="남성"/>
        <s v="숭실대입구(살피재)"/>
        <s v="상도"/>
        <s v="장승배기"/>
        <s v="신대방삼거리"/>
        <s v="보라매"/>
        <s v="신풍"/>
        <s v="남구로"/>
        <s v="철산"/>
        <s v="광명사거리"/>
        <s v="천왕"/>
        <s v="까치울"/>
        <s v="부천종합운동장"/>
        <s v="춘의"/>
        <s v="신중동"/>
        <s v="부천시청"/>
        <s v="상동"/>
        <s v="삼산체육관"/>
        <s v="굴포천"/>
        <s v="부평구청"/>
        <s v="암사"/>
        <s v="강동구청"/>
        <s v="몽촌토성(평화의문)"/>
        <s v="석촌"/>
        <s v="송파"/>
        <s v="문정"/>
        <s v="장지"/>
        <s v="산성"/>
        <s v="남한산성입구(성남법원.검찰청)"/>
        <s v="단대오거리"/>
        <s v="신흥"/>
        <s v="수진"/>
        <s v="개화"/>
        <s v="공항시장"/>
        <s v="신방화"/>
        <s v="마곡나루"/>
        <s v="양천향교"/>
        <s v="가양"/>
        <s v="증미"/>
        <s v="등촌"/>
        <s v="염창"/>
        <s v="신목동"/>
        <s v="선유도"/>
        <s v="국회의사당"/>
        <s v="샛강"/>
        <s v="노들"/>
        <s v="흑석(중앙대입구)"/>
        <s v="구반포"/>
        <s v="신반포"/>
        <s v="사평"/>
        <s v="신논현"/>
        <s v="청라국제도시"/>
        <s v="운서"/>
        <s v="공항화물청사"/>
        <s v="인천공항1터미널"/>
        <s v="인천공항2터미널"/>
        <s v="영종"/>
        <s v="언주"/>
        <s v="삼성중앙"/>
        <s v="봉은사"/>
        <s v="삼전"/>
        <s v="석촌고분"/>
        <s v="송파나루"/>
        <s v="한성백제"/>
        <s v="둔촌오륜"/>
        <s v="중앙보훈병원"/>
        <s v="북한산우이"/>
        <s v="솔밭공원"/>
        <s v="4.19민주묘지"/>
        <s v="가오리"/>
        <s v="화계"/>
        <s v="삼양"/>
        <s v="삼양사거리"/>
        <s v="솔샘"/>
        <s v="북한산보국문"/>
        <s v="정릉"/>
      </sharedItems>
    </cacheField>
    <cacheField name="유임승차" numFmtId="0">
      <sharedItems containsSemiMixedTypes="0" containsString="0" containsNumber="1" containsInteger="1" minValue="2" maxValue="3153418" count="596">
        <n v="1716452"/>
        <n v="676932"/>
        <n v="1240810"/>
        <n v="703110"/>
        <n v="571824"/>
        <n v="308301"/>
        <n v="360561"/>
        <n v="293540"/>
        <n v="463456"/>
        <n v="174683"/>
        <n v="706097"/>
        <n v="1415414"/>
        <n v="608979"/>
        <n v="278663"/>
        <n v="470548"/>
        <n v="350840"/>
        <n v="370292"/>
        <n v="525543"/>
        <n v="233785"/>
        <n v="474396"/>
        <n v="767696"/>
        <n v="1238362"/>
        <n v="640208"/>
        <n v="1234132"/>
        <n v="419874"/>
        <n v="2416810"/>
        <n v="653006"/>
        <n v="249732"/>
        <n v="1708765"/>
        <n v="1512507"/>
        <n v="1381548"/>
        <n v="3153418"/>
        <n v="946530"/>
        <n v="610589"/>
        <n v="484175"/>
        <n v="1114495"/>
        <n v="795786"/>
        <n v="1424677"/>
        <n v="605635"/>
        <n v="1928249"/>
        <n v="741010"/>
        <n v="1790096"/>
        <n v="765065"/>
        <n v="1601042"/>
        <n v="533563"/>
        <n v="569540"/>
        <n v="593074"/>
        <n v="963554"/>
        <n v="2351935"/>
        <n v="1293198"/>
        <n v="476235"/>
        <n v="249121"/>
        <n v="283094"/>
        <n v="62637"/>
        <n v="38031"/>
        <n v="100784"/>
        <n v="28512"/>
        <n v="164311"/>
        <n v="224687"/>
        <n v="48254"/>
        <n v="23573"/>
        <n v="514949"/>
        <n v="998373"/>
        <n v="420524"/>
        <n v="339600"/>
        <n v="423880"/>
        <n v="87734"/>
        <n v="162939"/>
        <n v="632058"/>
        <n v="602643"/>
        <n v="285401"/>
        <n v="267923"/>
        <n v="55"/>
        <n v="273760"/>
        <n v="347979"/>
        <n v="207393"/>
        <n v="237529"/>
        <n v="900459"/>
        <n v="969740"/>
        <n v="154384"/>
        <n v="1672593"/>
        <n v="375604"/>
        <n v="964159"/>
        <n v="1082067"/>
        <n v="293172"/>
        <n v="145454"/>
        <n v="328634"/>
        <n v="58420"/>
        <n v="243544"/>
        <n v="229657"/>
        <n v="455919"/>
        <n v="234180"/>
        <n v="198576"/>
        <n v="178619"/>
        <n v="290085"/>
        <n v="516628"/>
        <n v="578020"/>
        <n v="674935"/>
        <n v="831100"/>
        <n v="945148"/>
        <n v="382942"/>
        <n v="707702"/>
        <n v="547211"/>
        <n v="609703"/>
        <n v="375205"/>
        <n v="1128434"/>
        <n v="591297"/>
        <n v="604325"/>
        <n v="778649"/>
        <n v="1013193"/>
        <n v="705485"/>
        <n v="367040"/>
        <n v="408452"/>
        <n v="123852"/>
        <n v="449542"/>
        <n v="240562"/>
        <n v="48849"/>
        <n v="505634"/>
        <n v="797948"/>
        <n v="38898"/>
        <n v="178223"/>
        <n v="277702"/>
        <n v="1117965"/>
        <n v="354067"/>
        <n v="375785"/>
        <n v="1227641"/>
        <n v="93312"/>
        <n v="252784"/>
        <n v="530917"/>
        <n v="470248"/>
        <n v="279888"/>
        <n v="287434"/>
        <n v="199191"/>
        <n v="628613"/>
        <n v="241180"/>
        <n v="707795"/>
        <n v="188981"/>
        <n v="227093"/>
        <n v="409799"/>
        <n v="206201"/>
        <n v="1149442"/>
        <n v="425046"/>
        <n v="95555"/>
        <n v="383141"/>
        <n v="74316"/>
        <n v="71667"/>
        <n v="255002"/>
        <n v="40682"/>
        <n v="117953"/>
        <n v="110688"/>
        <n v="63312"/>
        <n v="320815"/>
        <n v="78338"/>
        <n v="20397"/>
        <n v="129268"/>
        <n v="130002"/>
        <n v="174805"/>
        <n v="42902"/>
        <n v="78196"/>
        <n v="567257"/>
        <n v="281322"/>
        <n v="750795"/>
        <n v="983623"/>
        <n v="848291"/>
        <n v="1013723"/>
        <n v="192357"/>
        <n v="444540"/>
        <n v="592278"/>
        <n v="253761"/>
        <n v="386868"/>
        <n v="83933"/>
        <n v="242468"/>
        <n v="255661"/>
        <n v="222869"/>
        <n v="152262"/>
        <n v="64486"/>
        <n v="157853"/>
        <n v="231711"/>
        <n v="87519"/>
        <n v="102572"/>
        <n v="43668"/>
        <n v="98040"/>
        <n v="1445"/>
        <n v="38351"/>
        <n v="422894"/>
        <n v="367681"/>
        <n v="246211"/>
        <n v="215287"/>
        <n v="229136"/>
        <n v="205537"/>
        <n v="111870"/>
        <n v="109676"/>
        <n v="19"/>
        <n v="197239"/>
        <n v="122533"/>
        <n v="163088"/>
        <n v="167313"/>
        <n v="249439"/>
        <n v="515625"/>
        <n v="152256"/>
        <n v="113568"/>
        <n v="209812"/>
        <n v="40320"/>
        <n v="148065"/>
        <n v="166269"/>
        <n v="70022"/>
        <n v="38762"/>
        <n v="43099"/>
        <n v="48337"/>
        <n v="448304"/>
        <n v="111880"/>
        <n v="113530"/>
        <n v="510513"/>
        <n v="216583"/>
        <n v="480226"/>
        <n v="225464"/>
        <n v="88817"/>
        <n v="410566"/>
        <n v="42401"/>
        <n v="211750"/>
        <n v="256207"/>
        <n v="98889"/>
        <n v="249683"/>
        <n v="135284"/>
        <n v="59162"/>
        <n v="120456"/>
        <n v="308487"/>
        <n v="680720"/>
        <n v="464834"/>
        <n v="790403"/>
        <n v="278427"/>
        <n v="396374"/>
        <n v="155781"/>
        <n v="30857"/>
        <n v="76658"/>
        <n v="68346"/>
        <n v="379294"/>
        <n v="25"/>
        <n v="249890"/>
        <n v="207076"/>
        <n v="451755"/>
        <n v="241666"/>
        <n v="203804"/>
        <n v="186832"/>
        <n v="352629"/>
        <n v="540743"/>
        <n v="730803"/>
        <n v="759497"/>
        <n v="364964"/>
        <n v="451669"/>
        <n v="422530"/>
        <n v="319097"/>
        <n v="141591"/>
        <n v="57611"/>
        <n v="377195"/>
        <n v="111594"/>
        <n v="115462"/>
        <n v="259142"/>
        <n v="141070"/>
        <n v="114105"/>
        <n v="254011"/>
        <n v="390803"/>
        <n v="122476"/>
        <n v="339525"/>
        <n v="54412"/>
        <n v="222464"/>
        <n v="2"/>
        <n v="407823"/>
        <n v="275272"/>
        <n v="462731"/>
        <n v="40040"/>
        <n v="277088"/>
        <n v="179985"/>
        <n v="208869"/>
        <n v="200870"/>
        <n v="352572"/>
        <n v="684067"/>
        <n v="122101"/>
        <n v="143000"/>
        <n v="172521"/>
        <n v="28772"/>
        <n v="347058"/>
        <n v="216211"/>
        <n v="18096"/>
        <n v="139275"/>
        <n v="58817"/>
        <n v="19184"/>
        <n v="14701"/>
        <n v="38629"/>
        <n v="3187"/>
        <n v="14325"/>
        <n v="12518"/>
        <n v="5489"/>
        <n v="68513"/>
        <n v="6045"/>
        <n v="36259"/>
        <n v="615"/>
        <n v="25197"/>
        <n v="48606"/>
        <n v="73834"/>
        <n v="22947"/>
        <n v="84623"/>
        <n v="27393"/>
        <n v="94475"/>
        <n v="21246"/>
        <n v="64044"/>
        <n v="97249"/>
        <n v="54116"/>
        <n v="51771"/>
        <n v="109237"/>
        <n v="51241"/>
        <n v="53120"/>
        <n v="42874"/>
        <n v="68817"/>
        <n v="199484"/>
        <n v="82285"/>
        <n v="11758"/>
        <n v="171339"/>
        <n v="131192"/>
        <n v="218799"/>
        <n v="194496"/>
        <n v="123062"/>
        <n v="141244"/>
        <n v="114351"/>
        <n v="169243"/>
        <n v="61746"/>
        <n v="29543"/>
        <n v="138756"/>
        <n v="11"/>
        <n v="10"/>
        <n v="7"/>
        <n v="5"/>
        <n v="13900"/>
        <n v="63226"/>
        <n v="56467"/>
        <n v="80984"/>
        <n v="82111"/>
        <n v="29582"/>
        <n v="131330"/>
        <n v="29047"/>
        <n v="76587"/>
        <n v="13377"/>
        <n v="45320"/>
        <n v="5205"/>
        <n v="43342"/>
        <n v="3123"/>
        <n v="8614"/>
        <n v="9716"/>
        <n v="7769"/>
        <n v="58343"/>
        <n v="33885"/>
        <n v="1038"/>
        <n v="59105"/>
        <n v="97856"/>
        <n v="149882"/>
        <n v="90870"/>
        <n v="54317"/>
        <n v="109977"/>
        <n v="126045"/>
        <n v="64785"/>
        <n v="134223"/>
        <n v="82885"/>
        <n v="43861"/>
        <n v="20868"/>
        <n v="107396"/>
        <n v="28715"/>
        <n v="53152"/>
        <n v="176154"/>
        <n v="66411"/>
        <n v="49314"/>
        <n v="27790"/>
        <n v="64628"/>
        <n v="45186"/>
        <n v="5423"/>
        <n v="43963"/>
        <n v="171979"/>
        <n v="147874"/>
        <n v="216911"/>
        <n v="216201"/>
        <n v="176763"/>
        <n v="448838"/>
        <n v="380499"/>
        <n v="764917"/>
        <n v="769021"/>
        <n v="373681"/>
        <n v="468654"/>
        <n v="666082"/>
        <n v="177617"/>
        <n v="88181"/>
        <n v="221814"/>
        <n v="89495"/>
        <n v="683494"/>
        <n v="193422"/>
        <n v="372675"/>
        <n v="378952"/>
        <n v="179895"/>
        <n v="117489"/>
        <n v="449372"/>
        <n v="1022109"/>
        <n v="441289"/>
        <n v="113913"/>
        <n v="77768"/>
        <n v="97714"/>
        <n v="157349"/>
        <n v="212258"/>
        <n v="131362"/>
        <n v="143267"/>
        <n v="413270"/>
        <n v="469205"/>
        <n v="295969"/>
        <n v="346110"/>
        <n v="366611"/>
        <n v="484232"/>
        <n v="502069"/>
        <n v="165882"/>
        <n v="233202"/>
        <n v="186301"/>
        <n v="221638"/>
        <n v="318982"/>
        <n v="209380"/>
        <n v="111922"/>
        <n v="185340"/>
        <n v="90009"/>
        <n v="161324"/>
        <n v="170625"/>
        <n v="109860"/>
        <n v="432574"/>
        <n v="86735"/>
        <n v="123414"/>
        <n v="67135"/>
        <n v="183515"/>
        <n v="309167"/>
        <n v="242882"/>
        <n v="348858"/>
        <n v="111535"/>
        <n v="363189"/>
        <n v="353805"/>
        <n v="436483"/>
        <n v="291531"/>
        <n v="232495"/>
        <n v="209511"/>
        <n v="489399"/>
        <n v="175640"/>
        <n v="184221"/>
        <n v="157383"/>
        <n v="448763"/>
        <n v="243064"/>
        <n v="57730"/>
        <n v="93236"/>
        <n v="94594"/>
        <n v="232009"/>
        <n v="214228"/>
        <n v="89098"/>
        <n v="194680"/>
        <n v="317118"/>
        <n v="232126"/>
        <n v="293000"/>
        <n v="146489"/>
        <n v="193137"/>
        <n v="315137"/>
        <n v="136700"/>
        <n v="322367"/>
        <n v="250098"/>
        <n v="61254"/>
        <n v="229794"/>
        <n v="324221"/>
        <n v="287854"/>
        <n v="536292"/>
        <n v="378203"/>
        <n v="477632"/>
        <n v="304216"/>
        <n v="213689"/>
        <n v="267295"/>
        <n v="288775"/>
        <n v="461901"/>
        <n v="380729"/>
        <n v="391640"/>
        <n v="156543"/>
        <n v="247484"/>
        <n v="379876"/>
        <n v="341050"/>
        <n v="429463"/>
        <n v="183531"/>
        <n v="532995"/>
        <n v="414491"/>
        <n v="605493"/>
        <n v="551090"/>
        <n v="161316"/>
        <n v="570975"/>
        <n v="363822"/>
        <n v="439109"/>
        <n v="286612"/>
        <n v="350189"/>
        <n v="271885"/>
        <n v="264030"/>
        <n v="421756"/>
        <n v="242722"/>
        <n v="283897"/>
        <n v="290072"/>
        <n v="438822"/>
        <n v="1200693"/>
        <n v="629391"/>
        <n v="656538"/>
        <n v="224928"/>
        <n v="269728"/>
        <n v="195618"/>
        <n v="130012"/>
        <n v="250016"/>
        <n v="399683"/>
        <n v="341611"/>
        <n v="401090"/>
        <n v="135739"/>
        <n v="249917"/>
        <n v="330328"/>
        <n v="478470"/>
        <n v="482110"/>
        <n v="264480"/>
        <n v="153437"/>
        <n v="413415"/>
        <n v="198692"/>
        <n v="144085"/>
        <n v="188435"/>
        <n v="526918"/>
        <n v="505065"/>
        <n v="292774"/>
        <n v="136393"/>
        <n v="336308"/>
        <n v="262050"/>
        <n v="102217"/>
        <n v="121272"/>
        <n v="92614"/>
        <n v="169271"/>
        <n v="268159"/>
        <n v="65907"/>
        <n v="178187"/>
        <n v="261506"/>
        <n v="216273"/>
        <n v="506045"/>
        <n v="172552"/>
        <n v="235166"/>
        <n v="442095"/>
        <n v="100971"/>
        <n v="184101"/>
        <n v="503716"/>
        <n v="432110"/>
        <n v="605162"/>
        <n v="130709"/>
        <n v="809737"/>
        <n v="108438"/>
        <n v="214559"/>
        <n v="44466"/>
        <n v="72639"/>
        <n v="68729"/>
        <n v="341832"/>
        <n v="75728"/>
        <n v="965930"/>
        <n v="361418"/>
        <n v="62886"/>
        <n v="336328"/>
        <n v="364334"/>
        <n v="133488"/>
        <n v="300654"/>
        <n v="299093"/>
        <n v="234050"/>
        <n v="174320"/>
        <n v="181510"/>
        <n v="66328"/>
        <n v="442059"/>
        <n v="156879"/>
        <n v="56266"/>
        <n v="252387"/>
        <n v="227032"/>
        <n v="151060"/>
        <n v="458359"/>
        <n v="123363"/>
        <n v="115510"/>
        <n v="97684"/>
        <n v="134697"/>
        <n v="78484"/>
        <n v="45622"/>
        <n v="155506"/>
        <n v="16917"/>
        <n v="126493"/>
        <n v="48522"/>
        <n v="44120"/>
        <n v="49789"/>
        <n v="77993"/>
        <n v="59426"/>
        <n v="35022"/>
        <n v="37572"/>
        <n v="133044"/>
        <n v="131839"/>
        <n v="83527"/>
        <n v="77040"/>
        <n v="31502"/>
        <n v="37248"/>
      </sharedItems>
    </cacheField>
    <cacheField name="유임하차" numFmtId="0">
      <sharedItems containsSemiMixedTypes="0" containsString="0" containsNumber="1" containsInteger="1" minValue="0" maxValue="3210437"/>
    </cacheField>
    <cacheField name="무임승차" numFmtId="0">
      <sharedItems containsSemiMixedTypes="0" containsString="0" containsNumber="1" containsInteger="1" minValue="0" maxValue="387062"/>
    </cacheField>
    <cacheField name="무임하차" numFmtId="0">
      <sharedItems containsSemiMixedTypes="0" containsString="0" containsNumber="1" containsInteger="1" minValue="0" maxValue="4717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4"/>
  </r>
  <r>
    <x v="1"/>
    <x v="2"/>
    <x v="5"/>
  </r>
  <r>
    <x v="1"/>
    <x v="2"/>
    <x v="6"/>
  </r>
  <r>
    <x v="2"/>
    <x v="0"/>
    <x v="7"/>
  </r>
  <r>
    <x v="2"/>
    <x v="1"/>
    <x v="8"/>
  </r>
  <r>
    <x v="2"/>
    <x v="3"/>
    <x v="9"/>
  </r>
  <r>
    <x v="2"/>
    <x v="2"/>
    <x v="10"/>
  </r>
  <r>
    <x v="2"/>
    <x v="2"/>
    <x v="11"/>
  </r>
  <r>
    <x v="3"/>
    <x v="0"/>
    <x v="12"/>
  </r>
  <r>
    <x v="3"/>
    <x v="1"/>
    <x v="13"/>
  </r>
  <r>
    <x v="3"/>
    <x v="3"/>
    <x v="14"/>
  </r>
  <r>
    <x v="3"/>
    <x v="2"/>
    <x v="15"/>
  </r>
  <r>
    <x v="4"/>
    <x v="1"/>
    <x v="16"/>
  </r>
  <r>
    <x v="5"/>
    <x v="3"/>
    <x v="17"/>
  </r>
  <r>
    <x v="6"/>
    <x v="1"/>
    <x v="18"/>
  </r>
  <r>
    <x v="7"/>
    <x v="3"/>
    <x v="19"/>
  </r>
  <r>
    <x v="8"/>
    <x v="0"/>
    <x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  <x v="0"/>
    <x v="0"/>
  </r>
  <r>
    <x v="0"/>
    <x v="1"/>
    <x v="1"/>
    <x v="1"/>
    <x v="1"/>
  </r>
  <r>
    <x v="0"/>
    <x v="2"/>
    <x v="2"/>
    <x v="2"/>
    <x v="1"/>
  </r>
  <r>
    <x v="1"/>
    <x v="1"/>
    <x v="3"/>
    <x v="3"/>
    <x v="1"/>
  </r>
  <r>
    <x v="1"/>
    <x v="0"/>
    <x v="4"/>
    <x v="4"/>
    <x v="0"/>
  </r>
  <r>
    <x v="1"/>
    <x v="1"/>
    <x v="5"/>
    <x v="5"/>
    <x v="0"/>
  </r>
  <r>
    <x v="1"/>
    <x v="2"/>
    <x v="6"/>
    <x v="6"/>
    <x v="1"/>
  </r>
  <r>
    <x v="2"/>
    <x v="1"/>
    <x v="7"/>
    <x v="7"/>
    <x v="1"/>
  </r>
  <r>
    <x v="2"/>
    <x v="0"/>
    <x v="8"/>
    <x v="8"/>
    <x v="0"/>
  </r>
  <r>
    <x v="2"/>
    <x v="1"/>
    <x v="5"/>
    <x v="5"/>
    <x v="0"/>
  </r>
  <r>
    <x v="2"/>
    <x v="3"/>
    <x v="9"/>
    <x v="9"/>
    <x v="1"/>
  </r>
  <r>
    <x v="2"/>
    <x v="2"/>
    <x v="10"/>
    <x v="10"/>
    <x v="1"/>
  </r>
  <r>
    <x v="3"/>
    <x v="0"/>
    <x v="4"/>
    <x v="11"/>
    <x v="0"/>
  </r>
  <r>
    <x v="3"/>
    <x v="1"/>
    <x v="5"/>
    <x v="5"/>
    <x v="0"/>
  </r>
  <r>
    <x v="3"/>
    <x v="3"/>
    <x v="9"/>
    <x v="12"/>
    <x v="1"/>
  </r>
  <r>
    <x v="3"/>
    <x v="2"/>
    <x v="11"/>
    <x v="13"/>
    <x v="1"/>
  </r>
  <r>
    <x v="4"/>
    <x v="0"/>
    <x v="12"/>
    <x v="14"/>
    <x v="0"/>
  </r>
  <r>
    <x v="4"/>
    <x v="3"/>
    <x v="9"/>
    <x v="15"/>
    <x v="1"/>
  </r>
  <r>
    <x v="4"/>
    <x v="0"/>
    <x v="13"/>
    <x v="16"/>
    <x v="0"/>
  </r>
  <r>
    <x v="4"/>
    <x v="3"/>
    <x v="14"/>
    <x v="17"/>
    <x v="0"/>
  </r>
  <r>
    <x v="4"/>
    <x v="2"/>
    <x v="15"/>
    <x v="18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8">
  <r>
    <d v="2021-01-19T00:00:00"/>
    <x v="0"/>
    <n v="150"/>
    <x v="0"/>
    <x v="0"/>
    <n v="2700464"/>
    <n v="371180"/>
    <n v="471764"/>
  </r>
  <r>
    <d v="2021-01-19T00:00:00"/>
    <x v="0"/>
    <n v="151"/>
    <x v="1"/>
    <x v="1"/>
    <n v="676266"/>
    <n v="102388"/>
    <n v="101033"/>
  </r>
  <r>
    <d v="2021-01-19T00:00:00"/>
    <x v="0"/>
    <n v="152"/>
    <x v="2"/>
    <x v="2"/>
    <n v="1177643"/>
    <n v="162410"/>
    <n v="152062"/>
  </r>
  <r>
    <d v="2021-01-19T00:00:00"/>
    <x v="0"/>
    <n v="153"/>
    <x v="3"/>
    <x v="3"/>
    <n v="674148"/>
    <n v="387062"/>
    <n v="362735"/>
  </r>
  <r>
    <d v="2021-01-19T00:00:00"/>
    <x v="0"/>
    <n v="154"/>
    <x v="4"/>
    <x v="4"/>
    <n v="583955"/>
    <n v="275447"/>
    <n v="263687"/>
  </r>
  <r>
    <d v="2021-01-19T00:00:00"/>
    <x v="0"/>
    <n v="155"/>
    <x v="5"/>
    <x v="5"/>
    <n v="342898"/>
    <n v="134071"/>
    <n v="138633"/>
  </r>
  <r>
    <d v="2021-01-19T00:00:00"/>
    <x v="0"/>
    <n v="156"/>
    <x v="6"/>
    <x v="6"/>
    <n v="353834"/>
    <n v="126466"/>
    <n v="120147"/>
  </r>
  <r>
    <d v="2021-01-19T00:00:00"/>
    <x v="0"/>
    <n v="157"/>
    <x v="7"/>
    <x v="7"/>
    <n v="288217"/>
    <n v="374571"/>
    <n v="400607"/>
  </r>
  <r>
    <d v="2021-01-19T00:00:00"/>
    <x v="0"/>
    <n v="158"/>
    <x v="8"/>
    <x v="8"/>
    <n v="482960"/>
    <n v="352121"/>
    <n v="357571"/>
  </r>
  <r>
    <d v="2021-01-19T00:00:00"/>
    <x v="0"/>
    <n v="159"/>
    <x v="9"/>
    <x v="9"/>
    <n v="188711"/>
    <n v="146034"/>
    <n v="147551"/>
  </r>
  <r>
    <d v="2021-01-19T00:00:00"/>
    <x v="1"/>
    <n v="201"/>
    <x v="1"/>
    <x v="10"/>
    <n v="679503"/>
    <n v="61058"/>
    <n v="55387"/>
  </r>
  <r>
    <d v="2021-01-19T00:00:00"/>
    <x v="1"/>
    <n v="202"/>
    <x v="10"/>
    <x v="11"/>
    <n v="1414980"/>
    <n v="120425"/>
    <n v="111592"/>
  </r>
  <r>
    <d v="2021-01-19T00:00:00"/>
    <x v="1"/>
    <n v="203"/>
    <x v="11"/>
    <x v="12"/>
    <n v="601323"/>
    <n v="91668"/>
    <n v="91016"/>
  </r>
  <r>
    <d v="2021-01-19T00:00:00"/>
    <x v="1"/>
    <n v="204"/>
    <x v="12"/>
    <x v="13"/>
    <n v="281834"/>
    <n v="98689"/>
    <n v="94261"/>
  </r>
  <r>
    <d v="2021-01-19T00:00:00"/>
    <x v="1"/>
    <n v="205"/>
    <x v="13"/>
    <x v="14"/>
    <n v="540467"/>
    <n v="58918"/>
    <n v="62861"/>
  </r>
  <r>
    <d v="2021-01-19T00:00:00"/>
    <x v="1"/>
    <n v="206"/>
    <x v="14"/>
    <x v="15"/>
    <n v="370121"/>
    <n v="105001"/>
    <n v="106934"/>
  </r>
  <r>
    <d v="2021-01-19T00:00:00"/>
    <x v="1"/>
    <n v="207"/>
    <x v="15"/>
    <x v="16"/>
    <n v="352021"/>
    <n v="70677"/>
    <n v="71280"/>
  </r>
  <r>
    <d v="2021-01-19T00:00:00"/>
    <x v="1"/>
    <n v="208"/>
    <x v="16"/>
    <x v="17"/>
    <n v="439506"/>
    <n v="61311"/>
    <n v="52124"/>
  </r>
  <r>
    <d v="2021-01-19T00:00:00"/>
    <x v="1"/>
    <n v="209"/>
    <x v="17"/>
    <x v="18"/>
    <n v="256079"/>
    <n v="15380"/>
    <n v="16652"/>
  </r>
  <r>
    <d v="2021-01-19T00:00:00"/>
    <x v="1"/>
    <n v="210"/>
    <x v="18"/>
    <x v="19"/>
    <n v="505844"/>
    <n v="62356"/>
    <n v="63026"/>
  </r>
  <r>
    <d v="2021-01-19T00:00:00"/>
    <x v="1"/>
    <n v="211"/>
    <x v="19"/>
    <x v="20"/>
    <n v="836948"/>
    <n v="109790"/>
    <n v="111635"/>
  </r>
  <r>
    <d v="2021-01-19T00:00:00"/>
    <x v="1"/>
    <n v="212"/>
    <x v="20"/>
    <x v="21"/>
    <n v="1367192"/>
    <n v="96044"/>
    <n v="100954"/>
  </r>
  <r>
    <d v="2021-01-19T00:00:00"/>
    <x v="1"/>
    <n v="213"/>
    <x v="21"/>
    <x v="22"/>
    <n v="617578"/>
    <n v="110505"/>
    <n v="111865"/>
  </r>
  <r>
    <d v="2021-01-19T00:00:00"/>
    <x v="1"/>
    <n v="214"/>
    <x v="22"/>
    <x v="23"/>
    <n v="1210954"/>
    <n v="143139"/>
    <n v="137791"/>
  </r>
  <r>
    <d v="2021-01-19T00:00:00"/>
    <x v="1"/>
    <n v="215"/>
    <x v="23"/>
    <x v="24"/>
    <n v="401622"/>
    <n v="93395"/>
    <n v="93825"/>
  </r>
  <r>
    <d v="2021-01-19T00:00:00"/>
    <x v="1"/>
    <n v="216"/>
    <x v="24"/>
    <x v="25"/>
    <n v="2311873"/>
    <n v="209079"/>
    <n v="198791"/>
  </r>
  <r>
    <d v="2021-01-19T00:00:00"/>
    <x v="1"/>
    <n v="217"/>
    <x v="25"/>
    <x v="26"/>
    <n v="666914"/>
    <n v="115042"/>
    <n v="113965"/>
  </r>
  <r>
    <d v="2021-01-19T00:00:00"/>
    <x v="1"/>
    <n v="218"/>
    <x v="26"/>
    <x v="27"/>
    <n v="274799"/>
    <n v="46155"/>
    <n v="48143"/>
  </r>
  <r>
    <d v="2021-01-19T00:00:00"/>
    <x v="1"/>
    <n v="219"/>
    <x v="27"/>
    <x v="28"/>
    <n v="1751738"/>
    <n v="130382"/>
    <n v="122279"/>
  </r>
  <r>
    <d v="2021-01-19T00:00:00"/>
    <x v="1"/>
    <n v="220"/>
    <x v="28"/>
    <x v="29"/>
    <n v="1330307"/>
    <n v="231177"/>
    <n v="202344"/>
  </r>
  <r>
    <d v="2021-01-19T00:00:00"/>
    <x v="1"/>
    <n v="221"/>
    <x v="29"/>
    <x v="30"/>
    <n v="1529313"/>
    <n v="170313"/>
    <n v="171825"/>
  </r>
  <r>
    <d v="2021-01-19T00:00:00"/>
    <x v="1"/>
    <n v="222"/>
    <x v="30"/>
    <x v="31"/>
    <n v="3210437"/>
    <n v="186486"/>
    <n v="167666"/>
  </r>
  <r>
    <d v="2021-01-19T00:00:00"/>
    <x v="1"/>
    <n v="223"/>
    <x v="31"/>
    <x v="32"/>
    <n v="1067419"/>
    <n v="169873"/>
    <n v="189952"/>
  </r>
  <r>
    <d v="2021-01-19T00:00:00"/>
    <x v="1"/>
    <n v="224"/>
    <x v="32"/>
    <x v="33"/>
    <n v="616036"/>
    <n v="85793"/>
    <n v="86672"/>
  </r>
  <r>
    <d v="2021-01-19T00:00:00"/>
    <x v="1"/>
    <n v="225"/>
    <x v="33"/>
    <x v="34"/>
    <n v="495686"/>
    <n v="82941"/>
    <n v="81796"/>
  </r>
  <r>
    <d v="2021-01-19T00:00:00"/>
    <x v="1"/>
    <n v="226"/>
    <x v="34"/>
    <x v="35"/>
    <n v="1281460"/>
    <n v="211281"/>
    <n v="198971"/>
  </r>
  <r>
    <d v="2021-01-19T00:00:00"/>
    <x v="1"/>
    <n v="227"/>
    <x v="35"/>
    <x v="36"/>
    <n v="764958"/>
    <n v="116511"/>
    <n v="117808"/>
  </r>
  <r>
    <d v="2021-01-19T00:00:00"/>
    <x v="1"/>
    <n v="228"/>
    <x v="36"/>
    <x v="37"/>
    <n v="1391043"/>
    <n v="211560"/>
    <n v="201922"/>
  </r>
  <r>
    <d v="2021-01-19T00:00:00"/>
    <x v="1"/>
    <n v="229"/>
    <x v="37"/>
    <x v="38"/>
    <n v="552653"/>
    <n v="156696"/>
    <n v="157860"/>
  </r>
  <r>
    <d v="2021-01-19T00:00:00"/>
    <x v="1"/>
    <n v="230"/>
    <x v="38"/>
    <x v="39"/>
    <n v="1883865"/>
    <n v="249174"/>
    <n v="254427"/>
  </r>
  <r>
    <d v="2021-01-19T00:00:00"/>
    <x v="1"/>
    <n v="231"/>
    <x v="39"/>
    <x v="40"/>
    <n v="699826"/>
    <n v="129858"/>
    <n v="131180"/>
  </r>
  <r>
    <d v="2021-01-19T00:00:00"/>
    <x v="1"/>
    <n v="232"/>
    <x v="40"/>
    <x v="41"/>
    <n v="1784632"/>
    <n v="182537"/>
    <n v="185035"/>
  </r>
  <r>
    <d v="2021-01-19T00:00:00"/>
    <x v="1"/>
    <n v="233"/>
    <x v="41"/>
    <x v="42"/>
    <n v="788044"/>
    <n v="117840"/>
    <n v="122048"/>
  </r>
  <r>
    <d v="2021-01-19T00:00:00"/>
    <x v="1"/>
    <n v="234"/>
    <x v="42"/>
    <x v="43"/>
    <n v="1580905"/>
    <n v="215960"/>
    <n v="204974"/>
  </r>
  <r>
    <d v="2021-01-19T00:00:00"/>
    <x v="1"/>
    <n v="235"/>
    <x v="43"/>
    <x v="44"/>
    <n v="541539"/>
    <n v="86593"/>
    <n v="85835"/>
  </r>
  <r>
    <d v="2021-01-19T00:00:00"/>
    <x v="1"/>
    <n v="236"/>
    <x v="44"/>
    <x v="45"/>
    <n v="578864"/>
    <n v="107339"/>
    <n v="105413"/>
  </r>
  <r>
    <d v="2021-01-19T00:00:00"/>
    <x v="1"/>
    <n v="237"/>
    <x v="45"/>
    <x v="46"/>
    <n v="651170"/>
    <n v="67769"/>
    <n v="73323"/>
  </r>
  <r>
    <d v="2021-01-19T00:00:00"/>
    <x v="1"/>
    <n v="238"/>
    <x v="46"/>
    <x v="47"/>
    <n v="1037217"/>
    <n v="73350"/>
    <n v="73712"/>
  </r>
  <r>
    <d v="2021-01-19T00:00:00"/>
    <x v="1"/>
    <n v="239"/>
    <x v="47"/>
    <x v="48"/>
    <n v="2507561"/>
    <n v="114832"/>
    <n v="111488"/>
  </r>
  <r>
    <d v="2021-01-19T00:00:00"/>
    <x v="1"/>
    <n v="240"/>
    <x v="48"/>
    <x v="49"/>
    <n v="1324547"/>
    <n v="146482"/>
    <n v="143369"/>
  </r>
  <r>
    <d v="2021-01-19T00:00:00"/>
    <x v="1"/>
    <n v="241"/>
    <x v="49"/>
    <x v="50"/>
    <n v="498130"/>
    <n v="56990"/>
    <n v="57268"/>
  </r>
  <r>
    <d v="2021-01-19T00:00:00"/>
    <x v="1"/>
    <n v="242"/>
    <x v="50"/>
    <x v="51"/>
    <n v="237525"/>
    <n v="65983"/>
    <n v="65834"/>
  </r>
  <r>
    <d v="2021-01-19T00:00:00"/>
    <x v="1"/>
    <n v="243"/>
    <x v="51"/>
    <x v="52"/>
    <n v="302304"/>
    <n v="52048"/>
    <n v="51604"/>
  </r>
  <r>
    <d v="2021-01-19T00:00:00"/>
    <x v="1"/>
    <n v="244"/>
    <x v="52"/>
    <x v="53"/>
    <n v="62609"/>
    <n v="17274"/>
    <n v="17125"/>
  </r>
  <r>
    <d v="2021-01-19T00:00:00"/>
    <x v="1"/>
    <n v="245"/>
    <x v="53"/>
    <x v="54"/>
    <n v="42538"/>
    <n v="10674"/>
    <n v="11506"/>
  </r>
  <r>
    <d v="2021-01-19T00:00:00"/>
    <x v="1"/>
    <n v="246"/>
    <x v="6"/>
    <x v="55"/>
    <n v="96388"/>
    <n v="39618"/>
    <n v="41247"/>
  </r>
  <r>
    <d v="2021-01-19T00:00:00"/>
    <x v="1"/>
    <n v="247"/>
    <x v="54"/>
    <x v="56"/>
    <n v="30572"/>
    <n v="6495"/>
    <n v="7268"/>
  </r>
  <r>
    <d v="2021-01-19T00:00:00"/>
    <x v="1"/>
    <n v="248"/>
    <x v="55"/>
    <x v="57"/>
    <n v="174273"/>
    <n v="45637"/>
    <n v="46805"/>
  </r>
  <r>
    <d v="2021-01-19T00:00:00"/>
    <x v="1"/>
    <n v="249"/>
    <x v="56"/>
    <x v="58"/>
    <n v="231648"/>
    <n v="67361"/>
    <n v="68036"/>
  </r>
  <r>
    <d v="2021-01-19T00:00:00"/>
    <x v="1"/>
    <n v="250"/>
    <x v="57"/>
    <x v="59"/>
    <n v="49405"/>
    <n v="25872"/>
    <n v="27089"/>
  </r>
  <r>
    <d v="2021-01-19T00:00:00"/>
    <x v="2"/>
    <n v="309"/>
    <x v="58"/>
    <x v="60"/>
    <n v="25825"/>
    <n v="8828"/>
    <n v="11700"/>
  </r>
  <r>
    <d v="2021-01-19T00:00:00"/>
    <x v="2"/>
    <n v="310"/>
    <x v="59"/>
    <x v="61"/>
    <n v="475587"/>
    <n v="102695"/>
    <n v="95809"/>
  </r>
  <r>
    <d v="2021-01-19T00:00:00"/>
    <x v="2"/>
    <n v="311"/>
    <x v="60"/>
    <x v="62"/>
    <n v="946477"/>
    <n v="275949"/>
    <n v="268661"/>
  </r>
  <r>
    <d v="2021-01-19T00:00:00"/>
    <x v="2"/>
    <n v="312"/>
    <x v="61"/>
    <x v="63"/>
    <n v="457410"/>
    <n v="151438"/>
    <n v="166749"/>
  </r>
  <r>
    <d v="2021-01-19T00:00:00"/>
    <x v="2"/>
    <n v="313"/>
    <x v="62"/>
    <x v="64"/>
    <n v="289711"/>
    <n v="67841"/>
    <n v="65985"/>
  </r>
  <r>
    <d v="2021-01-19T00:00:00"/>
    <x v="2"/>
    <n v="314"/>
    <x v="63"/>
    <x v="65"/>
    <n v="395539"/>
    <n v="152183"/>
    <n v="151005"/>
  </r>
  <r>
    <d v="2021-01-19T00:00:00"/>
    <x v="2"/>
    <n v="315"/>
    <x v="64"/>
    <x v="66"/>
    <n v="87462"/>
    <n v="30692"/>
    <n v="32301"/>
  </r>
  <r>
    <d v="2021-01-19T00:00:00"/>
    <x v="2"/>
    <n v="316"/>
    <x v="65"/>
    <x v="67"/>
    <n v="169496"/>
    <n v="75288"/>
    <n v="74780"/>
  </r>
  <r>
    <d v="2021-01-19T00:00:00"/>
    <x v="2"/>
    <n v="317"/>
    <x v="66"/>
    <x v="68"/>
    <n v="647453"/>
    <n v="91432"/>
    <n v="84303"/>
  </r>
  <r>
    <d v="2021-01-19T00:00:00"/>
    <x v="2"/>
    <n v="318"/>
    <x v="67"/>
    <x v="69"/>
    <n v="623450"/>
    <n v="91847"/>
    <n v="96600"/>
  </r>
  <r>
    <d v="2021-01-19T00:00:00"/>
    <x v="2"/>
    <n v="319"/>
    <x v="3"/>
    <x v="70"/>
    <n v="386960"/>
    <n v="66004"/>
    <n v="74526"/>
  </r>
  <r>
    <d v="2021-01-19T00:00:00"/>
    <x v="2"/>
    <n v="320"/>
    <x v="11"/>
    <x v="71"/>
    <n v="291747"/>
    <n v="63164"/>
    <n v="61895"/>
  </r>
  <r>
    <d v="2021-01-19T00:00:00"/>
    <x v="2"/>
    <n v="321"/>
    <x v="68"/>
    <x v="72"/>
    <n v="0"/>
    <n v="2"/>
    <n v="0"/>
  </r>
  <r>
    <d v="2021-01-19T00:00:00"/>
    <x v="2"/>
    <n v="322"/>
    <x v="69"/>
    <x v="73"/>
    <n v="299610"/>
    <n v="35986"/>
    <n v="38633"/>
  </r>
  <r>
    <d v="2021-01-19T00:00:00"/>
    <x v="2"/>
    <n v="323"/>
    <x v="70"/>
    <x v="74"/>
    <n v="337106"/>
    <n v="88077"/>
    <n v="84353"/>
  </r>
  <r>
    <d v="2021-01-19T00:00:00"/>
    <x v="2"/>
    <n v="324"/>
    <x v="71"/>
    <x v="75"/>
    <n v="189021"/>
    <n v="57696"/>
    <n v="56729"/>
  </r>
  <r>
    <d v="2021-01-19T00:00:00"/>
    <x v="2"/>
    <n v="325"/>
    <x v="72"/>
    <x v="76"/>
    <n v="247315"/>
    <n v="59129"/>
    <n v="59822"/>
  </r>
  <r>
    <d v="2021-01-19T00:00:00"/>
    <x v="2"/>
    <n v="326"/>
    <x v="73"/>
    <x v="77"/>
    <n v="993949"/>
    <n v="150205"/>
    <n v="148455"/>
  </r>
  <r>
    <d v="2021-01-19T00:00:00"/>
    <x v="2"/>
    <n v="327"/>
    <x v="74"/>
    <x v="78"/>
    <n v="1044254"/>
    <n v="76590"/>
    <n v="73692"/>
  </r>
  <r>
    <d v="2021-01-19T00:00:00"/>
    <x v="2"/>
    <n v="328"/>
    <x v="75"/>
    <x v="79"/>
    <n v="148266"/>
    <n v="37920"/>
    <n v="37127"/>
  </r>
  <r>
    <d v="2021-01-19T00:00:00"/>
    <x v="2"/>
    <n v="329"/>
    <x v="76"/>
    <x v="80"/>
    <n v="1594038"/>
    <n v="192170"/>
    <n v="182793"/>
  </r>
  <r>
    <d v="2021-01-19T00:00:00"/>
    <x v="2"/>
    <n v="330"/>
    <x v="31"/>
    <x v="81"/>
    <n v="249984"/>
    <n v="73887"/>
    <n v="45715"/>
  </r>
  <r>
    <d v="2021-01-19T00:00:00"/>
    <x v="2"/>
    <n v="331"/>
    <x v="77"/>
    <x v="82"/>
    <n v="987210"/>
    <n v="128393"/>
    <n v="128863"/>
  </r>
  <r>
    <d v="2021-01-19T00:00:00"/>
    <x v="2"/>
    <n v="332"/>
    <x v="78"/>
    <x v="83"/>
    <n v="1167403"/>
    <n v="170638"/>
    <n v="171222"/>
  </r>
  <r>
    <d v="2021-01-19T00:00:00"/>
    <x v="2"/>
    <n v="333"/>
    <x v="79"/>
    <x v="84"/>
    <n v="281731"/>
    <n v="60062"/>
    <n v="55114"/>
  </r>
  <r>
    <d v="2021-01-19T00:00:00"/>
    <x v="2"/>
    <n v="334"/>
    <x v="80"/>
    <x v="85"/>
    <n v="148508"/>
    <n v="28466"/>
    <n v="24665"/>
  </r>
  <r>
    <d v="2021-01-19T00:00:00"/>
    <x v="2"/>
    <n v="335"/>
    <x v="81"/>
    <x v="86"/>
    <n v="313771"/>
    <n v="63912"/>
    <n v="61647"/>
  </r>
  <r>
    <d v="2021-01-19T00:00:00"/>
    <x v="2"/>
    <n v="336"/>
    <x v="82"/>
    <x v="87"/>
    <n v="59233"/>
    <n v="18531"/>
    <n v="17919"/>
  </r>
  <r>
    <d v="2021-01-19T00:00:00"/>
    <x v="2"/>
    <n v="337"/>
    <x v="83"/>
    <x v="88"/>
    <n v="217014"/>
    <n v="54187"/>
    <n v="52060"/>
  </r>
  <r>
    <d v="2021-01-19T00:00:00"/>
    <x v="2"/>
    <n v="338"/>
    <x v="84"/>
    <x v="89"/>
    <n v="234627"/>
    <n v="64134"/>
    <n v="64834"/>
  </r>
  <r>
    <d v="2021-01-19T00:00:00"/>
    <x v="2"/>
    <n v="339"/>
    <x v="85"/>
    <x v="90"/>
    <n v="453416"/>
    <n v="104207"/>
    <n v="101676"/>
  </r>
  <r>
    <d v="2021-01-19T00:00:00"/>
    <x v="2"/>
    <n v="340"/>
    <x v="86"/>
    <x v="91"/>
    <n v="226833"/>
    <n v="78795"/>
    <n v="77067"/>
  </r>
  <r>
    <d v="2021-01-19T00:00:00"/>
    <x v="2"/>
    <n v="341"/>
    <x v="87"/>
    <x v="92"/>
    <n v="197570"/>
    <n v="43877"/>
    <n v="44845"/>
  </r>
  <r>
    <d v="2021-01-19T00:00:00"/>
    <x v="2"/>
    <n v="342"/>
    <x v="88"/>
    <x v="93"/>
    <n v="158041"/>
    <n v="29523"/>
    <n v="27548"/>
  </r>
  <r>
    <d v="2021-01-19T00:00:00"/>
    <x v="3"/>
    <n v="409"/>
    <x v="89"/>
    <x v="94"/>
    <n v="266616"/>
    <n v="93657"/>
    <n v="92102"/>
  </r>
  <r>
    <d v="2021-01-19T00:00:00"/>
    <x v="3"/>
    <n v="410"/>
    <x v="90"/>
    <x v="95"/>
    <n v="457332"/>
    <n v="117224"/>
    <n v="115582"/>
  </r>
  <r>
    <d v="2021-01-19T00:00:00"/>
    <x v="3"/>
    <n v="411"/>
    <x v="91"/>
    <x v="96"/>
    <n v="669142"/>
    <n v="94962"/>
    <n v="93019"/>
  </r>
  <r>
    <d v="2021-01-19T00:00:00"/>
    <x v="3"/>
    <n v="412"/>
    <x v="92"/>
    <x v="97"/>
    <n v="718930"/>
    <n v="202889"/>
    <n v="209219"/>
  </r>
  <r>
    <d v="2021-01-19T00:00:00"/>
    <x v="3"/>
    <n v="413"/>
    <x v="93"/>
    <x v="98"/>
    <n v="723822"/>
    <n v="172066"/>
    <n v="167596"/>
  </r>
  <r>
    <d v="2021-01-19T00:00:00"/>
    <x v="3"/>
    <n v="414"/>
    <x v="94"/>
    <x v="99"/>
    <n v="934275"/>
    <n v="214439"/>
    <n v="213726"/>
  </r>
  <r>
    <d v="2021-01-19T00:00:00"/>
    <x v="3"/>
    <n v="415"/>
    <x v="95"/>
    <x v="100"/>
    <n v="349712"/>
    <n v="122691"/>
    <n v="121209"/>
  </r>
  <r>
    <d v="2021-01-19T00:00:00"/>
    <x v="3"/>
    <n v="416"/>
    <x v="96"/>
    <x v="101"/>
    <n v="686868"/>
    <n v="185575"/>
    <n v="183967"/>
  </r>
  <r>
    <d v="2021-01-19T00:00:00"/>
    <x v="3"/>
    <n v="417"/>
    <x v="97"/>
    <x v="102"/>
    <n v="514959"/>
    <n v="125391"/>
    <n v="126604"/>
  </r>
  <r>
    <d v="2021-01-19T00:00:00"/>
    <x v="3"/>
    <n v="418"/>
    <x v="98"/>
    <x v="103"/>
    <n v="581600"/>
    <n v="93628"/>
    <n v="93054"/>
  </r>
  <r>
    <d v="2021-01-19T00:00:00"/>
    <x v="3"/>
    <n v="419"/>
    <x v="99"/>
    <x v="104"/>
    <n v="359881"/>
    <n v="77755"/>
    <n v="77186"/>
  </r>
  <r>
    <d v="2021-01-19T00:00:00"/>
    <x v="3"/>
    <n v="420"/>
    <x v="100"/>
    <x v="105"/>
    <n v="1169583"/>
    <n v="139638"/>
    <n v="137908"/>
  </r>
  <r>
    <d v="2021-01-19T00:00:00"/>
    <x v="3"/>
    <n v="421"/>
    <x v="5"/>
    <x v="106"/>
    <n v="606127"/>
    <n v="150149"/>
    <n v="140211"/>
  </r>
  <r>
    <d v="2021-01-19T00:00:00"/>
    <x v="3"/>
    <n v="422"/>
    <x v="13"/>
    <x v="107"/>
    <n v="545170"/>
    <n v="63849"/>
    <n v="57652"/>
  </r>
  <r>
    <d v="2021-01-19T00:00:00"/>
    <x v="3"/>
    <n v="423"/>
    <x v="68"/>
    <x v="108"/>
    <n v="804659"/>
    <n v="129893"/>
    <n v="131057"/>
  </r>
  <r>
    <d v="2021-01-19T00:00:00"/>
    <x v="3"/>
    <n v="424"/>
    <x v="101"/>
    <x v="109"/>
    <n v="1090078"/>
    <n v="74354"/>
    <n v="76387"/>
  </r>
  <r>
    <d v="2021-01-19T00:00:00"/>
    <x v="3"/>
    <n v="425"/>
    <x v="102"/>
    <x v="110"/>
    <n v="758424"/>
    <n v="198383"/>
    <n v="197336"/>
  </r>
  <r>
    <d v="2021-01-19T00:00:00"/>
    <x v="3"/>
    <n v="426"/>
    <x v="0"/>
    <x v="111"/>
    <n v="634814"/>
    <n v="42165"/>
    <n v="53241"/>
  </r>
  <r>
    <d v="2021-01-19T00:00:00"/>
    <x v="3"/>
    <n v="427"/>
    <x v="103"/>
    <x v="112"/>
    <n v="402270"/>
    <n v="58246"/>
    <n v="54196"/>
  </r>
  <r>
    <d v="2021-01-19T00:00:00"/>
    <x v="3"/>
    <n v="428"/>
    <x v="104"/>
    <x v="113"/>
    <n v="147453"/>
    <n v="28013"/>
    <n v="29833"/>
  </r>
  <r>
    <d v="2021-01-19T00:00:00"/>
    <x v="3"/>
    <n v="429"/>
    <x v="105"/>
    <x v="114"/>
    <n v="469059"/>
    <n v="52330"/>
    <n v="52195"/>
  </r>
  <r>
    <d v="2021-01-19T00:00:00"/>
    <x v="3"/>
    <n v="430"/>
    <x v="106"/>
    <x v="115"/>
    <n v="263802"/>
    <n v="48131"/>
    <n v="51639"/>
  </r>
  <r>
    <d v="2021-01-19T00:00:00"/>
    <x v="3"/>
    <n v="431"/>
    <x v="107"/>
    <x v="116"/>
    <n v="52497"/>
    <n v="18799"/>
    <n v="19144"/>
  </r>
  <r>
    <d v="2021-01-19T00:00:00"/>
    <x v="3"/>
    <n v="432"/>
    <x v="108"/>
    <x v="117"/>
    <n v="569524"/>
    <n v="154374"/>
    <n v="161734"/>
  </r>
  <r>
    <d v="2021-01-19T00:00:00"/>
    <x v="3"/>
    <n v="433"/>
    <x v="34"/>
    <x v="118"/>
    <n v="668979"/>
    <n v="96377"/>
    <n v="98957"/>
  </r>
  <r>
    <d v="2021-01-19T00:00:00"/>
    <x v="3"/>
    <n v="434"/>
    <x v="109"/>
    <x v="119"/>
    <n v="27113"/>
    <n v="8469"/>
    <n v="7607"/>
  </r>
  <r>
    <d v="2021-01-19T00:00:00"/>
    <x v="4"/>
    <n v="1001"/>
    <x v="0"/>
    <x v="120"/>
    <n v="29980"/>
    <n v="10325"/>
    <n v="1612"/>
  </r>
  <r>
    <d v="2021-01-19T00:00:00"/>
    <x v="4"/>
    <n v="1002"/>
    <x v="110"/>
    <x v="121"/>
    <n v="292630"/>
    <n v="39574"/>
    <n v="41277"/>
  </r>
  <r>
    <d v="2021-01-19T00:00:00"/>
    <x v="4"/>
    <n v="1003"/>
    <x v="111"/>
    <x v="122"/>
    <n v="1137861"/>
    <n v="130281"/>
    <n v="129064"/>
  </r>
  <r>
    <d v="2021-01-19T00:00:00"/>
    <x v="4"/>
    <n v="1004"/>
    <x v="112"/>
    <x v="123"/>
    <n v="325632"/>
    <n v="46863"/>
    <n v="43876"/>
  </r>
  <r>
    <d v="2021-01-19T00:00:00"/>
    <x v="4"/>
    <n v="1005"/>
    <x v="113"/>
    <x v="124"/>
    <n v="377701"/>
    <n v="71034"/>
    <n v="70986"/>
  </r>
  <r>
    <d v="2021-01-19T00:00:00"/>
    <x v="4"/>
    <n v="1006"/>
    <x v="114"/>
    <x v="125"/>
    <n v="1292898"/>
    <n v="291705"/>
    <n v="289797"/>
  </r>
  <r>
    <d v="2021-01-19T00:00:00"/>
    <x v="4"/>
    <n v="1007"/>
    <x v="42"/>
    <x v="126"/>
    <n v="95198"/>
    <n v="21308"/>
    <n v="24436"/>
  </r>
  <r>
    <d v="2021-01-19T00:00:00"/>
    <x v="4"/>
    <n v="1032"/>
    <x v="115"/>
    <x v="127"/>
    <n v="206136"/>
    <n v="46402"/>
    <n v="42844"/>
  </r>
  <r>
    <d v="2021-01-19T00:00:00"/>
    <x v="4"/>
    <n v="1701"/>
    <x v="116"/>
    <x v="128"/>
    <n v="553635"/>
    <n v="98540"/>
    <n v="95357"/>
  </r>
  <r>
    <d v="2021-01-19T00:00:00"/>
    <x v="4"/>
    <n v="1702"/>
    <x v="117"/>
    <x v="129"/>
    <n v="552752"/>
    <n v="31014"/>
    <n v="33827"/>
  </r>
  <r>
    <d v="2021-01-19T00:00:00"/>
    <x v="4"/>
    <n v="1703"/>
    <x v="118"/>
    <x v="130"/>
    <n v="268537"/>
    <n v="79353"/>
    <n v="80253"/>
  </r>
  <r>
    <d v="2021-01-19T00:00:00"/>
    <x v="4"/>
    <n v="1704"/>
    <x v="119"/>
    <x v="131"/>
    <n v="251734"/>
    <n v="48593"/>
    <n v="46324"/>
  </r>
  <r>
    <d v="2021-01-19T00:00:00"/>
    <x v="4"/>
    <n v="1705"/>
    <x v="120"/>
    <x v="132"/>
    <n v="185653"/>
    <n v="55505"/>
    <n v="54374"/>
  </r>
  <r>
    <d v="2021-01-19T00:00:00"/>
    <x v="4"/>
    <n v="1706"/>
    <x v="121"/>
    <x v="133"/>
    <n v="618670"/>
    <n v="119887"/>
    <n v="121870"/>
  </r>
  <r>
    <d v="2021-01-19T00:00:00"/>
    <x v="4"/>
    <n v="1707"/>
    <x v="122"/>
    <x v="134"/>
    <n v="240142"/>
    <n v="43655"/>
    <n v="43885"/>
  </r>
  <r>
    <d v="2021-01-19T00:00:00"/>
    <x v="4"/>
    <n v="1708"/>
    <x v="123"/>
    <x v="135"/>
    <n v="712943"/>
    <n v="109113"/>
    <n v="110210"/>
  </r>
  <r>
    <d v="2021-01-19T00:00:00"/>
    <x v="4"/>
    <n v="1709"/>
    <x v="124"/>
    <x v="136"/>
    <n v="185580"/>
    <n v="34841"/>
    <n v="33522"/>
  </r>
  <r>
    <d v="2021-01-19T00:00:00"/>
    <x v="4"/>
    <n v="1710"/>
    <x v="125"/>
    <x v="137"/>
    <n v="220280"/>
    <n v="38975"/>
    <n v="39248"/>
  </r>
  <r>
    <d v="2021-01-19T00:00:00"/>
    <x v="4"/>
    <n v="1711"/>
    <x v="126"/>
    <x v="138"/>
    <n v="397352"/>
    <n v="54424"/>
    <n v="54532"/>
  </r>
  <r>
    <d v="2021-01-19T00:00:00"/>
    <x v="4"/>
    <n v="1712"/>
    <x v="127"/>
    <x v="139"/>
    <n v="198549"/>
    <n v="42502"/>
    <n v="42475"/>
  </r>
  <r>
    <d v="2021-01-19T00:00:00"/>
    <x v="4"/>
    <n v="1713"/>
    <x v="128"/>
    <x v="140"/>
    <n v="1218291"/>
    <n v="147589"/>
    <n v="155225"/>
  </r>
  <r>
    <d v="2021-01-19T00:00:00"/>
    <x v="4"/>
    <n v="1714"/>
    <x v="129"/>
    <x v="141"/>
    <n v="448103"/>
    <n v="68162"/>
    <n v="71765"/>
  </r>
  <r>
    <d v="2021-01-19T00:00:00"/>
    <x v="4"/>
    <n v="1715"/>
    <x v="130"/>
    <x v="142"/>
    <n v="90492"/>
    <n v="18211"/>
    <n v="18161"/>
  </r>
  <r>
    <d v="2021-01-19T00:00:00"/>
    <x v="4"/>
    <n v="1716"/>
    <x v="131"/>
    <x v="143"/>
    <n v="383446"/>
    <n v="60726"/>
    <n v="60726"/>
  </r>
  <r>
    <d v="2021-01-19T00:00:00"/>
    <x v="4"/>
    <n v="1717"/>
    <x v="132"/>
    <x v="144"/>
    <n v="66566"/>
    <n v="14617"/>
    <n v="13612"/>
  </r>
  <r>
    <d v="2021-01-19T00:00:00"/>
    <x v="4"/>
    <n v="1718"/>
    <x v="133"/>
    <x v="145"/>
    <n v="66774"/>
    <n v="13425"/>
    <n v="12941"/>
  </r>
  <r>
    <d v="2021-01-19T00:00:00"/>
    <x v="4"/>
    <n v="1719"/>
    <x v="134"/>
    <x v="146"/>
    <n v="248128"/>
    <n v="43309"/>
    <n v="43344"/>
  </r>
  <r>
    <d v="2021-01-19T00:00:00"/>
    <x v="4"/>
    <n v="1720"/>
    <x v="135"/>
    <x v="147"/>
    <n v="34644"/>
    <n v="7636"/>
    <n v="7285"/>
  </r>
  <r>
    <d v="2021-01-19T00:00:00"/>
    <x v="4"/>
    <n v="1721"/>
    <x v="136"/>
    <x v="148"/>
    <n v="116502"/>
    <n v="24326"/>
    <n v="23812"/>
  </r>
  <r>
    <d v="2021-01-19T00:00:00"/>
    <x v="4"/>
    <n v="1722"/>
    <x v="137"/>
    <x v="149"/>
    <n v="111264"/>
    <n v="24237"/>
    <n v="23587"/>
  </r>
  <r>
    <d v="2021-01-19T00:00:00"/>
    <x v="4"/>
    <n v="1723"/>
    <x v="138"/>
    <x v="150"/>
    <n v="58765"/>
    <n v="7242"/>
    <n v="7112"/>
  </r>
  <r>
    <d v="2021-01-19T00:00:00"/>
    <x v="4"/>
    <n v="1724"/>
    <x v="139"/>
    <x v="151"/>
    <n v="315485"/>
    <n v="67892"/>
    <n v="66292"/>
  </r>
  <r>
    <d v="2021-01-19T00:00:00"/>
    <x v="4"/>
    <n v="1725"/>
    <x v="140"/>
    <x v="152"/>
    <n v="78393"/>
    <n v="20313"/>
    <n v="20251"/>
  </r>
  <r>
    <d v="2021-01-19T00:00:00"/>
    <x v="4"/>
    <n v="1726"/>
    <x v="141"/>
    <x v="153"/>
    <n v="21029"/>
    <n v="5366"/>
    <n v="5284"/>
  </r>
  <r>
    <d v="2021-01-19T00:00:00"/>
    <x v="4"/>
    <n v="1727"/>
    <x v="142"/>
    <x v="154"/>
    <n v="131487"/>
    <n v="22310"/>
    <n v="22910"/>
  </r>
  <r>
    <d v="2021-01-19T00:00:00"/>
    <x v="4"/>
    <n v="1728"/>
    <x v="143"/>
    <x v="155"/>
    <n v="128484"/>
    <n v="55877"/>
    <n v="55197"/>
  </r>
  <r>
    <d v="2021-01-19T00:00:00"/>
    <x v="4"/>
    <n v="1729"/>
    <x v="144"/>
    <x v="156"/>
    <n v="166606"/>
    <n v="30604"/>
    <n v="29260"/>
  </r>
  <r>
    <d v="2021-01-19T00:00:00"/>
    <x v="4"/>
    <n v="1749"/>
    <x v="145"/>
    <x v="157"/>
    <n v="36644"/>
    <n v="10134"/>
    <n v="9282"/>
  </r>
  <r>
    <d v="2021-01-19T00:00:00"/>
    <x v="4"/>
    <n v="1750"/>
    <x v="146"/>
    <x v="158"/>
    <n v="61098"/>
    <n v="6431"/>
    <n v="5470"/>
  </r>
  <r>
    <d v="2021-01-19T00:00:00"/>
    <x v="5"/>
    <n v="1801"/>
    <x v="147"/>
    <x v="159"/>
    <n v="567401"/>
    <n v="160030"/>
    <n v="166520"/>
  </r>
  <r>
    <d v="2021-01-19T00:00:00"/>
    <x v="5"/>
    <n v="1802"/>
    <x v="148"/>
    <x v="160"/>
    <n v="258116"/>
    <n v="95635"/>
    <n v="93883"/>
  </r>
  <r>
    <d v="2021-01-19T00:00:00"/>
    <x v="5"/>
    <n v="1803"/>
    <x v="149"/>
    <x v="161"/>
    <n v="725247"/>
    <n v="152804"/>
    <n v="154853"/>
  </r>
  <r>
    <d v="2021-01-19T00:00:00"/>
    <x v="5"/>
    <n v="1804"/>
    <x v="150"/>
    <x v="162"/>
    <n v="994438"/>
    <n v="218519"/>
    <n v="220820"/>
  </r>
  <r>
    <d v="2021-01-19T00:00:00"/>
    <x v="5"/>
    <n v="1805"/>
    <x v="151"/>
    <x v="163"/>
    <n v="830885"/>
    <n v="122961"/>
    <n v="121409"/>
  </r>
  <r>
    <d v="2021-01-19T00:00:00"/>
    <x v="5"/>
    <n v="1806"/>
    <x v="152"/>
    <x v="164"/>
    <n v="1108119"/>
    <n v="149188"/>
    <n v="152451"/>
  </r>
  <r>
    <d v="2021-01-19T00:00:00"/>
    <x v="5"/>
    <n v="1807"/>
    <x v="153"/>
    <x v="165"/>
    <n v="185035"/>
    <n v="65110"/>
    <n v="66354"/>
  </r>
  <r>
    <d v="2021-01-19T00:00:00"/>
    <x v="5"/>
    <n v="1808"/>
    <x v="154"/>
    <x v="166"/>
    <n v="440339"/>
    <n v="102095"/>
    <n v="102926"/>
  </r>
  <r>
    <d v="2021-01-19T00:00:00"/>
    <x v="5"/>
    <n v="1809"/>
    <x v="155"/>
    <x v="167"/>
    <n v="536706"/>
    <n v="96798"/>
    <n v="88549"/>
  </r>
  <r>
    <d v="2021-01-19T00:00:00"/>
    <x v="5"/>
    <n v="1810"/>
    <x v="156"/>
    <x v="168"/>
    <n v="235858"/>
    <n v="60147"/>
    <n v="60088"/>
  </r>
  <r>
    <d v="2021-01-19T00:00:00"/>
    <x v="5"/>
    <n v="1811"/>
    <x v="157"/>
    <x v="169"/>
    <n v="367520"/>
    <n v="125985"/>
    <n v="121657"/>
  </r>
  <r>
    <d v="2021-01-19T00:00:00"/>
    <x v="5"/>
    <n v="1812"/>
    <x v="158"/>
    <x v="170"/>
    <n v="62133"/>
    <n v="31716"/>
    <n v="29348"/>
  </r>
  <r>
    <d v="2021-01-19T00:00:00"/>
    <x v="5"/>
    <n v="1813"/>
    <x v="159"/>
    <x v="171"/>
    <n v="271261"/>
    <n v="37355"/>
    <n v="36989"/>
  </r>
  <r>
    <d v="2021-01-19T00:00:00"/>
    <x v="5"/>
    <n v="1814"/>
    <x v="160"/>
    <x v="172"/>
    <n v="236488"/>
    <n v="72231"/>
    <n v="71031"/>
  </r>
  <r>
    <d v="2021-01-19T00:00:00"/>
    <x v="5"/>
    <n v="1815"/>
    <x v="161"/>
    <x v="173"/>
    <n v="205618"/>
    <n v="65846"/>
    <n v="64691"/>
  </r>
  <r>
    <d v="2021-01-19T00:00:00"/>
    <x v="5"/>
    <n v="1816"/>
    <x v="162"/>
    <x v="174"/>
    <n v="143703"/>
    <n v="45549"/>
    <n v="44132"/>
  </r>
  <r>
    <d v="2021-01-19T00:00:00"/>
    <x v="5"/>
    <n v="1817"/>
    <x v="163"/>
    <x v="175"/>
    <n v="64863"/>
    <n v="35274"/>
    <n v="36192"/>
  </r>
  <r>
    <d v="2021-01-19T00:00:00"/>
    <x v="5"/>
    <n v="1821"/>
    <x v="164"/>
    <x v="176"/>
    <n v="154281"/>
    <n v="47094"/>
    <n v="45877"/>
  </r>
  <r>
    <d v="2021-01-19T00:00:00"/>
    <x v="5"/>
    <n v="1822"/>
    <x v="165"/>
    <x v="177"/>
    <n v="212763"/>
    <n v="69190"/>
    <n v="68129"/>
  </r>
  <r>
    <d v="2021-01-19T00:00:00"/>
    <x v="5"/>
    <n v="1823"/>
    <x v="166"/>
    <x v="178"/>
    <n v="76548"/>
    <n v="37883"/>
    <n v="37025"/>
  </r>
  <r>
    <d v="2021-01-19T00:00:00"/>
    <x v="6"/>
    <n v="1008"/>
    <x v="106"/>
    <x v="179"/>
    <n v="76092"/>
    <n v="29477"/>
    <n v="23974"/>
  </r>
  <r>
    <d v="2021-01-19T00:00:00"/>
    <x v="6"/>
    <n v="1009"/>
    <x v="167"/>
    <x v="180"/>
    <n v="43508"/>
    <n v="15757"/>
    <n v="15152"/>
  </r>
  <r>
    <d v="2021-01-19T00:00:00"/>
    <x v="6"/>
    <n v="1010"/>
    <x v="168"/>
    <x v="181"/>
    <n v="96128"/>
    <n v="34754"/>
    <n v="32168"/>
  </r>
  <r>
    <d v="2021-01-19T00:00:00"/>
    <x v="6"/>
    <n v="1011"/>
    <x v="72"/>
    <x v="182"/>
    <n v="788"/>
    <n v="121"/>
    <n v="91"/>
  </r>
  <r>
    <d v="2021-01-19T00:00:00"/>
    <x v="6"/>
    <n v="1012"/>
    <x v="169"/>
    <x v="183"/>
    <n v="31967"/>
    <n v="17072"/>
    <n v="16050"/>
  </r>
  <r>
    <d v="2021-01-19T00:00:00"/>
    <x v="6"/>
    <n v="1013"/>
    <x v="16"/>
    <x v="184"/>
    <n v="480774"/>
    <n v="62879"/>
    <n v="67011"/>
  </r>
  <r>
    <d v="2021-01-19T00:00:00"/>
    <x v="6"/>
    <n v="1014"/>
    <x v="8"/>
    <x v="185"/>
    <n v="399974"/>
    <n v="158007"/>
    <n v="165310"/>
  </r>
  <r>
    <d v="2021-01-19T00:00:00"/>
    <x v="6"/>
    <n v="1016"/>
    <x v="170"/>
    <x v="186"/>
    <n v="233082"/>
    <n v="52337"/>
    <n v="51437"/>
  </r>
  <r>
    <d v="2021-01-19T00:00:00"/>
    <x v="6"/>
    <n v="1017"/>
    <x v="171"/>
    <x v="187"/>
    <n v="187164"/>
    <n v="65998"/>
    <n v="64898"/>
  </r>
  <r>
    <d v="2021-01-19T00:00:00"/>
    <x v="6"/>
    <n v="1018"/>
    <x v="172"/>
    <x v="188"/>
    <n v="257645"/>
    <n v="64959"/>
    <n v="69124"/>
  </r>
  <r>
    <d v="2021-01-19T00:00:00"/>
    <x v="6"/>
    <n v="1019"/>
    <x v="173"/>
    <x v="189"/>
    <n v="192338"/>
    <n v="53320"/>
    <n v="53257"/>
  </r>
  <r>
    <d v="2021-01-19T00:00:00"/>
    <x v="6"/>
    <n v="1020"/>
    <x v="174"/>
    <x v="190"/>
    <n v="100025"/>
    <n v="56640"/>
    <n v="53811"/>
  </r>
  <r>
    <d v="2021-01-19T00:00:00"/>
    <x v="6"/>
    <n v="1021"/>
    <x v="175"/>
    <x v="191"/>
    <n v="88711"/>
    <n v="39218"/>
    <n v="35962"/>
  </r>
  <r>
    <d v="2021-01-19T00:00:00"/>
    <x v="6"/>
    <n v="1022"/>
    <x v="92"/>
    <x v="192"/>
    <n v="0"/>
    <n v="0"/>
    <n v="0"/>
  </r>
  <r>
    <d v="2021-01-19T00:00:00"/>
    <x v="6"/>
    <n v="1901"/>
    <x v="176"/>
    <x v="193"/>
    <n v="188478"/>
    <n v="109242"/>
    <n v="107190"/>
  </r>
  <r>
    <d v="2021-01-19T00:00:00"/>
    <x v="6"/>
    <n v="1902"/>
    <x v="177"/>
    <x v="194"/>
    <n v="114295"/>
    <n v="69522"/>
    <n v="69718"/>
  </r>
  <r>
    <d v="2021-01-19T00:00:00"/>
    <x v="6"/>
    <n v="1903"/>
    <x v="178"/>
    <x v="195"/>
    <n v="83849"/>
    <n v="92078"/>
    <n v="71779"/>
  </r>
  <r>
    <d v="2021-01-19T00:00:00"/>
    <x v="6"/>
    <n v="1904"/>
    <x v="179"/>
    <x v="196"/>
    <n v="166632"/>
    <n v="70977"/>
    <n v="73305"/>
  </r>
  <r>
    <d v="2021-01-19T00:00:00"/>
    <x v="6"/>
    <n v="1905"/>
    <x v="180"/>
    <x v="197"/>
    <n v="235179"/>
    <n v="144082"/>
    <n v="145171"/>
  </r>
  <r>
    <d v="2021-01-19T00:00:00"/>
    <x v="6"/>
    <n v="1906"/>
    <x v="181"/>
    <x v="198"/>
    <n v="543580"/>
    <n v="123588"/>
    <n v="125444"/>
  </r>
  <r>
    <d v="2021-01-19T00:00:00"/>
    <x v="6"/>
    <n v="1907"/>
    <x v="182"/>
    <x v="199"/>
    <n v="140676"/>
    <n v="58533"/>
    <n v="56804"/>
  </r>
  <r>
    <d v="2021-01-19T00:00:00"/>
    <x v="6"/>
    <n v="1908"/>
    <x v="183"/>
    <x v="200"/>
    <n v="103216"/>
    <n v="34658"/>
    <n v="32717"/>
  </r>
  <r>
    <d v="2021-01-19T00:00:00"/>
    <x v="6"/>
    <n v="1909"/>
    <x v="184"/>
    <x v="201"/>
    <n v="185253"/>
    <n v="55754"/>
    <n v="53508"/>
  </r>
  <r>
    <d v="2021-01-19T00:00:00"/>
    <x v="6"/>
    <n v="1910"/>
    <x v="185"/>
    <x v="202"/>
    <n v="36405"/>
    <n v="15483"/>
    <n v="14960"/>
  </r>
  <r>
    <d v="2021-01-19T00:00:00"/>
    <x v="6"/>
    <n v="1911"/>
    <x v="186"/>
    <x v="203"/>
    <n v="142591"/>
    <n v="34959"/>
    <n v="35462"/>
  </r>
  <r>
    <d v="2021-01-19T00:00:00"/>
    <x v="6"/>
    <n v="1912"/>
    <x v="187"/>
    <x v="204"/>
    <n v="161449"/>
    <n v="46103"/>
    <n v="45369"/>
  </r>
  <r>
    <d v="2021-01-19T00:00:00"/>
    <x v="6"/>
    <n v="1913"/>
    <x v="188"/>
    <x v="205"/>
    <n v="65811"/>
    <n v="43089"/>
    <n v="43205"/>
  </r>
  <r>
    <d v="2021-01-19T00:00:00"/>
    <x v="6"/>
    <n v="1914"/>
    <x v="189"/>
    <x v="206"/>
    <n v="36526"/>
    <n v="13880"/>
    <n v="12911"/>
  </r>
  <r>
    <d v="2021-01-19T00:00:00"/>
    <x v="6"/>
    <n v="1915"/>
    <x v="190"/>
    <x v="207"/>
    <n v="50274"/>
    <n v="20108"/>
    <n v="25594"/>
  </r>
  <r>
    <d v="2021-01-19T00:00:00"/>
    <x v="6"/>
    <n v="1916"/>
    <x v="191"/>
    <x v="208"/>
    <n v="37020"/>
    <n v="62372"/>
    <n v="54630"/>
  </r>
  <r>
    <d v="2021-01-19T00:00:00"/>
    <x v="7"/>
    <n v="1751"/>
    <x v="192"/>
    <x v="209"/>
    <n v="484455"/>
    <n v="106437"/>
    <n v="108079"/>
  </r>
  <r>
    <d v="2021-01-19T00:00:00"/>
    <x v="7"/>
    <n v="1752"/>
    <x v="193"/>
    <x v="210"/>
    <n v="96430"/>
    <n v="24935"/>
    <n v="23395"/>
  </r>
  <r>
    <d v="2021-01-19T00:00:00"/>
    <x v="7"/>
    <n v="1753"/>
    <x v="194"/>
    <x v="211"/>
    <n v="105344"/>
    <n v="28230"/>
    <n v="27928"/>
  </r>
  <r>
    <d v="2021-01-19T00:00:00"/>
    <x v="7"/>
    <n v="1754"/>
    <x v="195"/>
    <x v="212"/>
    <n v="495290"/>
    <n v="84450"/>
    <n v="85664"/>
  </r>
  <r>
    <d v="2021-01-19T00:00:00"/>
    <x v="7"/>
    <n v="1755"/>
    <x v="196"/>
    <x v="213"/>
    <n v="210888"/>
    <n v="37547"/>
    <n v="37770"/>
  </r>
  <r>
    <d v="2021-01-19T00:00:00"/>
    <x v="7"/>
    <n v="1756"/>
    <x v="197"/>
    <x v="214"/>
    <n v="511117"/>
    <n v="57930"/>
    <n v="56256"/>
  </r>
  <r>
    <d v="2021-01-19T00:00:00"/>
    <x v="7"/>
    <n v="1757"/>
    <x v="198"/>
    <x v="215"/>
    <n v="216806"/>
    <n v="32769"/>
    <n v="31721"/>
  </r>
  <r>
    <d v="2021-01-19T00:00:00"/>
    <x v="7"/>
    <n v="1758"/>
    <x v="199"/>
    <x v="216"/>
    <n v="86237"/>
    <n v="12651"/>
    <n v="13039"/>
  </r>
  <r>
    <d v="2021-01-19T00:00:00"/>
    <x v="7"/>
    <n v="1759"/>
    <x v="200"/>
    <x v="217"/>
    <n v="371622"/>
    <n v="38369"/>
    <n v="35947"/>
  </r>
  <r>
    <d v="2021-01-19T00:00:00"/>
    <x v="7"/>
    <n v="1760"/>
    <x v="201"/>
    <x v="218"/>
    <n v="37258"/>
    <n v="8165"/>
    <n v="7822"/>
  </r>
  <r>
    <d v="2021-01-19T00:00:00"/>
    <x v="7"/>
    <n v="1761"/>
    <x v="202"/>
    <x v="219"/>
    <n v="228532"/>
    <n v="23897"/>
    <n v="25505"/>
  </r>
  <r>
    <d v="2021-01-19T00:00:00"/>
    <x v="7"/>
    <n v="1762"/>
    <x v="203"/>
    <x v="220"/>
    <n v="244259"/>
    <n v="36209"/>
    <n v="35361"/>
  </r>
  <r>
    <d v="2021-01-19T00:00:00"/>
    <x v="7"/>
    <n v="1763"/>
    <x v="204"/>
    <x v="221"/>
    <n v="73299"/>
    <n v="32076"/>
    <n v="29771"/>
  </r>
  <r>
    <d v="2021-01-19T00:00:00"/>
    <x v="8"/>
    <n v="1450"/>
    <x v="205"/>
    <x v="222"/>
    <n v="195677"/>
    <n v="31393"/>
    <n v="30069"/>
  </r>
  <r>
    <d v="2021-01-19T00:00:00"/>
    <x v="8"/>
    <n v="1451"/>
    <x v="206"/>
    <x v="223"/>
    <n v="138630"/>
    <n v="60965"/>
    <n v="60991"/>
  </r>
  <r>
    <d v="2021-01-19T00:00:00"/>
    <x v="8"/>
    <n v="1452"/>
    <x v="207"/>
    <x v="224"/>
    <n v="62171"/>
    <n v="31234"/>
    <n v="33183"/>
  </r>
  <r>
    <d v="2021-01-19T00:00:00"/>
    <x v="8"/>
    <n v="1453"/>
    <x v="208"/>
    <x v="225"/>
    <n v="103727"/>
    <n v="34320"/>
    <n v="32896"/>
  </r>
  <r>
    <d v="2021-01-19T00:00:00"/>
    <x v="8"/>
    <n v="1454"/>
    <x v="209"/>
    <x v="226"/>
    <n v="301902"/>
    <n v="66282"/>
    <n v="63635"/>
  </r>
  <r>
    <d v="2021-01-19T00:00:00"/>
    <x v="8"/>
    <n v="1455"/>
    <x v="210"/>
    <x v="227"/>
    <n v="676281"/>
    <n v="106311"/>
    <n v="110092"/>
  </r>
  <r>
    <d v="2021-01-19T00:00:00"/>
    <x v="8"/>
    <n v="1456"/>
    <x v="211"/>
    <x v="228"/>
    <n v="457435"/>
    <n v="66101"/>
    <n v="66163"/>
  </r>
  <r>
    <d v="2021-01-19T00:00:00"/>
    <x v="8"/>
    <n v="1457"/>
    <x v="212"/>
    <x v="229"/>
    <n v="769393"/>
    <n v="109095"/>
    <n v="106063"/>
  </r>
  <r>
    <d v="2021-01-19T00:00:00"/>
    <x v="9"/>
    <n v="1023"/>
    <x v="28"/>
    <x v="230"/>
    <n v="500378"/>
    <n v="34768"/>
    <n v="51679"/>
  </r>
  <r>
    <d v="2021-01-19T00:00:00"/>
    <x v="9"/>
    <n v="1024"/>
    <x v="213"/>
    <x v="231"/>
    <n v="413225"/>
    <n v="69706"/>
    <n v="70771"/>
  </r>
  <r>
    <d v="2021-01-19T00:00:00"/>
    <x v="9"/>
    <n v="1025"/>
    <x v="80"/>
    <x v="232"/>
    <n v="155154"/>
    <n v="42063"/>
    <n v="42070"/>
  </r>
  <r>
    <d v="2021-01-19T00:00:00"/>
    <x v="9"/>
    <n v="1026"/>
    <x v="214"/>
    <x v="233"/>
    <n v="30299"/>
    <n v="12434"/>
    <n v="12239"/>
  </r>
  <r>
    <d v="2021-01-19T00:00:00"/>
    <x v="9"/>
    <n v="1027"/>
    <x v="215"/>
    <x v="234"/>
    <n v="78688"/>
    <n v="21538"/>
    <n v="22152"/>
  </r>
  <r>
    <d v="2021-01-19T00:00:00"/>
    <x v="9"/>
    <n v="1028"/>
    <x v="216"/>
    <x v="235"/>
    <n v="61760"/>
    <n v="29234"/>
    <n v="28706"/>
  </r>
  <r>
    <d v="2021-01-19T00:00:00"/>
    <x v="9"/>
    <n v="1030"/>
    <x v="85"/>
    <x v="236"/>
    <n v="382530"/>
    <n v="65134"/>
    <n v="66861"/>
  </r>
  <r>
    <d v="2021-01-19T00:00:00"/>
    <x v="9"/>
    <n v="1031"/>
    <x v="217"/>
    <x v="237"/>
    <n v="0"/>
    <n v="0"/>
    <n v="0"/>
  </r>
  <r>
    <d v="2021-01-19T00:00:00"/>
    <x v="9"/>
    <n v="1846"/>
    <x v="128"/>
    <x v="238"/>
    <n v="169909"/>
    <n v="27800"/>
    <n v="17215"/>
  </r>
  <r>
    <d v="2021-01-19T00:00:00"/>
    <x v="9"/>
    <n v="1847"/>
    <x v="218"/>
    <x v="239"/>
    <n v="207131"/>
    <n v="22533"/>
    <n v="21791"/>
  </r>
  <r>
    <d v="2021-01-19T00:00:00"/>
    <x v="9"/>
    <n v="1848"/>
    <x v="219"/>
    <x v="240"/>
    <n v="516671"/>
    <n v="42330"/>
    <n v="41182"/>
  </r>
  <r>
    <d v="2021-01-19T00:00:00"/>
    <x v="9"/>
    <n v="1849"/>
    <x v="220"/>
    <x v="241"/>
    <n v="281747"/>
    <n v="41928"/>
    <n v="45124"/>
  </r>
  <r>
    <d v="2021-01-19T00:00:00"/>
    <x v="9"/>
    <n v="1850"/>
    <x v="221"/>
    <x v="242"/>
    <n v="224793"/>
    <n v="32804"/>
    <n v="32257"/>
  </r>
  <r>
    <d v="2021-01-19T00:00:00"/>
    <x v="9"/>
    <n v="1851"/>
    <x v="222"/>
    <x v="243"/>
    <n v="216023"/>
    <n v="27334"/>
    <n v="28811"/>
  </r>
  <r>
    <d v="2021-01-19T00:00:00"/>
    <x v="9"/>
    <n v="1852"/>
    <x v="223"/>
    <x v="244"/>
    <n v="338209"/>
    <n v="91732"/>
    <n v="95998"/>
  </r>
  <r>
    <d v="2021-01-19T00:00:00"/>
    <x v="9"/>
    <n v="1853"/>
    <x v="224"/>
    <x v="245"/>
    <n v="531985"/>
    <n v="169136"/>
    <n v="185734"/>
  </r>
  <r>
    <d v="2021-01-19T00:00:00"/>
    <x v="9"/>
    <n v="1854"/>
    <x v="225"/>
    <x v="246"/>
    <n v="769807"/>
    <n v="172832"/>
    <n v="170673"/>
  </r>
  <r>
    <d v="2021-01-19T00:00:00"/>
    <x v="9"/>
    <n v="1855"/>
    <x v="226"/>
    <x v="247"/>
    <n v="773561"/>
    <n v="137206"/>
    <n v="134207"/>
  </r>
  <r>
    <d v="2021-01-19T00:00:00"/>
    <x v="9"/>
    <n v="1856"/>
    <x v="227"/>
    <x v="248"/>
    <n v="360114"/>
    <n v="82906"/>
    <n v="82092"/>
  </r>
  <r>
    <d v="2021-01-19T00:00:00"/>
    <x v="9"/>
    <n v="1857"/>
    <x v="228"/>
    <x v="249"/>
    <n v="484328"/>
    <n v="76882"/>
    <n v="77577"/>
  </r>
  <r>
    <d v="2021-01-19T00:00:00"/>
    <x v="9"/>
    <n v="1858"/>
    <x v="229"/>
    <x v="250"/>
    <n v="446971"/>
    <n v="113374"/>
    <n v="122794"/>
  </r>
  <r>
    <d v="2021-01-19T00:00:00"/>
    <x v="9"/>
    <n v="1859"/>
    <x v="230"/>
    <x v="251"/>
    <n v="270314"/>
    <n v="84995"/>
    <n v="72171"/>
  </r>
  <r>
    <d v="2021-01-19T00:00:00"/>
    <x v="9"/>
    <n v="1860"/>
    <x v="231"/>
    <x v="252"/>
    <n v="135340"/>
    <n v="42041"/>
    <n v="41000"/>
  </r>
  <r>
    <d v="2021-01-19T00:00:00"/>
    <x v="9"/>
    <n v="1861"/>
    <x v="232"/>
    <x v="253"/>
    <n v="45834"/>
    <n v="24755"/>
    <n v="23232"/>
  </r>
  <r>
    <d v="2021-01-19T00:00:00"/>
    <x v="9"/>
    <n v="1862"/>
    <x v="233"/>
    <x v="254"/>
    <n v="428482"/>
    <n v="80001"/>
    <n v="88064"/>
  </r>
  <r>
    <d v="2021-01-19T00:00:00"/>
    <x v="9"/>
    <n v="1863"/>
    <x v="234"/>
    <x v="255"/>
    <n v="112048"/>
    <n v="38488"/>
    <n v="38862"/>
  </r>
  <r>
    <d v="2021-01-19T00:00:00"/>
    <x v="9"/>
    <n v="1864"/>
    <x v="235"/>
    <x v="256"/>
    <n v="110544"/>
    <n v="34087"/>
    <n v="33729"/>
  </r>
  <r>
    <d v="2021-01-19T00:00:00"/>
    <x v="9"/>
    <n v="1865"/>
    <x v="236"/>
    <x v="257"/>
    <n v="246816"/>
    <n v="42350"/>
    <n v="41874"/>
  </r>
  <r>
    <d v="2021-01-19T00:00:00"/>
    <x v="9"/>
    <n v="1866"/>
    <x v="237"/>
    <x v="258"/>
    <n v="132410"/>
    <n v="33606"/>
    <n v="31461"/>
  </r>
  <r>
    <d v="2021-01-19T00:00:00"/>
    <x v="9"/>
    <n v="1867"/>
    <x v="238"/>
    <x v="259"/>
    <n v="104334"/>
    <n v="18842"/>
    <n v="19140"/>
  </r>
  <r>
    <d v="2021-01-19T00:00:00"/>
    <x v="9"/>
    <n v="1868"/>
    <x v="239"/>
    <x v="260"/>
    <n v="260149"/>
    <n v="31617"/>
    <n v="31676"/>
  </r>
  <r>
    <d v="2021-01-19T00:00:00"/>
    <x v="9"/>
    <n v="1869"/>
    <x v="240"/>
    <x v="261"/>
    <n v="361759"/>
    <n v="34846"/>
    <n v="33268"/>
  </r>
  <r>
    <d v="2021-01-19T00:00:00"/>
    <x v="9"/>
    <n v="1870"/>
    <x v="241"/>
    <x v="262"/>
    <n v="114975"/>
    <n v="16517"/>
    <n v="15976"/>
  </r>
  <r>
    <d v="2021-01-19T00:00:00"/>
    <x v="9"/>
    <n v="1871"/>
    <x v="242"/>
    <x v="263"/>
    <n v="385826"/>
    <n v="38330"/>
    <n v="39329"/>
  </r>
  <r>
    <d v="2021-01-19T00:00:00"/>
    <x v="9"/>
    <n v="1872"/>
    <x v="243"/>
    <x v="264"/>
    <n v="53571"/>
    <n v="17447"/>
    <n v="17541"/>
  </r>
  <r>
    <d v="2021-01-19T00:00:00"/>
    <x v="10"/>
    <n v="1948"/>
    <x v="244"/>
    <x v="265"/>
    <n v="197811"/>
    <n v="44512"/>
    <n v="42321"/>
  </r>
  <r>
    <d v="2021-01-19T00:00:00"/>
    <x v="10"/>
    <n v="1949"/>
    <x v="58"/>
    <x v="266"/>
    <n v="0"/>
    <n v="0"/>
    <n v="0"/>
  </r>
  <r>
    <d v="2021-01-19T00:00:00"/>
    <x v="10"/>
    <n v="1950"/>
    <x v="245"/>
    <x v="267"/>
    <n v="384125"/>
    <n v="87401"/>
    <n v="86745"/>
  </r>
  <r>
    <d v="2021-01-19T00:00:00"/>
    <x v="10"/>
    <n v="1951"/>
    <x v="246"/>
    <x v="268"/>
    <n v="260445"/>
    <n v="82585"/>
    <n v="82374"/>
  </r>
  <r>
    <d v="2021-01-19T00:00:00"/>
    <x v="10"/>
    <n v="1952"/>
    <x v="247"/>
    <x v="269"/>
    <n v="474664"/>
    <n v="130390"/>
    <n v="129775"/>
  </r>
  <r>
    <d v="2021-01-19T00:00:00"/>
    <x v="10"/>
    <n v="1953"/>
    <x v="248"/>
    <x v="270"/>
    <n v="28528"/>
    <n v="9210"/>
    <n v="8295"/>
  </r>
  <r>
    <d v="2021-01-19T00:00:00"/>
    <x v="10"/>
    <n v="1954"/>
    <x v="249"/>
    <x v="271"/>
    <n v="277139"/>
    <n v="80740"/>
    <n v="78852"/>
  </r>
  <r>
    <d v="2021-01-19T00:00:00"/>
    <x v="10"/>
    <n v="1955"/>
    <x v="250"/>
    <x v="272"/>
    <n v="186549"/>
    <n v="77167"/>
    <n v="79437"/>
  </r>
  <r>
    <d v="2021-01-19T00:00:00"/>
    <x v="10"/>
    <n v="1956"/>
    <x v="251"/>
    <x v="273"/>
    <n v="225720"/>
    <n v="56527"/>
    <n v="52936"/>
  </r>
  <r>
    <d v="2021-01-19T00:00:00"/>
    <x v="10"/>
    <n v="1957"/>
    <x v="252"/>
    <x v="274"/>
    <n v="202482"/>
    <n v="98914"/>
    <n v="103338"/>
  </r>
  <r>
    <d v="2021-01-19T00:00:00"/>
    <x v="10"/>
    <n v="1958"/>
    <x v="253"/>
    <x v="275"/>
    <n v="271133"/>
    <n v="89650"/>
    <n v="80896"/>
  </r>
  <r>
    <d v="2021-01-19T00:00:00"/>
    <x v="11"/>
    <n v="1015"/>
    <x v="254"/>
    <x v="276"/>
    <n v="666710"/>
    <n v="129129"/>
    <n v="128734"/>
  </r>
  <r>
    <d v="2021-01-19T00:00:00"/>
    <x v="11"/>
    <n v="1201"/>
    <x v="255"/>
    <x v="277"/>
    <n v="115472"/>
    <n v="51649"/>
    <n v="50612"/>
  </r>
  <r>
    <d v="2021-01-19T00:00:00"/>
    <x v="11"/>
    <n v="1202"/>
    <x v="256"/>
    <x v="278"/>
    <n v="137073"/>
    <n v="39237"/>
    <n v="36867"/>
  </r>
  <r>
    <d v="2021-01-19T00:00:00"/>
    <x v="11"/>
    <n v="1203"/>
    <x v="257"/>
    <x v="279"/>
    <n v="167062"/>
    <n v="69556"/>
    <n v="70878"/>
  </r>
  <r>
    <d v="2021-01-19T00:00:00"/>
    <x v="11"/>
    <n v="1204"/>
    <x v="258"/>
    <x v="280"/>
    <n v="29685"/>
    <n v="15782"/>
    <n v="15786"/>
  </r>
  <r>
    <d v="2021-01-19T00:00:00"/>
    <x v="11"/>
    <n v="1205"/>
    <x v="259"/>
    <x v="281"/>
    <n v="357649"/>
    <n v="87719"/>
    <n v="89160"/>
  </r>
  <r>
    <d v="2021-01-19T00:00:00"/>
    <x v="11"/>
    <n v="1206"/>
    <x v="260"/>
    <x v="282"/>
    <n v="187739"/>
    <n v="58716"/>
    <n v="55895"/>
  </r>
  <r>
    <d v="2021-01-19T00:00:00"/>
    <x v="11"/>
    <n v="1207"/>
    <x v="261"/>
    <x v="283"/>
    <n v="14747"/>
    <n v="6967"/>
    <n v="5937"/>
  </r>
  <r>
    <d v="2021-01-19T00:00:00"/>
    <x v="11"/>
    <n v="1208"/>
    <x v="262"/>
    <x v="284"/>
    <n v="135740"/>
    <n v="50107"/>
    <n v="50007"/>
  </r>
  <r>
    <d v="2021-01-19T00:00:00"/>
    <x v="11"/>
    <n v="1209"/>
    <x v="263"/>
    <x v="285"/>
    <n v="44680"/>
    <n v="20003"/>
    <n v="18908"/>
  </r>
  <r>
    <d v="2021-01-19T00:00:00"/>
    <x v="11"/>
    <n v="1210"/>
    <x v="264"/>
    <x v="286"/>
    <n v="19206"/>
    <n v="6176"/>
    <n v="5803"/>
  </r>
  <r>
    <d v="2021-01-19T00:00:00"/>
    <x v="11"/>
    <n v="1211"/>
    <x v="265"/>
    <x v="287"/>
    <n v="13007"/>
    <n v="5812"/>
    <n v="5749"/>
  </r>
  <r>
    <d v="2021-01-19T00:00:00"/>
    <x v="11"/>
    <n v="1212"/>
    <x v="266"/>
    <x v="288"/>
    <n v="38962"/>
    <n v="16598"/>
    <n v="16754"/>
  </r>
  <r>
    <d v="2021-01-19T00:00:00"/>
    <x v="11"/>
    <n v="1213"/>
    <x v="267"/>
    <x v="289"/>
    <n v="2825"/>
    <n v="2438"/>
    <n v="2179"/>
  </r>
  <r>
    <d v="2021-01-19T00:00:00"/>
    <x v="11"/>
    <n v="1214"/>
    <x v="268"/>
    <x v="290"/>
    <n v="13917"/>
    <n v="8576"/>
    <n v="8544"/>
  </r>
  <r>
    <d v="2021-01-19T00:00:00"/>
    <x v="11"/>
    <n v="1215"/>
    <x v="269"/>
    <x v="291"/>
    <n v="12536"/>
    <n v="5118"/>
    <n v="5017"/>
  </r>
  <r>
    <d v="2021-01-19T00:00:00"/>
    <x v="11"/>
    <n v="1216"/>
    <x v="270"/>
    <x v="292"/>
    <n v="5252"/>
    <n v="3794"/>
    <n v="3829"/>
  </r>
  <r>
    <d v="2021-01-19T00:00:00"/>
    <x v="11"/>
    <n v="1217"/>
    <x v="271"/>
    <x v="293"/>
    <n v="69220"/>
    <n v="32615"/>
    <n v="32589"/>
  </r>
  <r>
    <d v="2021-01-19T00:00:00"/>
    <x v="11"/>
    <n v="1218"/>
    <x v="272"/>
    <x v="294"/>
    <n v="5796"/>
    <n v="5061"/>
    <n v="4933"/>
  </r>
  <r>
    <d v="2021-01-19T00:00:00"/>
    <x v="11"/>
    <n v="1219"/>
    <x v="273"/>
    <x v="295"/>
    <n v="36316"/>
    <n v="34572"/>
    <n v="34257"/>
  </r>
  <r>
    <d v="2021-01-19T00:00:00"/>
    <x v="11"/>
    <n v="1220"/>
    <x v="274"/>
    <x v="296"/>
    <n v="566"/>
    <n v="501"/>
    <n v="479"/>
  </r>
  <r>
    <d v="2021-01-19T00:00:00"/>
    <x v="12"/>
    <n v="1401"/>
    <x v="275"/>
    <x v="297"/>
    <n v="24703"/>
    <n v="13835"/>
    <n v="13382"/>
  </r>
  <r>
    <d v="2021-01-19T00:00:00"/>
    <x v="12"/>
    <n v="1402"/>
    <x v="276"/>
    <x v="298"/>
    <n v="44773"/>
    <n v="14666"/>
    <n v="13807"/>
  </r>
  <r>
    <d v="2021-01-19T00:00:00"/>
    <x v="12"/>
    <n v="1403"/>
    <x v="277"/>
    <x v="299"/>
    <n v="65751"/>
    <n v="10005"/>
    <n v="9277"/>
  </r>
  <r>
    <d v="2021-01-19T00:00:00"/>
    <x v="12"/>
    <n v="1405"/>
    <x v="278"/>
    <x v="300"/>
    <n v="21645"/>
    <n v="8139"/>
    <n v="8021"/>
  </r>
  <r>
    <d v="2021-01-19T00:00:00"/>
    <x v="12"/>
    <n v="1407"/>
    <x v="279"/>
    <x v="301"/>
    <n v="85690"/>
    <n v="73363"/>
    <n v="73626"/>
  </r>
  <r>
    <d v="2021-01-19T00:00:00"/>
    <x v="12"/>
    <n v="1408"/>
    <x v="280"/>
    <x v="302"/>
    <n v="26879"/>
    <n v="7314"/>
    <n v="6964"/>
  </r>
  <r>
    <d v="2021-01-19T00:00:00"/>
    <x v="13"/>
    <n v="1251"/>
    <x v="0"/>
    <x v="303"/>
    <n v="118708"/>
    <n v="12831"/>
    <n v="16661"/>
  </r>
  <r>
    <d v="2021-01-19T00:00:00"/>
    <x v="13"/>
    <n v="1252"/>
    <x v="48"/>
    <x v="304"/>
    <n v="28103"/>
    <n v="3191"/>
    <n v="3903"/>
  </r>
  <r>
    <d v="2021-01-19T00:00:00"/>
    <x v="13"/>
    <n v="1261"/>
    <x v="281"/>
    <x v="305"/>
    <n v="69279"/>
    <n v="13047"/>
    <n v="14475"/>
  </r>
  <r>
    <d v="2021-01-19T00:00:00"/>
    <x v="13"/>
    <n v="1262"/>
    <x v="282"/>
    <x v="306"/>
    <n v="79394"/>
    <n v="12603"/>
    <n v="11922"/>
  </r>
  <r>
    <d v="2021-01-19T00:00:00"/>
    <x v="13"/>
    <n v="1263"/>
    <x v="283"/>
    <x v="307"/>
    <n v="53339"/>
    <n v="9629"/>
    <n v="8898"/>
  </r>
  <r>
    <d v="2021-01-19T00:00:00"/>
    <x v="13"/>
    <n v="1264"/>
    <x v="47"/>
    <x v="308"/>
    <n v="64757"/>
    <n v="5906"/>
    <n v="6468"/>
  </r>
  <r>
    <d v="2021-01-19T00:00:00"/>
    <x v="13"/>
    <n v="1265"/>
    <x v="284"/>
    <x v="309"/>
    <n v="97211"/>
    <n v="47219"/>
    <n v="47573"/>
  </r>
  <r>
    <d v="2021-01-19T00:00:00"/>
    <x v="13"/>
    <n v="1266"/>
    <x v="285"/>
    <x v="310"/>
    <n v="48032"/>
    <n v="8623"/>
    <n v="8640"/>
  </r>
  <r>
    <d v="2021-01-19T00:00:00"/>
    <x v="13"/>
    <n v="1267"/>
    <x v="286"/>
    <x v="311"/>
    <n v="54293"/>
    <n v="15180"/>
    <n v="15169"/>
  </r>
  <r>
    <d v="2021-01-19T00:00:00"/>
    <x v="13"/>
    <n v="1268"/>
    <x v="287"/>
    <x v="312"/>
    <n v="39439"/>
    <n v="8114"/>
    <n v="8020"/>
  </r>
  <r>
    <d v="2021-01-19T00:00:00"/>
    <x v="13"/>
    <n v="1269"/>
    <x v="288"/>
    <x v="313"/>
    <n v="55740"/>
    <n v="16219"/>
    <n v="15458"/>
  </r>
  <r>
    <d v="2021-01-19T00:00:00"/>
    <x v="13"/>
    <n v="1270"/>
    <x v="289"/>
    <x v="314"/>
    <n v="191845"/>
    <n v="35522"/>
    <n v="35886"/>
  </r>
  <r>
    <d v="2021-01-19T00:00:00"/>
    <x v="13"/>
    <n v="1271"/>
    <x v="290"/>
    <x v="315"/>
    <n v="73147"/>
    <n v="28701"/>
    <n v="27790"/>
  </r>
  <r>
    <d v="2021-01-19T00:00:00"/>
    <x v="13"/>
    <n v="1272"/>
    <x v="291"/>
    <x v="316"/>
    <n v="11719"/>
    <n v="4209"/>
    <n v="4073"/>
  </r>
  <r>
    <d v="2021-01-19T00:00:00"/>
    <x v="13"/>
    <n v="1273"/>
    <x v="292"/>
    <x v="317"/>
    <n v="157674"/>
    <n v="31842"/>
    <n v="31126"/>
  </r>
  <r>
    <d v="2021-01-19T00:00:00"/>
    <x v="13"/>
    <n v="1274"/>
    <x v="293"/>
    <x v="318"/>
    <n v="119253"/>
    <n v="30873"/>
    <n v="30730"/>
  </r>
  <r>
    <d v="2021-01-19T00:00:00"/>
    <x v="13"/>
    <n v="1275"/>
    <x v="294"/>
    <x v="319"/>
    <n v="212721"/>
    <n v="56204"/>
    <n v="56786"/>
  </r>
  <r>
    <d v="2021-01-19T00:00:00"/>
    <x v="13"/>
    <n v="1276"/>
    <x v="295"/>
    <x v="320"/>
    <n v="187025"/>
    <n v="36597"/>
    <n v="36267"/>
  </r>
  <r>
    <d v="2021-01-19T00:00:00"/>
    <x v="13"/>
    <n v="1277"/>
    <x v="296"/>
    <x v="321"/>
    <n v="115251"/>
    <n v="26760"/>
    <n v="26021"/>
  </r>
  <r>
    <d v="2021-01-19T00:00:00"/>
    <x v="13"/>
    <n v="1278"/>
    <x v="297"/>
    <x v="322"/>
    <n v="130069"/>
    <n v="32911"/>
    <n v="31481"/>
  </r>
  <r>
    <d v="2021-01-19T00:00:00"/>
    <x v="13"/>
    <n v="1279"/>
    <x v="298"/>
    <x v="323"/>
    <n v="112078"/>
    <n v="23783"/>
    <n v="23617"/>
  </r>
  <r>
    <d v="2021-01-19T00:00:00"/>
    <x v="13"/>
    <n v="1280"/>
    <x v="299"/>
    <x v="324"/>
    <n v="166186"/>
    <n v="44895"/>
    <n v="45722"/>
  </r>
  <r>
    <d v="2021-01-19T00:00:00"/>
    <x v="13"/>
    <n v="1282"/>
    <x v="300"/>
    <x v="325"/>
    <n v="55813"/>
    <n v="7194"/>
    <n v="8019"/>
  </r>
  <r>
    <d v="2021-01-19T00:00:00"/>
    <x v="13"/>
    <n v="1283"/>
    <x v="301"/>
    <x v="326"/>
    <n v="20352"/>
    <n v="7325"/>
    <n v="5784"/>
  </r>
  <r>
    <d v="2021-01-19T00:00:00"/>
    <x v="13"/>
    <n v="1284"/>
    <x v="302"/>
    <x v="327"/>
    <n v="135982"/>
    <n v="42569"/>
    <n v="42177"/>
  </r>
  <r>
    <d v="2021-01-19T00:00:00"/>
    <x v="13"/>
    <n v="1291"/>
    <x v="0"/>
    <x v="328"/>
    <n v="0"/>
    <n v="0"/>
    <n v="0"/>
  </r>
  <r>
    <d v="2021-01-19T00:00:00"/>
    <x v="13"/>
    <n v="1293"/>
    <x v="47"/>
    <x v="266"/>
    <n v="0"/>
    <n v="0"/>
    <n v="0"/>
  </r>
  <r>
    <d v="2021-01-19T00:00:00"/>
    <x v="13"/>
    <n v="1295"/>
    <x v="303"/>
    <x v="329"/>
    <n v="0"/>
    <n v="0"/>
    <n v="0"/>
  </r>
  <r>
    <d v="2021-01-19T00:00:00"/>
    <x v="13"/>
    <n v="1296"/>
    <x v="304"/>
    <x v="330"/>
    <n v="0"/>
    <n v="0"/>
    <n v="0"/>
  </r>
  <r>
    <d v="2021-01-19T00:00:00"/>
    <x v="13"/>
    <n v="1297"/>
    <x v="305"/>
    <x v="331"/>
    <n v="0"/>
    <n v="0"/>
    <n v="0"/>
  </r>
  <r>
    <d v="2021-01-19T00:00:00"/>
    <x v="14"/>
    <n v="1311"/>
    <x v="306"/>
    <x v="332"/>
    <n v="14886"/>
    <n v="6998"/>
    <n v="6745"/>
  </r>
  <r>
    <d v="2021-01-19T00:00:00"/>
    <x v="14"/>
    <n v="1312"/>
    <x v="307"/>
    <x v="333"/>
    <n v="54339"/>
    <n v="16415"/>
    <n v="15231"/>
  </r>
  <r>
    <d v="2021-01-19T00:00:00"/>
    <x v="14"/>
    <n v="1313"/>
    <x v="308"/>
    <x v="334"/>
    <n v="55160"/>
    <n v="17701"/>
    <n v="16543"/>
  </r>
  <r>
    <d v="2021-01-19T00:00:00"/>
    <x v="14"/>
    <n v="1314"/>
    <x v="309"/>
    <x v="335"/>
    <n v="73242"/>
    <n v="25996"/>
    <n v="24471"/>
  </r>
  <r>
    <d v="2021-01-19T00:00:00"/>
    <x v="14"/>
    <n v="1315"/>
    <x v="310"/>
    <x v="336"/>
    <n v="77969"/>
    <n v="18861"/>
    <n v="18487"/>
  </r>
  <r>
    <d v="2021-01-19T00:00:00"/>
    <x v="14"/>
    <n v="1316"/>
    <x v="311"/>
    <x v="337"/>
    <n v="28461"/>
    <n v="15558"/>
    <n v="14369"/>
  </r>
  <r>
    <d v="2021-01-19T00:00:00"/>
    <x v="14"/>
    <n v="1317"/>
    <x v="312"/>
    <x v="338"/>
    <n v="128279"/>
    <n v="41797"/>
    <n v="39593"/>
  </r>
  <r>
    <d v="2021-01-19T00:00:00"/>
    <x v="14"/>
    <n v="1318"/>
    <x v="313"/>
    <x v="339"/>
    <n v="24827"/>
    <n v="16520"/>
    <n v="16454"/>
  </r>
  <r>
    <d v="2021-01-19T00:00:00"/>
    <x v="14"/>
    <n v="1319"/>
    <x v="314"/>
    <x v="340"/>
    <n v="76036"/>
    <n v="32473"/>
    <n v="32259"/>
  </r>
  <r>
    <d v="2021-01-19T00:00:00"/>
    <x v="14"/>
    <n v="1320"/>
    <x v="315"/>
    <x v="341"/>
    <n v="12880"/>
    <n v="4473"/>
    <n v="4005"/>
  </r>
  <r>
    <d v="2021-01-19T00:00:00"/>
    <x v="14"/>
    <n v="1321"/>
    <x v="316"/>
    <x v="342"/>
    <n v="41255"/>
    <n v="15084"/>
    <n v="14790"/>
  </r>
  <r>
    <d v="2021-01-19T00:00:00"/>
    <x v="14"/>
    <n v="1322"/>
    <x v="317"/>
    <x v="343"/>
    <n v="4423"/>
    <n v="3812"/>
    <n v="3739"/>
  </r>
  <r>
    <d v="2021-01-19T00:00:00"/>
    <x v="14"/>
    <n v="1323"/>
    <x v="318"/>
    <x v="344"/>
    <n v="45953"/>
    <n v="12227"/>
    <n v="11760"/>
  </r>
  <r>
    <d v="2021-01-19T00:00:00"/>
    <x v="14"/>
    <n v="1324"/>
    <x v="319"/>
    <x v="345"/>
    <n v="3071"/>
    <n v="1501"/>
    <n v="1534"/>
  </r>
  <r>
    <d v="2021-01-19T00:00:00"/>
    <x v="14"/>
    <n v="1325"/>
    <x v="320"/>
    <x v="346"/>
    <n v="8259"/>
    <n v="720"/>
    <n v="766"/>
  </r>
  <r>
    <d v="2021-01-19T00:00:00"/>
    <x v="14"/>
    <n v="1326"/>
    <x v="321"/>
    <x v="347"/>
    <n v="8853"/>
    <n v="3707"/>
    <n v="3635"/>
  </r>
  <r>
    <d v="2021-01-19T00:00:00"/>
    <x v="14"/>
    <n v="1327"/>
    <x v="322"/>
    <x v="348"/>
    <n v="8199"/>
    <n v="2731"/>
    <n v="2742"/>
  </r>
  <r>
    <d v="2021-01-19T00:00:00"/>
    <x v="14"/>
    <n v="1328"/>
    <x v="323"/>
    <x v="349"/>
    <n v="60051"/>
    <n v="24195"/>
    <n v="25346"/>
  </r>
  <r>
    <d v="2021-01-19T00:00:00"/>
    <x v="14"/>
    <n v="1329"/>
    <x v="324"/>
    <x v="350"/>
    <n v="29626"/>
    <n v="17392"/>
    <n v="14323"/>
  </r>
  <r>
    <d v="2021-01-19T00:00:00"/>
    <x v="15"/>
    <n v="1878"/>
    <x v="325"/>
    <x v="351"/>
    <n v="747"/>
    <n v="865"/>
    <n v="431"/>
  </r>
  <r>
    <d v="2021-01-19T00:00:00"/>
    <x v="15"/>
    <n v="1879"/>
    <x v="326"/>
    <x v="352"/>
    <n v="55042"/>
    <n v="13378"/>
    <n v="13156"/>
  </r>
  <r>
    <d v="2021-01-19T00:00:00"/>
    <x v="15"/>
    <n v="1880"/>
    <x v="327"/>
    <x v="353"/>
    <n v="90366"/>
    <n v="38607"/>
    <n v="37484"/>
  </r>
  <r>
    <d v="2021-01-19T00:00:00"/>
    <x v="15"/>
    <n v="1881"/>
    <x v="328"/>
    <x v="354"/>
    <n v="156861"/>
    <n v="34100"/>
    <n v="33963"/>
  </r>
  <r>
    <d v="2021-01-19T00:00:00"/>
    <x v="15"/>
    <n v="1882"/>
    <x v="329"/>
    <x v="355"/>
    <n v="90716"/>
    <n v="18151"/>
    <n v="17957"/>
  </r>
  <r>
    <d v="2021-01-19T00:00:00"/>
    <x v="15"/>
    <n v="1883"/>
    <x v="330"/>
    <x v="356"/>
    <n v="60283"/>
    <n v="5948"/>
    <n v="5811"/>
  </r>
  <r>
    <d v="2021-01-19T00:00:00"/>
    <x v="15"/>
    <n v="1884"/>
    <x v="331"/>
    <x v="357"/>
    <n v="111720"/>
    <n v="27923"/>
    <n v="28306"/>
  </r>
  <r>
    <d v="2021-01-19T00:00:00"/>
    <x v="15"/>
    <n v="1885"/>
    <x v="332"/>
    <x v="358"/>
    <n v="126660"/>
    <n v="29483"/>
    <n v="29338"/>
  </r>
  <r>
    <d v="2021-01-19T00:00:00"/>
    <x v="15"/>
    <n v="1886"/>
    <x v="333"/>
    <x v="359"/>
    <n v="59378"/>
    <n v="22506"/>
    <n v="22191"/>
  </r>
  <r>
    <d v="2021-01-19T00:00:00"/>
    <x v="15"/>
    <n v="1888"/>
    <x v="334"/>
    <x v="360"/>
    <n v="125177"/>
    <n v="23818"/>
    <n v="22629"/>
  </r>
  <r>
    <d v="2021-01-19T00:00:00"/>
    <x v="15"/>
    <n v="1889"/>
    <x v="335"/>
    <x v="361"/>
    <n v="76089"/>
    <n v="28383"/>
    <n v="27531"/>
  </r>
  <r>
    <d v="2021-01-19T00:00:00"/>
    <x v="15"/>
    <n v="1890"/>
    <x v="336"/>
    <x v="362"/>
    <n v="45326"/>
    <n v="12921"/>
    <n v="13331"/>
  </r>
  <r>
    <d v="2021-01-19T00:00:00"/>
    <x v="15"/>
    <n v="1891"/>
    <x v="158"/>
    <x v="363"/>
    <n v="40378"/>
    <n v="11458"/>
    <n v="14049"/>
  </r>
  <r>
    <d v="2021-01-19T00:00:00"/>
    <x v="16"/>
    <n v="1501"/>
    <x v="337"/>
    <x v="364"/>
    <n v="108340"/>
    <n v="12114"/>
    <n v="10040"/>
  </r>
  <r>
    <d v="2021-01-19T00:00:00"/>
    <x v="16"/>
    <n v="1502"/>
    <x v="231"/>
    <x v="365"/>
    <n v="23087"/>
    <n v="6985"/>
    <n v="5585"/>
  </r>
  <r>
    <d v="2021-01-19T00:00:00"/>
    <x v="16"/>
    <n v="1503"/>
    <x v="338"/>
    <x v="366"/>
    <n v="44616"/>
    <n v="9321"/>
    <n v="9192"/>
  </r>
  <r>
    <d v="2021-01-19T00:00:00"/>
    <x v="16"/>
    <n v="1504"/>
    <x v="339"/>
    <x v="367"/>
    <n v="164708"/>
    <n v="25708"/>
    <n v="26256"/>
  </r>
  <r>
    <d v="2021-01-19T00:00:00"/>
    <x v="16"/>
    <n v="1505"/>
    <x v="340"/>
    <x v="368"/>
    <n v="62995"/>
    <n v="11406"/>
    <n v="11479"/>
  </r>
  <r>
    <d v="2021-01-19T00:00:00"/>
    <x v="16"/>
    <n v="1506"/>
    <x v="341"/>
    <x v="369"/>
    <n v="47245"/>
    <n v="11014"/>
    <n v="10654"/>
  </r>
  <r>
    <d v="2021-01-19T00:00:00"/>
    <x v="16"/>
    <n v="1507"/>
    <x v="342"/>
    <x v="370"/>
    <n v="25181"/>
    <n v="5470"/>
    <n v="5173"/>
  </r>
  <r>
    <d v="2021-01-19T00:00:00"/>
    <x v="16"/>
    <n v="1508"/>
    <x v="343"/>
    <x v="371"/>
    <n v="67915"/>
    <n v="12433"/>
    <n v="13231"/>
  </r>
  <r>
    <d v="2021-01-19T00:00:00"/>
    <x v="16"/>
    <n v="1509"/>
    <x v="344"/>
    <x v="372"/>
    <n v="42466"/>
    <n v="6157"/>
    <n v="5974"/>
  </r>
  <r>
    <d v="2021-01-19T00:00:00"/>
    <x v="16"/>
    <n v="1510"/>
    <x v="345"/>
    <x v="373"/>
    <n v="5391"/>
    <n v="2781"/>
    <n v="2686"/>
  </r>
  <r>
    <d v="2021-01-19T00:00:00"/>
    <x v="16"/>
    <n v="1511"/>
    <x v="346"/>
    <x v="374"/>
    <n v="42968"/>
    <n v="13529"/>
    <n v="13267"/>
  </r>
  <r>
    <d v="2021-01-19T00:00:00"/>
    <x v="17"/>
    <n v="2511"/>
    <x v="347"/>
    <x v="375"/>
    <n v="160910"/>
    <n v="48362"/>
    <n v="46312"/>
  </r>
  <r>
    <d v="2021-01-19T00:00:00"/>
    <x v="17"/>
    <n v="2512"/>
    <x v="348"/>
    <x v="376"/>
    <n v="139989"/>
    <n v="35495"/>
    <n v="33823"/>
  </r>
  <r>
    <d v="2021-01-19T00:00:00"/>
    <x v="17"/>
    <n v="2513"/>
    <x v="303"/>
    <x v="377"/>
    <n v="182963"/>
    <n v="30949"/>
    <n v="30878"/>
  </r>
  <r>
    <d v="2021-01-19T00:00:00"/>
    <x v="17"/>
    <n v="2514"/>
    <x v="349"/>
    <x v="378"/>
    <n v="205432"/>
    <n v="60599"/>
    <n v="60431"/>
  </r>
  <r>
    <d v="2021-01-19T00:00:00"/>
    <x v="17"/>
    <n v="2515"/>
    <x v="350"/>
    <x v="379"/>
    <n v="159755"/>
    <n v="26922"/>
    <n v="25724"/>
  </r>
  <r>
    <d v="2021-01-19T00:00:00"/>
    <x v="17"/>
    <n v="2516"/>
    <x v="351"/>
    <x v="380"/>
    <n v="457389"/>
    <n v="72839"/>
    <n v="70273"/>
  </r>
  <r>
    <d v="2021-01-19T00:00:00"/>
    <x v="17"/>
    <n v="2517"/>
    <x v="352"/>
    <x v="381"/>
    <n v="373682"/>
    <n v="87503"/>
    <n v="90995"/>
  </r>
  <r>
    <d v="2021-01-19T00:00:00"/>
    <x v="17"/>
    <n v="2518"/>
    <x v="353"/>
    <x v="382"/>
    <n v="704486"/>
    <n v="146048"/>
    <n v="140077"/>
  </r>
  <r>
    <d v="2021-01-19T00:00:00"/>
    <x v="17"/>
    <n v="2519"/>
    <x v="354"/>
    <x v="383"/>
    <n v="724296"/>
    <n v="158304"/>
    <n v="159488"/>
  </r>
  <r>
    <d v="2021-01-19T00:00:00"/>
    <x v="17"/>
    <n v="2520"/>
    <x v="355"/>
    <x v="384"/>
    <n v="290837"/>
    <n v="61645"/>
    <n v="60011"/>
  </r>
  <r>
    <d v="2021-01-19T00:00:00"/>
    <x v="17"/>
    <n v="2521"/>
    <x v="356"/>
    <x v="385"/>
    <n v="506184"/>
    <n v="88507"/>
    <n v="89947"/>
  </r>
  <r>
    <d v="2021-01-19T00:00:00"/>
    <x v="17"/>
    <n v="2522"/>
    <x v="357"/>
    <x v="386"/>
    <n v="722651"/>
    <n v="86962"/>
    <n v="86033"/>
  </r>
  <r>
    <d v="2021-01-19T00:00:00"/>
    <x v="17"/>
    <n v="2523"/>
    <x v="271"/>
    <x v="387"/>
    <n v="176162"/>
    <n v="28711"/>
    <n v="28330"/>
  </r>
  <r>
    <d v="2021-01-19T00:00:00"/>
    <x v="17"/>
    <n v="2524"/>
    <x v="44"/>
    <x v="388"/>
    <n v="92186"/>
    <n v="20672"/>
    <n v="20358"/>
  </r>
  <r>
    <d v="2021-01-19T00:00:00"/>
    <x v="17"/>
    <n v="2525"/>
    <x v="358"/>
    <x v="389"/>
    <n v="238594"/>
    <n v="81767"/>
    <n v="83945"/>
  </r>
  <r>
    <d v="2021-01-19T00:00:00"/>
    <x v="17"/>
    <n v="2526"/>
    <x v="115"/>
    <x v="390"/>
    <n v="103940"/>
    <n v="11733"/>
    <n v="12869"/>
  </r>
  <r>
    <d v="2021-01-19T00:00:00"/>
    <x v="17"/>
    <n v="2527"/>
    <x v="359"/>
    <x v="391"/>
    <n v="729474"/>
    <n v="52715"/>
    <n v="51298"/>
  </r>
  <r>
    <d v="2021-01-19T00:00:00"/>
    <x v="17"/>
    <n v="2528"/>
    <x v="360"/>
    <x v="392"/>
    <n v="203267"/>
    <n v="24966"/>
    <n v="23992"/>
  </r>
  <r>
    <d v="2021-01-19T00:00:00"/>
    <x v="17"/>
    <n v="2529"/>
    <x v="361"/>
    <x v="393"/>
    <n v="386467"/>
    <n v="65600"/>
    <n v="65229"/>
  </r>
  <r>
    <d v="2021-01-19T00:00:00"/>
    <x v="17"/>
    <n v="2530"/>
    <x v="282"/>
    <x v="394"/>
    <n v="409930"/>
    <n v="46749"/>
    <n v="44068"/>
  </r>
  <r>
    <d v="2021-01-19T00:00:00"/>
    <x v="17"/>
    <n v="2531"/>
    <x v="362"/>
    <x v="395"/>
    <n v="183018"/>
    <n v="40186"/>
    <n v="39053"/>
  </r>
  <r>
    <d v="2021-01-19T00:00:00"/>
    <x v="17"/>
    <n v="2532"/>
    <x v="51"/>
    <x v="396"/>
    <n v="117469"/>
    <n v="15945"/>
    <n v="16796"/>
  </r>
  <r>
    <d v="2021-01-19T00:00:00"/>
    <x v="17"/>
    <n v="2533"/>
    <x v="363"/>
    <x v="397"/>
    <n v="467665"/>
    <n v="74055"/>
    <n v="71241"/>
  </r>
  <r>
    <d v="2021-01-19T00:00:00"/>
    <x v="17"/>
    <n v="2534"/>
    <x v="364"/>
    <x v="398"/>
    <n v="1062447"/>
    <n v="87987"/>
    <n v="81909"/>
  </r>
  <r>
    <d v="2021-01-19T00:00:00"/>
    <x v="17"/>
    <n v="2535"/>
    <x v="3"/>
    <x v="399"/>
    <n v="409078"/>
    <n v="122897"/>
    <n v="128616"/>
  </r>
  <r>
    <d v="2021-01-19T00:00:00"/>
    <x v="17"/>
    <n v="2536"/>
    <x v="12"/>
    <x v="400"/>
    <n v="131046"/>
    <n v="45925"/>
    <n v="46569"/>
  </r>
  <r>
    <d v="2021-01-19T00:00:00"/>
    <x v="17"/>
    <n v="2537"/>
    <x v="13"/>
    <x v="401"/>
    <n v="90305"/>
    <n v="8975"/>
    <n v="9733"/>
  </r>
  <r>
    <d v="2021-01-19T00:00:00"/>
    <x v="17"/>
    <n v="2538"/>
    <x v="365"/>
    <x v="402"/>
    <n v="92167"/>
    <n v="28002"/>
    <n v="21303"/>
  </r>
  <r>
    <d v="2021-01-19T00:00:00"/>
    <x v="17"/>
    <n v="2539"/>
    <x v="366"/>
    <x v="403"/>
    <n v="154501"/>
    <n v="38695"/>
    <n v="42963"/>
  </r>
  <r>
    <d v="2021-01-19T00:00:00"/>
    <x v="17"/>
    <n v="2540"/>
    <x v="367"/>
    <x v="404"/>
    <n v="185808"/>
    <n v="49484"/>
    <n v="45339"/>
  </r>
  <r>
    <d v="2021-01-19T00:00:00"/>
    <x v="17"/>
    <n v="2541"/>
    <x v="16"/>
    <x v="405"/>
    <n v="157349"/>
    <n v="27177"/>
    <n v="26204"/>
  </r>
  <r>
    <d v="2021-01-19T00:00:00"/>
    <x v="17"/>
    <n v="2542"/>
    <x v="368"/>
    <x v="406"/>
    <n v="134912"/>
    <n v="49634"/>
    <n v="48537"/>
  </r>
  <r>
    <d v="2021-01-19T00:00:00"/>
    <x v="17"/>
    <n v="2543"/>
    <x v="369"/>
    <x v="407"/>
    <n v="373975"/>
    <n v="86799"/>
    <n v="84604"/>
  </r>
  <r>
    <d v="2021-01-19T00:00:00"/>
    <x v="17"/>
    <n v="2544"/>
    <x v="370"/>
    <x v="408"/>
    <n v="465274"/>
    <n v="97119"/>
    <n v="98163"/>
  </r>
  <r>
    <d v="2021-01-19T00:00:00"/>
    <x v="17"/>
    <n v="2545"/>
    <x v="371"/>
    <x v="409"/>
    <n v="330997"/>
    <n v="40193"/>
    <n v="43687"/>
  </r>
  <r>
    <d v="2021-01-19T00:00:00"/>
    <x v="17"/>
    <n v="2546"/>
    <x v="372"/>
    <x v="410"/>
    <n v="335278"/>
    <n v="95520"/>
    <n v="92686"/>
  </r>
  <r>
    <d v="2021-01-19T00:00:00"/>
    <x v="17"/>
    <n v="2547"/>
    <x v="373"/>
    <x v="411"/>
    <n v="328766"/>
    <n v="68102"/>
    <n v="66033"/>
  </r>
  <r>
    <d v="2021-01-19T00:00:00"/>
    <x v="17"/>
    <n v="2548"/>
    <x v="374"/>
    <x v="412"/>
    <n v="496590"/>
    <n v="140935"/>
    <n v="149958"/>
  </r>
  <r>
    <d v="2021-01-19T00:00:00"/>
    <x v="17"/>
    <n v="2549"/>
    <x v="375"/>
    <x v="413"/>
    <n v="433173"/>
    <n v="104126"/>
    <n v="94346"/>
  </r>
  <r>
    <d v="2021-01-19T00:00:00"/>
    <x v="17"/>
    <n v="2550"/>
    <x v="376"/>
    <x v="414"/>
    <n v="175877"/>
    <n v="66177"/>
    <n v="67974"/>
  </r>
  <r>
    <d v="2021-01-19T00:00:00"/>
    <x v="17"/>
    <n v="2551"/>
    <x v="377"/>
    <x v="415"/>
    <n v="221182"/>
    <n v="66208"/>
    <n v="61275"/>
  </r>
  <r>
    <d v="2021-01-19T00:00:00"/>
    <x v="17"/>
    <n v="2552"/>
    <x v="378"/>
    <x v="416"/>
    <n v="194472"/>
    <n v="60969"/>
    <n v="63838"/>
  </r>
  <r>
    <d v="2021-01-19T00:00:00"/>
    <x v="17"/>
    <n v="2553"/>
    <x v="379"/>
    <x v="417"/>
    <n v="215230"/>
    <n v="65089"/>
    <n v="63403"/>
  </r>
  <r>
    <d v="2021-01-19T00:00:00"/>
    <x v="17"/>
    <n v="2554"/>
    <x v="380"/>
    <x v="418"/>
    <n v="262373"/>
    <n v="65253"/>
    <n v="61805"/>
  </r>
  <r>
    <d v="2021-01-19T00:00:00"/>
    <x v="17"/>
    <n v="2555"/>
    <x v="381"/>
    <x v="419"/>
    <n v="215358"/>
    <n v="61708"/>
    <n v="63195"/>
  </r>
  <r>
    <d v="2021-01-19T00:00:00"/>
    <x v="17"/>
    <n v="2556"/>
    <x v="382"/>
    <x v="420"/>
    <n v="104819"/>
    <n v="30864"/>
    <n v="28555"/>
  </r>
  <r>
    <d v="2021-01-19T00:00:00"/>
    <x v="17"/>
    <n v="2557"/>
    <x v="383"/>
    <x v="421"/>
    <n v="190186"/>
    <n v="46436"/>
    <n v="46038"/>
  </r>
  <r>
    <d v="2021-01-19T00:00:00"/>
    <x v="17"/>
    <n v="2558"/>
    <x v="88"/>
    <x v="422"/>
    <n v="89326"/>
    <n v="18685"/>
    <n v="18267"/>
  </r>
  <r>
    <d v="2021-01-19T00:00:00"/>
    <x v="17"/>
    <n v="2559"/>
    <x v="384"/>
    <x v="423"/>
    <n v="165432"/>
    <n v="46963"/>
    <n v="47841"/>
  </r>
  <r>
    <d v="2021-01-19T00:00:00"/>
    <x v="17"/>
    <n v="2560"/>
    <x v="385"/>
    <x v="424"/>
    <n v="158520"/>
    <n v="56371"/>
    <n v="55024"/>
  </r>
  <r>
    <d v="2021-01-19T00:00:00"/>
    <x v="17"/>
    <n v="2561"/>
    <x v="386"/>
    <x v="425"/>
    <n v="107635"/>
    <n v="49789"/>
    <n v="52202"/>
  </r>
  <r>
    <d v="2021-01-19T00:00:00"/>
    <x v="18"/>
    <n v="2611"/>
    <x v="387"/>
    <x v="426"/>
    <n v="426356"/>
    <n v="116207"/>
    <n v="115202"/>
  </r>
  <r>
    <d v="2021-01-19T00:00:00"/>
    <x v="18"/>
    <n v="2612"/>
    <x v="388"/>
    <x v="427"/>
    <n v="107201"/>
    <n v="36031"/>
    <n v="34774"/>
  </r>
  <r>
    <d v="2021-01-19T00:00:00"/>
    <x v="18"/>
    <n v="2613"/>
    <x v="61"/>
    <x v="428"/>
    <n v="123733"/>
    <n v="42571"/>
    <n v="34561"/>
  </r>
  <r>
    <d v="2021-01-19T00:00:00"/>
    <x v="18"/>
    <n v="2614"/>
    <x v="389"/>
    <x v="429"/>
    <n v="68946"/>
    <n v="21527"/>
    <n v="25819"/>
  </r>
  <r>
    <d v="2021-01-19T00:00:00"/>
    <x v="18"/>
    <n v="2615"/>
    <x v="60"/>
    <x v="237"/>
    <n v="0"/>
    <n v="2"/>
    <n v="0"/>
  </r>
  <r>
    <d v="2021-01-19T00:00:00"/>
    <x v="18"/>
    <n v="2616"/>
    <x v="390"/>
    <x v="430"/>
    <n v="124393"/>
    <n v="55766"/>
    <n v="54438"/>
  </r>
  <r>
    <d v="2021-01-19T00:00:00"/>
    <x v="18"/>
    <n v="2617"/>
    <x v="391"/>
    <x v="431"/>
    <n v="290669"/>
    <n v="87089"/>
    <n v="88281"/>
  </r>
  <r>
    <d v="2021-01-19T00:00:00"/>
    <x v="18"/>
    <n v="2618"/>
    <x v="392"/>
    <x v="432"/>
    <n v="227254"/>
    <n v="71063"/>
    <n v="71069"/>
  </r>
  <r>
    <d v="2021-01-19T00:00:00"/>
    <x v="18"/>
    <n v="2619"/>
    <x v="285"/>
    <x v="433"/>
    <n v="385939"/>
    <n v="53858"/>
    <n v="53860"/>
  </r>
  <r>
    <d v="2021-01-19T00:00:00"/>
    <x v="18"/>
    <n v="2620"/>
    <x v="393"/>
    <x v="434"/>
    <n v="120983"/>
    <n v="46349"/>
    <n v="46460"/>
  </r>
  <r>
    <d v="2021-01-19T00:00:00"/>
    <x v="18"/>
    <n v="2621"/>
    <x v="394"/>
    <x v="435"/>
    <n v="322426"/>
    <n v="82469"/>
    <n v="75604"/>
  </r>
  <r>
    <d v="2021-01-19T00:00:00"/>
    <x v="18"/>
    <n v="2622"/>
    <x v="395"/>
    <x v="436"/>
    <n v="385868"/>
    <n v="85752"/>
    <n v="90169"/>
  </r>
  <r>
    <d v="2021-01-19T00:00:00"/>
    <x v="18"/>
    <n v="2623"/>
    <x v="46"/>
    <x v="437"/>
    <n v="386049"/>
    <n v="42570"/>
    <n v="37588"/>
  </r>
  <r>
    <d v="2021-01-19T00:00:00"/>
    <x v="18"/>
    <n v="2624"/>
    <x v="396"/>
    <x v="438"/>
    <n v="335798"/>
    <n v="23172"/>
    <n v="23503"/>
  </r>
  <r>
    <d v="2021-01-19T00:00:00"/>
    <x v="18"/>
    <n v="2625"/>
    <x v="397"/>
    <x v="439"/>
    <n v="225081"/>
    <n v="57776"/>
    <n v="56950"/>
  </r>
  <r>
    <d v="2021-01-19T00:00:00"/>
    <x v="18"/>
    <n v="2626"/>
    <x v="398"/>
    <x v="440"/>
    <n v="220277"/>
    <n v="48004"/>
    <n v="47678"/>
  </r>
  <r>
    <d v="2021-01-19T00:00:00"/>
    <x v="18"/>
    <n v="2627"/>
    <x v="282"/>
    <x v="441"/>
    <n v="482818"/>
    <n v="76137"/>
    <n v="71833"/>
  </r>
  <r>
    <d v="2021-01-19T00:00:00"/>
    <x v="18"/>
    <n v="2628"/>
    <x v="281"/>
    <x v="442"/>
    <n v="160486"/>
    <n v="40637"/>
    <n v="38227"/>
  </r>
  <r>
    <d v="2021-01-19T00:00:00"/>
    <x v="18"/>
    <n v="2629"/>
    <x v="104"/>
    <x v="443"/>
    <n v="152208"/>
    <n v="18108"/>
    <n v="14570"/>
  </r>
  <r>
    <d v="2021-01-19T00:00:00"/>
    <x v="18"/>
    <n v="2630"/>
    <x v="399"/>
    <x v="444"/>
    <n v="165381"/>
    <n v="19494"/>
    <n v="18782"/>
  </r>
  <r>
    <d v="2021-01-19T00:00:00"/>
    <x v="18"/>
    <n v="2631"/>
    <x v="400"/>
    <x v="445"/>
    <n v="498553"/>
    <n v="34989"/>
    <n v="36760"/>
  </r>
  <r>
    <d v="2021-01-19T00:00:00"/>
    <x v="18"/>
    <n v="2632"/>
    <x v="401"/>
    <x v="446"/>
    <n v="281963"/>
    <n v="15723"/>
    <n v="15679"/>
  </r>
  <r>
    <d v="2021-01-19T00:00:00"/>
    <x v="18"/>
    <n v="2633"/>
    <x v="402"/>
    <x v="447"/>
    <n v="51894"/>
    <n v="15137"/>
    <n v="17314"/>
  </r>
  <r>
    <d v="2021-01-19T00:00:00"/>
    <x v="18"/>
    <n v="2634"/>
    <x v="70"/>
    <x v="448"/>
    <n v="95145"/>
    <n v="25775"/>
    <n v="24240"/>
  </r>
  <r>
    <d v="2021-01-19T00:00:00"/>
    <x v="18"/>
    <n v="2635"/>
    <x v="365"/>
    <x v="449"/>
    <n v="98991"/>
    <n v="19175"/>
    <n v="24116"/>
  </r>
  <r>
    <d v="2021-01-19T00:00:00"/>
    <x v="18"/>
    <n v="2636"/>
    <x v="14"/>
    <x v="450"/>
    <n v="238760"/>
    <n v="41243"/>
    <n v="39818"/>
  </r>
  <r>
    <d v="2021-01-19T00:00:00"/>
    <x v="18"/>
    <n v="2637"/>
    <x v="9"/>
    <x v="451"/>
    <n v="225214"/>
    <n v="70909"/>
    <n v="64736"/>
  </r>
  <r>
    <d v="2021-01-19T00:00:00"/>
    <x v="18"/>
    <n v="2638"/>
    <x v="403"/>
    <x v="452"/>
    <n v="69059"/>
    <n v="18861"/>
    <n v="17698"/>
  </r>
  <r>
    <d v="2021-01-19T00:00:00"/>
    <x v="18"/>
    <n v="2639"/>
    <x v="404"/>
    <x v="453"/>
    <n v="175465"/>
    <n v="33715"/>
    <n v="32423"/>
  </r>
  <r>
    <d v="2021-01-19T00:00:00"/>
    <x v="18"/>
    <n v="2640"/>
    <x v="405"/>
    <x v="454"/>
    <n v="317938"/>
    <n v="37134"/>
    <n v="35107"/>
  </r>
  <r>
    <d v="2021-01-19T00:00:00"/>
    <x v="18"/>
    <n v="2641"/>
    <x v="406"/>
    <x v="455"/>
    <n v="221839"/>
    <n v="35457"/>
    <n v="35372"/>
  </r>
  <r>
    <d v="2021-01-19T00:00:00"/>
    <x v="18"/>
    <n v="2642"/>
    <x v="407"/>
    <x v="456"/>
    <n v="280282"/>
    <n v="81768"/>
    <n v="80883"/>
  </r>
  <r>
    <d v="2021-01-19T00:00:00"/>
    <x v="18"/>
    <n v="2643"/>
    <x v="408"/>
    <x v="457"/>
    <n v="128535"/>
    <n v="42556"/>
    <n v="41455"/>
  </r>
  <r>
    <d v="2021-01-19T00:00:00"/>
    <x v="18"/>
    <n v="2644"/>
    <x v="409"/>
    <x v="458"/>
    <n v="179733"/>
    <n v="59198"/>
    <n v="59109"/>
  </r>
  <r>
    <d v="2021-01-19T00:00:00"/>
    <x v="18"/>
    <n v="2645"/>
    <x v="172"/>
    <x v="459"/>
    <n v="318909"/>
    <n v="78340"/>
    <n v="79194"/>
  </r>
  <r>
    <d v="2021-01-19T00:00:00"/>
    <x v="18"/>
    <n v="2646"/>
    <x v="410"/>
    <x v="460"/>
    <n v="154325"/>
    <n v="29525"/>
    <n v="30899"/>
  </r>
  <r>
    <d v="2021-01-19T00:00:00"/>
    <x v="18"/>
    <n v="2647"/>
    <x v="411"/>
    <x v="461"/>
    <n v="242084"/>
    <n v="47593"/>
    <n v="42333"/>
  </r>
  <r>
    <d v="2021-01-19T00:00:00"/>
    <x v="18"/>
    <n v="2648"/>
    <x v="412"/>
    <x v="462"/>
    <n v="223017"/>
    <n v="54586"/>
    <n v="52951"/>
  </r>
  <r>
    <d v="2021-01-19T00:00:00"/>
    <x v="19"/>
    <n v="2711"/>
    <x v="413"/>
    <x v="463"/>
    <n v="21459"/>
    <n v="7103"/>
    <n v="4372"/>
  </r>
  <r>
    <d v="2021-01-19T00:00:00"/>
    <x v="19"/>
    <n v="2712"/>
    <x v="178"/>
    <x v="464"/>
    <n v="268815"/>
    <n v="38236"/>
    <n v="55905"/>
  </r>
  <r>
    <d v="2021-01-19T00:00:00"/>
    <x v="19"/>
    <n v="2713"/>
    <x v="414"/>
    <x v="465"/>
    <n v="313250"/>
    <n v="88802"/>
    <n v="88833"/>
  </r>
  <r>
    <d v="2021-01-19T00:00:00"/>
    <x v="19"/>
    <n v="2714"/>
    <x v="415"/>
    <x v="466"/>
    <n v="264283"/>
    <n v="79579"/>
    <n v="79420"/>
  </r>
  <r>
    <d v="2021-01-19T00:00:00"/>
    <x v="19"/>
    <n v="2715"/>
    <x v="91"/>
    <x v="467"/>
    <n v="575598"/>
    <n v="122516"/>
    <n v="121965"/>
  </r>
  <r>
    <d v="2021-01-19T00:00:00"/>
    <x v="19"/>
    <n v="2716"/>
    <x v="416"/>
    <x v="468"/>
    <n v="341527"/>
    <n v="95196"/>
    <n v="92966"/>
  </r>
  <r>
    <d v="2021-01-19T00:00:00"/>
    <x v="19"/>
    <n v="2717"/>
    <x v="417"/>
    <x v="469"/>
    <n v="447057"/>
    <n v="109895"/>
    <n v="104934"/>
  </r>
  <r>
    <d v="2021-01-19T00:00:00"/>
    <x v="19"/>
    <n v="2718"/>
    <x v="418"/>
    <x v="470"/>
    <n v="303167"/>
    <n v="69246"/>
    <n v="69926"/>
  </r>
  <r>
    <d v="2021-01-19T00:00:00"/>
    <x v="19"/>
    <n v="2719"/>
    <x v="410"/>
    <x v="471"/>
    <n v="195986"/>
    <n v="40450"/>
    <n v="38134"/>
  </r>
  <r>
    <d v="2021-01-19T00:00:00"/>
    <x v="19"/>
    <n v="2720"/>
    <x v="419"/>
    <x v="472"/>
    <n v="257794"/>
    <n v="64030"/>
    <n v="64624"/>
  </r>
  <r>
    <d v="2021-01-19T00:00:00"/>
    <x v="19"/>
    <n v="2721"/>
    <x v="420"/>
    <x v="473"/>
    <n v="276940"/>
    <n v="64937"/>
    <n v="64815"/>
  </r>
  <r>
    <d v="2021-01-19T00:00:00"/>
    <x v="19"/>
    <n v="2722"/>
    <x v="256"/>
    <x v="474"/>
    <n v="441190"/>
    <n v="73224"/>
    <n v="70184"/>
  </r>
  <r>
    <d v="2021-01-19T00:00:00"/>
    <x v="19"/>
    <n v="2723"/>
    <x v="421"/>
    <x v="475"/>
    <n v="362795"/>
    <n v="90652"/>
    <n v="92994"/>
  </r>
  <r>
    <d v="2021-01-19T00:00:00"/>
    <x v="19"/>
    <n v="2724"/>
    <x v="422"/>
    <x v="476"/>
    <n v="387249"/>
    <n v="98172"/>
    <n v="97058"/>
  </r>
  <r>
    <d v="2021-01-19T00:00:00"/>
    <x v="19"/>
    <n v="2725"/>
    <x v="423"/>
    <x v="477"/>
    <n v="142057"/>
    <n v="35613"/>
    <n v="38290"/>
  </r>
  <r>
    <d v="2021-01-19T00:00:00"/>
    <x v="19"/>
    <n v="2726"/>
    <x v="424"/>
    <x v="478"/>
    <n v="224647"/>
    <n v="62753"/>
    <n v="63505"/>
  </r>
  <r>
    <d v="2021-01-19T00:00:00"/>
    <x v="19"/>
    <n v="2727"/>
    <x v="371"/>
    <x v="479"/>
    <n v="283621"/>
    <n v="82273"/>
    <n v="69241"/>
  </r>
  <r>
    <d v="2021-01-19T00:00:00"/>
    <x v="19"/>
    <n v="2728"/>
    <x v="425"/>
    <x v="480"/>
    <n v="332765"/>
    <n v="40738"/>
    <n v="40259"/>
  </r>
  <r>
    <d v="2021-01-19T00:00:00"/>
    <x v="19"/>
    <n v="2729"/>
    <x v="20"/>
    <x v="481"/>
    <n v="462509"/>
    <n v="59256"/>
    <n v="54166"/>
  </r>
  <r>
    <d v="2021-01-19T00:00:00"/>
    <x v="19"/>
    <n v="2730"/>
    <x v="426"/>
    <x v="482"/>
    <n v="175221"/>
    <n v="37416"/>
    <n v="37379"/>
  </r>
  <r>
    <d v="2021-01-19T00:00:00"/>
    <x v="19"/>
    <n v="2731"/>
    <x v="427"/>
    <x v="483"/>
    <n v="623876"/>
    <n v="75498"/>
    <n v="73092"/>
  </r>
  <r>
    <d v="2021-01-19T00:00:00"/>
    <x v="19"/>
    <n v="2732"/>
    <x v="220"/>
    <x v="484"/>
    <n v="464248"/>
    <n v="49264"/>
    <n v="49362"/>
  </r>
  <r>
    <d v="2021-01-19T00:00:00"/>
    <x v="19"/>
    <n v="2733"/>
    <x v="428"/>
    <x v="485"/>
    <n v="669069"/>
    <n v="60736"/>
    <n v="57602"/>
  </r>
  <r>
    <d v="2021-01-19T00:00:00"/>
    <x v="19"/>
    <n v="2734"/>
    <x v="429"/>
    <x v="486"/>
    <n v="612054"/>
    <n v="53375"/>
    <n v="53425"/>
  </r>
  <r>
    <d v="2021-01-19T00:00:00"/>
    <x v="19"/>
    <n v="2735"/>
    <x v="430"/>
    <x v="487"/>
    <n v="157023"/>
    <n v="34431"/>
    <n v="32417"/>
  </r>
  <r>
    <d v="2021-01-19T00:00:00"/>
    <x v="19"/>
    <n v="2736"/>
    <x v="76"/>
    <x v="488"/>
    <n v="468885"/>
    <n v="82867"/>
    <n v="75227"/>
  </r>
  <r>
    <d v="2021-01-19T00:00:00"/>
    <x v="19"/>
    <n v="2737"/>
    <x v="431"/>
    <x v="489"/>
    <n v="377367"/>
    <n v="67797"/>
    <n v="66878"/>
  </r>
  <r>
    <d v="2021-01-19T00:00:00"/>
    <x v="19"/>
    <n v="2738"/>
    <x v="432"/>
    <x v="490"/>
    <n v="431646"/>
    <n v="82224"/>
    <n v="78703"/>
  </r>
  <r>
    <d v="2021-01-19T00:00:00"/>
    <x v="19"/>
    <n v="2739"/>
    <x v="433"/>
    <x v="491"/>
    <n v="262736"/>
    <n v="73598"/>
    <n v="73401"/>
  </r>
  <r>
    <d v="2021-01-19T00:00:00"/>
    <x v="19"/>
    <n v="2740"/>
    <x v="434"/>
    <x v="492"/>
    <n v="344849"/>
    <n v="62572"/>
    <n v="64159"/>
  </r>
  <r>
    <d v="2021-01-19T00:00:00"/>
    <x v="19"/>
    <n v="2741"/>
    <x v="435"/>
    <x v="493"/>
    <n v="256237"/>
    <n v="59009"/>
    <n v="56522"/>
  </r>
  <r>
    <d v="2021-01-19T00:00:00"/>
    <x v="19"/>
    <n v="2742"/>
    <x v="436"/>
    <x v="494"/>
    <n v="254138"/>
    <n v="76345"/>
    <n v="76811"/>
  </r>
  <r>
    <d v="2021-01-19T00:00:00"/>
    <x v="19"/>
    <n v="2743"/>
    <x v="437"/>
    <x v="495"/>
    <n v="399763"/>
    <n v="98088"/>
    <n v="99238"/>
  </r>
  <r>
    <d v="2021-01-19T00:00:00"/>
    <x v="19"/>
    <n v="2744"/>
    <x v="438"/>
    <x v="496"/>
    <n v="243947"/>
    <n v="47051"/>
    <n v="46305"/>
  </r>
  <r>
    <d v="2021-01-19T00:00:00"/>
    <x v="19"/>
    <n v="2745"/>
    <x v="439"/>
    <x v="497"/>
    <n v="265440"/>
    <n v="67385"/>
    <n v="67472"/>
  </r>
  <r>
    <d v="2021-01-19T00:00:00"/>
    <x v="19"/>
    <n v="2746"/>
    <x v="41"/>
    <x v="498"/>
    <n v="295419"/>
    <n v="38373"/>
    <n v="37061"/>
  </r>
  <r>
    <d v="2021-01-19T00:00:00"/>
    <x v="19"/>
    <n v="2747"/>
    <x v="440"/>
    <x v="499"/>
    <n v="466546"/>
    <n v="62909"/>
    <n v="63384"/>
  </r>
  <r>
    <d v="2021-01-19T00:00:00"/>
    <x v="19"/>
    <n v="2748"/>
    <x v="117"/>
    <x v="500"/>
    <n v="1191942"/>
    <n v="82182"/>
    <n v="77361"/>
  </r>
  <r>
    <d v="2021-01-19T00:00:00"/>
    <x v="19"/>
    <n v="2749"/>
    <x v="441"/>
    <x v="501"/>
    <n v="649382"/>
    <n v="101508"/>
    <n v="101762"/>
  </r>
  <r>
    <d v="2021-01-19T00:00:00"/>
    <x v="19"/>
    <n v="2750"/>
    <x v="442"/>
    <x v="502"/>
    <n v="636941"/>
    <n v="156569"/>
    <n v="160065"/>
  </r>
  <r>
    <d v="2021-01-19T00:00:00"/>
    <x v="19"/>
    <n v="2751"/>
    <x v="443"/>
    <x v="503"/>
    <n v="204043"/>
    <n v="49186"/>
    <n v="48686"/>
  </r>
  <r>
    <d v="2021-01-19T00:00:00"/>
    <x v="19"/>
    <n v="2752"/>
    <x v="164"/>
    <x v="504"/>
    <n v="253933"/>
    <n v="37163"/>
    <n v="36681"/>
  </r>
  <r>
    <d v="2021-01-19T00:00:00"/>
    <x v="19"/>
    <n v="2753"/>
    <x v="444"/>
    <x v="505"/>
    <n v="182252"/>
    <n v="24974"/>
    <n v="25054"/>
  </r>
  <r>
    <d v="2021-01-19T00:00:00"/>
    <x v="19"/>
    <n v="2754"/>
    <x v="445"/>
    <x v="506"/>
    <n v="106501"/>
    <n v="17234"/>
    <n v="16660"/>
  </r>
  <r>
    <d v="2021-01-19T00:00:00"/>
    <x v="19"/>
    <n v="2755"/>
    <x v="446"/>
    <x v="507"/>
    <n v="244063"/>
    <n v="30632"/>
    <n v="30195"/>
  </r>
  <r>
    <d v="2021-01-19T00:00:00"/>
    <x v="19"/>
    <n v="2756"/>
    <x v="447"/>
    <x v="508"/>
    <n v="395461"/>
    <n v="57421"/>
    <n v="55130"/>
  </r>
  <r>
    <d v="2021-01-19T00:00:00"/>
    <x v="19"/>
    <n v="2757"/>
    <x v="448"/>
    <x v="509"/>
    <n v="343460"/>
    <n v="51722"/>
    <n v="49756"/>
  </r>
  <r>
    <d v="2021-01-19T00:00:00"/>
    <x v="19"/>
    <n v="2758"/>
    <x v="449"/>
    <x v="510"/>
    <n v="417332"/>
    <n v="51825"/>
    <n v="51965"/>
  </r>
  <r>
    <d v="2021-01-19T00:00:00"/>
    <x v="19"/>
    <n v="2759"/>
    <x v="450"/>
    <x v="511"/>
    <n v="119472"/>
    <n v="26373"/>
    <n v="25125"/>
  </r>
  <r>
    <d v="2021-01-19T00:00:00"/>
    <x v="19"/>
    <n v="2760"/>
    <x v="451"/>
    <x v="512"/>
    <n v="260776"/>
    <n v="36430"/>
    <n v="37145"/>
  </r>
  <r>
    <d v="2021-01-19T00:00:00"/>
    <x v="19"/>
    <n v="2761"/>
    <x v="452"/>
    <x v="513"/>
    <n v="262246"/>
    <n v="31027"/>
    <n v="27512"/>
  </r>
  <r>
    <d v="2021-01-19T00:00:00"/>
    <x v="20"/>
    <n v="2811"/>
    <x v="453"/>
    <x v="514"/>
    <n v="414407"/>
    <n v="99780"/>
    <n v="98455"/>
  </r>
  <r>
    <d v="2021-01-19T00:00:00"/>
    <x v="20"/>
    <n v="2812"/>
    <x v="374"/>
    <x v="515"/>
    <n v="560223"/>
    <n v="94403"/>
    <n v="86933"/>
  </r>
  <r>
    <d v="2021-01-19T00:00:00"/>
    <x v="20"/>
    <n v="2813"/>
    <x v="454"/>
    <x v="516"/>
    <n v="269595"/>
    <n v="66036"/>
    <n v="66708"/>
  </r>
  <r>
    <d v="2021-01-19T00:00:00"/>
    <x v="20"/>
    <n v="2814"/>
    <x v="455"/>
    <x v="517"/>
    <n v="163804"/>
    <n v="38289"/>
    <n v="38408"/>
  </r>
  <r>
    <d v="2021-01-19T00:00:00"/>
    <x v="20"/>
    <n v="2815"/>
    <x v="24"/>
    <x v="518"/>
    <n v="486278"/>
    <n v="71595"/>
    <n v="68215"/>
  </r>
  <r>
    <d v="2021-01-19T00:00:00"/>
    <x v="20"/>
    <n v="2816"/>
    <x v="456"/>
    <x v="519"/>
    <n v="236680"/>
    <n v="54118"/>
    <n v="58706"/>
  </r>
  <r>
    <d v="2021-01-19T00:00:00"/>
    <x v="20"/>
    <n v="2817"/>
    <x v="457"/>
    <x v="520"/>
    <n v="143856"/>
    <n v="43655"/>
    <n v="43150"/>
  </r>
  <r>
    <d v="2021-01-19T00:00:00"/>
    <x v="20"/>
    <n v="2818"/>
    <x v="86"/>
    <x v="521"/>
    <n v="228265"/>
    <n v="63539"/>
    <n v="65840"/>
  </r>
  <r>
    <d v="2021-01-19T00:00:00"/>
    <x v="20"/>
    <n v="2819"/>
    <x v="458"/>
    <x v="522"/>
    <n v="547695"/>
    <n v="55650"/>
    <n v="55591"/>
  </r>
  <r>
    <d v="2021-01-19T00:00:00"/>
    <x v="20"/>
    <n v="2820"/>
    <x v="459"/>
    <x v="523"/>
    <n v="485384"/>
    <n v="74945"/>
    <n v="71327"/>
  </r>
  <r>
    <d v="2021-01-19T00:00:00"/>
    <x v="20"/>
    <n v="2821"/>
    <x v="217"/>
    <x v="524"/>
    <n v="238941"/>
    <n v="48071"/>
    <n v="44076"/>
  </r>
  <r>
    <d v="2021-01-19T00:00:00"/>
    <x v="20"/>
    <n v="2822"/>
    <x v="460"/>
    <x v="525"/>
    <n v="128901"/>
    <n v="33395"/>
    <n v="35788"/>
  </r>
  <r>
    <d v="2021-01-19T00:00:00"/>
    <x v="20"/>
    <n v="2823"/>
    <x v="461"/>
    <x v="526"/>
    <n v="295457"/>
    <n v="77979"/>
    <n v="74953"/>
  </r>
  <r>
    <d v="2021-01-19T00:00:00"/>
    <x v="20"/>
    <n v="2824"/>
    <x v="462"/>
    <x v="527"/>
    <n v="253423"/>
    <n v="69327"/>
    <n v="66722"/>
  </r>
  <r>
    <d v="2021-01-19T00:00:00"/>
    <x v="20"/>
    <n v="2825"/>
    <x v="463"/>
    <x v="528"/>
    <n v="110447"/>
    <n v="44236"/>
    <n v="46228"/>
  </r>
  <r>
    <d v="2021-01-19T00:00:00"/>
    <x v="20"/>
    <n v="2826"/>
    <x v="464"/>
    <x v="529"/>
    <n v="109186"/>
    <n v="50492"/>
    <n v="49387"/>
  </r>
  <r>
    <d v="2021-01-19T00:00:00"/>
    <x v="20"/>
    <n v="2827"/>
    <x v="224"/>
    <x v="530"/>
    <n v="72139"/>
    <n v="54120"/>
    <n v="39575"/>
  </r>
  <r>
    <d v="2021-01-19T00:00:00"/>
    <x v="21"/>
    <n v="4101"/>
    <x v="465"/>
    <x v="531"/>
    <n v="110797"/>
    <n v="35930"/>
    <n v="27430"/>
  </r>
  <r>
    <d v="2021-01-19T00:00:00"/>
    <x v="21"/>
    <n v="4102"/>
    <x v="303"/>
    <x v="532"/>
    <n v="340576"/>
    <n v="21012"/>
    <n v="22720"/>
  </r>
  <r>
    <d v="2021-01-19T00:00:00"/>
    <x v="21"/>
    <n v="4103"/>
    <x v="466"/>
    <x v="533"/>
    <n v="75438"/>
    <n v="21652"/>
    <n v="24306"/>
  </r>
  <r>
    <d v="2021-01-19T00:00:00"/>
    <x v="21"/>
    <n v="4104"/>
    <x v="467"/>
    <x v="534"/>
    <n v="173429"/>
    <n v="43282"/>
    <n v="43322"/>
  </r>
  <r>
    <d v="2021-01-19T00:00:00"/>
    <x v="21"/>
    <n v="4105"/>
    <x v="468"/>
    <x v="535"/>
    <n v="257586"/>
    <n v="22246"/>
    <n v="22293"/>
  </r>
  <r>
    <d v="2021-01-19T00:00:00"/>
    <x v="21"/>
    <n v="4106"/>
    <x v="469"/>
    <x v="536"/>
    <n v="220728"/>
    <n v="42628"/>
    <n v="41972"/>
  </r>
  <r>
    <d v="2021-01-19T00:00:00"/>
    <x v="21"/>
    <n v="4107"/>
    <x v="470"/>
    <x v="537"/>
    <n v="487879"/>
    <n v="125108"/>
    <n v="121141"/>
  </r>
  <r>
    <d v="2021-01-19T00:00:00"/>
    <x v="21"/>
    <n v="4108"/>
    <x v="471"/>
    <x v="538"/>
    <n v="175833"/>
    <n v="42953"/>
    <n v="43663"/>
  </r>
  <r>
    <d v="2021-01-19T00:00:00"/>
    <x v="21"/>
    <n v="4109"/>
    <x v="472"/>
    <x v="539"/>
    <n v="236756"/>
    <n v="80121"/>
    <n v="80685"/>
  </r>
  <r>
    <d v="2021-01-19T00:00:00"/>
    <x v="21"/>
    <n v="4110"/>
    <x v="473"/>
    <x v="540"/>
    <n v="426641"/>
    <n v="66057"/>
    <n v="65433"/>
  </r>
  <r>
    <d v="2021-01-19T00:00:00"/>
    <x v="21"/>
    <n v="4111"/>
    <x v="474"/>
    <x v="541"/>
    <n v="88880"/>
    <n v="18519"/>
    <n v="17277"/>
  </r>
  <r>
    <d v="2021-01-19T00:00:00"/>
    <x v="21"/>
    <n v="4112"/>
    <x v="475"/>
    <x v="542"/>
    <n v="180644"/>
    <n v="25486"/>
    <n v="24685"/>
  </r>
  <r>
    <d v="2021-01-19T00:00:00"/>
    <x v="21"/>
    <n v="4113"/>
    <x v="45"/>
    <x v="543"/>
    <n v="489145"/>
    <n v="67667"/>
    <n v="63128"/>
  </r>
  <r>
    <d v="2021-01-19T00:00:00"/>
    <x v="21"/>
    <n v="4114"/>
    <x v="476"/>
    <x v="544"/>
    <n v="428086"/>
    <n v="54157"/>
    <n v="46794"/>
  </r>
  <r>
    <d v="2021-01-19T00:00:00"/>
    <x v="21"/>
    <n v="4115"/>
    <x v="359"/>
    <x v="545"/>
    <n v="596361"/>
    <n v="44306"/>
    <n v="41096"/>
  </r>
  <r>
    <d v="2021-01-19T00:00:00"/>
    <x v="21"/>
    <n v="4116"/>
    <x v="477"/>
    <x v="546"/>
    <n v="135230"/>
    <n v="27307"/>
    <n v="27254"/>
  </r>
  <r>
    <d v="2021-01-19T00:00:00"/>
    <x v="21"/>
    <n v="4117"/>
    <x v="112"/>
    <x v="547"/>
    <n v="845116"/>
    <n v="96158"/>
    <n v="97812"/>
  </r>
  <r>
    <d v="2021-01-19T00:00:00"/>
    <x v="21"/>
    <n v="4118"/>
    <x v="478"/>
    <x v="548"/>
    <n v="92267"/>
    <n v="32103"/>
    <n v="30095"/>
  </r>
  <r>
    <d v="2021-01-19T00:00:00"/>
    <x v="21"/>
    <n v="4119"/>
    <x v="479"/>
    <x v="549"/>
    <n v="224713"/>
    <n v="56278"/>
    <n v="58197"/>
  </r>
  <r>
    <d v="2021-01-19T00:00:00"/>
    <x v="21"/>
    <n v="4120"/>
    <x v="107"/>
    <x v="550"/>
    <n v="32426"/>
    <n v="13400"/>
    <n v="11585"/>
  </r>
  <r>
    <d v="2021-01-19T00:00:00"/>
    <x v="21"/>
    <n v="4121"/>
    <x v="480"/>
    <x v="551"/>
    <n v="77493"/>
    <n v="25160"/>
    <n v="25714"/>
  </r>
  <r>
    <d v="2021-01-19T00:00:00"/>
    <x v="21"/>
    <n v="4122"/>
    <x v="481"/>
    <x v="552"/>
    <n v="69838"/>
    <n v="21393"/>
    <n v="22085"/>
  </r>
  <r>
    <d v="2021-01-19T00:00:00"/>
    <x v="21"/>
    <n v="4123"/>
    <x v="76"/>
    <x v="553"/>
    <n v="554030"/>
    <n v="51496"/>
    <n v="61919"/>
  </r>
  <r>
    <d v="2021-01-19T00:00:00"/>
    <x v="21"/>
    <n v="4124"/>
    <x v="482"/>
    <x v="554"/>
    <n v="73217"/>
    <n v="16687"/>
    <n v="16793"/>
  </r>
  <r>
    <d v="2021-01-19T00:00:00"/>
    <x v="21"/>
    <n v="4125"/>
    <x v="483"/>
    <x v="555"/>
    <n v="995451"/>
    <n v="57013"/>
    <n v="54557"/>
  </r>
  <r>
    <d v="2021-01-19T00:00:00"/>
    <x v="22"/>
    <n v="4201"/>
    <x v="0"/>
    <x v="556"/>
    <n v="297358"/>
    <n v="34330"/>
    <n v="31219"/>
  </r>
  <r>
    <d v="2021-01-19T00:00:00"/>
    <x v="22"/>
    <n v="4202"/>
    <x v="282"/>
    <x v="557"/>
    <n v="84969"/>
    <n v="7191"/>
    <n v="8384"/>
  </r>
  <r>
    <d v="2021-01-19T00:00:00"/>
    <x v="22"/>
    <n v="4203"/>
    <x v="47"/>
    <x v="558"/>
    <n v="335507"/>
    <n v="17545"/>
    <n v="17112"/>
  </r>
  <r>
    <d v="2021-01-19T00:00:00"/>
    <x v="22"/>
    <n v="4204"/>
    <x v="285"/>
    <x v="559"/>
    <n v="319490"/>
    <n v="23367"/>
    <n v="22022"/>
  </r>
  <r>
    <d v="2021-01-19T00:00:00"/>
    <x v="22"/>
    <n v="4206"/>
    <x v="468"/>
    <x v="560"/>
    <n v="119389"/>
    <n v="8060"/>
    <n v="8192"/>
  </r>
  <r>
    <d v="2021-01-19T00:00:00"/>
    <x v="22"/>
    <n v="4207"/>
    <x v="303"/>
    <x v="561"/>
    <n v="196229"/>
    <n v="18640"/>
    <n v="14332"/>
  </r>
  <r>
    <d v="2021-01-19T00:00:00"/>
    <x v="22"/>
    <n v="4208"/>
    <x v="304"/>
    <x v="562"/>
    <n v="275349"/>
    <n v="29832"/>
    <n v="28898"/>
  </r>
  <r>
    <d v="2021-01-19T00:00:00"/>
    <x v="22"/>
    <n v="4209"/>
    <x v="305"/>
    <x v="563"/>
    <n v="225849"/>
    <n v="18332"/>
    <n v="17974"/>
  </r>
  <r>
    <d v="2021-01-19T00:00:00"/>
    <x v="22"/>
    <n v="4210"/>
    <x v="484"/>
    <x v="564"/>
    <n v="164483"/>
    <n v="9921"/>
    <n v="9676"/>
  </r>
  <r>
    <d v="2021-01-19T00:00:00"/>
    <x v="22"/>
    <n v="4211"/>
    <x v="485"/>
    <x v="565"/>
    <n v="187995"/>
    <n v="22540"/>
    <n v="22223"/>
  </r>
  <r>
    <d v="2021-01-19T00:00:00"/>
    <x v="22"/>
    <n v="4212"/>
    <x v="486"/>
    <x v="566"/>
    <n v="77391"/>
    <n v="8364"/>
    <n v="8128"/>
  </r>
  <r>
    <d v="2021-01-19T00:00:00"/>
    <x v="22"/>
    <n v="4213"/>
    <x v="487"/>
    <x v="567"/>
    <n v="448913"/>
    <n v="32280"/>
    <n v="30925"/>
  </r>
  <r>
    <d v="2021-01-19T00:00:00"/>
    <x v="22"/>
    <n v="4215"/>
    <x v="488"/>
    <x v="568"/>
    <n v="139212"/>
    <n v="15720"/>
    <n v="14308"/>
  </r>
  <r>
    <d v="2021-01-19T00:00:00"/>
    <x v="22"/>
    <n v="4217"/>
    <x v="489"/>
    <x v="569"/>
    <n v="56533"/>
    <n v="14101"/>
    <n v="14391"/>
  </r>
  <r>
    <d v="2021-01-19T00:00:00"/>
    <x v="23"/>
    <n v="4126"/>
    <x v="490"/>
    <x v="570"/>
    <n v="250373"/>
    <n v="27918"/>
    <n v="26982"/>
  </r>
  <r>
    <d v="2021-01-19T00:00:00"/>
    <x v="23"/>
    <n v="4127"/>
    <x v="221"/>
    <x v="571"/>
    <n v="244880"/>
    <n v="22287"/>
    <n v="22837"/>
  </r>
  <r>
    <d v="2021-01-19T00:00:00"/>
    <x v="23"/>
    <n v="4128"/>
    <x v="491"/>
    <x v="572"/>
    <n v="155520"/>
    <n v="23091"/>
    <n v="22945"/>
  </r>
  <r>
    <d v="2021-01-19T00:00:00"/>
    <x v="23"/>
    <n v="4129"/>
    <x v="492"/>
    <x v="573"/>
    <n v="451178"/>
    <n v="47044"/>
    <n v="44944"/>
  </r>
  <r>
    <d v="2021-01-19T00:00:00"/>
    <x v="23"/>
    <n v="4130"/>
    <x v="26"/>
    <x v="574"/>
    <n v="110135"/>
    <n v="16937"/>
    <n v="14810"/>
  </r>
  <r>
    <d v="2021-01-19T00:00:00"/>
    <x v="23"/>
    <n v="4131"/>
    <x v="493"/>
    <x v="575"/>
    <n v="113979"/>
    <n v="27484"/>
    <n v="26938"/>
  </r>
  <r>
    <d v="2021-01-19T00:00:00"/>
    <x v="23"/>
    <n v="4132"/>
    <x v="494"/>
    <x v="576"/>
    <n v="98527"/>
    <n v="26503"/>
    <n v="25808"/>
  </r>
  <r>
    <d v="2021-01-19T00:00:00"/>
    <x v="23"/>
    <n v="4133"/>
    <x v="456"/>
    <x v="577"/>
    <n v="99683"/>
    <n v="24074"/>
    <n v="18577"/>
  </r>
  <r>
    <d v="2021-01-19T00:00:00"/>
    <x v="23"/>
    <n v="4134"/>
    <x v="495"/>
    <x v="578"/>
    <n v="81312"/>
    <n v="20228"/>
    <n v="20157"/>
  </r>
  <r>
    <d v="2021-01-19T00:00:00"/>
    <x v="23"/>
    <n v="4135"/>
    <x v="496"/>
    <x v="579"/>
    <n v="39639"/>
    <n v="10769"/>
    <n v="9318"/>
  </r>
  <r>
    <d v="2021-01-19T00:00:00"/>
    <x v="23"/>
    <n v="4136"/>
    <x v="382"/>
    <x v="580"/>
    <n v="154127"/>
    <n v="14235"/>
    <n v="14305"/>
  </r>
  <r>
    <d v="2021-01-19T00:00:00"/>
    <x v="23"/>
    <n v="4137"/>
    <x v="497"/>
    <x v="581"/>
    <n v="16995"/>
    <n v="5226"/>
    <n v="4987"/>
  </r>
  <r>
    <d v="2021-01-19T00:00:00"/>
    <x v="23"/>
    <n v="4138"/>
    <x v="498"/>
    <x v="582"/>
    <n v="113313"/>
    <n v="57402"/>
    <n v="58027"/>
  </r>
  <r>
    <d v="2021-01-19T00:00:00"/>
    <x v="24"/>
    <n v="4701"/>
    <x v="499"/>
    <x v="583"/>
    <n v="39613"/>
    <n v="32154"/>
    <n v="32256"/>
  </r>
  <r>
    <d v="2021-01-19T00:00:00"/>
    <x v="24"/>
    <n v="4702"/>
    <x v="500"/>
    <x v="584"/>
    <n v="40598"/>
    <n v="25998"/>
    <n v="26357"/>
  </r>
  <r>
    <d v="2021-01-19T00:00:00"/>
    <x v="24"/>
    <n v="4703"/>
    <x v="501"/>
    <x v="585"/>
    <n v="48250"/>
    <n v="28647"/>
    <n v="26730"/>
  </r>
  <r>
    <d v="2021-01-19T00:00:00"/>
    <x v="24"/>
    <n v="4704"/>
    <x v="502"/>
    <x v="586"/>
    <n v="73611"/>
    <n v="44978"/>
    <n v="46677"/>
  </r>
  <r>
    <d v="2021-01-19T00:00:00"/>
    <x v="24"/>
    <n v="4705"/>
    <x v="503"/>
    <x v="587"/>
    <n v="52190"/>
    <n v="39531"/>
    <n v="41027"/>
  </r>
  <r>
    <d v="2021-01-19T00:00:00"/>
    <x v="24"/>
    <n v="4706"/>
    <x v="504"/>
    <x v="588"/>
    <n v="36823"/>
    <n v="25791"/>
    <n v="28584"/>
  </r>
  <r>
    <d v="2021-01-19T00:00:00"/>
    <x v="24"/>
    <n v="4707"/>
    <x v="505"/>
    <x v="589"/>
    <n v="38401"/>
    <n v="35436"/>
    <n v="36998"/>
  </r>
  <r>
    <d v="2021-01-19T00:00:00"/>
    <x v="24"/>
    <n v="4708"/>
    <x v="506"/>
    <x v="590"/>
    <n v="118786"/>
    <n v="34119"/>
    <n v="34990"/>
  </r>
  <r>
    <d v="2021-01-19T00:00:00"/>
    <x v="24"/>
    <n v="4709"/>
    <x v="507"/>
    <x v="591"/>
    <n v="117790"/>
    <n v="40396"/>
    <n v="40629"/>
  </r>
  <r>
    <d v="2021-01-19T00:00:00"/>
    <x v="24"/>
    <n v="4710"/>
    <x v="508"/>
    <x v="592"/>
    <n v="73090"/>
    <n v="43457"/>
    <n v="41092"/>
  </r>
  <r>
    <d v="2021-01-19T00:00:00"/>
    <x v="24"/>
    <n v="4711"/>
    <x v="98"/>
    <x v="593"/>
    <n v="89799"/>
    <n v="31555"/>
    <n v="29648"/>
  </r>
  <r>
    <d v="2021-01-19T00:00:00"/>
    <x v="24"/>
    <n v="4712"/>
    <x v="404"/>
    <x v="594"/>
    <n v="32724"/>
    <n v="15900"/>
    <n v="16109"/>
  </r>
  <r>
    <d v="2021-01-19T00:00:00"/>
    <x v="24"/>
    <n v="4713"/>
    <x v="6"/>
    <x v="595"/>
    <n v="40743"/>
    <n v="19037"/>
    <n v="174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E0759-12A5-483B-8CB2-D5B814464968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F8" firstHeaderRow="1" firstDataRow="2" firstDataCol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dataField="1" numFmtId="182" showAll="0">
      <items count="22">
        <item x="15"/>
        <item x="19"/>
        <item x="13"/>
        <item x="18"/>
        <item x="4"/>
        <item x="16"/>
        <item x="6"/>
        <item x="8"/>
        <item x="1"/>
        <item x="11"/>
        <item x="5"/>
        <item x="17"/>
        <item x="14"/>
        <item x="2"/>
        <item x="9"/>
        <item x="20"/>
        <item x="0"/>
        <item x="12"/>
        <item x="3"/>
        <item x="10"/>
        <item x="7"/>
        <item t="default"/>
      </items>
    </pivotField>
    <pivotField axis="axisRow" showAll="0">
      <items count="15">
        <item h="1" sd="0" x="0"/>
        <item h="1" sd="0" x="1"/>
        <item h="1" sd="0" x="2"/>
        <item h="1" sd="0" x="3"/>
        <item h="1" sd="0" x="4"/>
        <item h="1" sd="0" x="5"/>
        <item sd="0" x="6"/>
        <item sd="0" x="7"/>
        <item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2">
    <field x="3"/>
    <field x="0"/>
  </rowFields>
  <rowItems count="4"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합계 : 달러" fld="2" showDataAs="runTotal" baseField="3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E85A3C-E6FE-4FAE-8057-9BE3A5CB1B52}" name="피벗 테이블4" cacheId="1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A3:D7" firstHeaderRow="1" firstDataRow="2" firstDataCol="1" rowPageCount="1" colPageCount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>
      <items count="17">
        <item x="2"/>
        <item x="15"/>
        <item x="6"/>
        <item x="11"/>
        <item x="10"/>
        <item x="7"/>
        <item x="1"/>
        <item x="12"/>
        <item x="0"/>
        <item x="3"/>
        <item x="8"/>
        <item x="14"/>
        <item x="13"/>
        <item x="5"/>
        <item x="4"/>
        <item x="9"/>
        <item t="default"/>
      </items>
    </pivotField>
    <pivotField dataField="1" numFmtId="182" showAll="0">
      <items count="20">
        <item x="5"/>
        <item x="17"/>
        <item x="0"/>
        <item x="11"/>
        <item x="16"/>
        <item x="4"/>
        <item x="14"/>
        <item x="8"/>
        <item x="3"/>
        <item x="15"/>
        <item x="12"/>
        <item x="1"/>
        <item x="9"/>
        <item x="18"/>
        <item x="2"/>
        <item x="13"/>
        <item x="6"/>
        <item x="7"/>
        <item x="1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 v="6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hier="-1"/>
  </pageFields>
  <dataFields count="1">
    <dataField name="합계 : 달러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7D978-8AD5-4E68-BCCB-953E24AA49BE}" name="피벗 테이블6" cacheId="2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J3:N8" firstHeaderRow="0" firstDataRow="1" firstDataCol="1" rowPageCount="1" colPageCount="1"/>
  <pivotFields count="8">
    <pivotField numFmtId="16" showAll="0"/>
    <pivotField axis="axisPage" showAll="0">
      <items count="26">
        <item x="0"/>
        <item x="1"/>
        <item x="2"/>
        <item x="3"/>
        <item x="17"/>
        <item x="18"/>
        <item x="19"/>
        <item x="20"/>
        <item x="21"/>
        <item x="23"/>
        <item x="16"/>
        <item x="4"/>
        <item x="6"/>
        <item x="13"/>
        <item x="5"/>
        <item x="14"/>
        <item x="22"/>
        <item x="8"/>
        <item x="9"/>
        <item x="15"/>
        <item x="7"/>
        <item x="24"/>
        <item x="10"/>
        <item x="12"/>
        <item x="11"/>
        <item t="default"/>
      </items>
    </pivotField>
    <pivotField showAll="0"/>
    <pivotField axis="axisRow" showAll="0">
      <items count="510">
        <item h="1" x="74"/>
        <item x="501"/>
        <item h="1" x="182"/>
        <item h="1" x="86"/>
        <item h="1" x="117"/>
        <item h="1" x="470"/>
        <item h="1" x="502"/>
        <item h="1" x="284"/>
        <item h="1" x="222"/>
        <item h="1" x="318"/>
        <item h="1" x="162"/>
        <item h="1" x="307"/>
        <item h="1" x="30"/>
        <item h="1" x="220"/>
        <item h="1" x="375"/>
        <item h="1" x="454"/>
        <item h="1" x="288"/>
        <item h="1" x="22"/>
        <item h="1" x="321"/>
        <item h="1" x="384"/>
        <item h="1" x="147"/>
        <item h="1" x="215"/>
        <item h="1" x="465"/>
        <item h="1" x="348"/>
        <item h="1" x="385"/>
        <item h="1" x="20"/>
        <item h="1" x="305"/>
        <item h="1" x="339"/>
        <item h="1" x="206"/>
        <item h="1" x="66"/>
        <item h="1" x="87"/>
        <item h="1" x="304"/>
        <item h="1" x="379"/>
        <item h="1" x="406"/>
        <item h="1" x="76"/>
        <item h="1" x="198"/>
        <item h="1" x="291"/>
        <item h="1" x="341"/>
        <item h="1" x="282"/>
        <item h="1" x="418"/>
        <item h="1" x="466"/>
        <item h="1" x="486"/>
        <item h="1" x="208"/>
        <item h="1" x="120"/>
        <item h="1" x="373"/>
        <item h="1" x="146"/>
        <item h="1" x="442"/>
        <item h="1" x="173"/>
        <item h="1" x="364"/>
        <item h="1" x="397"/>
        <item h="1" x="31"/>
        <item h="1" x="116"/>
        <item h="1" x="40"/>
        <item h="1" x="214"/>
        <item h="1" x="259"/>
        <item h="1" x="480"/>
        <item h="1" x="390"/>
        <item h="1" x="234"/>
        <item h="1" x="21"/>
        <item h="1" x="159"/>
        <item h="1" x="59"/>
        <item h="1" x="268"/>
        <item h="1" x="476"/>
        <item h="1" x="371"/>
        <item h="1" x="124"/>
        <item h="1" x="319"/>
        <item h="1" x="451"/>
        <item h="1" x="377"/>
        <item h="1" x="311"/>
        <item h="1" x="298"/>
        <item h="1" x="123"/>
        <item h="1" x="118"/>
        <item h="1" x="299"/>
        <item h="1" x="71"/>
        <item h="1" x="236"/>
        <item h="1" x="376"/>
        <item h="1" x="97"/>
        <item h="1" x="322"/>
        <item h="1" x="303"/>
        <item h="1" x="354"/>
        <item h="1" x="444"/>
        <item h="1" x="35"/>
        <item h="1" x="440"/>
        <item h="1" x="330"/>
        <item h="1" x="77"/>
        <item h="1" x="433"/>
        <item h="1" x="110"/>
        <item h="1" x="323"/>
        <item h="1" x="109"/>
        <item h="1" x="461"/>
        <item h="1" x="431"/>
        <item h="1" x="478"/>
        <item h="1" x="112"/>
        <item h="1" x="91"/>
        <item h="1" x="62"/>
        <item h="1" x="399"/>
        <item h="1" x="183"/>
        <item h="1" x="175"/>
        <item h="1" x="429"/>
        <item h="1" x="290"/>
        <item h="1" x="462"/>
        <item h="1" x="325"/>
        <item h="1" x="369"/>
        <item h="1" x="89"/>
        <item h="1" x="45"/>
        <item h="1" x="144"/>
        <item h="1" x="248"/>
        <item h="1" x="207"/>
        <item h="1" x="41"/>
        <item h="1" x="216"/>
        <item h="1" x="113"/>
        <item h="1" x="315"/>
        <item h="1" x="193"/>
        <item h="1" x="83"/>
        <item h="1" x="81"/>
        <item h="1" x="253"/>
        <item h="1" x="398"/>
        <item h="1" x="185"/>
        <item h="1" x="262"/>
        <item h="1" x="186"/>
        <item h="1" x="80"/>
        <item h="1" x="260"/>
        <item h="1" x="54"/>
        <item h="1" x="177"/>
        <item h="1" x="178"/>
        <item h="1" x="263"/>
        <item h="1" x="163"/>
        <item h="1" x="166"/>
        <item h="1" x="65"/>
        <item h="1" x="389"/>
        <item h="1" x="129"/>
        <item h="1" x="409"/>
        <item h="1" x="5"/>
        <item h="1" x="13"/>
        <item h="1" x="69"/>
        <item h="1" x="190"/>
        <item h="1" x="188"/>
        <item h="1" x="9"/>
        <item h="1" x="154"/>
        <item h="1" x="157"/>
        <item h="1" x="107"/>
        <item h="1" x="142"/>
        <item h="1" x="381"/>
        <item h="1" x="497"/>
        <item h="1" x="472"/>
        <item h="1" x="285"/>
        <item h="1" x="18"/>
        <item h="1" x="426"/>
        <item h="1" x="350"/>
        <item h="1" x="468"/>
        <item h="1" x="250"/>
        <item h="1" x="415"/>
        <item h="1" x="314"/>
        <item h="1" x="368"/>
        <item h="1" x="386"/>
        <item h="1" x="361"/>
        <item h="1" x="394"/>
        <item h="1" x="257"/>
        <item h="1" x="395"/>
        <item h="1" x="179"/>
        <item h="1" x="240"/>
        <item h="1" x="243"/>
        <item h="1" x="79"/>
        <item h="1" x="241"/>
        <item h="1" x="419"/>
        <item h="1" x="421"/>
        <item h="1" x="101"/>
        <item h="1" x="378"/>
        <item h="1" x="122"/>
        <item h="1" x="224"/>
        <item h="1" x="356"/>
        <item h="1" x="455"/>
        <item h="1" x="64"/>
        <item h="1" x="43"/>
        <item h="1" x="302"/>
        <item h="1" x="458"/>
        <item h="1" x="229"/>
        <item h="1" x="95"/>
        <item h="1" x="96"/>
        <item h="1" x="194"/>
        <item h="1" x="430"/>
        <item h="1" x="351"/>
        <item h="1" x="33"/>
        <item h="1" x="383"/>
        <item h="1" x="176"/>
        <item h="1" x="347"/>
        <item h="1" x="278"/>
        <item h="1" x="292"/>
        <item h="1" x="249"/>
        <item h="1" x="320"/>
        <item h="1" x="153"/>
        <item h="1" x="402"/>
        <item h="1" x="212"/>
        <item h="1" x="308"/>
        <item h="1" x="131"/>
        <item h="1" x="438"/>
        <item h="1" x="404"/>
        <item h="1" x="189"/>
        <item h="1" x="232"/>
        <item h="1" x="217"/>
        <item h="1" x="275"/>
        <item h="1" x="492"/>
        <item h="1" x="37"/>
        <item h="1" x="412"/>
        <item h="1" x="161"/>
        <item h="1" x="344"/>
        <item h="1" x="150"/>
        <item h="1" x="448"/>
        <item h="1" x="445"/>
        <item h="1" x="152"/>
        <item h="1" x="452"/>
        <item h="1" x="507"/>
        <item h="1" x="499"/>
        <item h="1" x="61"/>
        <item h="1" x="422"/>
        <item h="1" x="34"/>
        <item h="1" x="310"/>
        <item h="1" x="482"/>
        <item h="1" x="192"/>
        <item h="1" x="460"/>
        <item h="1" x="104"/>
        <item h="1" x="338"/>
        <item h="1" x="450"/>
        <item h="1" x="27"/>
        <item h="1" x="491"/>
        <item h="1" x="245"/>
        <item h="1" x="504"/>
        <item h="1" x="505"/>
        <item h="1" x="493"/>
        <item h="1" x="237"/>
        <item h="1" x="90"/>
        <item h="1" x="435"/>
        <item h="1" x="449"/>
        <item h="1" x="195"/>
        <item h="1" x="256"/>
        <item h="1" x="396"/>
        <item h="1" x="15"/>
        <item h="1" x="408"/>
        <item h="1" x="380"/>
        <item h="1" x="317"/>
        <item h="1" x="391"/>
        <item h="1" x="477"/>
        <item h="1" x="283"/>
        <item h="1" x="363"/>
        <item h="1" x="145"/>
        <item h="1" x="167"/>
        <item h="1" x="36"/>
        <item h="1" x="218"/>
        <item x="0"/>
        <item h="1" x="137"/>
        <item h="1" x="32"/>
        <item h="1" x="226"/>
        <item h="1" x="172"/>
        <item h="1" x="119"/>
        <item h="1" x="456"/>
        <item h="1" x="494"/>
        <item h="1" x="28"/>
        <item h="1" x="205"/>
        <item h="1" x="475"/>
        <item h="1" x="221"/>
        <item h="1" x="126"/>
        <item h="1" x="19"/>
        <item h="1" x="98"/>
        <item h="1" x="140"/>
        <item h="1" x="130"/>
        <item h="1" x="132"/>
        <item h="1" x="345"/>
        <item h="1" x="327"/>
        <item h="1" x="160"/>
        <item h="1" x="191"/>
        <item h="1" x="500"/>
        <item h="1" x="506"/>
        <item h="1" x="151"/>
        <item h="1" x="333"/>
        <item h="1" x="349"/>
        <item h="1" x="136"/>
        <item h="1" x="457"/>
        <item h="1" x="495"/>
        <item h="1" x="227"/>
        <item h="1" x="414"/>
        <item h="1" x="204"/>
        <item h="1" x="286"/>
        <item h="1" x="85"/>
        <item h="1" x="128"/>
        <item h="1" x="242"/>
        <item h="1" x="94"/>
        <item h="1" x="464"/>
        <item h="1" x="103"/>
        <item h="1" x="434"/>
        <item h="1" x="335"/>
        <item h="1" x="1"/>
        <item h="1" x="235"/>
        <item h="1" x="366"/>
        <item h="1" x="115"/>
        <item h="1" x="201"/>
        <item h="1" x="306"/>
        <item h="1" x="483"/>
        <item h="1" x="53"/>
        <item h="1" x="14"/>
        <item h="1" x="39"/>
        <item h="1" x="437"/>
        <item h="1" x="42"/>
        <item h="1" x="342"/>
        <item h="1" x="38"/>
        <item h="1" x="474"/>
        <item h="1" x="481"/>
        <item h="1" x="467"/>
        <item h="1" x="6"/>
        <item h="1" x="105"/>
        <item h="1" x="267"/>
        <item h="1" x="171"/>
        <item h="1" x="355"/>
        <item h="1" x="56"/>
        <item h="1" x="447"/>
        <item h="1" x="280"/>
        <item h="1" x="48"/>
        <item h="1" x="336"/>
        <item h="1" x="439"/>
        <item h="1" x="463"/>
        <item h="1" x="93"/>
        <item h="1" x="276"/>
        <item h="1" x="277"/>
        <item h="1" x="269"/>
        <item h="1" x="372"/>
        <item h="1" x="50"/>
        <item h="1" x="67"/>
        <item h="1" x="200"/>
        <item h="1" x="405"/>
        <item h="1" x="121"/>
        <item h="1" x="453"/>
        <item h="1" x="73"/>
        <item h="1" x="219"/>
        <item h="1" x="362"/>
        <item h="1" x="296"/>
        <item h="1" x="225"/>
        <item h="1" x="70"/>
        <item h="1" x="266"/>
        <item h="1" x="258"/>
        <item h="1" x="78"/>
        <item h="1" x="261"/>
        <item h="1" x="184"/>
        <item h="1" x="55"/>
        <item h="1" x="469"/>
        <item h="1" x="271"/>
        <item h="1" x="425"/>
        <item h="1" x="490"/>
        <item h="1" x="360"/>
        <item h="1" x="359"/>
        <item h="1" x="346"/>
        <item h="1" x="149"/>
        <item h="1" x="29"/>
        <item h="1" x="388"/>
        <item h="1" x="332"/>
        <item h="1" x="60"/>
        <item h="1" x="473"/>
        <item h="1" x="114"/>
        <item h="1" x="44"/>
        <item h="1" x="358"/>
        <item h="1" x="489"/>
        <item h="1" x="239"/>
        <item h="1" x="88"/>
        <item x="148"/>
        <item h="1" x="230"/>
        <item h="1" x="357"/>
        <item h="1" x="270"/>
        <item h="1" x="134"/>
        <item h="1" x="133"/>
        <item h="1" x="203"/>
        <item h="1" x="72"/>
        <item x="164"/>
        <item h="1" x="279"/>
        <item h="1" x="382"/>
        <item h="1" x="16"/>
        <item h="1" x="170"/>
        <item h="1" x="52"/>
        <item h="1" x="57"/>
        <item h="1" x="423"/>
        <item h="1" x="273"/>
        <item h="1" x="111"/>
        <item h="1" x="352"/>
        <item h="1" x="265"/>
        <item h="1" x="485"/>
        <item h="1" x="297"/>
        <item h="1" x="246"/>
        <item h="1" x="272"/>
        <item h="1" x="331"/>
        <item h="1" x="244"/>
        <item h="1" x="174"/>
        <item h="1" x="407"/>
        <item h="1" x="326"/>
        <item h="1" x="393"/>
        <item h="1" x="300"/>
        <item h="1" x="11"/>
        <item h="1" x="12"/>
        <item h="1" x="10"/>
        <item h="1" x="169"/>
        <item h="1" x="387"/>
        <item h="1" x="125"/>
        <item h="1" x="181"/>
        <item h="1" x="49"/>
        <item h="1" x="231"/>
        <item h="1" x="432"/>
        <item h="1" x="343"/>
        <item h="1" x="106"/>
        <item h="1" x="400"/>
        <item h="1" x="210"/>
        <item h="1" x="158"/>
        <item h="1" x="487"/>
        <item h="1" x="488"/>
        <item h="1" x="328"/>
        <item h="1" x="334"/>
        <item h="1" x="294"/>
        <item h="1" x="84"/>
        <item h="1" x="24"/>
        <item h="1" x="23"/>
        <item h="1" x="25"/>
        <item h="1" x="75"/>
        <item h="1" x="436"/>
        <item h="1" x="413"/>
        <item h="1" x="459"/>
        <item h="1" x="370"/>
        <item h="1" x="508"/>
        <item h="1" x="251"/>
        <item h="1" x="209"/>
        <item h="1" x="202"/>
        <item h="1" x="228"/>
        <item h="1" x="7"/>
        <item h="1" x="156"/>
        <item h="1" x="2"/>
        <item h="1" x="3"/>
        <item h="1" x="4"/>
        <item h="1" x="26"/>
        <item h="1" x="155"/>
        <item h="1" x="252"/>
        <item h="1" x="233"/>
        <item h="1" x="416"/>
        <item h="1" x="424"/>
        <item h="1" x="165"/>
        <item h="1" x="255"/>
        <item h="1" x="197"/>
        <item h="1" x="498"/>
        <item h="1" x="420"/>
        <item h="1" x="471"/>
        <item h="1" x="392"/>
        <item h="1" x="138"/>
        <item h="1" x="58"/>
        <item h="1" x="274"/>
        <item h="1" x="187"/>
        <item h="1" x="141"/>
        <item h="1" x="135"/>
        <item h="1" x="92"/>
        <item h="1" x="403"/>
        <item h="1" x="313"/>
        <item h="1" x="143"/>
        <item h="1" x="443"/>
        <item h="1" x="374"/>
        <item h="1" x="441"/>
        <item h="1" x="365"/>
        <item h="1" x="427"/>
        <item h="1" x="484"/>
        <item h="1" x="8"/>
        <item h="1" x="238"/>
        <item h="1" x="316"/>
        <item h="1" x="340"/>
        <item h="1" x="199"/>
        <item h="1" x="108"/>
        <item h="1" x="446"/>
        <item h="1" x="324"/>
        <item h="1" x="68"/>
        <item h="1" x="51"/>
        <item h="1" x="295"/>
        <item h="1" x="410"/>
        <item h="1" x="223"/>
        <item h="1" x="309"/>
        <item h="1" x="301"/>
        <item h="1" x="337"/>
        <item h="1" x="264"/>
        <item h="1" x="312"/>
        <item h="1" x="211"/>
        <item h="1" x="139"/>
        <item h="1" x="293"/>
        <item h="1" x="417"/>
        <item h="1" x="428"/>
        <item h="1" x="82"/>
        <item h="1" x="401"/>
        <item h="1" x="168"/>
        <item h="1" x="196"/>
        <item h="1" x="99"/>
        <item h="1" x="496"/>
        <item h="1" x="17"/>
        <item h="1" x="213"/>
        <item h="1" x="46"/>
        <item h="1" x="367"/>
        <item h="1" x="289"/>
        <item h="1" x="100"/>
        <item h="1" x="329"/>
        <item h="1" x="47"/>
        <item h="1" x="63"/>
        <item h="1" x="503"/>
        <item h="1" x="353"/>
        <item h="1" x="411"/>
        <item h="1" x="127"/>
        <item h="1" x="287"/>
        <item h="1" x="247"/>
        <item h="1" x="254"/>
        <item h="1" x="180"/>
        <item h="1" x="102"/>
        <item h="1" x="281"/>
        <item h="1" x="479"/>
        <item t="default"/>
      </items>
    </pivotField>
    <pivotField dataField="1" showAll="0">
      <items count="597">
        <item x="266"/>
        <item x="331"/>
        <item x="330"/>
        <item x="329"/>
        <item x="328"/>
        <item x="192"/>
        <item x="237"/>
        <item x="72"/>
        <item x="296"/>
        <item x="351"/>
        <item x="182"/>
        <item x="345"/>
        <item x="289"/>
        <item x="343"/>
        <item x="373"/>
        <item x="292"/>
        <item x="294"/>
        <item x="348"/>
        <item x="346"/>
        <item x="347"/>
        <item x="316"/>
        <item x="291"/>
        <item x="341"/>
        <item x="332"/>
        <item x="290"/>
        <item x="287"/>
        <item x="581"/>
        <item x="283"/>
        <item x="286"/>
        <item x="153"/>
        <item x="363"/>
        <item x="304"/>
        <item x="300"/>
        <item x="60"/>
        <item x="297"/>
        <item x="302"/>
        <item x="370"/>
        <item x="56"/>
        <item x="365"/>
        <item x="280"/>
        <item x="339"/>
        <item x="326"/>
        <item x="337"/>
        <item x="233"/>
        <item x="594"/>
        <item x="350"/>
        <item x="588"/>
        <item x="295"/>
        <item x="595"/>
        <item x="589"/>
        <item x="54"/>
        <item x="183"/>
        <item x="288"/>
        <item x="206"/>
        <item x="119"/>
        <item x="270"/>
        <item x="202"/>
        <item x="147"/>
        <item x="218"/>
        <item x="312"/>
        <item x="157"/>
        <item x="207"/>
        <item x="344"/>
        <item x="180"/>
        <item x="362"/>
        <item x="374"/>
        <item x="584"/>
        <item x="550"/>
        <item x="372"/>
        <item x="342"/>
        <item x="579"/>
        <item x="59"/>
        <item x="208"/>
        <item x="583"/>
        <item x="298"/>
        <item x="116"/>
        <item x="369"/>
        <item x="585"/>
        <item x="310"/>
        <item x="308"/>
        <item x="311"/>
        <item x="366"/>
        <item x="307"/>
        <item x="356"/>
        <item x="264"/>
        <item x="569"/>
        <item x="334"/>
        <item x="253"/>
        <item x="447"/>
        <item x="349"/>
        <item x="87"/>
        <item x="285"/>
        <item x="352"/>
        <item x="224"/>
        <item x="587"/>
        <item x="463"/>
        <item x="325"/>
        <item x="53"/>
        <item x="557"/>
        <item x="333"/>
        <item x="150"/>
        <item x="305"/>
        <item x="175"/>
        <item x="371"/>
        <item x="359"/>
        <item x="533"/>
        <item x="566"/>
        <item x="368"/>
        <item x="429"/>
        <item x="235"/>
        <item x="293"/>
        <item x="552"/>
        <item x="313"/>
        <item x="205"/>
        <item x="145"/>
        <item x="551"/>
        <item x="299"/>
        <item x="144"/>
        <item x="554"/>
        <item x="340"/>
        <item x="234"/>
        <item x="593"/>
        <item x="401"/>
        <item x="586"/>
        <item x="158"/>
        <item x="152"/>
        <item x="578"/>
        <item x="335"/>
        <item x="336"/>
        <item x="315"/>
        <item x="361"/>
        <item x="592"/>
        <item x="170"/>
        <item x="301"/>
        <item x="427"/>
        <item x="178"/>
        <item x="66"/>
        <item x="388"/>
        <item x="216"/>
        <item x="452"/>
        <item x="390"/>
        <item x="422"/>
        <item x="355"/>
        <item x="530"/>
        <item x="448"/>
        <item x="126"/>
        <item x="303"/>
        <item x="449"/>
        <item x="142"/>
        <item x="306"/>
        <item x="576"/>
        <item x="402"/>
        <item x="353"/>
        <item x="181"/>
        <item x="221"/>
        <item x="55"/>
        <item x="541"/>
        <item x="528"/>
        <item x="179"/>
        <item x="364"/>
        <item x="548"/>
        <item x="309"/>
        <item x="191"/>
        <item x="425"/>
        <item x="357"/>
        <item x="149"/>
        <item x="434"/>
        <item x="255"/>
        <item x="190"/>
        <item x="210"/>
        <item x="420"/>
        <item x="211"/>
        <item x="200"/>
        <item x="400"/>
        <item x="259"/>
        <item x="323"/>
        <item x="256"/>
        <item x="575"/>
        <item x="396"/>
        <item x="148"/>
        <item x="225"/>
        <item x="529"/>
        <item x="277"/>
        <item x="262"/>
        <item x="194"/>
        <item x="321"/>
        <item x="574"/>
        <item x="428"/>
        <item x="113"/>
        <item x="358"/>
        <item x="582"/>
        <item x="154"/>
        <item x="155"/>
        <item x="506"/>
        <item x="546"/>
        <item x="318"/>
        <item x="338"/>
        <item x="405"/>
        <item x="591"/>
        <item x="590"/>
        <item x="560"/>
        <item x="360"/>
        <item x="577"/>
        <item x="223"/>
        <item x="511"/>
        <item x="525"/>
        <item x="460"/>
        <item x="327"/>
        <item x="284"/>
        <item x="258"/>
        <item x="322"/>
        <item x="252"/>
        <item x="278"/>
        <item x="406"/>
        <item x="520"/>
        <item x="85"/>
        <item x="457"/>
        <item x="376"/>
        <item x="203"/>
        <item x="354"/>
        <item x="572"/>
        <item x="199"/>
        <item x="174"/>
        <item x="517"/>
        <item x="79"/>
        <item x="580"/>
        <item x="232"/>
        <item x="477"/>
        <item x="568"/>
        <item x="403"/>
        <item x="444"/>
        <item x="176"/>
        <item x="487"/>
        <item x="423"/>
        <item x="67"/>
        <item x="195"/>
        <item x="57"/>
        <item x="414"/>
        <item x="204"/>
        <item x="196"/>
        <item x="324"/>
        <item x="531"/>
        <item x="424"/>
        <item x="317"/>
        <item x="375"/>
        <item x="279"/>
        <item x="538"/>
        <item x="564"/>
        <item x="9"/>
        <item x="156"/>
        <item x="442"/>
        <item x="367"/>
        <item x="379"/>
        <item x="387"/>
        <item x="534"/>
        <item x="120"/>
        <item x="93"/>
        <item x="395"/>
        <item x="272"/>
        <item x="565"/>
        <item x="430"/>
        <item x="482"/>
        <item x="542"/>
        <item x="443"/>
        <item x="421"/>
        <item x="416"/>
        <item x="243"/>
        <item x="521"/>
        <item x="136"/>
        <item x="165"/>
        <item x="458"/>
        <item x="392"/>
        <item x="320"/>
        <item x="453"/>
        <item x="505"/>
        <item x="193"/>
        <item x="92"/>
        <item x="519"/>
        <item x="132"/>
        <item x="314"/>
        <item x="274"/>
        <item x="242"/>
        <item x="189"/>
        <item x="139"/>
        <item x="239"/>
        <item x="75"/>
        <item x="273"/>
        <item x="419"/>
        <item x="440"/>
        <item x="201"/>
        <item x="219"/>
        <item x="404"/>
        <item x="471"/>
        <item x="451"/>
        <item x="549"/>
        <item x="187"/>
        <item x="378"/>
        <item x="282"/>
        <item x="536"/>
        <item x="213"/>
        <item x="377"/>
        <item x="319"/>
        <item x="417"/>
        <item x="389"/>
        <item x="265"/>
        <item x="173"/>
        <item x="58"/>
        <item x="503"/>
        <item x="215"/>
        <item x="571"/>
        <item x="137"/>
        <item x="188"/>
        <item x="89"/>
        <item x="464"/>
        <item x="177"/>
        <item x="450"/>
        <item x="455"/>
        <item x="439"/>
        <item x="415"/>
        <item x="18"/>
        <item x="563"/>
        <item x="91"/>
        <item x="539"/>
        <item x="76"/>
        <item x="115"/>
        <item x="134"/>
        <item x="241"/>
        <item x="171"/>
        <item x="496"/>
        <item x="432"/>
        <item x="446"/>
        <item x="88"/>
        <item x="186"/>
        <item x="478"/>
        <item x="51"/>
        <item x="197"/>
        <item x="222"/>
        <item x="27"/>
        <item x="238"/>
        <item x="512"/>
        <item x="507"/>
        <item x="462"/>
        <item x="570"/>
        <item x="127"/>
        <item x="168"/>
        <item x="260"/>
        <item x="146"/>
        <item x="172"/>
        <item x="220"/>
        <item x="257"/>
        <item x="535"/>
        <item x="527"/>
        <item x="494"/>
        <item x="516"/>
        <item x="472"/>
        <item x="71"/>
        <item x="532"/>
        <item x="504"/>
        <item x="493"/>
        <item x="73"/>
        <item x="268"/>
        <item x="271"/>
        <item x="121"/>
        <item x="230"/>
        <item x="13"/>
        <item x="130"/>
        <item x="160"/>
        <item x="52"/>
        <item x="497"/>
        <item x="70"/>
        <item x="491"/>
        <item x="131"/>
        <item x="466"/>
        <item x="473"/>
        <item x="498"/>
        <item x="94"/>
        <item x="438"/>
        <item x="524"/>
        <item x="456"/>
        <item x="84"/>
        <item x="7"/>
        <item x="409"/>
        <item x="562"/>
        <item x="561"/>
        <item x="470"/>
        <item x="5"/>
        <item x="226"/>
        <item x="431"/>
        <item x="459"/>
        <item x="454"/>
        <item x="418"/>
        <item x="251"/>
        <item x="151"/>
        <item x="461"/>
        <item x="465"/>
        <item x="86"/>
        <item x="513"/>
        <item x="526"/>
        <item x="558"/>
        <item x="263"/>
        <item x="64"/>
        <item x="480"/>
        <item x="509"/>
        <item x="553"/>
        <item x="410"/>
        <item x="281"/>
        <item x="74"/>
        <item x="433"/>
        <item x="492"/>
        <item x="15"/>
        <item x="275"/>
        <item x="244"/>
        <item x="436"/>
        <item x="123"/>
        <item x="6"/>
        <item x="556"/>
        <item x="435"/>
        <item x="489"/>
        <item x="559"/>
        <item x="248"/>
        <item x="411"/>
        <item x="111"/>
        <item x="185"/>
        <item x="16"/>
        <item x="393"/>
        <item x="384"/>
        <item x="104"/>
        <item x="81"/>
        <item x="124"/>
        <item x="254"/>
        <item x="468"/>
        <item x="394"/>
        <item x="236"/>
        <item x="479"/>
        <item x="381"/>
        <item x="475"/>
        <item x="100"/>
        <item x="143"/>
        <item x="169"/>
        <item x="261"/>
        <item x="476"/>
        <item x="231"/>
        <item x="508"/>
        <item x="510"/>
        <item x="267"/>
        <item x="112"/>
        <item x="138"/>
        <item x="217"/>
        <item x="407"/>
        <item x="518"/>
        <item x="484"/>
        <item x="24"/>
        <item x="63"/>
        <item x="495"/>
        <item x="250"/>
        <item x="184"/>
        <item x="65"/>
        <item x="141"/>
        <item x="481"/>
        <item x="544"/>
        <item x="426"/>
        <item x="437"/>
        <item x="499"/>
        <item x="490"/>
        <item x="399"/>
        <item x="567"/>
        <item x="540"/>
        <item x="166"/>
        <item x="209"/>
        <item x="445"/>
        <item x="380"/>
        <item x="397"/>
        <item x="114"/>
        <item x="249"/>
        <item x="240"/>
        <item x="90"/>
        <item x="573"/>
        <item x="474"/>
        <item x="269"/>
        <item x="8"/>
        <item x="228"/>
        <item x="385"/>
        <item x="408"/>
        <item x="129"/>
        <item x="14"/>
        <item x="19"/>
        <item x="50"/>
        <item x="469"/>
        <item x="514"/>
        <item x="214"/>
        <item x="515"/>
        <item x="34"/>
        <item x="412"/>
        <item x="441"/>
        <item x="413"/>
        <item x="543"/>
        <item x="523"/>
        <item x="117"/>
        <item x="537"/>
        <item x="212"/>
        <item x="61"/>
        <item x="198"/>
        <item x="95"/>
        <item x="17"/>
        <item x="522"/>
        <item x="128"/>
        <item x="483"/>
        <item x="44"/>
        <item x="467"/>
        <item x="245"/>
        <item x="102"/>
        <item x="486"/>
        <item x="159"/>
        <item x="45"/>
        <item x="488"/>
        <item x="4"/>
        <item x="96"/>
        <item x="106"/>
        <item x="167"/>
        <item x="46"/>
        <item x="69"/>
        <item x="107"/>
        <item x="545"/>
        <item x="485"/>
        <item x="38"/>
        <item x="12"/>
        <item x="103"/>
        <item x="33"/>
        <item x="133"/>
        <item x="501"/>
        <item x="68"/>
        <item x="22"/>
        <item x="26"/>
        <item x="502"/>
        <item x="386"/>
        <item x="97"/>
        <item x="1"/>
        <item x="227"/>
        <item x="391"/>
        <item x="276"/>
        <item x="3"/>
        <item x="110"/>
        <item x="10"/>
        <item x="101"/>
        <item x="135"/>
        <item x="246"/>
        <item x="40"/>
        <item x="161"/>
        <item x="247"/>
        <item x="382"/>
        <item x="42"/>
        <item x="20"/>
        <item x="383"/>
        <item x="108"/>
        <item x="229"/>
        <item x="36"/>
        <item x="118"/>
        <item x="547"/>
        <item x="98"/>
        <item x="163"/>
        <item x="77"/>
        <item x="99"/>
        <item x="32"/>
        <item x="47"/>
        <item x="82"/>
        <item x="555"/>
        <item x="78"/>
        <item x="162"/>
        <item x="62"/>
        <item x="109"/>
        <item x="164"/>
        <item x="398"/>
        <item x="83"/>
        <item x="35"/>
        <item x="122"/>
        <item x="105"/>
        <item x="140"/>
        <item x="500"/>
        <item x="125"/>
        <item x="23"/>
        <item x="21"/>
        <item x="2"/>
        <item x="49"/>
        <item x="30"/>
        <item x="11"/>
        <item x="37"/>
        <item x="29"/>
        <item x="43"/>
        <item x="80"/>
        <item x="28"/>
        <item x="0"/>
        <item x="41"/>
        <item x="39"/>
        <item x="48"/>
        <item x="25"/>
        <item x="31"/>
        <item t="default"/>
      </items>
    </pivotField>
    <pivotField dataField="1" showAll="0"/>
    <pivotField dataField="1" showAll="0"/>
    <pivotField dataField="1" showAll="0"/>
  </pivotFields>
  <rowFields count="1">
    <field x="3"/>
  </rowFields>
  <rowItems count="5">
    <i>
      <x v="1"/>
    </i>
    <i>
      <x v="248"/>
    </i>
    <i>
      <x v="361"/>
    </i>
    <i>
      <x v="36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합계 : 유임승차" fld="4" baseField="0" baseItem="0"/>
    <dataField name="합계 : 유임하차" fld="5" baseField="0" baseItem="0"/>
    <dataField name="합계 : 무임승차" fld="6" baseField="0" baseItem="0"/>
    <dataField name="합계 : 무임하차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wayfee_1" connectionId="1" xr16:uid="{0C80AD44-69FB-473A-9A45-CB7FC2750D29}" autoFormatId="16" applyNumberFormats="0" applyBorderFormats="0" applyFontFormats="0" applyPatternFormats="0" applyAlignmentFormats="0" applyWidthHeightFormats="0"/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유형" xr10:uid="{C6278FD2-3F6F-47A4-8DE3-06FE259F11A2}" sourceName="유형">
  <pivotTables>
    <pivotTable tabId="44" name="피벗 테이블1"/>
  </pivotTables>
  <data>
    <tabular pivotCacheId="302308161">
      <items count="4">
        <i x="0" s="1"/>
        <i x="1" s="1"/>
        <i x="3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월" xr10:uid="{85291928-F509-4B42-974F-339BBC7507A7}" sourceName="월">
  <pivotTables>
    <pivotTable tabId="44" name="피벗 테이블1"/>
  </pivotTables>
  <data>
    <tabular pivotCacheId="302308161">
      <items count="14">
        <i x="6" s="1"/>
        <i x="7" s="1"/>
        <i x="8" s="1"/>
        <i x="1" nd="1"/>
        <i x="2" nd="1"/>
        <i x="3" nd="1"/>
        <i x="4" nd="1"/>
        <i x="5" nd="1"/>
        <i x="9" nd="1"/>
        <i x="10" nd="1"/>
        <i x="11" nd="1"/>
        <i x="12" nd="1"/>
        <i x="0" nd="1"/>
        <i x="13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유형1" xr10:uid="{9440CCE8-E55D-49A4-BE6B-CE5F5151A18A}" sourceName="유형">
  <pivotTables>
    <pivotTable tabId="45" name="피벗 테이블4"/>
  </pivotTables>
  <data>
    <tabular pivotCacheId="517246100">
      <items count="4">
        <i x="2" s="1"/>
        <i x="0" s="1"/>
        <i x="3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지불수단" xr10:uid="{133DB2D6-E6A9-4D9E-92F3-F1F41C97205F}" sourceName="지불수단">
  <pivotTables>
    <pivotTable tabId="45" name="피벗 테이블4"/>
  </pivotTables>
  <data>
    <tabular pivotCacheId="517246100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유형" xr10:uid="{EC23DC3D-E50B-47BC-9D5B-0AD419D734AE}" cache="슬라이서_유형" caption="유형" rowHeight="283633"/>
  <slicer name="월" xr10:uid="{5484680B-C3CF-41A9-A56E-155E9CA2B748}" cache="슬라이서_월" caption="월" rowHeight="28363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유형 1" xr10:uid="{61A96750-2A5A-4521-A966-0F6AA005E859}" cache="슬라이서_유형1" caption="유형" rowHeight="283633"/>
  <slicer name="지불수단" xr10:uid="{40F58CC7-B4B3-433F-9B94-34F602C70024}" cache="슬라이서_지불수단" caption="지불수단" rowHeight="283633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Relationship Id="rId4" Type="http://schemas.openxmlformats.org/officeDocument/2006/relationships/queryTable" Target="../queryTables/query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EA6C-AC68-4F09-81A4-AA452959B260}">
  <sheetPr>
    <pageSetUpPr fitToPage="1"/>
  </sheetPr>
  <dimension ref="A1:H30"/>
  <sheetViews>
    <sheetView workbookViewId="0">
      <selection activeCell="N16" sqref="N16"/>
    </sheetView>
  </sheetViews>
  <sheetFormatPr defaultRowHeight="17"/>
  <cols>
    <col min="1" max="1" width="9.83203125" bestFit="1" customWidth="1"/>
    <col min="2" max="2" width="9.08203125" bestFit="1" customWidth="1"/>
    <col min="3" max="3" width="5" bestFit="1" customWidth="1"/>
    <col min="4" max="4" width="5.25" bestFit="1" customWidth="1"/>
    <col min="5" max="7" width="9" customWidth="1"/>
    <col min="8" max="8" width="11.5" customWidth="1"/>
  </cols>
  <sheetData>
    <row r="1" spans="1:8" ht="18.75" customHeight="1">
      <c r="A1" s="6" t="s">
        <v>233</v>
      </c>
      <c r="B1" s="5" t="s">
        <v>234</v>
      </c>
      <c r="C1" s="5">
        <v>3</v>
      </c>
      <c r="D1" t="s">
        <v>236</v>
      </c>
      <c r="E1" s="5"/>
      <c r="F1" s="5"/>
      <c r="G1" s="5"/>
      <c r="H1" s="53" t="s">
        <v>303</v>
      </c>
    </row>
    <row r="2" spans="1:8">
      <c r="A2" s="6" t="s">
        <v>245</v>
      </c>
      <c r="B2" s="5" t="s">
        <v>274</v>
      </c>
      <c r="C2" s="5">
        <v>6</v>
      </c>
      <c r="D2" t="s">
        <v>238</v>
      </c>
      <c r="E2" s="5"/>
      <c r="F2" s="5"/>
      <c r="G2" s="5"/>
      <c r="H2" s="5"/>
    </row>
    <row r="3" spans="1:8">
      <c r="A3" s="6" t="s">
        <v>246</v>
      </c>
      <c r="B3" s="5" t="s">
        <v>275</v>
      </c>
      <c r="C3" s="5">
        <v>9</v>
      </c>
      <c r="D3" t="s">
        <v>240</v>
      </c>
      <c r="E3" s="5"/>
      <c r="F3" s="5"/>
      <c r="G3" s="5"/>
      <c r="H3" s="5"/>
    </row>
    <row r="4" spans="1:8">
      <c r="A4" s="6" t="s">
        <v>247</v>
      </c>
      <c r="B4" s="5" t="s">
        <v>276</v>
      </c>
      <c r="C4" s="5">
        <v>12</v>
      </c>
      <c r="D4" t="s">
        <v>242</v>
      </c>
      <c r="E4" s="5"/>
      <c r="F4" s="5"/>
      <c r="G4" s="5"/>
      <c r="H4" s="5"/>
    </row>
    <row r="5" spans="1:8">
      <c r="A5" s="6" t="s">
        <v>248</v>
      </c>
      <c r="B5" s="5" t="s">
        <v>277</v>
      </c>
      <c r="C5" s="5">
        <v>15</v>
      </c>
      <c r="D5" t="s">
        <v>244</v>
      </c>
      <c r="E5" s="5"/>
      <c r="F5" s="5"/>
      <c r="G5" s="5"/>
      <c r="H5" s="5"/>
    </row>
    <row r="6" spans="1:8">
      <c r="A6" s="6" t="s">
        <v>249</v>
      </c>
      <c r="B6" s="5" t="s">
        <v>278</v>
      </c>
      <c r="C6" s="5">
        <v>18</v>
      </c>
      <c r="D6" t="s">
        <v>235</v>
      </c>
      <c r="E6" s="5"/>
      <c r="F6" s="5"/>
      <c r="G6" s="5"/>
      <c r="H6" s="5"/>
    </row>
    <row r="7" spans="1:8">
      <c r="A7" s="6" t="s">
        <v>250</v>
      </c>
      <c r="B7" s="5" t="s">
        <v>279</v>
      </c>
      <c r="C7" s="5">
        <v>21</v>
      </c>
      <c r="D7" t="s">
        <v>237</v>
      </c>
      <c r="E7" s="5"/>
      <c r="F7" s="5"/>
      <c r="G7" s="5"/>
      <c r="H7" s="5"/>
    </row>
    <row r="8" spans="1:8">
      <c r="A8" s="6" t="s">
        <v>251</v>
      </c>
      <c r="B8" s="5" t="s">
        <v>280</v>
      </c>
      <c r="C8" s="5">
        <v>24</v>
      </c>
      <c r="D8" t="s">
        <v>239</v>
      </c>
    </row>
    <row r="9" spans="1:8">
      <c r="A9" s="6" t="s">
        <v>252</v>
      </c>
      <c r="B9" s="5" t="s">
        <v>281</v>
      </c>
      <c r="C9" s="5">
        <v>27</v>
      </c>
      <c r="D9" t="s">
        <v>241</v>
      </c>
    </row>
    <row r="10" spans="1:8">
      <c r="A10" s="6" t="s">
        <v>253</v>
      </c>
      <c r="B10" s="5" t="s">
        <v>282</v>
      </c>
      <c r="C10" s="5">
        <v>30</v>
      </c>
      <c r="D10" t="s">
        <v>243</v>
      </c>
    </row>
    <row r="11" spans="1:8">
      <c r="A11" s="6" t="s">
        <v>254</v>
      </c>
      <c r="B11" s="5" t="s">
        <v>283</v>
      </c>
      <c r="C11" s="5">
        <v>33</v>
      </c>
      <c r="D11" t="s">
        <v>235</v>
      </c>
    </row>
    <row r="12" spans="1:8">
      <c r="A12" s="6" t="s">
        <v>255</v>
      </c>
      <c r="B12" s="5" t="s">
        <v>284</v>
      </c>
      <c r="C12" s="5">
        <v>36</v>
      </c>
      <c r="D12" t="s">
        <v>237</v>
      </c>
    </row>
    <row r="13" spans="1:8">
      <c r="A13" s="6" t="s">
        <v>256</v>
      </c>
      <c r="B13" s="5" t="s">
        <v>285</v>
      </c>
      <c r="C13" s="5">
        <v>39</v>
      </c>
      <c r="D13" t="s">
        <v>239</v>
      </c>
    </row>
    <row r="14" spans="1:8">
      <c r="A14" s="6" t="s">
        <v>257</v>
      </c>
      <c r="B14" s="5" t="s">
        <v>286</v>
      </c>
      <c r="C14" s="5">
        <v>42</v>
      </c>
      <c r="D14" t="s">
        <v>241</v>
      </c>
    </row>
    <row r="15" spans="1:8">
      <c r="A15" s="6" t="s">
        <v>258</v>
      </c>
      <c r="B15" s="5" t="s">
        <v>287</v>
      </c>
      <c r="C15" s="5">
        <v>45</v>
      </c>
      <c r="D15" t="s">
        <v>243</v>
      </c>
    </row>
    <row r="16" spans="1:8">
      <c r="A16" s="6" t="s">
        <v>259</v>
      </c>
      <c r="B16" s="5" t="s">
        <v>288</v>
      </c>
      <c r="C16" s="5">
        <v>48</v>
      </c>
      <c r="D16" t="s">
        <v>235</v>
      </c>
    </row>
    <row r="17" spans="1:4">
      <c r="A17" s="6" t="s">
        <v>260</v>
      </c>
      <c r="B17" s="5" t="s">
        <v>289</v>
      </c>
      <c r="C17" s="5">
        <v>51</v>
      </c>
      <c r="D17" t="s">
        <v>237</v>
      </c>
    </row>
    <row r="18" spans="1:4">
      <c r="A18" s="6" t="s">
        <v>261</v>
      </c>
      <c r="B18" s="5" t="s">
        <v>290</v>
      </c>
      <c r="C18" s="5">
        <v>54</v>
      </c>
      <c r="D18" t="s">
        <v>239</v>
      </c>
    </row>
    <row r="19" spans="1:4">
      <c r="A19" s="6" t="s">
        <v>262</v>
      </c>
      <c r="B19" s="5" t="s">
        <v>291</v>
      </c>
      <c r="C19" s="5">
        <v>57</v>
      </c>
      <c r="D19" t="s">
        <v>241</v>
      </c>
    </row>
    <row r="20" spans="1:4">
      <c r="A20" s="6" t="s">
        <v>263</v>
      </c>
      <c r="B20" s="5" t="s">
        <v>292</v>
      </c>
      <c r="C20" s="5">
        <v>60</v>
      </c>
      <c r="D20" t="s">
        <v>243</v>
      </c>
    </row>
    <row r="21" spans="1:4">
      <c r="A21" s="6" t="s">
        <v>264</v>
      </c>
      <c r="B21" s="5" t="s">
        <v>293</v>
      </c>
      <c r="C21" s="5">
        <v>63</v>
      </c>
      <c r="D21" t="s">
        <v>235</v>
      </c>
    </row>
    <row r="22" spans="1:4">
      <c r="A22" s="6" t="s">
        <v>265</v>
      </c>
      <c r="B22" s="5" t="s">
        <v>294</v>
      </c>
      <c r="C22" s="5">
        <v>66</v>
      </c>
      <c r="D22" t="s">
        <v>237</v>
      </c>
    </row>
    <row r="23" spans="1:4">
      <c r="A23" s="6" t="s">
        <v>266</v>
      </c>
      <c r="B23" s="5" t="s">
        <v>295</v>
      </c>
      <c r="C23" s="5">
        <v>69</v>
      </c>
      <c r="D23" t="s">
        <v>239</v>
      </c>
    </row>
    <row r="24" spans="1:4">
      <c r="A24" s="6" t="s">
        <v>267</v>
      </c>
      <c r="B24" s="5" t="s">
        <v>296</v>
      </c>
      <c r="C24" s="5">
        <v>72</v>
      </c>
      <c r="D24" t="s">
        <v>241</v>
      </c>
    </row>
    <row r="25" spans="1:4">
      <c r="A25" s="6" t="s">
        <v>268</v>
      </c>
      <c r="B25" s="5" t="s">
        <v>297</v>
      </c>
      <c r="C25" s="5">
        <v>75</v>
      </c>
      <c r="D25" t="s">
        <v>243</v>
      </c>
    </row>
    <row r="26" spans="1:4">
      <c r="A26" s="6" t="s">
        <v>269</v>
      </c>
      <c r="B26" s="5" t="s">
        <v>298</v>
      </c>
      <c r="C26" s="5">
        <v>78</v>
      </c>
      <c r="D26" t="s">
        <v>235</v>
      </c>
    </row>
    <row r="27" spans="1:4">
      <c r="A27" s="6" t="s">
        <v>270</v>
      </c>
      <c r="B27" s="5" t="s">
        <v>299</v>
      </c>
      <c r="C27" s="5">
        <v>81</v>
      </c>
      <c r="D27" t="s">
        <v>237</v>
      </c>
    </row>
    <row r="28" spans="1:4">
      <c r="A28" s="6" t="s">
        <v>271</v>
      </c>
      <c r="B28" s="5" t="s">
        <v>300</v>
      </c>
      <c r="C28" s="5">
        <v>84</v>
      </c>
      <c r="D28" t="s">
        <v>239</v>
      </c>
    </row>
    <row r="29" spans="1:4">
      <c r="A29" s="6" t="s">
        <v>272</v>
      </c>
      <c r="B29" s="5" t="s">
        <v>301</v>
      </c>
      <c r="C29" s="5">
        <v>87</v>
      </c>
      <c r="D29" t="s">
        <v>241</v>
      </c>
    </row>
    <row r="30" spans="1:4">
      <c r="A30" s="6" t="s">
        <v>273</v>
      </c>
      <c r="B30" s="5" t="s">
        <v>302</v>
      </c>
      <c r="C30" s="5">
        <v>90</v>
      </c>
      <c r="D30" t="s">
        <v>243</v>
      </c>
    </row>
  </sheetData>
  <phoneticPr fontId="2" type="noConversion"/>
  <pageMargins left="0.7" right="0.7" top="0.75" bottom="0.75" header="0.3" footer="0.3"/>
  <pageSetup paperSize="9" scale="6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0E4A-57E2-4E9A-9830-54985254D5A9}">
  <sheetPr>
    <pageSetUpPr fitToPage="1"/>
  </sheetPr>
  <dimension ref="A1:F18"/>
  <sheetViews>
    <sheetView tabSelected="1" workbookViewId="0">
      <selection activeCell="E3" sqref="E3"/>
    </sheetView>
  </sheetViews>
  <sheetFormatPr defaultRowHeight="17"/>
  <cols>
    <col min="2" max="2" width="10.5" customWidth="1"/>
    <col min="3" max="3" width="10.75" customWidth="1"/>
    <col min="4" max="4" width="9.75" customWidth="1"/>
    <col min="5" max="5" width="13.33203125" customWidth="1"/>
  </cols>
  <sheetData>
    <row r="1" spans="1:6" ht="21">
      <c r="A1" s="72" t="s">
        <v>0</v>
      </c>
      <c r="B1" s="73"/>
      <c r="C1" s="73"/>
      <c r="D1" s="73"/>
      <c r="E1" s="73"/>
      <c r="F1" s="1"/>
    </row>
    <row r="2" spans="1:6">
      <c r="A2" s="2" t="s">
        <v>1</v>
      </c>
      <c r="B2" s="2" t="s">
        <v>2</v>
      </c>
      <c r="C2" s="2" t="s">
        <v>3</v>
      </c>
      <c r="D2" s="3" t="s">
        <v>4</v>
      </c>
      <c r="E2" s="3" t="s">
        <v>64</v>
      </c>
    </row>
    <row r="3" spans="1:6">
      <c r="A3" s="2" t="s">
        <v>5</v>
      </c>
      <c r="B3" s="2" t="s">
        <v>6</v>
      </c>
      <c r="C3" s="2" t="s">
        <v>7</v>
      </c>
      <c r="D3" s="3">
        <v>10</v>
      </c>
      <c r="E3" s="3" t="e">
        <f>D3*HLOOKUP(C3,$C$3:$C$11,3,FALSE)</f>
        <v>#VALUE!</v>
      </c>
    </row>
    <row r="4" spans="1:6">
      <c r="A4" s="2" t="s">
        <v>8</v>
      </c>
      <c r="B4" s="8" t="s">
        <v>303</v>
      </c>
      <c r="C4" s="2" t="s">
        <v>9</v>
      </c>
      <c r="D4" s="3">
        <v>6</v>
      </c>
      <c r="E4" s="3" t="e">
        <f t="shared" ref="E4:E11" si="0">D4*HLOOKUP(C4,$C$3:$C$11,3,FALSE)</f>
        <v>#N/A</v>
      </c>
    </row>
    <row r="5" spans="1:6">
      <c r="A5" s="2" t="s">
        <v>5</v>
      </c>
      <c r="B5" s="2" t="s">
        <v>10</v>
      </c>
      <c r="C5" s="2" t="s">
        <v>7</v>
      </c>
      <c r="D5" s="3">
        <v>15</v>
      </c>
      <c r="E5" s="3" t="e">
        <f t="shared" si="0"/>
        <v>#VALUE!</v>
      </c>
    </row>
    <row r="6" spans="1:6">
      <c r="A6" s="2" t="s">
        <v>11</v>
      </c>
      <c r="B6" s="2" t="s">
        <v>12</v>
      </c>
      <c r="C6" s="2" t="s">
        <v>13</v>
      </c>
      <c r="D6" s="3">
        <v>20</v>
      </c>
      <c r="E6" s="3" t="e">
        <f t="shared" si="0"/>
        <v>#N/A</v>
      </c>
    </row>
    <row r="7" spans="1:6">
      <c r="A7" s="2" t="s">
        <v>14</v>
      </c>
      <c r="B7" s="2" t="s">
        <v>15</v>
      </c>
      <c r="C7" s="2" t="s">
        <v>7</v>
      </c>
      <c r="D7" s="3">
        <v>7</v>
      </c>
      <c r="E7" s="3" t="e">
        <f t="shared" si="0"/>
        <v>#VALUE!</v>
      </c>
    </row>
    <row r="8" spans="1:6">
      <c r="A8" s="2" t="s">
        <v>11</v>
      </c>
      <c r="B8" s="2" t="s">
        <v>16</v>
      </c>
      <c r="C8" s="2" t="s">
        <v>13</v>
      </c>
      <c r="D8" s="3">
        <v>10</v>
      </c>
      <c r="E8" s="3" t="e">
        <f t="shared" si="0"/>
        <v>#N/A</v>
      </c>
    </row>
    <row r="9" spans="1:6">
      <c r="A9" s="2" t="s">
        <v>14</v>
      </c>
      <c r="B9" s="2" t="s">
        <v>17</v>
      </c>
      <c r="C9" s="2" t="s">
        <v>13</v>
      </c>
      <c r="D9" s="3">
        <v>30</v>
      </c>
      <c r="E9" s="3" t="e">
        <f t="shared" si="0"/>
        <v>#N/A</v>
      </c>
    </row>
    <row r="10" spans="1:6">
      <c r="A10" s="2" t="s">
        <v>5</v>
      </c>
      <c r="B10" s="2" t="s">
        <v>18</v>
      </c>
      <c r="C10" s="2" t="s">
        <v>9</v>
      </c>
      <c r="D10" s="3">
        <v>8</v>
      </c>
      <c r="E10" s="3" t="e">
        <f t="shared" si="0"/>
        <v>#N/A</v>
      </c>
    </row>
    <row r="11" spans="1:6">
      <c r="A11" s="2" t="s">
        <v>8</v>
      </c>
      <c r="B11" s="2" t="s">
        <v>19</v>
      </c>
      <c r="C11" s="2" t="s">
        <v>13</v>
      </c>
      <c r="D11" s="3">
        <v>25</v>
      </c>
      <c r="E11" s="3" t="e">
        <f t="shared" si="0"/>
        <v>#N/A</v>
      </c>
    </row>
    <row r="12" spans="1:6">
      <c r="D12" s="4"/>
      <c r="E12" s="4"/>
    </row>
    <row r="13" spans="1:6" ht="21">
      <c r="A13" s="52" t="s">
        <v>20</v>
      </c>
      <c r="D13" s="4"/>
      <c r="E13" s="4"/>
    </row>
    <row r="14" spans="1:6">
      <c r="A14" s="2" t="s">
        <v>3</v>
      </c>
      <c r="B14" s="2" t="s">
        <v>7</v>
      </c>
      <c r="C14" s="2" t="s">
        <v>13</v>
      </c>
      <c r="D14" s="3" t="s">
        <v>9</v>
      </c>
      <c r="E14" s="4"/>
    </row>
    <row r="15" spans="1:6">
      <c r="A15" s="2" t="s">
        <v>21</v>
      </c>
      <c r="B15" s="2">
        <v>1750000</v>
      </c>
      <c r="C15" s="2">
        <v>650000</v>
      </c>
      <c r="D15" s="3">
        <v>1230000</v>
      </c>
      <c r="E15" s="4"/>
    </row>
    <row r="16" spans="1:6">
      <c r="A16" s="2" t="s">
        <v>22</v>
      </c>
      <c r="B16" s="2">
        <v>2200000</v>
      </c>
      <c r="C16" s="2">
        <v>850000</v>
      </c>
      <c r="D16" s="3">
        <v>1440000</v>
      </c>
      <c r="E16" s="4"/>
    </row>
    <row r="17" spans="1:5">
      <c r="A17" s="2" t="s">
        <v>23</v>
      </c>
      <c r="B17" s="2">
        <f>B16-B15</f>
        <v>450000</v>
      </c>
      <c r="C17" s="2">
        <f>C16-C15</f>
        <v>200000</v>
      </c>
      <c r="D17" s="2">
        <f t="shared" ref="D17" si="1">D16-D15</f>
        <v>210000</v>
      </c>
      <c r="E17" s="4"/>
    </row>
    <row r="18" spans="1:5">
      <c r="D18" s="4"/>
      <c r="E18" s="4"/>
    </row>
  </sheetData>
  <mergeCells count="1">
    <mergeCell ref="A1:E1"/>
  </mergeCells>
  <phoneticPr fontId="2" type="noConversion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958C-3E5D-47BB-95BC-1AC8149058D0}">
  <dimension ref="A1:M55"/>
  <sheetViews>
    <sheetView zoomScaleNormal="100" workbookViewId="0">
      <selection sqref="A1:L1"/>
    </sheetView>
  </sheetViews>
  <sheetFormatPr defaultColWidth="9" defaultRowHeight="17"/>
  <cols>
    <col min="1" max="1" width="5.25" style="22" bestFit="1" customWidth="1"/>
    <col min="2" max="2" width="12.25" style="18" customWidth="1"/>
    <col min="3" max="3" width="8.5" style="22" customWidth="1"/>
    <col min="4" max="4" width="7.08203125" style="18" bestFit="1" customWidth="1"/>
    <col min="5" max="5" width="4.75" style="18" customWidth="1"/>
    <col min="6" max="9" width="5.25" style="18" bestFit="1" customWidth="1"/>
    <col min="10" max="10" width="5.25" style="28" bestFit="1" customWidth="1"/>
    <col min="11" max="11" width="7.08203125" style="29" bestFit="1" customWidth="1"/>
    <col min="12" max="12" width="5.25" style="18" bestFit="1" customWidth="1"/>
    <col min="13" max="16384" width="9" style="18"/>
  </cols>
  <sheetData>
    <row r="1" spans="1:13" ht="29.25" customHeight="1">
      <c r="A1" s="74" t="s">
        <v>219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ht="14.25" customHeight="1">
      <c r="A2" s="19" t="s">
        <v>84</v>
      </c>
      <c r="B2" s="19" t="s">
        <v>85</v>
      </c>
      <c r="C2" s="19" t="s">
        <v>86</v>
      </c>
      <c r="D2" s="19" t="s">
        <v>87</v>
      </c>
      <c r="E2" s="19" t="s">
        <v>88</v>
      </c>
      <c r="F2" s="19" t="s">
        <v>89</v>
      </c>
      <c r="G2" s="19" t="s">
        <v>90</v>
      </c>
      <c r="H2" s="20" t="s">
        <v>91</v>
      </c>
      <c r="I2" s="19" t="s">
        <v>92</v>
      </c>
      <c r="J2" s="21" t="s">
        <v>93</v>
      </c>
      <c r="K2" s="21" t="s">
        <v>94</v>
      </c>
      <c r="L2" s="21" t="s">
        <v>95</v>
      </c>
      <c r="M2" s="22"/>
    </row>
    <row r="3" spans="1:13">
      <c r="A3" s="23">
        <v>1</v>
      </c>
      <c r="B3" s="24" t="s">
        <v>96</v>
      </c>
      <c r="C3" s="24">
        <v>931031</v>
      </c>
      <c r="D3" s="64" t="s">
        <v>304</v>
      </c>
      <c r="E3" s="25">
        <v>3</v>
      </c>
      <c r="F3" s="23">
        <v>76</v>
      </c>
      <c r="G3" s="23">
        <v>91</v>
      </c>
      <c r="H3" s="23">
        <v>50</v>
      </c>
      <c r="I3" s="23">
        <f t="shared" ref="I3:I34" si="0">SUM(F3:H3)</f>
        <v>217</v>
      </c>
      <c r="J3" s="26">
        <f t="shared" ref="J3:J55" si="1">RANK(I3,$I$3:$I$55,0)</f>
        <v>5</v>
      </c>
      <c r="K3" s="27">
        <f t="shared" ref="K3:K55" si="2">J3/53*100</f>
        <v>9.433962264150944</v>
      </c>
      <c r="L3" s="23" t="str">
        <f>IF(K3&lt;=15,"A+",IF(K3&lt;=30,"A0",IF(K3&lt;=50,"B+",IF(K3&lt;=85,"B0",IF(K3&lt;=90,"C+",IF(K3&lt;=95,"C0","D0"))))))</f>
        <v>A+</v>
      </c>
      <c r="M3" s="22"/>
    </row>
    <row r="4" spans="1:13">
      <c r="A4" s="23">
        <v>2</v>
      </c>
      <c r="B4" s="24" t="s">
        <v>96</v>
      </c>
      <c r="C4" s="24">
        <v>931006</v>
      </c>
      <c r="D4" s="24" t="s">
        <v>220</v>
      </c>
      <c r="E4" s="25">
        <v>3</v>
      </c>
      <c r="F4" s="23">
        <v>99</v>
      </c>
      <c r="G4" s="23">
        <v>90</v>
      </c>
      <c r="H4" s="23">
        <v>40</v>
      </c>
      <c r="I4" s="23">
        <f t="shared" si="0"/>
        <v>229</v>
      </c>
      <c r="J4" s="26">
        <f t="shared" si="1"/>
        <v>3</v>
      </c>
      <c r="K4" s="27">
        <f t="shared" si="2"/>
        <v>5.6603773584905666</v>
      </c>
      <c r="L4" s="23" t="str">
        <f t="shared" ref="L4:L55" si="3">IF(K4&lt;=15,"A+",IF(K4&lt;=30,"A0",IF(K4&lt;=50,"B+",IF(K4&lt;=85,"B0",IF(K4&lt;=90,"C+",IF(K4&lt;=95,"C0","D0"))))))</f>
        <v>A+</v>
      </c>
      <c r="M4" s="22"/>
    </row>
    <row r="5" spans="1:13">
      <c r="A5" s="23">
        <v>3</v>
      </c>
      <c r="B5" s="24" t="s">
        <v>96</v>
      </c>
      <c r="C5" s="24">
        <v>931008</v>
      </c>
      <c r="D5" s="24" t="s">
        <v>97</v>
      </c>
      <c r="E5" s="25">
        <v>3</v>
      </c>
      <c r="F5" s="23">
        <v>97</v>
      </c>
      <c r="G5" s="23">
        <v>96</v>
      </c>
      <c r="H5" s="23">
        <v>47</v>
      </c>
      <c r="I5" s="23">
        <f t="shared" si="0"/>
        <v>240</v>
      </c>
      <c r="J5" s="26">
        <f t="shared" si="1"/>
        <v>1</v>
      </c>
      <c r="K5" s="27">
        <f t="shared" si="2"/>
        <v>1.8867924528301887</v>
      </c>
      <c r="L5" s="23" t="str">
        <f t="shared" si="3"/>
        <v>A+</v>
      </c>
      <c r="M5" s="22"/>
    </row>
    <row r="6" spans="1:13">
      <c r="A6" s="23">
        <v>4</v>
      </c>
      <c r="B6" s="24" t="s">
        <v>96</v>
      </c>
      <c r="C6" s="24">
        <v>931010</v>
      </c>
      <c r="D6" s="24" t="s">
        <v>98</v>
      </c>
      <c r="E6" s="25">
        <v>3</v>
      </c>
      <c r="F6" s="23">
        <v>95</v>
      </c>
      <c r="G6" s="23">
        <v>72</v>
      </c>
      <c r="H6" s="23">
        <v>23</v>
      </c>
      <c r="I6" s="23">
        <f t="shared" si="0"/>
        <v>190</v>
      </c>
      <c r="J6" s="26">
        <f t="shared" si="1"/>
        <v>26</v>
      </c>
      <c r="K6" s="27">
        <f t="shared" si="2"/>
        <v>49.056603773584904</v>
      </c>
      <c r="L6" s="23" t="str">
        <f t="shared" si="3"/>
        <v>B+</v>
      </c>
      <c r="M6" s="22"/>
    </row>
    <row r="7" spans="1:13">
      <c r="A7" s="23">
        <v>5</v>
      </c>
      <c r="B7" s="24" t="s">
        <v>96</v>
      </c>
      <c r="C7" s="24">
        <v>931020</v>
      </c>
      <c r="D7" s="24" t="s">
        <v>99</v>
      </c>
      <c r="E7" s="25">
        <v>3</v>
      </c>
      <c r="F7" s="23">
        <v>54</v>
      </c>
      <c r="G7" s="23">
        <v>29</v>
      </c>
      <c r="H7" s="23">
        <v>0</v>
      </c>
      <c r="I7" s="23">
        <f t="shared" si="0"/>
        <v>83</v>
      </c>
      <c r="J7" s="26">
        <f t="shared" si="1"/>
        <v>48</v>
      </c>
      <c r="K7" s="27">
        <f t="shared" si="2"/>
        <v>90.566037735849065</v>
      </c>
      <c r="L7" s="23" t="str">
        <f t="shared" si="3"/>
        <v>C0</v>
      </c>
      <c r="M7" s="22"/>
    </row>
    <row r="8" spans="1:13">
      <c r="A8" s="23">
        <v>6</v>
      </c>
      <c r="B8" s="24" t="s">
        <v>96</v>
      </c>
      <c r="C8" s="24">
        <v>931022</v>
      </c>
      <c r="D8" s="24" t="s">
        <v>100</v>
      </c>
      <c r="E8" s="25">
        <v>3</v>
      </c>
      <c r="F8" s="23">
        <v>91</v>
      </c>
      <c r="G8" s="23">
        <v>45</v>
      </c>
      <c r="H8" s="23">
        <v>23</v>
      </c>
      <c r="I8" s="23">
        <f t="shared" si="0"/>
        <v>159</v>
      </c>
      <c r="J8" s="26">
        <f t="shared" si="1"/>
        <v>34</v>
      </c>
      <c r="K8" s="27">
        <f t="shared" si="2"/>
        <v>64.15094339622641</v>
      </c>
      <c r="L8" s="23" t="str">
        <f t="shared" si="3"/>
        <v>B0</v>
      </c>
      <c r="M8" s="22"/>
    </row>
    <row r="9" spans="1:13">
      <c r="A9" s="23">
        <v>7</v>
      </c>
      <c r="B9" s="24" t="s">
        <v>96</v>
      </c>
      <c r="C9" s="24">
        <v>931025</v>
      </c>
      <c r="D9" s="24" t="s">
        <v>101</v>
      </c>
      <c r="E9" s="25">
        <v>3</v>
      </c>
      <c r="F9" s="23">
        <v>76</v>
      </c>
      <c r="G9" s="23">
        <v>32</v>
      </c>
      <c r="H9" s="23">
        <v>10</v>
      </c>
      <c r="I9" s="23">
        <f t="shared" si="0"/>
        <v>118</v>
      </c>
      <c r="J9" s="26">
        <f t="shared" si="1"/>
        <v>41</v>
      </c>
      <c r="K9" s="27">
        <f t="shared" si="2"/>
        <v>77.358490566037744</v>
      </c>
      <c r="L9" s="23" t="str">
        <f t="shared" si="3"/>
        <v>B0</v>
      </c>
      <c r="M9" s="22"/>
    </row>
    <row r="10" spans="1:13">
      <c r="A10" s="23">
        <v>8</v>
      </c>
      <c r="B10" s="24" t="s">
        <v>96</v>
      </c>
      <c r="C10" s="24">
        <v>931027</v>
      </c>
      <c r="D10" s="24" t="s">
        <v>102</v>
      </c>
      <c r="E10" s="25">
        <v>3</v>
      </c>
      <c r="F10" s="23">
        <v>48</v>
      </c>
      <c r="G10" s="23">
        <v>13</v>
      </c>
      <c r="H10" s="23">
        <v>0</v>
      </c>
      <c r="I10" s="23">
        <f t="shared" si="0"/>
        <v>61</v>
      </c>
      <c r="J10" s="26">
        <f t="shared" si="1"/>
        <v>49</v>
      </c>
      <c r="K10" s="27">
        <f t="shared" si="2"/>
        <v>92.452830188679243</v>
      </c>
      <c r="L10" s="23" t="str">
        <f t="shared" si="3"/>
        <v>C0</v>
      </c>
      <c r="M10" s="22"/>
    </row>
    <row r="11" spans="1:13">
      <c r="A11" s="23">
        <v>9</v>
      </c>
      <c r="B11" s="24" t="s">
        <v>96</v>
      </c>
      <c r="C11" s="24">
        <v>931041</v>
      </c>
      <c r="D11" s="24" t="s">
        <v>103</v>
      </c>
      <c r="E11" s="25">
        <v>3</v>
      </c>
      <c r="F11" s="23">
        <v>90</v>
      </c>
      <c r="G11" s="23">
        <v>90</v>
      </c>
      <c r="H11" s="23">
        <v>24</v>
      </c>
      <c r="I11" s="23">
        <f t="shared" si="0"/>
        <v>204</v>
      </c>
      <c r="J11" s="26">
        <f t="shared" si="1"/>
        <v>16</v>
      </c>
      <c r="K11" s="27">
        <f t="shared" si="2"/>
        <v>30.188679245283019</v>
      </c>
      <c r="L11" s="23" t="str">
        <f t="shared" si="3"/>
        <v>B+</v>
      </c>
      <c r="M11" s="22"/>
    </row>
    <row r="12" spans="1:13">
      <c r="A12" s="23">
        <v>10</v>
      </c>
      <c r="B12" s="24" t="s">
        <v>96</v>
      </c>
      <c r="C12" s="24">
        <v>931042</v>
      </c>
      <c r="D12" s="24" t="s">
        <v>104</v>
      </c>
      <c r="E12" s="25">
        <v>3</v>
      </c>
      <c r="F12" s="23">
        <v>92</v>
      </c>
      <c r="G12" s="23">
        <v>30</v>
      </c>
      <c r="H12" s="23">
        <v>0</v>
      </c>
      <c r="I12" s="23">
        <f t="shared" si="0"/>
        <v>122</v>
      </c>
      <c r="J12" s="26">
        <f t="shared" si="1"/>
        <v>38</v>
      </c>
      <c r="K12" s="27">
        <f t="shared" si="2"/>
        <v>71.698113207547166</v>
      </c>
      <c r="L12" s="23" t="str">
        <f t="shared" si="3"/>
        <v>B0</v>
      </c>
      <c r="M12" s="22"/>
    </row>
    <row r="13" spans="1:13">
      <c r="A13" s="23">
        <v>11</v>
      </c>
      <c r="B13" s="24" t="s">
        <v>96</v>
      </c>
      <c r="C13" s="24">
        <v>931048</v>
      </c>
      <c r="D13" s="24" t="s">
        <v>105</v>
      </c>
      <c r="E13" s="25">
        <v>3</v>
      </c>
      <c r="F13" s="23">
        <v>84</v>
      </c>
      <c r="G13" s="23">
        <v>81</v>
      </c>
      <c r="H13" s="23">
        <v>27</v>
      </c>
      <c r="I13" s="23">
        <f t="shared" si="0"/>
        <v>192</v>
      </c>
      <c r="J13" s="26">
        <f t="shared" si="1"/>
        <v>25</v>
      </c>
      <c r="K13" s="27">
        <f t="shared" si="2"/>
        <v>47.169811320754718</v>
      </c>
      <c r="L13" s="23" t="str">
        <f t="shared" si="3"/>
        <v>B+</v>
      </c>
      <c r="M13" s="22"/>
    </row>
    <row r="14" spans="1:13">
      <c r="A14" s="23">
        <v>12</v>
      </c>
      <c r="B14" s="24" t="s">
        <v>96</v>
      </c>
      <c r="C14" s="24">
        <v>931052</v>
      </c>
      <c r="D14" s="24" t="s">
        <v>106</v>
      </c>
      <c r="E14" s="25">
        <v>3</v>
      </c>
      <c r="F14" s="23">
        <v>90</v>
      </c>
      <c r="G14" s="23">
        <v>87</v>
      </c>
      <c r="H14" s="23">
        <v>39</v>
      </c>
      <c r="I14" s="23">
        <f t="shared" si="0"/>
        <v>216</v>
      </c>
      <c r="J14" s="26">
        <f t="shared" si="1"/>
        <v>6</v>
      </c>
      <c r="K14" s="27">
        <f t="shared" si="2"/>
        <v>11.320754716981133</v>
      </c>
      <c r="L14" s="23" t="str">
        <f t="shared" si="3"/>
        <v>A+</v>
      </c>
      <c r="M14" s="22"/>
    </row>
    <row r="15" spans="1:13">
      <c r="A15" s="23">
        <v>13</v>
      </c>
      <c r="B15" s="24" t="s">
        <v>96</v>
      </c>
      <c r="C15" s="24">
        <v>931055</v>
      </c>
      <c r="D15" s="24" t="s">
        <v>107</v>
      </c>
      <c r="E15" s="25">
        <v>3</v>
      </c>
      <c r="F15" s="23">
        <v>90</v>
      </c>
      <c r="G15" s="23">
        <v>83</v>
      </c>
      <c r="H15" s="23">
        <v>38</v>
      </c>
      <c r="I15" s="23">
        <f t="shared" si="0"/>
        <v>211</v>
      </c>
      <c r="J15" s="26">
        <f t="shared" si="1"/>
        <v>10</v>
      </c>
      <c r="K15" s="27">
        <f t="shared" si="2"/>
        <v>18.867924528301888</v>
      </c>
      <c r="L15" s="23" t="str">
        <f t="shared" si="3"/>
        <v>A0</v>
      </c>
      <c r="M15" s="22"/>
    </row>
    <row r="16" spans="1:13">
      <c r="A16" s="23">
        <v>14</v>
      </c>
      <c r="B16" s="24" t="s">
        <v>96</v>
      </c>
      <c r="C16" s="24">
        <v>931001</v>
      </c>
      <c r="D16" s="24" t="s">
        <v>108</v>
      </c>
      <c r="E16" s="25">
        <v>3</v>
      </c>
      <c r="F16" s="23">
        <v>97</v>
      </c>
      <c r="G16" s="23">
        <v>77</v>
      </c>
      <c r="H16" s="23">
        <v>29</v>
      </c>
      <c r="I16" s="23">
        <f t="shared" si="0"/>
        <v>203</v>
      </c>
      <c r="J16" s="26">
        <f t="shared" si="1"/>
        <v>17</v>
      </c>
      <c r="K16" s="27">
        <f t="shared" si="2"/>
        <v>32.075471698113205</v>
      </c>
      <c r="L16" s="23" t="str">
        <f t="shared" si="3"/>
        <v>B+</v>
      </c>
      <c r="M16" s="22"/>
    </row>
    <row r="17" spans="1:13">
      <c r="A17" s="23">
        <v>15</v>
      </c>
      <c r="B17" s="24" t="s">
        <v>96</v>
      </c>
      <c r="C17" s="24">
        <v>931008</v>
      </c>
      <c r="D17" s="24" t="s">
        <v>109</v>
      </c>
      <c r="E17" s="25">
        <v>3</v>
      </c>
      <c r="F17" s="23">
        <v>63</v>
      </c>
      <c r="G17" s="23">
        <v>43</v>
      </c>
      <c r="H17" s="23">
        <v>7</v>
      </c>
      <c r="I17" s="23">
        <f t="shared" si="0"/>
        <v>113</v>
      </c>
      <c r="J17" s="26">
        <f t="shared" si="1"/>
        <v>43</v>
      </c>
      <c r="K17" s="27">
        <f t="shared" si="2"/>
        <v>81.132075471698116</v>
      </c>
      <c r="L17" s="23" t="str">
        <f t="shared" si="3"/>
        <v>B0</v>
      </c>
      <c r="M17" s="22"/>
    </row>
    <row r="18" spans="1:13">
      <c r="A18" s="23">
        <v>16</v>
      </c>
      <c r="B18" s="24" t="s">
        <v>96</v>
      </c>
      <c r="C18" s="24">
        <v>931016</v>
      </c>
      <c r="D18" s="24" t="s">
        <v>110</v>
      </c>
      <c r="E18" s="25">
        <v>3</v>
      </c>
      <c r="F18" s="23">
        <v>77</v>
      </c>
      <c r="G18" s="23">
        <v>73</v>
      </c>
      <c r="H18" s="23">
        <v>44</v>
      </c>
      <c r="I18" s="23">
        <f t="shared" si="0"/>
        <v>194</v>
      </c>
      <c r="J18" s="26">
        <f t="shared" si="1"/>
        <v>24</v>
      </c>
      <c r="K18" s="27">
        <f t="shared" si="2"/>
        <v>45.283018867924532</v>
      </c>
      <c r="L18" s="23" t="str">
        <f t="shared" si="3"/>
        <v>B+</v>
      </c>
      <c r="M18" s="22"/>
    </row>
    <row r="19" spans="1:13">
      <c r="A19" s="23">
        <v>17</v>
      </c>
      <c r="B19" s="24" t="s">
        <v>96</v>
      </c>
      <c r="C19" s="24">
        <v>931021</v>
      </c>
      <c r="D19" s="24" t="s">
        <v>111</v>
      </c>
      <c r="E19" s="25">
        <v>3</v>
      </c>
      <c r="F19" s="23">
        <v>95</v>
      </c>
      <c r="G19" s="23">
        <v>80</v>
      </c>
      <c r="H19" s="23">
        <v>14</v>
      </c>
      <c r="I19" s="23">
        <f t="shared" si="0"/>
        <v>189</v>
      </c>
      <c r="J19" s="26">
        <f t="shared" si="1"/>
        <v>28</v>
      </c>
      <c r="K19" s="27">
        <f t="shared" si="2"/>
        <v>52.830188679245282</v>
      </c>
      <c r="L19" s="23" t="str">
        <f t="shared" si="3"/>
        <v>B0</v>
      </c>
      <c r="M19" s="22"/>
    </row>
    <row r="20" spans="1:13">
      <c r="A20" s="23">
        <v>18</v>
      </c>
      <c r="B20" s="24" t="s">
        <v>96</v>
      </c>
      <c r="C20" s="24">
        <v>931023</v>
      </c>
      <c r="D20" s="24" t="s">
        <v>112</v>
      </c>
      <c r="E20" s="25">
        <v>3</v>
      </c>
      <c r="F20" s="23">
        <v>43</v>
      </c>
      <c r="G20" s="23">
        <v>11</v>
      </c>
      <c r="H20" s="23">
        <v>0</v>
      </c>
      <c r="I20" s="23">
        <f t="shared" si="0"/>
        <v>54</v>
      </c>
      <c r="J20" s="26">
        <f t="shared" si="1"/>
        <v>50</v>
      </c>
      <c r="K20" s="27">
        <f t="shared" si="2"/>
        <v>94.339622641509436</v>
      </c>
      <c r="L20" s="23" t="str">
        <f t="shared" si="3"/>
        <v>C0</v>
      </c>
      <c r="M20" s="22"/>
    </row>
    <row r="21" spans="1:13">
      <c r="A21" s="23">
        <v>19</v>
      </c>
      <c r="B21" s="24" t="s">
        <v>96</v>
      </c>
      <c r="C21" s="24">
        <v>931041</v>
      </c>
      <c r="D21" s="24" t="s">
        <v>113</v>
      </c>
      <c r="E21" s="25">
        <v>3</v>
      </c>
      <c r="F21" s="23">
        <v>97</v>
      </c>
      <c r="G21" s="23">
        <v>89</v>
      </c>
      <c r="H21" s="23">
        <v>11</v>
      </c>
      <c r="I21" s="23">
        <f t="shared" si="0"/>
        <v>197</v>
      </c>
      <c r="J21" s="26">
        <f t="shared" si="1"/>
        <v>21</v>
      </c>
      <c r="K21" s="27">
        <f t="shared" si="2"/>
        <v>39.622641509433961</v>
      </c>
      <c r="L21" s="23" t="str">
        <f t="shared" si="3"/>
        <v>B+</v>
      </c>
      <c r="M21" s="22"/>
    </row>
    <row r="22" spans="1:13">
      <c r="A22" s="23">
        <v>20</v>
      </c>
      <c r="B22" s="24" t="s">
        <v>96</v>
      </c>
      <c r="C22" s="24">
        <v>931042</v>
      </c>
      <c r="D22" s="24" t="s">
        <v>114</v>
      </c>
      <c r="E22" s="25">
        <v>3</v>
      </c>
      <c r="F22" s="23">
        <v>86</v>
      </c>
      <c r="G22" s="23">
        <v>74</v>
      </c>
      <c r="H22" s="23">
        <v>8</v>
      </c>
      <c r="I22" s="23">
        <f t="shared" si="0"/>
        <v>168</v>
      </c>
      <c r="J22" s="26">
        <f t="shared" si="1"/>
        <v>33</v>
      </c>
      <c r="K22" s="27">
        <f t="shared" si="2"/>
        <v>62.264150943396224</v>
      </c>
      <c r="L22" s="23" t="str">
        <f t="shared" si="3"/>
        <v>B0</v>
      </c>
      <c r="M22" s="22"/>
    </row>
    <row r="23" spans="1:13">
      <c r="A23" s="23">
        <v>21</v>
      </c>
      <c r="B23" s="24" t="s">
        <v>96</v>
      </c>
      <c r="C23" s="24">
        <v>931044</v>
      </c>
      <c r="D23" s="24" t="s">
        <v>115</v>
      </c>
      <c r="E23" s="25">
        <v>3</v>
      </c>
      <c r="F23" s="23">
        <v>90</v>
      </c>
      <c r="G23" s="23">
        <v>80</v>
      </c>
      <c r="H23" s="23">
        <v>37</v>
      </c>
      <c r="I23" s="23">
        <f t="shared" si="0"/>
        <v>207</v>
      </c>
      <c r="J23" s="26">
        <f t="shared" si="1"/>
        <v>13</v>
      </c>
      <c r="K23" s="27">
        <f t="shared" si="2"/>
        <v>24.528301886792452</v>
      </c>
      <c r="L23" s="23" t="str">
        <f t="shared" si="3"/>
        <v>A0</v>
      </c>
      <c r="M23" s="22"/>
    </row>
    <row r="24" spans="1:13">
      <c r="A24" s="23">
        <v>22</v>
      </c>
      <c r="B24" s="24" t="s">
        <v>96</v>
      </c>
      <c r="C24" s="24">
        <v>931045</v>
      </c>
      <c r="D24" s="24" t="s">
        <v>116</v>
      </c>
      <c r="E24" s="25">
        <v>3</v>
      </c>
      <c r="F24" s="23">
        <v>89</v>
      </c>
      <c r="G24" s="23">
        <v>69</v>
      </c>
      <c r="H24" s="23">
        <v>32</v>
      </c>
      <c r="I24" s="23">
        <f t="shared" si="0"/>
        <v>190</v>
      </c>
      <c r="J24" s="26">
        <f t="shared" si="1"/>
        <v>26</v>
      </c>
      <c r="K24" s="27">
        <f t="shared" si="2"/>
        <v>49.056603773584904</v>
      </c>
      <c r="L24" s="23" t="str">
        <f t="shared" si="3"/>
        <v>B+</v>
      </c>
      <c r="M24" s="22"/>
    </row>
    <row r="25" spans="1:13">
      <c r="A25" s="23">
        <v>23</v>
      </c>
      <c r="B25" s="24" t="s">
        <v>96</v>
      </c>
      <c r="C25" s="24">
        <v>931051</v>
      </c>
      <c r="D25" s="24" t="s">
        <v>117</v>
      </c>
      <c r="E25" s="25">
        <v>3</v>
      </c>
      <c r="F25" s="23">
        <v>79</v>
      </c>
      <c r="G25" s="23">
        <v>98</v>
      </c>
      <c r="H25" s="23">
        <v>12</v>
      </c>
      <c r="I25" s="23">
        <f t="shared" si="0"/>
        <v>189</v>
      </c>
      <c r="J25" s="26">
        <f t="shared" si="1"/>
        <v>28</v>
      </c>
      <c r="K25" s="27">
        <f t="shared" si="2"/>
        <v>52.830188679245282</v>
      </c>
      <c r="L25" s="23" t="str">
        <f t="shared" si="3"/>
        <v>B0</v>
      </c>
      <c r="M25" s="22"/>
    </row>
    <row r="26" spans="1:13">
      <c r="A26" s="23">
        <v>24</v>
      </c>
      <c r="B26" s="24" t="s">
        <v>96</v>
      </c>
      <c r="C26" s="24">
        <v>931058</v>
      </c>
      <c r="D26" s="24" t="s">
        <v>118</v>
      </c>
      <c r="E26" s="25">
        <v>3</v>
      </c>
      <c r="F26" s="23">
        <v>79</v>
      </c>
      <c r="G26" s="23">
        <v>78</v>
      </c>
      <c r="H26" s="23">
        <v>30</v>
      </c>
      <c r="I26" s="23">
        <f t="shared" si="0"/>
        <v>187</v>
      </c>
      <c r="J26" s="26">
        <f t="shared" si="1"/>
        <v>30</v>
      </c>
      <c r="K26" s="27">
        <f t="shared" si="2"/>
        <v>56.60377358490566</v>
      </c>
      <c r="L26" s="23" t="str">
        <f t="shared" si="3"/>
        <v>B0</v>
      </c>
      <c r="M26" s="22"/>
    </row>
    <row r="27" spans="1:13">
      <c r="A27" s="23">
        <v>25</v>
      </c>
      <c r="B27" s="24" t="s">
        <v>96</v>
      </c>
      <c r="C27" s="24">
        <v>931060</v>
      </c>
      <c r="D27" s="24" t="s">
        <v>119</v>
      </c>
      <c r="E27" s="25">
        <v>3</v>
      </c>
      <c r="F27" s="23">
        <v>59</v>
      </c>
      <c r="G27" s="23">
        <v>42</v>
      </c>
      <c r="H27" s="23">
        <v>15</v>
      </c>
      <c r="I27" s="23">
        <f t="shared" si="0"/>
        <v>116</v>
      </c>
      <c r="J27" s="26">
        <f t="shared" si="1"/>
        <v>42</v>
      </c>
      <c r="K27" s="27">
        <f t="shared" si="2"/>
        <v>79.245283018867923</v>
      </c>
      <c r="L27" s="23" t="str">
        <f t="shared" si="3"/>
        <v>B0</v>
      </c>
      <c r="M27" s="22"/>
    </row>
    <row r="28" spans="1:13">
      <c r="A28" s="23">
        <v>26</v>
      </c>
      <c r="B28" s="24" t="s">
        <v>96</v>
      </c>
      <c r="C28" s="24">
        <v>931027</v>
      </c>
      <c r="D28" s="24" t="s">
        <v>120</v>
      </c>
      <c r="E28" s="25">
        <v>3</v>
      </c>
      <c r="F28" s="23">
        <v>95</v>
      </c>
      <c r="G28" s="23">
        <v>88</v>
      </c>
      <c r="H28" s="23">
        <v>25</v>
      </c>
      <c r="I28" s="23">
        <f t="shared" si="0"/>
        <v>208</v>
      </c>
      <c r="J28" s="26">
        <f t="shared" si="1"/>
        <v>11</v>
      </c>
      <c r="K28" s="27">
        <f t="shared" si="2"/>
        <v>20.754716981132077</v>
      </c>
      <c r="L28" s="23" t="str">
        <f>IF(K28&lt;=15,"A+",IF(K28&lt;=30,"A0",IF(K28&lt;=50,"B+",IF(K28&lt;=85,"B0",IF(K28&lt;=90,"C+",IF(K28&lt;=95,"C0","D0"))))))</f>
        <v>A0</v>
      </c>
      <c r="M28" s="22"/>
    </row>
    <row r="29" spans="1:13">
      <c r="A29" s="23">
        <v>27</v>
      </c>
      <c r="B29" s="24" t="s">
        <v>96</v>
      </c>
      <c r="C29" s="24">
        <v>931010</v>
      </c>
      <c r="D29" s="24" t="s">
        <v>121</v>
      </c>
      <c r="E29" s="25">
        <v>3</v>
      </c>
      <c r="F29" s="23">
        <v>98</v>
      </c>
      <c r="G29" s="23">
        <v>91</v>
      </c>
      <c r="H29" s="23">
        <v>27</v>
      </c>
      <c r="I29" s="23">
        <f t="shared" si="0"/>
        <v>216</v>
      </c>
      <c r="J29" s="26">
        <f t="shared" si="1"/>
        <v>6</v>
      </c>
      <c r="K29" s="27">
        <f t="shared" si="2"/>
        <v>11.320754716981133</v>
      </c>
      <c r="L29" s="23" t="str">
        <f t="shared" si="3"/>
        <v>A+</v>
      </c>
      <c r="M29" s="22"/>
    </row>
    <row r="30" spans="1:13">
      <c r="A30" s="23">
        <v>28</v>
      </c>
      <c r="B30" s="24" t="s">
        <v>96</v>
      </c>
      <c r="C30" s="24">
        <v>931015</v>
      </c>
      <c r="D30" s="24" t="s">
        <v>122</v>
      </c>
      <c r="E30" s="25">
        <v>3</v>
      </c>
      <c r="F30" s="23">
        <v>92</v>
      </c>
      <c r="G30" s="23">
        <v>84</v>
      </c>
      <c r="H30" s="23">
        <v>25</v>
      </c>
      <c r="I30" s="23">
        <f t="shared" si="0"/>
        <v>201</v>
      </c>
      <c r="J30" s="26">
        <f t="shared" si="1"/>
        <v>18</v>
      </c>
      <c r="K30" s="27">
        <f t="shared" si="2"/>
        <v>33.962264150943398</v>
      </c>
      <c r="L30" s="23" t="str">
        <f t="shared" si="3"/>
        <v>B+</v>
      </c>
      <c r="M30" s="22"/>
    </row>
    <row r="31" spans="1:13">
      <c r="A31" s="23">
        <v>29</v>
      </c>
      <c r="B31" s="24" t="s">
        <v>96</v>
      </c>
      <c r="C31" s="24">
        <v>931025</v>
      </c>
      <c r="D31" s="24" t="s">
        <v>123</v>
      </c>
      <c r="E31" s="25">
        <v>3</v>
      </c>
      <c r="F31" s="23">
        <v>97</v>
      </c>
      <c r="G31" s="23">
        <v>83</v>
      </c>
      <c r="H31" s="23">
        <v>25</v>
      </c>
      <c r="I31" s="23">
        <f t="shared" si="0"/>
        <v>205</v>
      </c>
      <c r="J31" s="26">
        <f t="shared" si="1"/>
        <v>14</v>
      </c>
      <c r="K31" s="27">
        <f t="shared" si="2"/>
        <v>26.415094339622641</v>
      </c>
      <c r="L31" s="23" t="str">
        <f t="shared" si="3"/>
        <v>A0</v>
      </c>
      <c r="M31" s="22"/>
    </row>
    <row r="32" spans="1:13">
      <c r="A32" s="23">
        <v>30</v>
      </c>
      <c r="B32" s="24" t="s">
        <v>96</v>
      </c>
      <c r="C32" s="24">
        <v>931028</v>
      </c>
      <c r="D32" s="24" t="s">
        <v>124</v>
      </c>
      <c r="E32" s="25">
        <v>3</v>
      </c>
      <c r="F32" s="23">
        <v>83</v>
      </c>
      <c r="G32" s="23">
        <v>70</v>
      </c>
      <c r="H32" s="23">
        <v>22</v>
      </c>
      <c r="I32" s="23">
        <f t="shared" si="0"/>
        <v>175</v>
      </c>
      <c r="J32" s="26">
        <f t="shared" si="1"/>
        <v>32</v>
      </c>
      <c r="K32" s="27">
        <f t="shared" si="2"/>
        <v>60.377358490566039</v>
      </c>
      <c r="L32" s="23" t="str">
        <f t="shared" si="3"/>
        <v>B0</v>
      </c>
      <c r="M32" s="22"/>
    </row>
    <row r="33" spans="1:13">
      <c r="A33" s="23">
        <v>31</v>
      </c>
      <c r="B33" s="24" t="s">
        <v>96</v>
      </c>
      <c r="C33" s="24">
        <v>931031</v>
      </c>
      <c r="D33" s="24" t="s">
        <v>125</v>
      </c>
      <c r="E33" s="25">
        <v>3</v>
      </c>
      <c r="F33" s="23">
        <v>66</v>
      </c>
      <c r="G33" s="23">
        <v>54</v>
      </c>
      <c r="H33" s="23">
        <v>0</v>
      </c>
      <c r="I33" s="23">
        <f t="shared" si="0"/>
        <v>120</v>
      </c>
      <c r="J33" s="26">
        <f t="shared" si="1"/>
        <v>40</v>
      </c>
      <c r="K33" s="27">
        <f t="shared" si="2"/>
        <v>75.471698113207552</v>
      </c>
      <c r="L33" s="23" t="str">
        <f t="shared" si="3"/>
        <v>B0</v>
      </c>
      <c r="M33" s="22"/>
    </row>
    <row r="34" spans="1:13">
      <c r="A34" s="23">
        <v>32</v>
      </c>
      <c r="B34" s="24" t="s">
        <v>96</v>
      </c>
      <c r="C34" s="24">
        <v>931050</v>
      </c>
      <c r="D34" s="24" t="s">
        <v>126</v>
      </c>
      <c r="E34" s="25">
        <v>3</v>
      </c>
      <c r="F34" s="23">
        <v>100</v>
      </c>
      <c r="G34" s="23">
        <v>96</v>
      </c>
      <c r="H34" s="23">
        <v>12</v>
      </c>
      <c r="I34" s="23">
        <f t="shared" si="0"/>
        <v>208</v>
      </c>
      <c r="J34" s="26">
        <f t="shared" si="1"/>
        <v>11</v>
      </c>
      <c r="K34" s="27">
        <f t="shared" si="2"/>
        <v>20.754716981132077</v>
      </c>
      <c r="L34" s="23" t="str">
        <f t="shared" si="3"/>
        <v>A0</v>
      </c>
      <c r="M34" s="22"/>
    </row>
    <row r="35" spans="1:13">
      <c r="A35" s="23">
        <v>33</v>
      </c>
      <c r="B35" s="24" t="s">
        <v>96</v>
      </c>
      <c r="C35" s="24">
        <v>931061</v>
      </c>
      <c r="D35" s="24" t="s">
        <v>127</v>
      </c>
      <c r="E35" s="25">
        <v>3</v>
      </c>
      <c r="F35" s="23">
        <v>97</v>
      </c>
      <c r="G35" s="23">
        <v>83</v>
      </c>
      <c r="H35" s="23">
        <v>25</v>
      </c>
      <c r="I35" s="23">
        <f t="shared" ref="I35:I55" si="4">SUM(F35:H35)</f>
        <v>205</v>
      </c>
      <c r="J35" s="26">
        <f t="shared" si="1"/>
        <v>14</v>
      </c>
      <c r="K35" s="27">
        <f t="shared" si="2"/>
        <v>26.415094339622641</v>
      </c>
      <c r="L35" s="23" t="str">
        <f t="shared" si="3"/>
        <v>A0</v>
      </c>
      <c r="M35" s="22"/>
    </row>
    <row r="36" spans="1:13">
      <c r="A36" s="23">
        <v>34</v>
      </c>
      <c r="B36" s="24" t="s">
        <v>96</v>
      </c>
      <c r="C36" s="24">
        <v>931067</v>
      </c>
      <c r="D36" s="24" t="s">
        <v>128</v>
      </c>
      <c r="E36" s="25">
        <v>3</v>
      </c>
      <c r="F36" s="23">
        <v>96</v>
      </c>
      <c r="G36" s="23">
        <v>84</v>
      </c>
      <c r="H36" s="23">
        <v>54</v>
      </c>
      <c r="I36" s="23">
        <f t="shared" si="4"/>
        <v>234</v>
      </c>
      <c r="J36" s="26">
        <f t="shared" si="1"/>
        <v>2</v>
      </c>
      <c r="K36" s="27">
        <f t="shared" si="2"/>
        <v>3.7735849056603774</v>
      </c>
      <c r="L36" s="23" t="str">
        <f t="shared" si="3"/>
        <v>A+</v>
      </c>
      <c r="M36" s="22"/>
    </row>
    <row r="37" spans="1:13">
      <c r="A37" s="23">
        <v>35</v>
      </c>
      <c r="B37" s="24" t="s">
        <v>96</v>
      </c>
      <c r="C37" s="24">
        <v>931068</v>
      </c>
      <c r="D37" s="24" t="s">
        <v>129</v>
      </c>
      <c r="E37" s="25">
        <v>3</v>
      </c>
      <c r="F37" s="23">
        <v>83</v>
      </c>
      <c r="G37" s="23">
        <v>69</v>
      </c>
      <c r="H37" s="23">
        <v>48</v>
      </c>
      <c r="I37" s="23">
        <f t="shared" si="4"/>
        <v>200</v>
      </c>
      <c r="J37" s="26">
        <f t="shared" si="1"/>
        <v>19</v>
      </c>
      <c r="K37" s="27">
        <f t="shared" si="2"/>
        <v>35.849056603773583</v>
      </c>
      <c r="L37" s="23" t="str">
        <f t="shared" si="3"/>
        <v>B+</v>
      </c>
      <c r="M37" s="22"/>
    </row>
    <row r="38" spans="1:13">
      <c r="A38" s="23">
        <v>36</v>
      </c>
      <c r="B38" s="24" t="s">
        <v>96</v>
      </c>
      <c r="C38" s="24">
        <v>931070</v>
      </c>
      <c r="D38" s="24" t="s">
        <v>130</v>
      </c>
      <c r="E38" s="25">
        <v>3</v>
      </c>
      <c r="F38" s="23">
        <v>95</v>
      </c>
      <c r="G38" s="23">
        <v>97</v>
      </c>
      <c r="H38" s="23">
        <v>36</v>
      </c>
      <c r="I38" s="23">
        <f t="shared" si="4"/>
        <v>228</v>
      </c>
      <c r="J38" s="26">
        <f t="shared" si="1"/>
        <v>4</v>
      </c>
      <c r="K38" s="27">
        <f t="shared" si="2"/>
        <v>7.5471698113207548</v>
      </c>
      <c r="L38" s="23" t="str">
        <f t="shared" si="3"/>
        <v>A+</v>
      </c>
      <c r="M38" s="22"/>
    </row>
    <row r="39" spans="1:13">
      <c r="A39" s="23">
        <v>37</v>
      </c>
      <c r="B39" s="24" t="s">
        <v>96</v>
      </c>
      <c r="C39" s="24">
        <v>931071</v>
      </c>
      <c r="D39" s="24" t="s">
        <v>131</v>
      </c>
      <c r="E39" s="25">
        <v>3</v>
      </c>
      <c r="F39" s="23">
        <v>87</v>
      </c>
      <c r="G39" s="23">
        <v>83</v>
      </c>
      <c r="H39" s="23">
        <v>45</v>
      </c>
      <c r="I39" s="23">
        <f t="shared" si="4"/>
        <v>215</v>
      </c>
      <c r="J39" s="26">
        <f t="shared" si="1"/>
        <v>8</v>
      </c>
      <c r="K39" s="27">
        <f t="shared" si="2"/>
        <v>15.09433962264151</v>
      </c>
      <c r="L39" s="23" t="str">
        <f t="shared" si="3"/>
        <v>A0</v>
      </c>
      <c r="M39" s="22"/>
    </row>
    <row r="40" spans="1:13">
      <c r="A40" s="23">
        <v>38</v>
      </c>
      <c r="B40" s="24" t="s">
        <v>96</v>
      </c>
      <c r="C40" s="24">
        <v>931072</v>
      </c>
      <c r="D40" s="24" t="s">
        <v>132</v>
      </c>
      <c r="E40" s="25">
        <v>3</v>
      </c>
      <c r="F40" s="23">
        <v>36</v>
      </c>
      <c r="G40" s="23">
        <v>0</v>
      </c>
      <c r="H40" s="23">
        <v>0</v>
      </c>
      <c r="I40" s="23">
        <f t="shared" si="4"/>
        <v>36</v>
      </c>
      <c r="J40" s="26">
        <f t="shared" si="1"/>
        <v>53</v>
      </c>
      <c r="K40" s="27">
        <f t="shared" si="2"/>
        <v>100</v>
      </c>
      <c r="L40" s="23" t="str">
        <f t="shared" si="3"/>
        <v>D0</v>
      </c>
      <c r="M40" s="22"/>
    </row>
    <row r="41" spans="1:13">
      <c r="A41" s="23">
        <v>39</v>
      </c>
      <c r="B41" s="24" t="s">
        <v>96</v>
      </c>
      <c r="C41" s="24">
        <v>931033</v>
      </c>
      <c r="D41" s="23" t="s">
        <v>133</v>
      </c>
      <c r="E41" s="23">
        <v>4</v>
      </c>
      <c r="F41" s="23">
        <v>60</v>
      </c>
      <c r="G41" s="23">
        <v>24</v>
      </c>
      <c r="H41" s="23">
        <v>0</v>
      </c>
      <c r="I41" s="23">
        <f t="shared" si="4"/>
        <v>84</v>
      </c>
      <c r="J41" s="26">
        <f t="shared" si="1"/>
        <v>47</v>
      </c>
      <c r="K41" s="27">
        <f t="shared" si="2"/>
        <v>88.679245283018872</v>
      </c>
      <c r="L41" s="23" t="str">
        <f>IF(K41&lt;=15,"A+",IF(K41&lt;=30,"A0",IF(K41&lt;=50,"B+",IF(K41&lt;=85,"B0",IF(K41&lt;=90,"C+",IF(K41&lt;=95,"C0","D0"))))))</f>
        <v>C+</v>
      </c>
      <c r="M41" s="22"/>
    </row>
    <row r="42" spans="1:13">
      <c r="A42" s="23">
        <v>40</v>
      </c>
      <c r="B42" s="24" t="s">
        <v>96</v>
      </c>
      <c r="C42" s="24">
        <v>931055</v>
      </c>
      <c r="D42" s="23" t="s">
        <v>134</v>
      </c>
      <c r="E42" s="23">
        <v>4</v>
      </c>
      <c r="F42" s="23">
        <v>84</v>
      </c>
      <c r="G42" s="23">
        <v>75</v>
      </c>
      <c r="H42" s="23">
        <v>38</v>
      </c>
      <c r="I42" s="23">
        <f t="shared" si="4"/>
        <v>197</v>
      </c>
      <c r="J42" s="26">
        <f t="shared" si="1"/>
        <v>21</v>
      </c>
      <c r="K42" s="27">
        <f t="shared" si="2"/>
        <v>39.622641509433961</v>
      </c>
      <c r="L42" s="23" t="str">
        <f t="shared" si="3"/>
        <v>B+</v>
      </c>
      <c r="M42" s="22"/>
    </row>
    <row r="43" spans="1:13">
      <c r="A43" s="23">
        <v>41</v>
      </c>
      <c r="B43" s="24" t="s">
        <v>96</v>
      </c>
      <c r="C43" s="24">
        <v>931012</v>
      </c>
      <c r="D43" s="23" t="s">
        <v>135</v>
      </c>
      <c r="E43" s="23">
        <v>4</v>
      </c>
      <c r="F43" s="23">
        <v>93</v>
      </c>
      <c r="G43" s="23">
        <v>65</v>
      </c>
      <c r="H43" s="23">
        <v>42</v>
      </c>
      <c r="I43" s="23">
        <f t="shared" si="4"/>
        <v>200</v>
      </c>
      <c r="J43" s="26">
        <f t="shared" si="1"/>
        <v>19</v>
      </c>
      <c r="K43" s="27">
        <f t="shared" si="2"/>
        <v>35.849056603773583</v>
      </c>
      <c r="L43" s="23" t="str">
        <f t="shared" si="3"/>
        <v>B+</v>
      </c>
      <c r="M43" s="22"/>
    </row>
    <row r="44" spans="1:13">
      <c r="A44" s="23">
        <v>42</v>
      </c>
      <c r="B44" s="24" t="s">
        <v>96</v>
      </c>
      <c r="C44" s="24">
        <v>931031</v>
      </c>
      <c r="D44" s="23" t="s">
        <v>136</v>
      </c>
      <c r="E44" s="23">
        <v>4</v>
      </c>
      <c r="F44" s="23">
        <v>67</v>
      </c>
      <c r="G44" s="23">
        <v>67</v>
      </c>
      <c r="H44" s="23">
        <v>7</v>
      </c>
      <c r="I44" s="23">
        <f t="shared" si="4"/>
        <v>141</v>
      </c>
      <c r="J44" s="26">
        <f t="shared" si="1"/>
        <v>37</v>
      </c>
      <c r="K44" s="27">
        <f t="shared" si="2"/>
        <v>69.811320754716974</v>
      </c>
      <c r="L44" s="23" t="str">
        <f t="shared" si="3"/>
        <v>B0</v>
      </c>
      <c r="M44" s="22"/>
    </row>
    <row r="45" spans="1:13">
      <c r="A45" s="23">
        <v>43</v>
      </c>
      <c r="B45" s="24" t="s">
        <v>96</v>
      </c>
      <c r="C45" s="24">
        <v>931034</v>
      </c>
      <c r="D45" s="23" t="s">
        <v>137</v>
      </c>
      <c r="E45" s="23">
        <v>4</v>
      </c>
      <c r="F45" s="23">
        <v>38</v>
      </c>
      <c r="G45" s="23">
        <v>54</v>
      </c>
      <c r="H45" s="23">
        <v>10</v>
      </c>
      <c r="I45" s="23">
        <f t="shared" si="4"/>
        <v>102</v>
      </c>
      <c r="J45" s="26">
        <f t="shared" si="1"/>
        <v>45</v>
      </c>
      <c r="K45" s="27">
        <f t="shared" si="2"/>
        <v>84.905660377358487</v>
      </c>
      <c r="L45" s="23" t="str">
        <f t="shared" si="3"/>
        <v>B0</v>
      </c>
      <c r="M45" s="22"/>
    </row>
    <row r="46" spans="1:13">
      <c r="A46" s="23">
        <v>44</v>
      </c>
      <c r="B46" s="24" t="s">
        <v>96</v>
      </c>
      <c r="C46" s="24">
        <v>931036</v>
      </c>
      <c r="D46" s="23" t="s">
        <v>138</v>
      </c>
      <c r="E46" s="23">
        <v>4</v>
      </c>
      <c r="F46" s="23">
        <v>66</v>
      </c>
      <c r="G46" s="23">
        <v>58</v>
      </c>
      <c r="H46" s="23">
        <v>21</v>
      </c>
      <c r="I46" s="23">
        <f t="shared" si="4"/>
        <v>145</v>
      </c>
      <c r="J46" s="26">
        <f t="shared" si="1"/>
        <v>36</v>
      </c>
      <c r="K46" s="27">
        <f t="shared" si="2"/>
        <v>67.924528301886795</v>
      </c>
      <c r="L46" s="23" t="str">
        <f t="shared" si="3"/>
        <v>B0</v>
      </c>
      <c r="M46" s="22"/>
    </row>
    <row r="47" spans="1:13">
      <c r="A47" s="23">
        <v>45</v>
      </c>
      <c r="B47" s="24" t="s">
        <v>96</v>
      </c>
      <c r="C47" s="24">
        <v>931037</v>
      </c>
      <c r="D47" s="23" t="s">
        <v>139</v>
      </c>
      <c r="E47" s="23">
        <v>4</v>
      </c>
      <c r="F47" s="23">
        <v>41</v>
      </c>
      <c r="G47" s="23">
        <v>8</v>
      </c>
      <c r="H47" s="23">
        <v>0</v>
      </c>
      <c r="I47" s="23">
        <f t="shared" si="4"/>
        <v>49</v>
      </c>
      <c r="J47" s="26">
        <f t="shared" si="1"/>
        <v>51</v>
      </c>
      <c r="K47" s="27">
        <f t="shared" si="2"/>
        <v>96.226415094339629</v>
      </c>
      <c r="L47" s="23" t="str">
        <f t="shared" si="3"/>
        <v>D0</v>
      </c>
      <c r="M47" s="22"/>
    </row>
    <row r="48" spans="1:13">
      <c r="A48" s="23">
        <v>46</v>
      </c>
      <c r="B48" s="24" t="s">
        <v>96</v>
      </c>
      <c r="C48" s="24">
        <v>931063</v>
      </c>
      <c r="D48" s="23" t="s">
        <v>140</v>
      </c>
      <c r="E48" s="23">
        <v>4</v>
      </c>
      <c r="F48" s="23">
        <v>80</v>
      </c>
      <c r="G48" s="23">
        <v>88</v>
      </c>
      <c r="H48" s="23">
        <v>10</v>
      </c>
      <c r="I48" s="23">
        <f t="shared" si="4"/>
        <v>178</v>
      </c>
      <c r="J48" s="26">
        <f t="shared" si="1"/>
        <v>31</v>
      </c>
      <c r="K48" s="27">
        <f t="shared" si="2"/>
        <v>58.490566037735846</v>
      </c>
      <c r="L48" s="23" t="str">
        <f t="shared" si="3"/>
        <v>B0</v>
      </c>
      <c r="M48" s="22"/>
    </row>
    <row r="49" spans="1:13">
      <c r="A49" s="23">
        <v>47</v>
      </c>
      <c r="B49" s="24" t="s">
        <v>96</v>
      </c>
      <c r="C49" s="24">
        <v>931034</v>
      </c>
      <c r="D49" s="23" t="s">
        <v>141</v>
      </c>
      <c r="E49" s="23">
        <v>4</v>
      </c>
      <c r="F49" s="23">
        <v>73</v>
      </c>
      <c r="G49" s="23">
        <v>73</v>
      </c>
      <c r="H49" s="23">
        <v>0</v>
      </c>
      <c r="I49" s="23">
        <f t="shared" si="4"/>
        <v>146</v>
      </c>
      <c r="J49" s="26">
        <f t="shared" si="1"/>
        <v>35</v>
      </c>
      <c r="K49" s="27">
        <f t="shared" si="2"/>
        <v>66.037735849056602</v>
      </c>
      <c r="L49" s="23" t="str">
        <f t="shared" si="3"/>
        <v>B0</v>
      </c>
      <c r="M49" s="22"/>
    </row>
    <row r="50" spans="1:13">
      <c r="A50" s="23">
        <v>48</v>
      </c>
      <c r="B50" s="24" t="s">
        <v>96</v>
      </c>
      <c r="C50" s="24">
        <v>931051</v>
      </c>
      <c r="D50" s="23" t="s">
        <v>142</v>
      </c>
      <c r="E50" s="23">
        <v>4</v>
      </c>
      <c r="F50" s="23">
        <v>73</v>
      </c>
      <c r="G50" s="23">
        <v>29</v>
      </c>
      <c r="H50" s="23">
        <v>0</v>
      </c>
      <c r="I50" s="23">
        <f t="shared" si="4"/>
        <v>102</v>
      </c>
      <c r="J50" s="26">
        <f t="shared" si="1"/>
        <v>45</v>
      </c>
      <c r="K50" s="27">
        <f t="shared" si="2"/>
        <v>84.905660377358487</v>
      </c>
      <c r="L50" s="23" t="str">
        <f t="shared" si="3"/>
        <v>B0</v>
      </c>
      <c r="M50" s="22"/>
    </row>
    <row r="51" spans="1:13">
      <c r="A51" s="23">
        <v>49</v>
      </c>
      <c r="B51" s="24" t="s">
        <v>96</v>
      </c>
      <c r="C51" s="24">
        <v>931058</v>
      </c>
      <c r="D51" s="23" t="s">
        <v>143</v>
      </c>
      <c r="E51" s="23">
        <v>4</v>
      </c>
      <c r="F51" s="23">
        <v>21</v>
      </c>
      <c r="G51" s="23">
        <v>18</v>
      </c>
      <c r="H51" s="23">
        <v>0</v>
      </c>
      <c r="I51" s="23">
        <f t="shared" si="4"/>
        <v>39</v>
      </c>
      <c r="J51" s="26">
        <f t="shared" si="1"/>
        <v>52</v>
      </c>
      <c r="K51" s="27">
        <f t="shared" si="2"/>
        <v>98.113207547169807</v>
      </c>
      <c r="L51" s="23" t="str">
        <f t="shared" si="3"/>
        <v>D0</v>
      </c>
      <c r="M51" s="22"/>
    </row>
    <row r="52" spans="1:13">
      <c r="A52" s="23">
        <v>50</v>
      </c>
      <c r="B52" s="24" t="s">
        <v>96</v>
      </c>
      <c r="C52" s="24">
        <v>931062</v>
      </c>
      <c r="D52" s="23" t="s">
        <v>144</v>
      </c>
      <c r="E52" s="23">
        <v>4</v>
      </c>
      <c r="F52" s="23">
        <v>48</v>
      </c>
      <c r="G52" s="23">
        <v>61</v>
      </c>
      <c r="H52" s="23">
        <v>0</v>
      </c>
      <c r="I52" s="23">
        <f t="shared" si="4"/>
        <v>109</v>
      </c>
      <c r="J52" s="26">
        <f t="shared" si="1"/>
        <v>44</v>
      </c>
      <c r="K52" s="27">
        <f t="shared" si="2"/>
        <v>83.018867924528308</v>
      </c>
      <c r="L52" s="23" t="str">
        <f t="shared" si="3"/>
        <v>B0</v>
      </c>
      <c r="M52" s="22"/>
    </row>
    <row r="53" spans="1:13">
      <c r="A53" s="23">
        <v>51</v>
      </c>
      <c r="B53" s="24" t="s">
        <v>96</v>
      </c>
      <c r="C53" s="24">
        <v>931064</v>
      </c>
      <c r="D53" s="23" t="s">
        <v>145</v>
      </c>
      <c r="E53" s="23">
        <v>4</v>
      </c>
      <c r="F53" s="23">
        <v>83</v>
      </c>
      <c r="G53" s="23">
        <v>38</v>
      </c>
      <c r="H53" s="23">
        <v>0</v>
      </c>
      <c r="I53" s="23">
        <f t="shared" si="4"/>
        <v>121</v>
      </c>
      <c r="J53" s="26">
        <f t="shared" si="1"/>
        <v>39</v>
      </c>
      <c r="K53" s="27">
        <f t="shared" si="2"/>
        <v>73.584905660377359</v>
      </c>
      <c r="L53" s="23" t="str">
        <f t="shared" si="3"/>
        <v>B0</v>
      </c>
      <c r="M53" s="22"/>
    </row>
    <row r="54" spans="1:13">
      <c r="A54" s="23">
        <v>52</v>
      </c>
      <c r="B54" s="23" t="s">
        <v>146</v>
      </c>
      <c r="C54" s="24">
        <v>762011</v>
      </c>
      <c r="D54" s="23" t="s">
        <v>147</v>
      </c>
      <c r="E54" s="23">
        <v>3</v>
      </c>
      <c r="F54" s="23">
        <v>77</v>
      </c>
      <c r="G54" s="23">
        <v>86</v>
      </c>
      <c r="H54" s="23">
        <v>32</v>
      </c>
      <c r="I54" s="23">
        <f t="shared" si="4"/>
        <v>195</v>
      </c>
      <c r="J54" s="26">
        <f t="shared" si="1"/>
        <v>23</v>
      </c>
      <c r="K54" s="27">
        <f t="shared" si="2"/>
        <v>43.39622641509434</v>
      </c>
      <c r="L54" s="23" t="str">
        <f t="shared" si="3"/>
        <v>B+</v>
      </c>
      <c r="M54" s="22"/>
    </row>
    <row r="55" spans="1:13">
      <c r="A55" s="23">
        <v>53</v>
      </c>
      <c r="B55" s="23" t="s">
        <v>146</v>
      </c>
      <c r="C55" s="24">
        <v>762004</v>
      </c>
      <c r="D55" s="23" t="s">
        <v>148</v>
      </c>
      <c r="E55" s="23">
        <v>3</v>
      </c>
      <c r="F55" s="23">
        <v>90</v>
      </c>
      <c r="G55" s="23">
        <v>91</v>
      </c>
      <c r="H55" s="23">
        <v>34</v>
      </c>
      <c r="I55" s="23">
        <f t="shared" si="4"/>
        <v>215</v>
      </c>
      <c r="J55" s="26">
        <f t="shared" si="1"/>
        <v>8</v>
      </c>
      <c r="K55" s="27">
        <f t="shared" si="2"/>
        <v>15.09433962264151</v>
      </c>
      <c r="L55" s="23" t="str">
        <f t="shared" si="3"/>
        <v>A0</v>
      </c>
      <c r="M55" s="22"/>
    </row>
  </sheetData>
  <mergeCells count="1">
    <mergeCell ref="A1:L1"/>
  </mergeCells>
  <phoneticPr fontId="2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 scaleWithDoc="0" alignWithMargins="0">
    <oddHeader>&amp;L&amp;A</oddHeader>
    <oddFooter>&amp;C&amp;P/&amp;N</oddFooter>
    <evenHeader>&amp;R&amp;A</even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853E-3473-4683-818C-DD3B1C957154}">
  <sheetPr>
    <pageSetUpPr fitToPage="1"/>
  </sheetPr>
  <dimension ref="A1:Q28"/>
  <sheetViews>
    <sheetView topLeftCell="A10" workbookViewId="0">
      <selection activeCell="C22" sqref="A1:C22"/>
    </sheetView>
  </sheetViews>
  <sheetFormatPr defaultColWidth="9" defaultRowHeight="17"/>
  <cols>
    <col min="1" max="1" width="11.08203125" style="14" bestFit="1" customWidth="1"/>
    <col min="2" max="2" width="7.08203125" style="14" bestFit="1" customWidth="1"/>
    <col min="3" max="3" width="6.5" style="14" bestFit="1" customWidth="1"/>
    <col min="4" max="11" width="9" style="14"/>
    <col min="12" max="13" width="11.83203125" style="14" bestFit="1" customWidth="1"/>
    <col min="14" max="14" width="7.33203125" style="14" bestFit="1" customWidth="1"/>
    <col min="15" max="17" width="8.5" style="14" bestFit="1" customWidth="1"/>
    <col min="18" max="16384" width="9" style="14"/>
  </cols>
  <sheetData>
    <row r="1" spans="1:17" ht="17.5">
      <c r="A1" s="30" t="s">
        <v>149</v>
      </c>
      <c r="B1" s="30" t="s">
        <v>150</v>
      </c>
      <c r="C1" s="30" t="s">
        <v>151</v>
      </c>
    </row>
    <row r="2" spans="1:17">
      <c r="A2" s="31">
        <v>41454</v>
      </c>
      <c r="B2" s="32" t="s">
        <v>152</v>
      </c>
      <c r="C2" s="33">
        <v>77.28</v>
      </c>
    </row>
    <row r="3" spans="1:17">
      <c r="A3" s="31">
        <v>41454</v>
      </c>
      <c r="B3" s="32" t="s">
        <v>153</v>
      </c>
      <c r="C3" s="33">
        <v>20.5</v>
      </c>
    </row>
    <row r="4" spans="1:17">
      <c r="A4" s="31">
        <v>41454</v>
      </c>
      <c r="B4" s="32" t="s">
        <v>154</v>
      </c>
      <c r="C4" s="33">
        <v>50</v>
      </c>
    </row>
    <row r="5" spans="1:17">
      <c r="A5" s="31">
        <v>41455</v>
      </c>
      <c r="B5" s="32" t="s">
        <v>152</v>
      </c>
      <c r="C5" s="33">
        <v>79.72</v>
      </c>
    </row>
    <row r="6" spans="1:17">
      <c r="A6" s="31">
        <v>41455</v>
      </c>
      <c r="B6" s="32" t="s">
        <v>153</v>
      </c>
      <c r="C6" s="33">
        <v>9.8699999999999992</v>
      </c>
    </row>
    <row r="7" spans="1:17">
      <c r="A7" s="31">
        <v>41455</v>
      </c>
      <c r="B7" s="32" t="s">
        <v>154</v>
      </c>
      <c r="C7" s="33">
        <v>32.950000000000003</v>
      </c>
    </row>
    <row r="8" spans="1:17">
      <c r="A8" s="31">
        <v>41455</v>
      </c>
      <c r="B8" s="32" t="s">
        <v>154</v>
      </c>
      <c r="C8" s="33">
        <v>12</v>
      </c>
    </row>
    <row r="9" spans="1:17">
      <c r="A9" s="31">
        <v>41456</v>
      </c>
      <c r="B9" s="32" t="s">
        <v>152</v>
      </c>
      <c r="C9" s="33">
        <v>80.98</v>
      </c>
    </row>
    <row r="10" spans="1:17">
      <c r="A10" s="31">
        <v>41456</v>
      </c>
      <c r="B10" s="32" t="s">
        <v>153</v>
      </c>
      <c r="C10" s="33">
        <v>18</v>
      </c>
    </row>
    <row r="11" spans="1:17">
      <c r="A11" s="31">
        <v>41456</v>
      </c>
      <c r="B11" s="32" t="s">
        <v>155</v>
      </c>
      <c r="C11" s="33">
        <v>53.47</v>
      </c>
      <c r="L11"/>
      <c r="M11"/>
      <c r="N11"/>
      <c r="O11"/>
      <c r="P11"/>
      <c r="Q11"/>
    </row>
    <row r="12" spans="1:17">
      <c r="A12" s="31">
        <v>41456</v>
      </c>
      <c r="B12" s="32" t="s">
        <v>154</v>
      </c>
      <c r="C12" s="33">
        <v>80</v>
      </c>
      <c r="L12"/>
      <c r="M12"/>
      <c r="N12"/>
      <c r="O12"/>
      <c r="P12"/>
      <c r="Q12"/>
    </row>
    <row r="13" spans="1:17">
      <c r="A13" s="31">
        <v>41456</v>
      </c>
      <c r="B13" s="32" t="s">
        <v>154</v>
      </c>
      <c r="C13" s="33">
        <v>22.67</v>
      </c>
      <c r="L13"/>
      <c r="M13"/>
      <c r="N13"/>
      <c r="O13"/>
      <c r="P13"/>
      <c r="Q13"/>
    </row>
    <row r="14" spans="1:17">
      <c r="A14" s="31">
        <v>41457</v>
      </c>
      <c r="B14" s="32" t="s">
        <v>152</v>
      </c>
      <c r="C14" s="33">
        <v>78.349999999999994</v>
      </c>
      <c r="L14"/>
      <c r="M14"/>
      <c r="N14"/>
      <c r="O14"/>
      <c r="P14"/>
      <c r="Q14"/>
    </row>
    <row r="15" spans="1:17">
      <c r="A15" s="31">
        <v>41457</v>
      </c>
      <c r="B15" s="32" t="s">
        <v>153</v>
      </c>
      <c r="C15" s="33">
        <v>8.7200000000000006</v>
      </c>
      <c r="L15"/>
      <c r="M15"/>
      <c r="N15"/>
      <c r="O15"/>
      <c r="P15"/>
      <c r="Q15"/>
    </row>
    <row r="16" spans="1:17">
      <c r="A16" s="31">
        <v>41457</v>
      </c>
      <c r="B16" s="32" t="s">
        <v>155</v>
      </c>
      <c r="C16" s="33">
        <v>46.18</v>
      </c>
      <c r="L16"/>
      <c r="M16"/>
      <c r="N16"/>
      <c r="O16"/>
      <c r="P16"/>
      <c r="Q16"/>
    </row>
    <row r="17" spans="1:14">
      <c r="A17" s="31">
        <v>41457</v>
      </c>
      <c r="B17" s="32" t="s">
        <v>154</v>
      </c>
      <c r="C17" s="33">
        <v>1</v>
      </c>
      <c r="L17"/>
      <c r="M17"/>
      <c r="N17"/>
    </row>
    <row r="18" spans="1:14">
      <c r="A18" s="31">
        <v>41489</v>
      </c>
      <c r="B18" s="32" t="s">
        <v>153</v>
      </c>
      <c r="C18" s="33">
        <v>11.87</v>
      </c>
      <c r="L18"/>
      <c r="M18"/>
      <c r="N18"/>
    </row>
    <row r="19" spans="1:14">
      <c r="A19" s="31">
        <v>41490</v>
      </c>
      <c r="B19" s="32" t="s">
        <v>155</v>
      </c>
      <c r="C19" s="33">
        <v>33.56</v>
      </c>
      <c r="L19"/>
      <c r="M19"/>
      <c r="N19"/>
    </row>
    <row r="20" spans="1:14">
      <c r="A20" s="31">
        <v>41491</v>
      </c>
      <c r="B20" s="32" t="s">
        <v>153</v>
      </c>
      <c r="C20" s="33">
        <v>9</v>
      </c>
      <c r="L20"/>
      <c r="M20"/>
      <c r="N20"/>
    </row>
    <row r="21" spans="1:14">
      <c r="A21" s="31">
        <v>41492</v>
      </c>
      <c r="B21" s="32" t="s">
        <v>155</v>
      </c>
      <c r="C21" s="33">
        <v>6.5</v>
      </c>
      <c r="L21"/>
      <c r="M21"/>
      <c r="N21"/>
    </row>
    <row r="22" spans="1:14">
      <c r="A22" s="31">
        <v>41493</v>
      </c>
      <c r="B22" s="32" t="s">
        <v>152</v>
      </c>
      <c r="C22" s="33">
        <v>69.63</v>
      </c>
      <c r="L22"/>
      <c r="M22"/>
      <c r="N22"/>
    </row>
    <row r="23" spans="1:14">
      <c r="L23"/>
      <c r="M23"/>
      <c r="N23"/>
    </row>
    <row r="24" spans="1:14">
      <c r="L24"/>
      <c r="M24"/>
      <c r="N24"/>
    </row>
    <row r="25" spans="1:14">
      <c r="L25"/>
      <c r="M25"/>
      <c r="N25"/>
    </row>
    <row r="26" spans="1:14">
      <c r="L26"/>
      <c r="M26"/>
      <c r="N26"/>
    </row>
    <row r="27" spans="1:14">
      <c r="L27"/>
      <c r="M27"/>
      <c r="N27"/>
    </row>
    <row r="28" spans="1:14">
      <c r="L28"/>
      <c r="M28"/>
      <c r="N28"/>
    </row>
  </sheetData>
  <phoneticPr fontId="2" type="noConversion"/>
  <pageMargins left="0.7" right="0.7" top="0.75" bottom="0.75" header="0.3" footer="0.3"/>
  <pageSetup paperSize="9" scale="8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13B8-17D2-43EE-92F5-E45927812ABD}">
  <dimension ref="A3:F8"/>
  <sheetViews>
    <sheetView workbookViewId="0">
      <selection activeCell="O11" sqref="O11"/>
    </sheetView>
  </sheetViews>
  <sheetFormatPr defaultRowHeight="17"/>
  <cols>
    <col min="1" max="2" width="11.4140625" bestFit="1" customWidth="1"/>
    <col min="3" max="3" width="6.75" bestFit="1" customWidth="1"/>
    <col min="4" max="6" width="7.83203125" bestFit="1" customWidth="1"/>
  </cols>
  <sheetData>
    <row r="3" spans="1:6">
      <c r="A3" s="65" t="s">
        <v>315</v>
      </c>
      <c r="B3" s="65" t="s">
        <v>311</v>
      </c>
    </row>
    <row r="4" spans="1:6">
      <c r="A4" s="65" t="s">
        <v>305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</row>
    <row r="5" spans="1:6">
      <c r="A5" s="66" t="s">
        <v>312</v>
      </c>
      <c r="B5" s="68">
        <v>157</v>
      </c>
      <c r="C5" s="68">
        <v>30.369999999999997</v>
      </c>
      <c r="D5" s="68">
        <v>0</v>
      </c>
      <c r="E5" s="68">
        <v>94.95</v>
      </c>
      <c r="F5" s="68">
        <v>282.32</v>
      </c>
    </row>
    <row r="6" spans="1:6">
      <c r="A6" s="66" t="s">
        <v>313</v>
      </c>
      <c r="B6" s="68">
        <v>316.33</v>
      </c>
      <c r="C6" s="68">
        <v>57.089999999999996</v>
      </c>
      <c r="D6" s="68">
        <v>99.65</v>
      </c>
      <c r="E6" s="68">
        <v>198.62</v>
      </c>
      <c r="F6" s="68">
        <v>671.69</v>
      </c>
    </row>
    <row r="7" spans="1:6">
      <c r="A7" s="66" t="s">
        <v>314</v>
      </c>
      <c r="B7" s="68">
        <v>385.96</v>
      </c>
      <c r="C7" s="68">
        <v>77.959999999999994</v>
      </c>
      <c r="D7" s="68">
        <v>139.71</v>
      </c>
      <c r="E7" s="68">
        <v>198.62</v>
      </c>
      <c r="F7" s="68">
        <v>802.25</v>
      </c>
    </row>
    <row r="8" spans="1:6">
      <c r="A8" s="66" t="s">
        <v>310</v>
      </c>
      <c r="B8" s="68"/>
      <c r="C8" s="68"/>
      <c r="D8" s="68"/>
      <c r="E8" s="68"/>
      <c r="F8" s="68"/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135C-9DE9-457F-82C3-518753C4E572}">
  <sheetPr>
    <pageSetUpPr fitToPage="1"/>
  </sheetPr>
  <dimension ref="A1:L22"/>
  <sheetViews>
    <sheetView zoomScale="70" zoomScaleNormal="70" workbookViewId="0">
      <selection activeCell="P17" sqref="P17"/>
    </sheetView>
  </sheetViews>
  <sheetFormatPr defaultRowHeight="17"/>
  <sheetData>
    <row r="1" spans="1:12" ht="27" customHeight="1">
      <c r="A1" s="75" t="s">
        <v>24</v>
      </c>
      <c r="B1" s="75"/>
      <c r="C1" s="75"/>
      <c r="D1" s="75"/>
      <c r="E1" s="75"/>
      <c r="F1" s="75"/>
      <c r="G1" s="75"/>
    </row>
    <row r="2" spans="1:12" ht="23.25" customHeight="1">
      <c r="A2" s="7" t="s">
        <v>25</v>
      </c>
      <c r="B2" s="7" t="s">
        <v>26</v>
      </c>
      <c r="C2" s="7" t="s">
        <v>27</v>
      </c>
      <c r="D2" s="7" t="s">
        <v>28</v>
      </c>
      <c r="E2" s="7" t="s">
        <v>63</v>
      </c>
      <c r="F2" s="7" t="s">
        <v>29</v>
      </c>
      <c r="G2" s="7" t="s">
        <v>30</v>
      </c>
    </row>
    <row r="3" spans="1:12">
      <c r="A3" s="9" t="s">
        <v>303</v>
      </c>
      <c r="B3" s="3">
        <v>100</v>
      </c>
      <c r="C3" s="3">
        <v>84</v>
      </c>
      <c r="D3" s="3">
        <v>92</v>
      </c>
      <c r="E3" s="3">
        <f>B3*$B$20+C3*$B$21+D3*$B$22</f>
        <v>92</v>
      </c>
      <c r="F3" s="3">
        <f>_xlfn.RANK.EQ(E3,$E$3:$E$18)</f>
        <v>1</v>
      </c>
      <c r="G3" s="3" t="e" cm="1" vm="1">
        <f t="array" aca="1" ref="G3" ca="1">CHOOSE(F3,$F$3:$F$18,"대상","금상)")</f>
        <v>#VALUE!</v>
      </c>
    </row>
    <row r="4" spans="1:12">
      <c r="A4" s="3" t="s">
        <v>31</v>
      </c>
      <c r="B4" s="3">
        <v>91</v>
      </c>
      <c r="C4" s="3">
        <v>85</v>
      </c>
      <c r="D4" s="3">
        <v>93</v>
      </c>
      <c r="E4" s="3">
        <f t="shared" ref="E4:E18" si="0">B4*$B$20+C4*$B$21+D4*$B$22</f>
        <v>90</v>
      </c>
      <c r="F4" s="3">
        <f t="shared" ref="F4:F18" si="1">_xlfn.RANK.EQ(E4,$E$3:$E$18)</f>
        <v>2</v>
      </c>
      <c r="G4" s="3" t="str" cm="1">
        <f t="array" ref="G4">CHOOSE(F4,$F$3:$F$18,"대상","금상)")</f>
        <v>대상</v>
      </c>
    </row>
    <row r="5" spans="1:12">
      <c r="A5" s="3" t="s">
        <v>32</v>
      </c>
      <c r="B5" s="3">
        <v>77</v>
      </c>
      <c r="C5" s="3">
        <v>82</v>
      </c>
      <c r="D5" s="3">
        <v>86</v>
      </c>
      <c r="E5" s="3">
        <f t="shared" si="0"/>
        <v>82.1</v>
      </c>
      <c r="F5" s="3">
        <f t="shared" si="1"/>
        <v>14</v>
      </c>
      <c r="G5" s="3" t="e" cm="1">
        <f t="array" ref="G5">CHOOSE(F5,$F$3:$F$18,"대상","금상)")</f>
        <v>#VALUE!</v>
      </c>
    </row>
    <row r="6" spans="1:12">
      <c r="A6" s="3" t="s">
        <v>33</v>
      </c>
      <c r="B6" s="3">
        <v>85</v>
      </c>
      <c r="C6" s="3">
        <v>85</v>
      </c>
      <c r="D6" s="3">
        <v>90</v>
      </c>
      <c r="E6" s="3">
        <f t="shared" si="0"/>
        <v>87</v>
      </c>
      <c r="F6" s="3">
        <f t="shared" si="1"/>
        <v>3</v>
      </c>
      <c r="G6" s="3" t="str" cm="1">
        <f t="array" ref="G6">CHOOSE(F6,$F$3:$F$18,"대상","금상)")</f>
        <v>금상)</v>
      </c>
    </row>
    <row r="7" spans="1:12">
      <c r="A7" s="3" t="s">
        <v>34</v>
      </c>
      <c r="B7" s="3">
        <v>79</v>
      </c>
      <c r="C7" s="3">
        <v>87</v>
      </c>
      <c r="D7" s="3">
        <v>92</v>
      </c>
      <c r="E7" s="3">
        <f t="shared" si="0"/>
        <v>86.6</v>
      </c>
      <c r="F7" s="3">
        <f t="shared" si="1"/>
        <v>4</v>
      </c>
      <c r="G7" s="3" t="e" cm="1">
        <f t="array" ref="G7">CHOOSE(F7,$F$3:$F$18,"대상","금상)")</f>
        <v>#VALUE!</v>
      </c>
      <c r="L7" t="str">
        <f>CHOOSE(_xlfn.RANK.EQ(E3,$E$3:$E$18),"대상","금상")</f>
        <v>대상</v>
      </c>
    </row>
    <row r="8" spans="1:12">
      <c r="A8" s="3" t="s">
        <v>35</v>
      </c>
      <c r="B8" s="3">
        <v>88</v>
      </c>
      <c r="C8" s="3">
        <v>83</v>
      </c>
      <c r="D8" s="3">
        <v>85</v>
      </c>
      <c r="E8" s="3">
        <f t="shared" si="0"/>
        <v>85.3</v>
      </c>
      <c r="F8" s="3">
        <f t="shared" si="1"/>
        <v>7</v>
      </c>
      <c r="G8" s="3" t="e" cm="1">
        <f t="array" ref="G8">CHOOSE(F8,$F$3:$F$18,"대상","금상)")</f>
        <v>#VALUE!</v>
      </c>
    </row>
    <row r="9" spans="1:12">
      <c r="A9" s="3" t="s">
        <v>36</v>
      </c>
      <c r="B9" s="3">
        <v>88</v>
      </c>
      <c r="C9" s="3">
        <v>82</v>
      </c>
      <c r="D9" s="3">
        <v>86</v>
      </c>
      <c r="E9" s="3">
        <f t="shared" si="0"/>
        <v>85.4</v>
      </c>
      <c r="F9" s="3">
        <f t="shared" si="1"/>
        <v>6</v>
      </c>
      <c r="G9" s="3" t="e" cm="1">
        <f t="array" ref="G9">CHOOSE(F9,$F$3:$F$18,"대상","금상)")</f>
        <v>#VALUE!</v>
      </c>
    </row>
    <row r="10" spans="1:12">
      <c r="A10" s="3" t="s">
        <v>37</v>
      </c>
      <c r="B10" s="3">
        <v>77</v>
      </c>
      <c r="C10" s="3">
        <v>81</v>
      </c>
      <c r="D10" s="3">
        <v>90</v>
      </c>
      <c r="E10" s="3">
        <f t="shared" si="0"/>
        <v>83.4</v>
      </c>
      <c r="F10" s="3">
        <f t="shared" si="1"/>
        <v>13</v>
      </c>
      <c r="G10" s="3" t="e" cm="1">
        <f t="array" ref="G10">CHOOSE(F10,$F$3:$F$18,"대상","금상)")</f>
        <v>#VALUE!</v>
      </c>
    </row>
    <row r="11" spans="1:12">
      <c r="A11" s="3" t="s">
        <v>38</v>
      </c>
      <c r="B11" s="3">
        <v>78</v>
      </c>
      <c r="C11" s="3">
        <v>88</v>
      </c>
      <c r="D11" s="3">
        <v>92</v>
      </c>
      <c r="E11" s="3">
        <f t="shared" si="0"/>
        <v>86.6</v>
      </c>
      <c r="F11" s="3">
        <f t="shared" si="1"/>
        <v>4</v>
      </c>
      <c r="G11" s="3" t="e" cm="1">
        <f t="array" ref="G11">CHOOSE(F11,$F$3:$F$18,"대상","금상)")</f>
        <v>#VALUE!</v>
      </c>
    </row>
    <row r="12" spans="1:12">
      <c r="A12" s="3" t="s">
        <v>39</v>
      </c>
      <c r="B12" s="3">
        <v>89</v>
      </c>
      <c r="C12" s="3">
        <v>82</v>
      </c>
      <c r="D12" s="3">
        <v>85</v>
      </c>
      <c r="E12" s="3">
        <f t="shared" si="0"/>
        <v>85.3</v>
      </c>
      <c r="F12" s="3">
        <f t="shared" si="1"/>
        <v>7</v>
      </c>
      <c r="G12" s="3" t="e" cm="1">
        <f t="array" ref="G12">CHOOSE(F12,$F$3:$F$18,"대상","금상)")</f>
        <v>#VALUE!</v>
      </c>
    </row>
    <row r="13" spans="1:12">
      <c r="A13" s="3" t="s">
        <v>40</v>
      </c>
      <c r="B13" s="3">
        <v>80</v>
      </c>
      <c r="C13" s="3">
        <v>77</v>
      </c>
      <c r="D13" s="3">
        <v>77</v>
      </c>
      <c r="E13" s="3">
        <f t="shared" si="0"/>
        <v>77.899999999999991</v>
      </c>
      <c r="F13" s="3">
        <f t="shared" si="1"/>
        <v>16</v>
      </c>
      <c r="G13" s="3" t="e" cm="1">
        <f t="array" ref="G13">CHOOSE(F13,$F$3:$F$18,"대상","금상)")</f>
        <v>#VALUE!</v>
      </c>
    </row>
    <row r="14" spans="1:12">
      <c r="A14" s="3" t="s">
        <v>41</v>
      </c>
      <c r="B14" s="3">
        <v>88</v>
      </c>
      <c r="C14" s="3">
        <v>81</v>
      </c>
      <c r="D14" s="3">
        <v>86</v>
      </c>
      <c r="E14" s="3">
        <f t="shared" si="0"/>
        <v>85.1</v>
      </c>
      <c r="F14" s="3">
        <f t="shared" si="1"/>
        <v>9</v>
      </c>
      <c r="G14" s="3" t="e" cm="1">
        <f t="array" ref="G14">CHOOSE(F14,$F$3:$F$18,"대상","금상)")</f>
        <v>#VALUE!</v>
      </c>
    </row>
    <row r="15" spans="1:12">
      <c r="A15" s="3" t="s">
        <v>42</v>
      </c>
      <c r="B15" s="3">
        <v>98</v>
      </c>
      <c r="C15" s="3">
        <v>81</v>
      </c>
      <c r="D15" s="3">
        <v>78</v>
      </c>
      <c r="E15" s="3">
        <f t="shared" si="0"/>
        <v>84.9</v>
      </c>
      <c r="F15" s="3">
        <f t="shared" si="1"/>
        <v>10</v>
      </c>
      <c r="G15" s="3" t="e" cm="1">
        <f t="array" ref="G15">CHOOSE(F15,$F$3:$F$18,"대상","금상)")</f>
        <v>#VALUE!</v>
      </c>
    </row>
    <row r="16" spans="1:12">
      <c r="A16" s="3" t="s">
        <v>43</v>
      </c>
      <c r="B16" s="3">
        <v>77</v>
      </c>
      <c r="C16" s="3">
        <v>80</v>
      </c>
      <c r="D16" s="3">
        <v>92</v>
      </c>
      <c r="E16" s="3">
        <f t="shared" si="0"/>
        <v>83.9</v>
      </c>
      <c r="F16" s="3">
        <f t="shared" si="1"/>
        <v>11</v>
      </c>
      <c r="G16" s="3" t="e" cm="1">
        <f t="array" ref="G16">CHOOSE(F16,$F$3:$F$18,"대상","금상)")</f>
        <v>#VALUE!</v>
      </c>
    </row>
    <row r="17" spans="1:7">
      <c r="A17" s="3" t="s">
        <v>44</v>
      </c>
      <c r="B17" s="3">
        <v>74</v>
      </c>
      <c r="C17" s="3">
        <v>83</v>
      </c>
      <c r="D17" s="3">
        <v>85</v>
      </c>
      <c r="E17" s="3">
        <f t="shared" si="0"/>
        <v>81.099999999999994</v>
      </c>
      <c r="F17" s="3">
        <f t="shared" si="1"/>
        <v>15</v>
      </c>
      <c r="G17" s="3" t="e" cm="1">
        <f t="array" ref="G17">CHOOSE(F17,$F$3:$F$18,"대상","금상)")</f>
        <v>#VALUE!</v>
      </c>
    </row>
    <row r="18" spans="1:7">
      <c r="A18" s="3" t="s">
        <v>45</v>
      </c>
      <c r="B18" s="3">
        <v>90</v>
      </c>
      <c r="C18" s="3">
        <v>85</v>
      </c>
      <c r="D18" s="3">
        <v>78</v>
      </c>
      <c r="E18" s="3">
        <f t="shared" si="0"/>
        <v>83.7</v>
      </c>
      <c r="F18" s="3">
        <f t="shared" si="1"/>
        <v>12</v>
      </c>
      <c r="G18" s="3" t="e" cm="1">
        <f t="array" ref="G18">CHOOSE(F18,$F$3:$F$18,"대상","금상)")</f>
        <v>#VALUE!</v>
      </c>
    </row>
    <row r="20" spans="1:7">
      <c r="A20" s="3" t="s">
        <v>26</v>
      </c>
      <c r="B20" s="11">
        <v>0.3</v>
      </c>
      <c r="D20" s="10"/>
    </row>
    <row r="21" spans="1:7">
      <c r="A21" s="3" t="s">
        <v>27</v>
      </c>
      <c r="B21" s="11">
        <v>0.3</v>
      </c>
    </row>
    <row r="22" spans="1:7">
      <c r="A22" s="3" t="s">
        <v>28</v>
      </c>
      <c r="B22" s="11">
        <v>0.4</v>
      </c>
    </row>
  </sheetData>
  <mergeCells count="1">
    <mergeCell ref="A1:G1"/>
  </mergeCells>
  <phoneticPr fontId="2" type="noConversion"/>
  <pageMargins left="0.7" right="0.7" top="0.75" bottom="0.75" header="0.3" footer="0.3"/>
  <pageSetup paperSize="9" scale="9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C0D4-53CC-4AA9-89B7-04BB9962E276}">
  <sheetPr>
    <pageSetUpPr fitToPage="1"/>
  </sheetPr>
  <dimension ref="A1:H26"/>
  <sheetViews>
    <sheetView zoomScale="120" zoomScaleNormal="120" workbookViewId="0">
      <selection activeCell="F14" sqref="A2:F25"/>
    </sheetView>
  </sheetViews>
  <sheetFormatPr defaultRowHeight="17" outlineLevelRow="2"/>
  <cols>
    <col min="1" max="1" width="6" customWidth="1"/>
    <col min="2" max="2" width="8" customWidth="1"/>
  </cols>
  <sheetData>
    <row r="1" spans="1:8" ht="25.5">
      <c r="A1" s="76" t="s">
        <v>156</v>
      </c>
      <c r="B1" s="76"/>
      <c r="C1" s="76"/>
      <c r="D1" s="76"/>
      <c r="E1" s="76"/>
      <c r="F1" s="76"/>
      <c r="G1" s="34"/>
      <c r="H1" s="34"/>
    </row>
    <row r="2" spans="1:8" ht="17.5" thickBot="1">
      <c r="A2" s="35" t="s">
        <v>157</v>
      </c>
      <c r="B2" s="35" t="s">
        <v>65</v>
      </c>
      <c r="C2" s="35" t="s">
        <v>66</v>
      </c>
      <c r="D2" s="35" t="s">
        <v>158</v>
      </c>
      <c r="E2" s="35" t="s">
        <v>159</v>
      </c>
      <c r="F2" s="35" t="s">
        <v>160</v>
      </c>
      <c r="G2" s="36"/>
      <c r="H2" s="36"/>
    </row>
    <row r="3" spans="1:8" ht="17.5" outlineLevel="2" thickTop="1">
      <c r="A3" s="16" t="s">
        <v>161</v>
      </c>
      <c r="B3" s="16" t="s">
        <v>69</v>
      </c>
      <c r="C3" s="17" t="s">
        <v>70</v>
      </c>
      <c r="D3" s="16">
        <v>90</v>
      </c>
      <c r="E3" s="37">
        <v>87</v>
      </c>
      <c r="F3" s="37">
        <f>SUM(D3:E3)</f>
        <v>177</v>
      </c>
      <c r="G3" s="36"/>
      <c r="H3" s="36"/>
    </row>
    <row r="4" spans="1:8" outlineLevel="1">
      <c r="A4" s="16"/>
      <c r="B4" s="16"/>
      <c r="C4" s="69" t="s">
        <v>317</v>
      </c>
      <c r="D4" s="16">
        <f>SUBTOTAL(4,D3:D3)</f>
        <v>90</v>
      </c>
      <c r="E4" s="37">
        <f>SUBTOTAL(4,E3:E3)</f>
        <v>87</v>
      </c>
      <c r="F4" s="37">
        <f>SUBTOTAL(4,F3:F3)</f>
        <v>177</v>
      </c>
      <c r="G4" s="36"/>
      <c r="H4" s="36"/>
    </row>
    <row r="5" spans="1:8" outlineLevel="2">
      <c r="A5" s="16" t="s">
        <v>162</v>
      </c>
      <c r="B5" s="16" t="s">
        <v>78</v>
      </c>
      <c r="C5" s="17" t="s">
        <v>74</v>
      </c>
      <c r="D5" s="16">
        <v>100</v>
      </c>
      <c r="E5" s="37">
        <v>95</v>
      </c>
      <c r="F5" s="37">
        <f t="shared" ref="F5:F23" si="0">SUM(D5:E5)</f>
        <v>195</v>
      </c>
      <c r="G5" s="36"/>
      <c r="H5" s="36"/>
    </row>
    <row r="6" spans="1:8" outlineLevel="1">
      <c r="A6" s="16"/>
      <c r="B6" s="16"/>
      <c r="C6" s="69" t="s">
        <v>318</v>
      </c>
      <c r="D6" s="16">
        <f>SUBTOTAL(4,D5:D5)</f>
        <v>100</v>
      </c>
      <c r="E6" s="37">
        <f>SUBTOTAL(4,E5:E5)</f>
        <v>95</v>
      </c>
      <c r="F6" s="37">
        <f>SUBTOTAL(4,F5:F5)</f>
        <v>195</v>
      </c>
      <c r="G6" s="36"/>
      <c r="H6" s="36"/>
    </row>
    <row r="7" spans="1:8" outlineLevel="2">
      <c r="A7" s="16" t="s">
        <v>163</v>
      </c>
      <c r="B7" s="54" t="s">
        <v>316</v>
      </c>
      <c r="C7" s="17" t="s">
        <v>70</v>
      </c>
      <c r="D7" s="16">
        <v>78</v>
      </c>
      <c r="E7" s="37">
        <v>95</v>
      </c>
      <c r="F7" s="37">
        <f t="shared" si="0"/>
        <v>173</v>
      </c>
      <c r="G7" s="36"/>
      <c r="H7" s="36"/>
    </row>
    <row r="8" spans="1:8" outlineLevel="1">
      <c r="A8" s="16"/>
      <c r="B8" s="70"/>
      <c r="C8" s="69" t="s">
        <v>317</v>
      </c>
      <c r="D8" s="16">
        <f>SUBTOTAL(4,D7:D7)</f>
        <v>78</v>
      </c>
      <c r="E8" s="37">
        <f>SUBTOTAL(4,E7:E7)</f>
        <v>95</v>
      </c>
      <c r="F8" s="37">
        <f>SUBTOTAL(4,F7:F7)</f>
        <v>173</v>
      </c>
      <c r="G8" s="36"/>
      <c r="H8" s="36"/>
    </row>
    <row r="9" spans="1:8" outlineLevel="2">
      <c r="A9" s="16" t="s">
        <v>164</v>
      </c>
      <c r="B9" s="16" t="s">
        <v>73</v>
      </c>
      <c r="C9" s="17" t="s">
        <v>74</v>
      </c>
      <c r="D9" s="16">
        <v>88</v>
      </c>
      <c r="E9" s="37">
        <v>90</v>
      </c>
      <c r="F9" s="37">
        <f t="shared" si="0"/>
        <v>178</v>
      </c>
      <c r="G9" s="36"/>
      <c r="H9" s="36"/>
    </row>
    <row r="10" spans="1:8" outlineLevel="1">
      <c r="A10" s="16"/>
      <c r="B10" s="16"/>
      <c r="C10" s="69" t="s">
        <v>318</v>
      </c>
      <c r="D10" s="16">
        <f>SUBTOTAL(4,D9:D9)</f>
        <v>88</v>
      </c>
      <c r="E10" s="37">
        <f>SUBTOTAL(4,E9:E9)</f>
        <v>90</v>
      </c>
      <c r="F10" s="37">
        <f>SUBTOTAL(4,F9:F9)</f>
        <v>178</v>
      </c>
      <c r="G10" s="36"/>
      <c r="H10" s="36"/>
    </row>
    <row r="11" spans="1:8" outlineLevel="2">
      <c r="A11" s="16" t="s">
        <v>165</v>
      </c>
      <c r="B11" s="16" t="s">
        <v>71</v>
      </c>
      <c r="C11" s="17" t="s">
        <v>68</v>
      </c>
      <c r="D11" s="16">
        <v>95</v>
      </c>
      <c r="E11" s="37">
        <v>99</v>
      </c>
      <c r="F11" s="37">
        <f t="shared" si="0"/>
        <v>194</v>
      </c>
      <c r="G11" s="36"/>
      <c r="H11" s="36"/>
    </row>
    <row r="12" spans="1:8" outlineLevel="2">
      <c r="A12" s="16" t="s">
        <v>166</v>
      </c>
      <c r="B12" s="16" t="s">
        <v>82</v>
      </c>
      <c r="C12" s="17" t="s">
        <v>68</v>
      </c>
      <c r="D12" s="16">
        <v>67</v>
      </c>
      <c r="E12" s="37">
        <v>64</v>
      </c>
      <c r="F12" s="37">
        <f t="shared" si="0"/>
        <v>131</v>
      </c>
      <c r="G12" s="36"/>
      <c r="H12" s="36"/>
    </row>
    <row r="13" spans="1:8" outlineLevel="1">
      <c r="A13" s="16"/>
      <c r="B13" s="16"/>
      <c r="C13" s="69" t="s">
        <v>319</v>
      </c>
      <c r="D13" s="16">
        <f>SUBTOTAL(4,D11:D12)</f>
        <v>95</v>
      </c>
      <c r="E13" s="37">
        <f>SUBTOTAL(4,E11:E12)</f>
        <v>99</v>
      </c>
      <c r="F13" s="37">
        <f>SUBTOTAL(4,F11:F12)</f>
        <v>194</v>
      </c>
      <c r="G13" s="36"/>
      <c r="H13" s="36"/>
    </row>
    <row r="14" spans="1:8" outlineLevel="2">
      <c r="A14" s="16" t="s">
        <v>167</v>
      </c>
      <c r="B14" s="16" t="s">
        <v>75</v>
      </c>
      <c r="C14" s="17" t="s">
        <v>74</v>
      </c>
      <c r="D14" s="16">
        <v>45</v>
      </c>
      <c r="E14" s="37">
        <v>55</v>
      </c>
      <c r="F14" s="37">
        <f t="shared" si="0"/>
        <v>100</v>
      </c>
      <c r="G14" s="36"/>
      <c r="H14" s="36"/>
    </row>
    <row r="15" spans="1:8" outlineLevel="1">
      <c r="A15" s="16"/>
      <c r="B15" s="16"/>
      <c r="C15" s="69" t="s">
        <v>318</v>
      </c>
      <c r="D15" s="16">
        <f>SUBTOTAL(4,D14:D14)</f>
        <v>45</v>
      </c>
      <c r="E15" s="37">
        <f>SUBTOTAL(4,E14:E14)</f>
        <v>55</v>
      </c>
      <c r="F15" s="37">
        <f>SUBTOTAL(4,F14:F14)</f>
        <v>100</v>
      </c>
      <c r="G15" s="36"/>
      <c r="H15" s="36"/>
    </row>
    <row r="16" spans="1:8" outlineLevel="2">
      <c r="A16" s="16" t="s">
        <v>168</v>
      </c>
      <c r="B16" s="16" t="s">
        <v>72</v>
      </c>
      <c r="C16" s="17" t="s">
        <v>70</v>
      </c>
      <c r="D16" s="16">
        <v>95</v>
      </c>
      <c r="E16" s="37">
        <v>88</v>
      </c>
      <c r="F16" s="37">
        <f t="shared" si="0"/>
        <v>183</v>
      </c>
      <c r="G16" s="36"/>
      <c r="H16" s="36"/>
    </row>
    <row r="17" spans="1:8" outlineLevel="1">
      <c r="A17" s="16"/>
      <c r="B17" s="16"/>
      <c r="C17" s="69" t="s">
        <v>317</v>
      </c>
      <c r="D17" s="16">
        <f>SUBTOTAL(4,D16:D16)</f>
        <v>95</v>
      </c>
      <c r="E17" s="37">
        <f>SUBTOTAL(4,E16:E16)</f>
        <v>88</v>
      </c>
      <c r="F17" s="37">
        <f>SUBTOTAL(4,F16:F16)</f>
        <v>183</v>
      </c>
      <c r="G17" s="36"/>
      <c r="H17" s="36"/>
    </row>
    <row r="18" spans="1:8" outlineLevel="2">
      <c r="A18" s="16" t="s">
        <v>169</v>
      </c>
      <c r="B18" s="16" t="s">
        <v>67</v>
      </c>
      <c r="C18" s="17" t="s">
        <v>68</v>
      </c>
      <c r="D18" s="16">
        <v>85</v>
      </c>
      <c r="E18" s="37">
        <v>100</v>
      </c>
      <c r="F18" s="37">
        <f t="shared" si="0"/>
        <v>185</v>
      </c>
      <c r="G18" s="36"/>
      <c r="H18" s="36"/>
    </row>
    <row r="19" spans="1:8" outlineLevel="2">
      <c r="A19" s="16" t="s">
        <v>170</v>
      </c>
      <c r="B19" s="16" t="s">
        <v>76</v>
      </c>
      <c r="C19" s="17" t="s">
        <v>77</v>
      </c>
      <c r="D19" s="16">
        <v>90</v>
      </c>
      <c r="E19" s="38">
        <v>76</v>
      </c>
      <c r="F19" s="37">
        <f t="shared" si="0"/>
        <v>166</v>
      </c>
      <c r="G19" s="36"/>
      <c r="H19" s="36"/>
    </row>
    <row r="20" spans="1:8" outlineLevel="1">
      <c r="A20" s="16"/>
      <c r="B20" s="16"/>
      <c r="C20" s="69" t="s">
        <v>319</v>
      </c>
      <c r="D20" s="16">
        <f>SUBTOTAL(4,D18:D19)</f>
        <v>90</v>
      </c>
      <c r="E20" s="38">
        <f>SUBTOTAL(4,E18:E19)</f>
        <v>100</v>
      </c>
      <c r="F20" s="37">
        <f>SUBTOTAL(4,F18:F19)</f>
        <v>185</v>
      </c>
      <c r="G20" s="36"/>
      <c r="H20" s="36"/>
    </row>
    <row r="21" spans="1:8" outlineLevel="2">
      <c r="A21" s="16" t="s">
        <v>171</v>
      </c>
      <c r="B21" s="16" t="s">
        <v>79</v>
      </c>
      <c r="C21" s="17" t="s">
        <v>74</v>
      </c>
      <c r="D21" s="16">
        <v>96</v>
      </c>
      <c r="E21" s="38">
        <v>82</v>
      </c>
      <c r="F21" s="37">
        <f t="shared" si="0"/>
        <v>178</v>
      </c>
      <c r="G21" s="36"/>
      <c r="H21" s="36"/>
    </row>
    <row r="22" spans="1:8" outlineLevel="1">
      <c r="A22" s="16"/>
      <c r="B22" s="16"/>
      <c r="C22" s="69" t="s">
        <v>318</v>
      </c>
      <c r="D22" s="16">
        <f>SUBTOTAL(4,D21:D21)</f>
        <v>96</v>
      </c>
      <c r="E22" s="38">
        <f>SUBTOTAL(4,E21:E21)</f>
        <v>82</v>
      </c>
      <c r="F22" s="37">
        <f>SUBTOTAL(4,F21:F21)</f>
        <v>178</v>
      </c>
      <c r="G22" s="36"/>
      <c r="H22" s="36"/>
    </row>
    <row r="23" spans="1:8" outlineLevel="2">
      <c r="A23" s="16" t="s">
        <v>172</v>
      </c>
      <c r="B23" s="16" t="s">
        <v>80</v>
      </c>
      <c r="C23" s="17" t="s">
        <v>81</v>
      </c>
      <c r="D23" s="16">
        <v>88</v>
      </c>
      <c r="E23" s="38">
        <v>98</v>
      </c>
      <c r="F23" s="37">
        <f t="shared" si="0"/>
        <v>186</v>
      </c>
      <c r="G23" s="36"/>
      <c r="H23" s="36"/>
    </row>
    <row r="24" spans="1:8" outlineLevel="1">
      <c r="A24" s="16"/>
      <c r="B24" s="16"/>
      <c r="C24" s="69" t="s">
        <v>317</v>
      </c>
      <c r="D24" s="16">
        <f>SUBTOTAL(4,D23:D23)</f>
        <v>88</v>
      </c>
      <c r="E24" s="38">
        <f>SUBTOTAL(4,E23:E23)</f>
        <v>98</v>
      </c>
      <c r="F24" s="37">
        <f>SUBTOTAL(4,F23:F23)</f>
        <v>186</v>
      </c>
      <c r="G24" s="36"/>
      <c r="H24" s="36"/>
    </row>
    <row r="25" spans="1:8">
      <c r="A25" s="16"/>
      <c r="B25" s="16"/>
      <c r="C25" s="69" t="s">
        <v>320</v>
      </c>
      <c r="D25" s="16">
        <f>SUBTOTAL(4,D3:D23)</f>
        <v>100</v>
      </c>
      <c r="E25" s="38">
        <f>SUBTOTAL(4,E3:E23)</f>
        <v>100</v>
      </c>
      <c r="F25" s="37">
        <f>SUBTOTAL(4,F3:F23)</f>
        <v>195</v>
      </c>
      <c r="G25" s="36"/>
      <c r="H25" s="36"/>
    </row>
    <row r="26" spans="1:8">
      <c r="A26" s="39"/>
      <c r="B26" s="39"/>
      <c r="C26" s="40"/>
      <c r="D26" s="40"/>
      <c r="E26" s="40"/>
      <c r="F26" s="40"/>
      <c r="G26" s="40"/>
      <c r="H26" s="40"/>
    </row>
  </sheetData>
  <mergeCells count="1">
    <mergeCell ref="A1:F1"/>
  </mergeCells>
  <phoneticPr fontId="2" type="noConversion"/>
  <pageMargins left="0.7" right="0.7" top="0.75" bottom="0.75" header="0.3" footer="0.3"/>
  <pageSetup paperSize="9"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40B-4341-4F74-9E8E-267486A15A63}">
  <sheetPr>
    <pageSetUpPr fitToPage="1"/>
  </sheetPr>
  <dimension ref="A1:E11"/>
  <sheetViews>
    <sheetView workbookViewId="0">
      <selection activeCell="E2" sqref="E2"/>
    </sheetView>
  </sheetViews>
  <sheetFormatPr defaultRowHeight="17"/>
  <cols>
    <col min="2" max="2" width="16.25" customWidth="1"/>
    <col min="3" max="3" width="10" customWidth="1"/>
    <col min="5" max="5" width="29.25" bestFit="1" customWidth="1"/>
  </cols>
  <sheetData>
    <row r="1" spans="1:5">
      <c r="A1" s="2" t="s">
        <v>25</v>
      </c>
      <c r="B1" s="2" t="s">
        <v>46</v>
      </c>
      <c r="C1" s="2" t="s">
        <v>47</v>
      </c>
      <c r="E1" s="2" t="s">
        <v>232</v>
      </c>
    </row>
    <row r="2" spans="1:5">
      <c r="A2" s="2" t="s">
        <v>48</v>
      </c>
      <c r="B2" s="2" t="s">
        <v>49</v>
      </c>
      <c r="C2" s="12">
        <v>253600</v>
      </c>
      <c r="E2" s="13">
        <f>SUMIF(A1:C11,"재산세"&gt;=150000)</f>
        <v>0</v>
      </c>
    </row>
    <row r="3" spans="1:5">
      <c r="A3" s="8" t="s">
        <v>303</v>
      </c>
      <c r="B3" s="2" t="s">
        <v>50</v>
      </c>
      <c r="C3" s="12">
        <v>180000</v>
      </c>
    </row>
    <row r="4" spans="1:5">
      <c r="A4" s="2" t="s">
        <v>51</v>
      </c>
      <c r="B4" s="2" t="s">
        <v>52</v>
      </c>
      <c r="C4" s="12">
        <v>199000</v>
      </c>
    </row>
    <row r="5" spans="1:5">
      <c r="A5" s="2" t="s">
        <v>53</v>
      </c>
      <c r="B5" s="2" t="s">
        <v>54</v>
      </c>
      <c r="C5" s="12">
        <v>315000</v>
      </c>
    </row>
    <row r="6" spans="1:5">
      <c r="A6" s="2" t="s">
        <v>55</v>
      </c>
      <c r="B6" s="2" t="s">
        <v>56</v>
      </c>
      <c r="C6" s="12">
        <v>148800</v>
      </c>
    </row>
    <row r="7" spans="1:5">
      <c r="A7" s="2" t="s">
        <v>57</v>
      </c>
      <c r="B7" s="2" t="s">
        <v>58</v>
      </c>
      <c r="C7" s="12">
        <v>127500</v>
      </c>
    </row>
    <row r="8" spans="1:5">
      <c r="A8" s="2" t="s">
        <v>59</v>
      </c>
      <c r="B8" s="2" t="s">
        <v>52</v>
      </c>
      <c r="C8" s="12">
        <v>199000</v>
      </c>
    </row>
    <row r="9" spans="1:5">
      <c r="A9" s="2" t="s">
        <v>60</v>
      </c>
      <c r="B9" s="2" t="s">
        <v>54</v>
      </c>
      <c r="C9" s="12">
        <v>315000</v>
      </c>
    </row>
    <row r="10" spans="1:5">
      <c r="A10" s="2" t="s">
        <v>61</v>
      </c>
      <c r="B10" s="2" t="s">
        <v>56</v>
      </c>
      <c r="C10" s="12">
        <v>148800</v>
      </c>
    </row>
    <row r="11" spans="1:5">
      <c r="A11" s="2" t="s">
        <v>62</v>
      </c>
      <c r="B11" s="2" t="s">
        <v>58</v>
      </c>
      <c r="C11" s="12">
        <v>167500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217E-F615-41A4-9769-4B676D172F54}">
  <sheetPr>
    <pageSetUpPr fitToPage="1"/>
  </sheetPr>
  <dimension ref="A1:E8"/>
  <sheetViews>
    <sheetView zoomScaleNormal="100" workbookViewId="0">
      <selection activeCell="L21" sqref="L21"/>
    </sheetView>
  </sheetViews>
  <sheetFormatPr defaultRowHeight="17"/>
  <sheetData>
    <row r="1" spans="1:5" ht="32.25" customHeight="1">
      <c r="A1" s="77" t="s">
        <v>221</v>
      </c>
      <c r="B1" s="77"/>
      <c r="C1" s="77"/>
      <c r="D1" s="77"/>
      <c r="E1" s="77"/>
    </row>
    <row r="2" spans="1:5">
      <c r="A2" s="55"/>
      <c r="B2" s="55"/>
      <c r="C2" s="55"/>
      <c r="D2" s="55"/>
      <c r="E2" s="16" t="s">
        <v>222</v>
      </c>
    </row>
    <row r="3" spans="1:5" ht="17.5" thickBot="1">
      <c r="A3" s="56" t="s">
        <v>223</v>
      </c>
      <c r="B3" s="56" t="s">
        <v>224</v>
      </c>
      <c r="C3" s="56" t="s">
        <v>225</v>
      </c>
      <c r="D3" s="56" t="s">
        <v>178</v>
      </c>
      <c r="E3" s="56" t="s">
        <v>83</v>
      </c>
    </row>
    <row r="4" spans="1:5" ht="17.5" thickTop="1">
      <c r="A4" s="16" t="s">
        <v>226</v>
      </c>
      <c r="B4" s="57">
        <v>5000</v>
      </c>
      <c r="C4" s="57">
        <v>6280</v>
      </c>
      <c r="D4" s="57">
        <v>2678</v>
      </c>
      <c r="E4" s="57">
        <f>SUM(B4:D4)</f>
        <v>13958</v>
      </c>
    </row>
    <row r="5" spans="1:5">
      <c r="A5" s="16" t="s">
        <v>227</v>
      </c>
      <c r="B5" s="57">
        <v>3650</v>
      </c>
      <c r="C5" s="57">
        <v>5555</v>
      </c>
      <c r="D5" s="57">
        <v>4322</v>
      </c>
      <c r="E5" s="57">
        <f t="shared" ref="E5:E7" si="0">SUM(B5:D5)</f>
        <v>13527</v>
      </c>
    </row>
    <row r="6" spans="1:5">
      <c r="A6" s="16" t="s">
        <v>228</v>
      </c>
      <c r="B6" s="57">
        <v>3194</v>
      </c>
      <c r="C6" s="57">
        <v>6596</v>
      </c>
      <c r="D6" s="57">
        <v>3332</v>
      </c>
      <c r="E6" s="57">
        <f t="shared" si="0"/>
        <v>13122</v>
      </c>
    </row>
    <row r="7" spans="1:5">
      <c r="A7" s="16" t="s">
        <v>229</v>
      </c>
      <c r="B7" s="57">
        <v>3585</v>
      </c>
      <c r="C7" s="57">
        <v>6985</v>
      </c>
      <c r="D7" s="57">
        <v>3406</v>
      </c>
      <c r="E7" s="57">
        <f t="shared" si="0"/>
        <v>13976</v>
      </c>
    </row>
    <row r="8" spans="1:5">
      <c r="A8" s="58" t="s">
        <v>83</v>
      </c>
      <c r="B8" s="59">
        <f>SUM(B4:B7)</f>
        <v>15429</v>
      </c>
      <c r="C8" s="59">
        <f t="shared" ref="C8:E8" si="1">SUM(C4:C7)</f>
        <v>25416</v>
      </c>
      <c r="D8" s="59">
        <f t="shared" si="1"/>
        <v>13738</v>
      </c>
      <c r="E8" s="59">
        <f t="shared" si="1"/>
        <v>54583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6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BDD9-6B9D-4BF5-AC29-C6973C6C58EA}">
  <sheetPr>
    <pageSetUpPr fitToPage="1"/>
  </sheetPr>
  <dimension ref="A1:E24"/>
  <sheetViews>
    <sheetView zoomScaleNormal="100" workbookViewId="0">
      <selection activeCell="E23" sqref="A1:E23"/>
    </sheetView>
  </sheetViews>
  <sheetFormatPr defaultRowHeight="17"/>
  <cols>
    <col min="1" max="1" width="12.33203125" customWidth="1"/>
    <col min="3" max="3" width="22.5" customWidth="1"/>
    <col min="8" max="9" width="11.83203125" bestFit="1" customWidth="1"/>
    <col min="10" max="10" width="7.33203125" bestFit="1" customWidth="1"/>
    <col min="11" max="11" width="8.5" bestFit="1" customWidth="1"/>
  </cols>
  <sheetData>
    <row r="1" spans="1:5" ht="17.5">
      <c r="A1" s="78" t="s">
        <v>173</v>
      </c>
      <c r="B1" s="78"/>
      <c r="C1" s="78"/>
      <c r="D1" s="78"/>
      <c r="E1" s="78"/>
    </row>
    <row r="2" spans="1:5" ht="18" thickBot="1">
      <c r="A2" s="41" t="s">
        <v>149</v>
      </c>
      <c r="B2" s="41" t="s">
        <v>150</v>
      </c>
      <c r="C2" s="41" t="s">
        <v>174</v>
      </c>
      <c r="D2" s="41" t="s">
        <v>151</v>
      </c>
      <c r="E2" s="41" t="s">
        <v>175</v>
      </c>
    </row>
    <row r="3" spans="1:5" ht="17.5" thickTop="1">
      <c r="A3" s="42">
        <v>43645</v>
      </c>
      <c r="B3" s="43" t="s">
        <v>153</v>
      </c>
      <c r="C3" s="43" t="s">
        <v>176</v>
      </c>
      <c r="D3" s="44">
        <v>6.73</v>
      </c>
      <c r="E3" s="43" t="s">
        <v>177</v>
      </c>
    </row>
    <row r="4" spans="1:5">
      <c r="A4" s="42">
        <v>43645</v>
      </c>
      <c r="B4" s="43" t="s">
        <v>154</v>
      </c>
      <c r="C4" s="43" t="s">
        <v>179</v>
      </c>
      <c r="D4" s="44">
        <v>50</v>
      </c>
      <c r="E4" s="43" t="s">
        <v>180</v>
      </c>
    </row>
    <row r="5" spans="1:5">
      <c r="A5" s="42">
        <v>43645</v>
      </c>
      <c r="B5" s="43" t="s">
        <v>152</v>
      </c>
      <c r="C5" s="43" t="s">
        <v>181</v>
      </c>
      <c r="D5" s="44">
        <v>77.28</v>
      </c>
      <c r="E5" s="43" t="s">
        <v>180</v>
      </c>
    </row>
    <row r="6" spans="1:5">
      <c r="A6" s="42">
        <v>43646</v>
      </c>
      <c r="B6" s="43" t="s">
        <v>154</v>
      </c>
      <c r="C6" s="43" t="s">
        <v>182</v>
      </c>
      <c r="D6" s="44">
        <v>32.950000000000003</v>
      </c>
      <c r="E6" s="43" t="s">
        <v>180</v>
      </c>
    </row>
    <row r="7" spans="1:5">
      <c r="A7" s="42">
        <v>43646</v>
      </c>
      <c r="B7" s="43" t="s">
        <v>153</v>
      </c>
      <c r="C7" s="43" t="s">
        <v>183</v>
      </c>
      <c r="D7" s="44">
        <v>9.8699999999999992</v>
      </c>
      <c r="E7" s="43" t="s">
        <v>177</v>
      </c>
    </row>
    <row r="8" spans="1:5">
      <c r="A8" s="42">
        <v>43646</v>
      </c>
      <c r="B8" s="43" t="s">
        <v>154</v>
      </c>
      <c r="C8" s="43" t="s">
        <v>184</v>
      </c>
      <c r="D8" s="44">
        <v>1</v>
      </c>
      <c r="E8" s="43" t="s">
        <v>177</v>
      </c>
    </row>
    <row r="9" spans="1:5">
      <c r="A9" s="42">
        <v>43646</v>
      </c>
      <c r="B9" s="43" t="s">
        <v>152</v>
      </c>
      <c r="C9" s="43" t="s">
        <v>185</v>
      </c>
      <c r="D9" s="44">
        <v>79.72</v>
      </c>
      <c r="E9" s="43" t="s">
        <v>180</v>
      </c>
    </row>
    <row r="10" spans="1:5">
      <c r="A10" s="42">
        <v>43647</v>
      </c>
      <c r="B10" s="43" t="s">
        <v>154</v>
      </c>
      <c r="C10" s="43" t="s">
        <v>186</v>
      </c>
      <c r="D10" s="44">
        <v>80</v>
      </c>
      <c r="E10" s="43" t="s">
        <v>180</v>
      </c>
    </row>
    <row r="11" spans="1:5">
      <c r="A11" s="42">
        <v>43647</v>
      </c>
      <c r="B11" s="43" t="s">
        <v>153</v>
      </c>
      <c r="C11" s="43" t="s">
        <v>187</v>
      </c>
      <c r="D11" s="44">
        <v>18</v>
      </c>
      <c r="E11" s="43" t="s">
        <v>177</v>
      </c>
    </row>
    <row r="12" spans="1:5">
      <c r="A12" s="42">
        <v>43647</v>
      </c>
      <c r="B12" s="43" t="s">
        <v>154</v>
      </c>
      <c r="C12" s="43" t="s">
        <v>184</v>
      </c>
      <c r="D12" s="44">
        <v>1</v>
      </c>
      <c r="E12" s="43" t="s">
        <v>177</v>
      </c>
    </row>
    <row r="13" spans="1:5">
      <c r="A13" s="42">
        <v>43647</v>
      </c>
      <c r="B13" s="43" t="s">
        <v>155</v>
      </c>
      <c r="C13" s="43" t="s">
        <v>188</v>
      </c>
      <c r="D13" s="44">
        <v>53.47</v>
      </c>
      <c r="E13" s="43" t="s">
        <v>180</v>
      </c>
    </row>
    <row r="14" spans="1:5">
      <c r="A14" s="42">
        <v>43647</v>
      </c>
      <c r="B14" s="43" t="s">
        <v>152</v>
      </c>
      <c r="C14" s="43" t="s">
        <v>189</v>
      </c>
      <c r="D14" s="44">
        <v>80.98</v>
      </c>
      <c r="E14" s="43" t="s">
        <v>180</v>
      </c>
    </row>
    <row r="15" spans="1:5">
      <c r="A15" s="42">
        <v>43648</v>
      </c>
      <c r="B15" s="43" t="s">
        <v>153</v>
      </c>
      <c r="C15" s="43" t="s">
        <v>183</v>
      </c>
      <c r="D15" s="44">
        <v>8.7200000000000006</v>
      </c>
      <c r="E15" s="43" t="s">
        <v>177</v>
      </c>
    </row>
    <row r="16" spans="1:5">
      <c r="A16" s="42">
        <v>43648</v>
      </c>
      <c r="B16" s="43" t="s">
        <v>154</v>
      </c>
      <c r="C16" s="43" t="s">
        <v>184</v>
      </c>
      <c r="D16" s="44">
        <v>1</v>
      </c>
      <c r="E16" s="43" t="s">
        <v>177</v>
      </c>
    </row>
    <row r="17" spans="1:5">
      <c r="A17" s="42">
        <v>43648</v>
      </c>
      <c r="B17" s="43" t="s">
        <v>155</v>
      </c>
      <c r="C17" s="43" t="s">
        <v>188</v>
      </c>
      <c r="D17" s="44">
        <v>46.18</v>
      </c>
      <c r="E17" s="43" t="s">
        <v>180</v>
      </c>
    </row>
    <row r="18" spans="1:5">
      <c r="A18" s="42">
        <v>43648</v>
      </c>
      <c r="B18" s="43" t="s">
        <v>152</v>
      </c>
      <c r="C18" s="43" t="s">
        <v>190</v>
      </c>
      <c r="D18" s="44">
        <v>78.349999999999994</v>
      </c>
      <c r="E18" s="43" t="s">
        <v>180</v>
      </c>
    </row>
    <row r="19" spans="1:5">
      <c r="A19" s="42">
        <v>43649</v>
      </c>
      <c r="B19" s="43" t="s">
        <v>153</v>
      </c>
      <c r="C19" s="43" t="s">
        <v>191</v>
      </c>
      <c r="D19" s="44">
        <v>11.87</v>
      </c>
      <c r="E19" s="43" t="s">
        <v>177</v>
      </c>
    </row>
    <row r="20" spans="1:5">
      <c r="A20" s="42">
        <v>43649</v>
      </c>
      <c r="B20" s="43" t="s">
        <v>155</v>
      </c>
      <c r="C20" s="43" t="s">
        <v>188</v>
      </c>
      <c r="D20" s="44">
        <v>33.56</v>
      </c>
      <c r="E20" s="43" t="s">
        <v>180</v>
      </c>
    </row>
    <row r="21" spans="1:5">
      <c r="A21" s="42">
        <v>43649</v>
      </c>
      <c r="B21" s="43" t="s">
        <v>153</v>
      </c>
      <c r="C21" s="43" t="s">
        <v>192</v>
      </c>
      <c r="D21" s="44">
        <v>9</v>
      </c>
      <c r="E21" s="43" t="s">
        <v>177</v>
      </c>
    </row>
    <row r="22" spans="1:5">
      <c r="A22" s="42">
        <v>43649</v>
      </c>
      <c r="B22" s="43" t="s">
        <v>155</v>
      </c>
      <c r="C22" s="43" t="s">
        <v>193</v>
      </c>
      <c r="D22" s="44">
        <v>6.5</v>
      </c>
      <c r="E22" s="43" t="s">
        <v>177</v>
      </c>
    </row>
    <row r="23" spans="1:5" ht="17.5" thickBot="1">
      <c r="A23" s="45">
        <v>43649</v>
      </c>
      <c r="B23" s="46" t="s">
        <v>152</v>
      </c>
      <c r="C23" s="46" t="s">
        <v>194</v>
      </c>
      <c r="D23" s="47">
        <v>69.63</v>
      </c>
      <c r="E23" s="46" t="s">
        <v>180</v>
      </c>
    </row>
    <row r="24" spans="1:5" ht="17.5" thickTop="1">
      <c r="A24" s="36"/>
      <c r="B24" s="36"/>
      <c r="C24" s="36"/>
      <c r="D24" s="36"/>
      <c r="E24" s="36"/>
    </row>
  </sheetData>
  <mergeCells count="1">
    <mergeCell ref="A1:E1"/>
  </mergeCells>
  <phoneticPr fontId="2" type="noConversion"/>
  <pageMargins left="0.7" right="0.7" top="0.75" bottom="0.75" header="0.3" footer="0.3"/>
  <pageSetup paperSize="9" scale="44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9F4-E1CA-459E-ABA3-0B068E171FB3}">
  <dimension ref="A1:D7"/>
  <sheetViews>
    <sheetView workbookViewId="0">
      <selection activeCell="D3" sqref="D3"/>
    </sheetView>
  </sheetViews>
  <sheetFormatPr defaultRowHeight="17"/>
  <cols>
    <col min="1" max="2" width="11.4140625" bestFit="1" customWidth="1"/>
    <col min="3" max="3" width="6.75" bestFit="1" customWidth="1"/>
    <col min="4" max="4" width="7.83203125" bestFit="1" customWidth="1"/>
  </cols>
  <sheetData>
    <row r="1" spans="1:4">
      <c r="A1" s="65" t="s">
        <v>322</v>
      </c>
      <c r="B1" t="s">
        <v>323</v>
      </c>
    </row>
    <row r="3" spans="1:4">
      <c r="A3" s="65" t="s">
        <v>315</v>
      </c>
      <c r="B3" s="65" t="s">
        <v>311</v>
      </c>
    </row>
    <row r="4" spans="1:4">
      <c r="A4" s="65" t="s">
        <v>305</v>
      </c>
      <c r="B4" t="s">
        <v>180</v>
      </c>
      <c r="C4" t="s">
        <v>321</v>
      </c>
      <c r="D4" t="s">
        <v>310</v>
      </c>
    </row>
    <row r="5" spans="1:4">
      <c r="A5" s="67" t="s">
        <v>312</v>
      </c>
      <c r="B5" s="68">
        <v>239.95000000000002</v>
      </c>
      <c r="C5" s="68">
        <v>17.600000000000001</v>
      </c>
      <c r="D5" s="68">
        <v>257.55</v>
      </c>
    </row>
    <row r="6" spans="1:4">
      <c r="A6" s="67" t="s">
        <v>313</v>
      </c>
      <c r="B6" s="68">
        <v>442.17</v>
      </c>
      <c r="C6" s="68">
        <v>56.089999999999996</v>
      </c>
      <c r="D6" s="68">
        <v>498.26</v>
      </c>
    </row>
    <row r="7" spans="1:4">
      <c r="A7" s="67" t="s">
        <v>310</v>
      </c>
      <c r="B7" s="68">
        <v>682.12</v>
      </c>
      <c r="C7" s="68">
        <v>73.69</v>
      </c>
      <c r="D7" s="68">
        <v>755.81</v>
      </c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79F5-72EC-47E8-BF1A-FD4B98F0BB72}">
  <sheetPr>
    <pageSetUpPr fitToPage="1"/>
  </sheetPr>
  <dimension ref="A1:F12"/>
  <sheetViews>
    <sheetView zoomScale="85" zoomScaleNormal="85" workbookViewId="0">
      <selection activeCell="P12" sqref="P12"/>
    </sheetView>
  </sheetViews>
  <sheetFormatPr defaultColWidth="9" defaultRowHeight="17"/>
  <cols>
    <col min="1" max="7" width="11.83203125" style="14" customWidth="1"/>
    <col min="8" max="16384" width="9" style="14"/>
  </cols>
  <sheetData>
    <row r="1" spans="1:6" ht="25.5">
      <c r="A1" s="62" t="s">
        <v>231</v>
      </c>
    </row>
    <row r="3" spans="1:6">
      <c r="A3" s="63" t="s">
        <v>195</v>
      </c>
      <c r="B3" s="63" t="s">
        <v>196</v>
      </c>
      <c r="C3" s="63" t="s">
        <v>197</v>
      </c>
      <c r="D3" s="63" t="s">
        <v>198</v>
      </c>
      <c r="E3" s="63" t="s">
        <v>230</v>
      </c>
      <c r="F3" s="63" t="s">
        <v>199</v>
      </c>
    </row>
    <row r="4" spans="1:6">
      <c r="A4" s="15" t="s">
        <v>200</v>
      </c>
      <c r="B4" s="60">
        <v>548</v>
      </c>
      <c r="C4" s="60">
        <v>680</v>
      </c>
      <c r="D4" s="60">
        <v>751</v>
      </c>
      <c r="E4" s="60">
        <f>SUM(B4:D4)</f>
        <v>1979</v>
      </c>
      <c r="F4" s="61">
        <f>E4*HLOOKUP(A4,$B$11:$F$12,2,TRUE)</f>
        <v>3958000</v>
      </c>
    </row>
    <row r="5" spans="1:6">
      <c r="A5" s="15" t="s">
        <v>201</v>
      </c>
      <c r="B5" s="60">
        <v>327</v>
      </c>
      <c r="C5" s="60">
        <v>420</v>
      </c>
      <c r="D5" s="60">
        <v>392</v>
      </c>
      <c r="E5" s="60">
        <f t="shared" ref="E5:E8" si="0">SUM(B5:D5)</f>
        <v>1139</v>
      </c>
      <c r="F5" s="61">
        <f t="shared" ref="F5:F8" si="1">E5*HLOOKUP(A5,$B$11:$F$12,2,TRUE)</f>
        <v>2278000</v>
      </c>
    </row>
    <row r="6" spans="1:6">
      <c r="A6" s="15" t="s">
        <v>202</v>
      </c>
      <c r="B6" s="60">
        <v>456</v>
      </c>
      <c r="C6" s="60">
        <v>631</v>
      </c>
      <c r="D6" s="60">
        <v>533</v>
      </c>
      <c r="E6" s="60">
        <f t="shared" si="0"/>
        <v>1620</v>
      </c>
      <c r="F6" s="61">
        <f t="shared" si="1"/>
        <v>4050000</v>
      </c>
    </row>
    <row r="7" spans="1:6">
      <c r="A7" s="15" t="s">
        <v>203</v>
      </c>
      <c r="B7" s="60">
        <v>429</v>
      </c>
      <c r="C7" s="60">
        <v>389</v>
      </c>
      <c r="D7" s="60">
        <v>472</v>
      </c>
      <c r="E7" s="60">
        <f t="shared" si="0"/>
        <v>1290</v>
      </c>
      <c r="F7" s="61" t="e">
        <f>E7*HLOOKUP(A7,$B$11:$F$12,2,TRUE)</f>
        <v>#N/A</v>
      </c>
    </row>
    <row r="8" spans="1:6">
      <c r="A8" s="15" t="s">
        <v>204</v>
      </c>
      <c r="B8" s="60">
        <v>180</v>
      </c>
      <c r="C8" s="60">
        <v>152</v>
      </c>
      <c r="D8" s="60">
        <v>192</v>
      </c>
      <c r="E8" s="60">
        <f t="shared" si="0"/>
        <v>524</v>
      </c>
      <c r="F8" s="61">
        <f t="shared" si="1"/>
        <v>1048000</v>
      </c>
    </row>
    <row r="10" spans="1:6">
      <c r="A10" s="14" t="s">
        <v>205</v>
      </c>
    </row>
    <row r="11" spans="1:6">
      <c r="A11" s="63" t="s">
        <v>195</v>
      </c>
      <c r="B11" s="63" t="s">
        <v>200</v>
      </c>
      <c r="C11" s="63" t="s">
        <v>201</v>
      </c>
      <c r="D11" s="63" t="s">
        <v>202</v>
      </c>
      <c r="E11" s="63" t="s">
        <v>203</v>
      </c>
      <c r="F11" s="63" t="s">
        <v>204</v>
      </c>
    </row>
    <row r="12" spans="1:6">
      <c r="A12" s="15" t="s">
        <v>206</v>
      </c>
      <c r="B12" s="15">
        <v>2000</v>
      </c>
      <c r="C12" s="15">
        <v>2800</v>
      </c>
      <c r="D12" s="15">
        <v>2500</v>
      </c>
      <c r="E12" s="15">
        <v>3000</v>
      </c>
      <c r="F12" s="15">
        <v>2000</v>
      </c>
    </row>
  </sheetData>
  <phoneticPr fontId="2" type="noConversion"/>
  <conditionalFormatting sqref="E4:E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{4A672B49-4B0B-4608-90D2-015EE5B37D36}</x14:id>
        </ext>
      </extLst>
    </cfRule>
  </conditionalFormatting>
  <conditionalFormatting sqref="F4:F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scale="51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672B49-4B0B-4608-90D2-015EE5B37D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E4:E8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E877-1AFF-4C87-8372-C9D0E68DBF2D}">
  <sheetPr>
    <pageSetUpPr fitToPage="1"/>
  </sheetPr>
  <dimension ref="A1:N599"/>
  <sheetViews>
    <sheetView topLeftCell="B1" zoomScaleNormal="100" workbookViewId="0">
      <selection activeCell="J4" sqref="J4:J7"/>
      <pivotSelection pane="bottomRight" showHeader="1" activeRow="3" activeCol="9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7"/>
  <cols>
    <col min="1" max="1" width="6.6640625" bestFit="1" customWidth="1"/>
    <col min="2" max="2" width="14.1640625" bestFit="1" customWidth="1"/>
    <col min="3" max="3" width="5.1640625" bestFit="1" customWidth="1"/>
    <col min="4" max="4" width="27.83203125" bestFit="1" customWidth="1"/>
    <col min="5" max="9" width="8.5" bestFit="1" customWidth="1"/>
    <col min="10" max="10" width="17.5" bestFit="1" customWidth="1"/>
    <col min="11" max="14" width="14.5" bestFit="1" customWidth="1"/>
    <col min="15" max="18" width="3.5" bestFit="1" customWidth="1"/>
    <col min="19" max="19" width="4.58203125" bestFit="1" customWidth="1"/>
    <col min="20" max="30" width="5.6640625" bestFit="1" customWidth="1"/>
    <col min="31" max="165" width="6.75" bestFit="1" customWidth="1"/>
    <col min="166" max="579" width="7.83203125" bestFit="1" customWidth="1"/>
    <col min="580" max="606" width="8.9140625" bestFit="1" customWidth="1"/>
    <col min="607" max="607" width="6.83203125" bestFit="1" customWidth="1"/>
  </cols>
  <sheetData>
    <row r="1" spans="1:14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J1" s="65" t="s">
        <v>325</v>
      </c>
      <c r="K1" t="s">
        <v>323</v>
      </c>
    </row>
    <row r="2" spans="1:14">
      <c r="A2" s="71">
        <v>44215</v>
      </c>
      <c r="B2" t="s">
        <v>332</v>
      </c>
      <c r="C2">
        <v>150</v>
      </c>
      <c r="D2" t="s">
        <v>333</v>
      </c>
      <c r="E2">
        <v>1716452</v>
      </c>
      <c r="F2">
        <v>2700464</v>
      </c>
      <c r="G2">
        <v>371180</v>
      </c>
      <c r="H2">
        <v>471764</v>
      </c>
    </row>
    <row r="3" spans="1:14">
      <c r="A3" s="71">
        <v>44215</v>
      </c>
      <c r="B3" t="s">
        <v>332</v>
      </c>
      <c r="C3">
        <v>151</v>
      </c>
      <c r="D3" t="s">
        <v>334</v>
      </c>
      <c r="E3">
        <v>676932</v>
      </c>
      <c r="F3">
        <v>676266</v>
      </c>
      <c r="G3">
        <v>102388</v>
      </c>
      <c r="H3">
        <v>101033</v>
      </c>
      <c r="J3" s="65" t="s">
        <v>305</v>
      </c>
      <c r="K3" t="s">
        <v>866</v>
      </c>
      <c r="L3" t="s">
        <v>867</v>
      </c>
      <c r="M3" t="s">
        <v>868</v>
      </c>
      <c r="N3" t="s">
        <v>869</v>
      </c>
    </row>
    <row r="4" spans="1:14">
      <c r="A4" s="71">
        <v>44215</v>
      </c>
      <c r="B4" t="s">
        <v>332</v>
      </c>
      <c r="C4">
        <v>152</v>
      </c>
      <c r="D4" t="s">
        <v>335</v>
      </c>
      <c r="E4">
        <v>1240810</v>
      </c>
      <c r="F4">
        <v>1177643</v>
      </c>
      <c r="G4">
        <v>162410</v>
      </c>
      <c r="H4">
        <v>152062</v>
      </c>
      <c r="J4" s="66" t="s">
        <v>858</v>
      </c>
      <c r="K4" s="68">
        <v>49789</v>
      </c>
      <c r="L4" s="68">
        <v>48250</v>
      </c>
      <c r="M4" s="68">
        <v>28647</v>
      </c>
      <c r="N4" s="68">
        <v>26730</v>
      </c>
    </row>
    <row r="5" spans="1:14">
      <c r="A5" s="71">
        <v>44215</v>
      </c>
      <c r="B5" t="s">
        <v>332</v>
      </c>
      <c r="C5">
        <v>153</v>
      </c>
      <c r="D5" t="s">
        <v>336</v>
      </c>
      <c r="E5">
        <v>703110</v>
      </c>
      <c r="F5">
        <v>674148</v>
      </c>
      <c r="G5">
        <v>387062</v>
      </c>
      <c r="H5">
        <v>362735</v>
      </c>
      <c r="J5" s="66" t="s">
        <v>333</v>
      </c>
      <c r="K5" s="68">
        <v>2717619</v>
      </c>
      <c r="L5" s="68">
        <v>3781324</v>
      </c>
      <c r="M5" s="68">
        <v>470831</v>
      </c>
      <c r="N5" s="68">
        <v>574497</v>
      </c>
    </row>
    <row r="6" spans="1:14">
      <c r="A6" s="71">
        <v>44215</v>
      </c>
      <c r="B6" t="s">
        <v>332</v>
      </c>
      <c r="C6">
        <v>154</v>
      </c>
      <c r="D6" t="s">
        <v>337</v>
      </c>
      <c r="E6">
        <v>571824</v>
      </c>
      <c r="F6">
        <v>583955</v>
      </c>
      <c r="G6">
        <v>275447</v>
      </c>
      <c r="H6">
        <v>263687</v>
      </c>
      <c r="J6" s="66" t="s">
        <v>486</v>
      </c>
      <c r="K6" s="68">
        <v>281322</v>
      </c>
      <c r="L6" s="68">
        <v>258116</v>
      </c>
      <c r="M6" s="68">
        <v>95635</v>
      </c>
      <c r="N6" s="68">
        <v>93883</v>
      </c>
    </row>
    <row r="7" spans="1:14">
      <c r="A7" s="71">
        <v>44215</v>
      </c>
      <c r="B7" t="s">
        <v>332</v>
      </c>
      <c r="C7">
        <v>155</v>
      </c>
      <c r="D7" t="s">
        <v>338</v>
      </c>
      <c r="E7">
        <v>308301</v>
      </c>
      <c r="F7">
        <v>342898</v>
      </c>
      <c r="G7">
        <v>134071</v>
      </c>
      <c r="H7">
        <v>138633</v>
      </c>
      <c r="J7" s="66" t="s">
        <v>502</v>
      </c>
      <c r="K7" s="68">
        <v>427581</v>
      </c>
      <c r="L7" s="68">
        <v>408214</v>
      </c>
      <c r="M7" s="68">
        <v>84257</v>
      </c>
      <c r="N7" s="68">
        <v>82558</v>
      </c>
    </row>
    <row r="8" spans="1:14">
      <c r="A8" s="71">
        <v>44215</v>
      </c>
      <c r="B8" t="s">
        <v>332</v>
      </c>
      <c r="C8">
        <v>156</v>
      </c>
      <c r="D8" t="s">
        <v>339</v>
      </c>
      <c r="E8">
        <v>360561</v>
      </c>
      <c r="F8">
        <v>353834</v>
      </c>
      <c r="G8">
        <v>126466</v>
      </c>
      <c r="H8">
        <v>120147</v>
      </c>
      <c r="J8" s="66" t="s">
        <v>310</v>
      </c>
      <c r="K8" s="68">
        <v>3476311</v>
      </c>
      <c r="L8" s="68">
        <v>4495904</v>
      </c>
      <c r="M8" s="68">
        <v>679370</v>
      </c>
      <c r="N8" s="68">
        <v>777668</v>
      </c>
    </row>
    <row r="9" spans="1:14">
      <c r="A9" s="71">
        <v>44215</v>
      </c>
      <c r="B9" t="s">
        <v>332</v>
      </c>
      <c r="C9">
        <v>157</v>
      </c>
      <c r="D9" t="s">
        <v>340</v>
      </c>
      <c r="E9">
        <v>293540</v>
      </c>
      <c r="F9">
        <v>288217</v>
      </c>
      <c r="G9">
        <v>374571</v>
      </c>
      <c r="H9">
        <v>400607</v>
      </c>
    </row>
    <row r="10" spans="1:14">
      <c r="A10" s="71">
        <v>44215</v>
      </c>
      <c r="B10" t="s">
        <v>332</v>
      </c>
      <c r="C10">
        <v>158</v>
      </c>
      <c r="D10" t="s">
        <v>341</v>
      </c>
      <c r="E10">
        <v>463456</v>
      </c>
      <c r="F10">
        <v>482960</v>
      </c>
      <c r="G10">
        <v>352121</v>
      </c>
      <c r="H10">
        <v>357571</v>
      </c>
    </row>
    <row r="11" spans="1:14">
      <c r="A11" s="71">
        <v>44215</v>
      </c>
      <c r="B11" t="s">
        <v>332</v>
      </c>
      <c r="C11">
        <v>159</v>
      </c>
      <c r="D11" t="s">
        <v>342</v>
      </c>
      <c r="E11">
        <v>174683</v>
      </c>
      <c r="F11">
        <v>188711</v>
      </c>
      <c r="G11">
        <v>146034</v>
      </c>
      <c r="H11">
        <v>147551</v>
      </c>
    </row>
    <row r="12" spans="1:14">
      <c r="A12" s="71">
        <v>44215</v>
      </c>
      <c r="B12" t="s">
        <v>343</v>
      </c>
      <c r="C12">
        <v>201</v>
      </c>
      <c r="D12" t="s">
        <v>334</v>
      </c>
      <c r="E12">
        <v>706097</v>
      </c>
      <c r="F12">
        <v>679503</v>
      </c>
      <c r="G12">
        <v>61058</v>
      </c>
      <c r="H12">
        <v>55387</v>
      </c>
    </row>
    <row r="13" spans="1:14">
      <c r="A13" s="71">
        <v>44215</v>
      </c>
      <c r="B13" t="s">
        <v>343</v>
      </c>
      <c r="C13">
        <v>202</v>
      </c>
      <c r="D13" t="s">
        <v>344</v>
      </c>
      <c r="E13">
        <v>1415414</v>
      </c>
      <c r="F13">
        <v>1414980</v>
      </c>
      <c r="G13">
        <v>120425</v>
      </c>
      <c r="H13">
        <v>111592</v>
      </c>
    </row>
    <row r="14" spans="1:14">
      <c r="A14" s="71">
        <v>44215</v>
      </c>
      <c r="B14" t="s">
        <v>343</v>
      </c>
      <c r="C14">
        <v>203</v>
      </c>
      <c r="D14" t="s">
        <v>345</v>
      </c>
      <c r="E14">
        <v>608979</v>
      </c>
      <c r="F14">
        <v>601323</v>
      </c>
      <c r="G14">
        <v>91668</v>
      </c>
      <c r="H14">
        <v>91016</v>
      </c>
    </row>
    <row r="15" spans="1:14">
      <c r="A15" s="71">
        <v>44215</v>
      </c>
      <c r="B15" t="s">
        <v>343</v>
      </c>
      <c r="C15">
        <v>204</v>
      </c>
      <c r="D15" t="s">
        <v>346</v>
      </c>
      <c r="E15">
        <v>278663</v>
      </c>
      <c r="F15">
        <v>281834</v>
      </c>
      <c r="G15">
        <v>98689</v>
      </c>
      <c r="H15">
        <v>94261</v>
      </c>
    </row>
    <row r="16" spans="1:14">
      <c r="A16" s="71">
        <v>44215</v>
      </c>
      <c r="B16" t="s">
        <v>343</v>
      </c>
      <c r="C16">
        <v>205</v>
      </c>
      <c r="D16" t="s">
        <v>347</v>
      </c>
      <c r="E16">
        <v>470548</v>
      </c>
      <c r="F16">
        <v>540467</v>
      </c>
      <c r="G16">
        <v>58918</v>
      </c>
      <c r="H16">
        <v>62861</v>
      </c>
    </row>
    <row r="17" spans="1:8">
      <c r="A17" s="71">
        <v>44215</v>
      </c>
      <c r="B17" t="s">
        <v>343</v>
      </c>
      <c r="C17">
        <v>206</v>
      </c>
      <c r="D17" t="s">
        <v>348</v>
      </c>
      <c r="E17">
        <v>350840</v>
      </c>
      <c r="F17">
        <v>370121</v>
      </c>
      <c r="G17">
        <v>105001</v>
      </c>
      <c r="H17">
        <v>106934</v>
      </c>
    </row>
    <row r="18" spans="1:8">
      <c r="A18" s="71">
        <v>44215</v>
      </c>
      <c r="B18" t="s">
        <v>343</v>
      </c>
      <c r="C18">
        <v>207</v>
      </c>
      <c r="D18" t="s">
        <v>349</v>
      </c>
      <c r="E18">
        <v>370292</v>
      </c>
      <c r="F18">
        <v>352021</v>
      </c>
      <c r="G18">
        <v>70677</v>
      </c>
      <c r="H18">
        <v>71280</v>
      </c>
    </row>
    <row r="19" spans="1:8">
      <c r="A19" s="71">
        <v>44215</v>
      </c>
      <c r="B19" t="s">
        <v>343</v>
      </c>
      <c r="C19">
        <v>208</v>
      </c>
      <c r="D19" t="s">
        <v>350</v>
      </c>
      <c r="E19">
        <v>525543</v>
      </c>
      <c r="F19">
        <v>439506</v>
      </c>
      <c r="G19">
        <v>61311</v>
      </c>
      <c r="H19">
        <v>52124</v>
      </c>
    </row>
    <row r="20" spans="1:8">
      <c r="A20" s="71">
        <v>44215</v>
      </c>
      <c r="B20" t="s">
        <v>343</v>
      </c>
      <c r="C20">
        <v>209</v>
      </c>
      <c r="D20" t="s">
        <v>351</v>
      </c>
      <c r="E20">
        <v>233785</v>
      </c>
      <c r="F20">
        <v>256079</v>
      </c>
      <c r="G20">
        <v>15380</v>
      </c>
      <c r="H20">
        <v>16652</v>
      </c>
    </row>
    <row r="21" spans="1:8">
      <c r="A21" s="71">
        <v>44215</v>
      </c>
      <c r="B21" t="s">
        <v>343</v>
      </c>
      <c r="C21">
        <v>210</v>
      </c>
      <c r="D21" t="s">
        <v>352</v>
      </c>
      <c r="E21">
        <v>474396</v>
      </c>
      <c r="F21">
        <v>505844</v>
      </c>
      <c r="G21">
        <v>62356</v>
      </c>
      <c r="H21">
        <v>63026</v>
      </c>
    </row>
    <row r="22" spans="1:8">
      <c r="A22" s="71">
        <v>44215</v>
      </c>
      <c r="B22" t="s">
        <v>343</v>
      </c>
      <c r="C22">
        <v>211</v>
      </c>
      <c r="D22" t="s">
        <v>353</v>
      </c>
      <c r="E22">
        <v>767696</v>
      </c>
      <c r="F22">
        <v>836948</v>
      </c>
      <c r="G22">
        <v>109790</v>
      </c>
      <c r="H22">
        <v>111635</v>
      </c>
    </row>
    <row r="23" spans="1:8">
      <c r="A23" s="71">
        <v>44215</v>
      </c>
      <c r="B23" t="s">
        <v>343</v>
      </c>
      <c r="C23">
        <v>212</v>
      </c>
      <c r="D23" t="s">
        <v>354</v>
      </c>
      <c r="E23">
        <v>1238362</v>
      </c>
      <c r="F23">
        <v>1367192</v>
      </c>
      <c r="G23">
        <v>96044</v>
      </c>
      <c r="H23">
        <v>100954</v>
      </c>
    </row>
    <row r="24" spans="1:8">
      <c r="A24" s="71">
        <v>44215</v>
      </c>
      <c r="B24" t="s">
        <v>343</v>
      </c>
      <c r="C24">
        <v>213</v>
      </c>
      <c r="D24" t="s">
        <v>355</v>
      </c>
      <c r="E24">
        <v>640208</v>
      </c>
      <c r="F24">
        <v>617578</v>
      </c>
      <c r="G24">
        <v>110505</v>
      </c>
      <c r="H24">
        <v>111865</v>
      </c>
    </row>
    <row r="25" spans="1:8">
      <c r="A25" s="71">
        <v>44215</v>
      </c>
      <c r="B25" t="s">
        <v>343</v>
      </c>
      <c r="C25">
        <v>214</v>
      </c>
      <c r="D25" t="s">
        <v>356</v>
      </c>
      <c r="E25">
        <v>1234132</v>
      </c>
      <c r="F25">
        <v>1210954</v>
      </c>
      <c r="G25">
        <v>143139</v>
      </c>
      <c r="H25">
        <v>137791</v>
      </c>
    </row>
    <row r="26" spans="1:8">
      <c r="A26" s="71">
        <v>44215</v>
      </c>
      <c r="B26" t="s">
        <v>343</v>
      </c>
      <c r="C26">
        <v>215</v>
      </c>
      <c r="D26" t="s">
        <v>357</v>
      </c>
      <c r="E26">
        <v>419874</v>
      </c>
      <c r="F26">
        <v>401622</v>
      </c>
      <c r="G26">
        <v>93395</v>
      </c>
      <c r="H26">
        <v>93825</v>
      </c>
    </row>
    <row r="27" spans="1:8">
      <c r="A27" s="71">
        <v>44215</v>
      </c>
      <c r="B27" t="s">
        <v>343</v>
      </c>
      <c r="C27">
        <v>216</v>
      </c>
      <c r="D27" t="s">
        <v>358</v>
      </c>
      <c r="E27">
        <v>2416810</v>
      </c>
      <c r="F27">
        <v>2311873</v>
      </c>
      <c r="G27">
        <v>209079</v>
      </c>
      <c r="H27">
        <v>198791</v>
      </c>
    </row>
    <row r="28" spans="1:8">
      <c r="A28" s="71">
        <v>44215</v>
      </c>
      <c r="B28" t="s">
        <v>343</v>
      </c>
      <c r="C28">
        <v>217</v>
      </c>
      <c r="D28" t="s">
        <v>359</v>
      </c>
      <c r="E28">
        <v>653006</v>
      </c>
      <c r="F28">
        <v>666914</v>
      </c>
      <c r="G28">
        <v>115042</v>
      </c>
      <c r="H28">
        <v>113965</v>
      </c>
    </row>
    <row r="29" spans="1:8">
      <c r="A29" s="71">
        <v>44215</v>
      </c>
      <c r="B29" t="s">
        <v>343</v>
      </c>
      <c r="C29">
        <v>218</v>
      </c>
      <c r="D29" t="s">
        <v>360</v>
      </c>
      <c r="E29">
        <v>249732</v>
      </c>
      <c r="F29">
        <v>274799</v>
      </c>
      <c r="G29">
        <v>46155</v>
      </c>
      <c r="H29">
        <v>48143</v>
      </c>
    </row>
    <row r="30" spans="1:8">
      <c r="A30" s="71">
        <v>44215</v>
      </c>
      <c r="B30" t="s">
        <v>343</v>
      </c>
      <c r="C30">
        <v>219</v>
      </c>
      <c r="D30" t="s">
        <v>361</v>
      </c>
      <c r="E30">
        <v>1708765</v>
      </c>
      <c r="F30">
        <v>1751738</v>
      </c>
      <c r="G30">
        <v>130382</v>
      </c>
      <c r="H30">
        <v>122279</v>
      </c>
    </row>
    <row r="31" spans="1:8">
      <c r="A31" s="71">
        <v>44215</v>
      </c>
      <c r="B31" t="s">
        <v>343</v>
      </c>
      <c r="C31">
        <v>220</v>
      </c>
      <c r="D31" t="s">
        <v>362</v>
      </c>
      <c r="E31">
        <v>1512507</v>
      </c>
      <c r="F31">
        <v>1330307</v>
      </c>
      <c r="G31">
        <v>231177</v>
      </c>
      <c r="H31">
        <v>202344</v>
      </c>
    </row>
    <row r="32" spans="1:8">
      <c r="A32" s="71">
        <v>44215</v>
      </c>
      <c r="B32" t="s">
        <v>343</v>
      </c>
      <c r="C32">
        <v>221</v>
      </c>
      <c r="D32" t="s">
        <v>363</v>
      </c>
      <c r="E32">
        <v>1381548</v>
      </c>
      <c r="F32">
        <v>1529313</v>
      </c>
      <c r="G32">
        <v>170313</v>
      </c>
      <c r="H32">
        <v>171825</v>
      </c>
    </row>
    <row r="33" spans="1:8">
      <c r="A33" s="71">
        <v>44215</v>
      </c>
      <c r="B33" t="s">
        <v>343</v>
      </c>
      <c r="C33">
        <v>222</v>
      </c>
      <c r="D33" t="s">
        <v>364</v>
      </c>
      <c r="E33">
        <v>3153418</v>
      </c>
      <c r="F33">
        <v>3210437</v>
      </c>
      <c r="G33">
        <v>186486</v>
      </c>
      <c r="H33">
        <v>167666</v>
      </c>
    </row>
    <row r="34" spans="1:8">
      <c r="A34" s="71">
        <v>44215</v>
      </c>
      <c r="B34" t="s">
        <v>343</v>
      </c>
      <c r="C34">
        <v>223</v>
      </c>
      <c r="D34" t="s">
        <v>365</v>
      </c>
      <c r="E34">
        <v>946530</v>
      </c>
      <c r="F34">
        <v>1067419</v>
      </c>
      <c r="G34">
        <v>169873</v>
      </c>
      <c r="H34">
        <v>189952</v>
      </c>
    </row>
    <row r="35" spans="1:8">
      <c r="A35" s="71">
        <v>44215</v>
      </c>
      <c r="B35" t="s">
        <v>343</v>
      </c>
      <c r="C35">
        <v>224</v>
      </c>
      <c r="D35" t="s">
        <v>366</v>
      </c>
      <c r="E35">
        <v>610589</v>
      </c>
      <c r="F35">
        <v>616036</v>
      </c>
      <c r="G35">
        <v>85793</v>
      </c>
      <c r="H35">
        <v>86672</v>
      </c>
    </row>
    <row r="36" spans="1:8">
      <c r="A36" s="71">
        <v>44215</v>
      </c>
      <c r="B36" t="s">
        <v>343</v>
      </c>
      <c r="C36">
        <v>225</v>
      </c>
      <c r="D36" t="s">
        <v>367</v>
      </c>
      <c r="E36">
        <v>484175</v>
      </c>
      <c r="F36">
        <v>495686</v>
      </c>
      <c r="G36">
        <v>82941</v>
      </c>
      <c r="H36">
        <v>81796</v>
      </c>
    </row>
    <row r="37" spans="1:8">
      <c r="A37" s="71">
        <v>44215</v>
      </c>
      <c r="B37" t="s">
        <v>343</v>
      </c>
      <c r="C37">
        <v>226</v>
      </c>
      <c r="D37" t="s">
        <v>368</v>
      </c>
      <c r="E37">
        <v>1114495</v>
      </c>
      <c r="F37">
        <v>1281460</v>
      </c>
      <c r="G37">
        <v>211281</v>
      </c>
      <c r="H37">
        <v>198971</v>
      </c>
    </row>
    <row r="38" spans="1:8">
      <c r="A38" s="71">
        <v>44215</v>
      </c>
      <c r="B38" t="s">
        <v>343</v>
      </c>
      <c r="C38">
        <v>227</v>
      </c>
      <c r="D38" t="s">
        <v>369</v>
      </c>
      <c r="E38">
        <v>795786</v>
      </c>
      <c r="F38">
        <v>764958</v>
      </c>
      <c r="G38">
        <v>116511</v>
      </c>
      <c r="H38">
        <v>117808</v>
      </c>
    </row>
    <row r="39" spans="1:8">
      <c r="A39" s="71">
        <v>44215</v>
      </c>
      <c r="B39" t="s">
        <v>343</v>
      </c>
      <c r="C39">
        <v>228</v>
      </c>
      <c r="D39" t="s">
        <v>370</v>
      </c>
      <c r="E39">
        <v>1424677</v>
      </c>
      <c r="F39">
        <v>1391043</v>
      </c>
      <c r="G39">
        <v>211560</v>
      </c>
      <c r="H39">
        <v>201922</v>
      </c>
    </row>
    <row r="40" spans="1:8">
      <c r="A40" s="71">
        <v>44215</v>
      </c>
      <c r="B40" t="s">
        <v>343</v>
      </c>
      <c r="C40">
        <v>229</v>
      </c>
      <c r="D40" t="s">
        <v>371</v>
      </c>
      <c r="E40">
        <v>605635</v>
      </c>
      <c r="F40">
        <v>552653</v>
      </c>
      <c r="G40">
        <v>156696</v>
      </c>
      <c r="H40">
        <v>157860</v>
      </c>
    </row>
    <row r="41" spans="1:8">
      <c r="A41" s="71">
        <v>44215</v>
      </c>
      <c r="B41" t="s">
        <v>343</v>
      </c>
      <c r="C41">
        <v>230</v>
      </c>
      <c r="D41" t="s">
        <v>372</v>
      </c>
      <c r="E41">
        <v>1928249</v>
      </c>
      <c r="F41">
        <v>1883865</v>
      </c>
      <c r="G41">
        <v>249174</v>
      </c>
      <c r="H41">
        <v>254427</v>
      </c>
    </row>
    <row r="42" spans="1:8">
      <c r="A42" s="71">
        <v>44215</v>
      </c>
      <c r="B42" t="s">
        <v>343</v>
      </c>
      <c r="C42">
        <v>231</v>
      </c>
      <c r="D42" t="s">
        <v>373</v>
      </c>
      <c r="E42">
        <v>741010</v>
      </c>
      <c r="F42">
        <v>699826</v>
      </c>
      <c r="G42">
        <v>129858</v>
      </c>
      <c r="H42">
        <v>131180</v>
      </c>
    </row>
    <row r="43" spans="1:8">
      <c r="A43" s="71">
        <v>44215</v>
      </c>
      <c r="B43" t="s">
        <v>343</v>
      </c>
      <c r="C43">
        <v>232</v>
      </c>
      <c r="D43" t="s">
        <v>374</v>
      </c>
      <c r="E43">
        <v>1790096</v>
      </c>
      <c r="F43">
        <v>1784632</v>
      </c>
      <c r="G43">
        <v>182537</v>
      </c>
      <c r="H43">
        <v>185035</v>
      </c>
    </row>
    <row r="44" spans="1:8">
      <c r="A44" s="71">
        <v>44215</v>
      </c>
      <c r="B44" t="s">
        <v>343</v>
      </c>
      <c r="C44">
        <v>233</v>
      </c>
      <c r="D44" t="s">
        <v>375</v>
      </c>
      <c r="E44">
        <v>765065</v>
      </c>
      <c r="F44">
        <v>788044</v>
      </c>
      <c r="G44">
        <v>117840</v>
      </c>
      <c r="H44">
        <v>122048</v>
      </c>
    </row>
    <row r="45" spans="1:8">
      <c r="A45" s="71">
        <v>44215</v>
      </c>
      <c r="B45" t="s">
        <v>343</v>
      </c>
      <c r="C45">
        <v>234</v>
      </c>
      <c r="D45" t="s">
        <v>376</v>
      </c>
      <c r="E45">
        <v>1601042</v>
      </c>
      <c r="F45">
        <v>1580905</v>
      </c>
      <c r="G45">
        <v>215960</v>
      </c>
      <c r="H45">
        <v>204974</v>
      </c>
    </row>
    <row r="46" spans="1:8">
      <c r="A46" s="71">
        <v>44215</v>
      </c>
      <c r="B46" t="s">
        <v>343</v>
      </c>
      <c r="C46">
        <v>235</v>
      </c>
      <c r="D46" t="s">
        <v>377</v>
      </c>
      <c r="E46">
        <v>533563</v>
      </c>
      <c r="F46">
        <v>541539</v>
      </c>
      <c r="G46">
        <v>86593</v>
      </c>
      <c r="H46">
        <v>85835</v>
      </c>
    </row>
    <row r="47" spans="1:8">
      <c r="A47" s="71">
        <v>44215</v>
      </c>
      <c r="B47" t="s">
        <v>343</v>
      </c>
      <c r="C47">
        <v>236</v>
      </c>
      <c r="D47" t="s">
        <v>378</v>
      </c>
      <c r="E47">
        <v>569540</v>
      </c>
      <c r="F47">
        <v>578864</v>
      </c>
      <c r="G47">
        <v>107339</v>
      </c>
      <c r="H47">
        <v>105413</v>
      </c>
    </row>
    <row r="48" spans="1:8">
      <c r="A48" s="71">
        <v>44215</v>
      </c>
      <c r="B48" t="s">
        <v>343</v>
      </c>
      <c r="C48">
        <v>237</v>
      </c>
      <c r="D48" t="s">
        <v>379</v>
      </c>
      <c r="E48">
        <v>593074</v>
      </c>
      <c r="F48">
        <v>651170</v>
      </c>
      <c r="G48">
        <v>67769</v>
      </c>
      <c r="H48">
        <v>73323</v>
      </c>
    </row>
    <row r="49" spans="1:8">
      <c r="A49" s="71">
        <v>44215</v>
      </c>
      <c r="B49" t="s">
        <v>343</v>
      </c>
      <c r="C49">
        <v>238</v>
      </c>
      <c r="D49" t="s">
        <v>380</v>
      </c>
      <c r="E49">
        <v>963554</v>
      </c>
      <c r="F49">
        <v>1037217</v>
      </c>
      <c r="G49">
        <v>73350</v>
      </c>
      <c r="H49">
        <v>73712</v>
      </c>
    </row>
    <row r="50" spans="1:8">
      <c r="A50" s="71">
        <v>44215</v>
      </c>
      <c r="B50" t="s">
        <v>343</v>
      </c>
      <c r="C50">
        <v>239</v>
      </c>
      <c r="D50" t="s">
        <v>381</v>
      </c>
      <c r="E50">
        <v>2351935</v>
      </c>
      <c r="F50">
        <v>2507561</v>
      </c>
      <c r="G50">
        <v>114832</v>
      </c>
      <c r="H50">
        <v>111488</v>
      </c>
    </row>
    <row r="51" spans="1:8">
      <c r="A51" s="71">
        <v>44215</v>
      </c>
      <c r="B51" t="s">
        <v>343</v>
      </c>
      <c r="C51">
        <v>240</v>
      </c>
      <c r="D51" t="s">
        <v>382</v>
      </c>
      <c r="E51">
        <v>1293198</v>
      </c>
      <c r="F51">
        <v>1324547</v>
      </c>
      <c r="G51">
        <v>146482</v>
      </c>
      <c r="H51">
        <v>143369</v>
      </c>
    </row>
    <row r="52" spans="1:8">
      <c r="A52" s="71">
        <v>44215</v>
      </c>
      <c r="B52" t="s">
        <v>343</v>
      </c>
      <c r="C52">
        <v>241</v>
      </c>
      <c r="D52" t="s">
        <v>383</v>
      </c>
      <c r="E52">
        <v>476235</v>
      </c>
      <c r="F52">
        <v>498130</v>
      </c>
      <c r="G52">
        <v>56990</v>
      </c>
      <c r="H52">
        <v>57268</v>
      </c>
    </row>
    <row r="53" spans="1:8">
      <c r="A53" s="71">
        <v>44215</v>
      </c>
      <c r="B53" t="s">
        <v>343</v>
      </c>
      <c r="C53">
        <v>242</v>
      </c>
      <c r="D53" t="s">
        <v>384</v>
      </c>
      <c r="E53">
        <v>249121</v>
      </c>
      <c r="F53">
        <v>237525</v>
      </c>
      <c r="G53">
        <v>65983</v>
      </c>
      <c r="H53">
        <v>65834</v>
      </c>
    </row>
    <row r="54" spans="1:8">
      <c r="A54" s="71">
        <v>44215</v>
      </c>
      <c r="B54" t="s">
        <v>343</v>
      </c>
      <c r="C54">
        <v>243</v>
      </c>
      <c r="D54" t="s">
        <v>385</v>
      </c>
      <c r="E54">
        <v>283094</v>
      </c>
      <c r="F54">
        <v>302304</v>
      </c>
      <c r="G54">
        <v>52048</v>
      </c>
      <c r="H54">
        <v>51604</v>
      </c>
    </row>
    <row r="55" spans="1:8">
      <c r="A55" s="71">
        <v>44215</v>
      </c>
      <c r="B55" t="s">
        <v>343</v>
      </c>
      <c r="C55">
        <v>244</v>
      </c>
      <c r="D55" t="s">
        <v>386</v>
      </c>
      <c r="E55">
        <v>62637</v>
      </c>
      <c r="F55">
        <v>62609</v>
      </c>
      <c r="G55">
        <v>17274</v>
      </c>
      <c r="H55">
        <v>17125</v>
      </c>
    </row>
    <row r="56" spans="1:8">
      <c r="A56" s="71">
        <v>44215</v>
      </c>
      <c r="B56" t="s">
        <v>343</v>
      </c>
      <c r="C56">
        <v>245</v>
      </c>
      <c r="D56" t="s">
        <v>387</v>
      </c>
      <c r="E56">
        <v>38031</v>
      </c>
      <c r="F56">
        <v>42538</v>
      </c>
      <c r="G56">
        <v>10674</v>
      </c>
      <c r="H56">
        <v>11506</v>
      </c>
    </row>
    <row r="57" spans="1:8">
      <c r="A57" s="71">
        <v>44215</v>
      </c>
      <c r="B57" t="s">
        <v>343</v>
      </c>
      <c r="C57">
        <v>246</v>
      </c>
      <c r="D57" t="s">
        <v>339</v>
      </c>
      <c r="E57">
        <v>100784</v>
      </c>
      <c r="F57">
        <v>96388</v>
      </c>
      <c r="G57">
        <v>39618</v>
      </c>
      <c r="H57">
        <v>41247</v>
      </c>
    </row>
    <row r="58" spans="1:8">
      <c r="A58" s="71">
        <v>44215</v>
      </c>
      <c r="B58" t="s">
        <v>343</v>
      </c>
      <c r="C58">
        <v>247</v>
      </c>
      <c r="D58" t="s">
        <v>388</v>
      </c>
      <c r="E58">
        <v>28512</v>
      </c>
      <c r="F58">
        <v>30572</v>
      </c>
      <c r="G58">
        <v>6495</v>
      </c>
      <c r="H58">
        <v>7268</v>
      </c>
    </row>
    <row r="59" spans="1:8">
      <c r="A59" s="71">
        <v>44215</v>
      </c>
      <c r="B59" t="s">
        <v>343</v>
      </c>
      <c r="C59">
        <v>248</v>
      </c>
      <c r="D59" t="s">
        <v>389</v>
      </c>
      <c r="E59">
        <v>164311</v>
      </c>
      <c r="F59">
        <v>174273</v>
      </c>
      <c r="G59">
        <v>45637</v>
      </c>
      <c r="H59">
        <v>46805</v>
      </c>
    </row>
    <row r="60" spans="1:8">
      <c r="A60" s="71">
        <v>44215</v>
      </c>
      <c r="B60" t="s">
        <v>343</v>
      </c>
      <c r="C60">
        <v>249</v>
      </c>
      <c r="D60" t="s">
        <v>390</v>
      </c>
      <c r="E60">
        <v>224687</v>
      </c>
      <c r="F60">
        <v>231648</v>
      </c>
      <c r="G60">
        <v>67361</v>
      </c>
      <c r="H60">
        <v>68036</v>
      </c>
    </row>
    <row r="61" spans="1:8">
      <c r="A61" s="71">
        <v>44215</v>
      </c>
      <c r="B61" t="s">
        <v>343</v>
      </c>
      <c r="C61">
        <v>250</v>
      </c>
      <c r="D61" t="s">
        <v>391</v>
      </c>
      <c r="E61">
        <v>48254</v>
      </c>
      <c r="F61">
        <v>49405</v>
      </c>
      <c r="G61">
        <v>25872</v>
      </c>
      <c r="H61">
        <v>27089</v>
      </c>
    </row>
    <row r="62" spans="1:8">
      <c r="A62" s="71">
        <v>44215</v>
      </c>
      <c r="B62" t="s">
        <v>392</v>
      </c>
      <c r="C62">
        <v>309</v>
      </c>
      <c r="D62" t="s">
        <v>393</v>
      </c>
      <c r="E62">
        <v>23573</v>
      </c>
      <c r="F62">
        <v>25825</v>
      </c>
      <c r="G62">
        <v>8828</v>
      </c>
      <c r="H62">
        <v>11700</v>
      </c>
    </row>
    <row r="63" spans="1:8">
      <c r="A63" s="71">
        <v>44215</v>
      </c>
      <c r="B63" t="s">
        <v>392</v>
      </c>
      <c r="C63">
        <v>310</v>
      </c>
      <c r="D63" t="s">
        <v>394</v>
      </c>
      <c r="E63">
        <v>514949</v>
      </c>
      <c r="F63">
        <v>475587</v>
      </c>
      <c r="G63">
        <v>102695</v>
      </c>
      <c r="H63">
        <v>95809</v>
      </c>
    </row>
    <row r="64" spans="1:8">
      <c r="A64" s="71">
        <v>44215</v>
      </c>
      <c r="B64" t="s">
        <v>392</v>
      </c>
      <c r="C64">
        <v>311</v>
      </c>
      <c r="D64" t="s">
        <v>395</v>
      </c>
      <c r="E64">
        <v>998373</v>
      </c>
      <c r="F64">
        <v>946477</v>
      </c>
      <c r="G64">
        <v>275949</v>
      </c>
      <c r="H64">
        <v>268661</v>
      </c>
    </row>
    <row r="65" spans="1:8">
      <c r="A65" s="71">
        <v>44215</v>
      </c>
      <c r="B65" t="s">
        <v>392</v>
      </c>
      <c r="C65">
        <v>312</v>
      </c>
      <c r="D65" t="s">
        <v>396</v>
      </c>
      <c r="E65">
        <v>420524</v>
      </c>
      <c r="F65">
        <v>457410</v>
      </c>
      <c r="G65">
        <v>151438</v>
      </c>
      <c r="H65">
        <v>166749</v>
      </c>
    </row>
    <row r="66" spans="1:8">
      <c r="A66" s="71">
        <v>44215</v>
      </c>
      <c r="B66" t="s">
        <v>392</v>
      </c>
      <c r="C66">
        <v>313</v>
      </c>
      <c r="D66" t="s">
        <v>397</v>
      </c>
      <c r="E66">
        <v>339600</v>
      </c>
      <c r="F66">
        <v>289711</v>
      </c>
      <c r="G66">
        <v>67841</v>
      </c>
      <c r="H66">
        <v>65985</v>
      </c>
    </row>
    <row r="67" spans="1:8">
      <c r="A67" s="71">
        <v>44215</v>
      </c>
      <c r="B67" t="s">
        <v>392</v>
      </c>
      <c r="C67">
        <v>314</v>
      </c>
      <c r="D67" t="s">
        <v>398</v>
      </c>
      <c r="E67">
        <v>423880</v>
      </c>
      <c r="F67">
        <v>395539</v>
      </c>
      <c r="G67">
        <v>152183</v>
      </c>
      <c r="H67">
        <v>151005</v>
      </c>
    </row>
    <row r="68" spans="1:8">
      <c r="A68" s="71">
        <v>44215</v>
      </c>
      <c r="B68" t="s">
        <v>392</v>
      </c>
      <c r="C68">
        <v>315</v>
      </c>
      <c r="D68" t="s">
        <v>399</v>
      </c>
      <c r="E68">
        <v>87734</v>
      </c>
      <c r="F68">
        <v>87462</v>
      </c>
      <c r="G68">
        <v>30692</v>
      </c>
      <c r="H68">
        <v>32301</v>
      </c>
    </row>
    <row r="69" spans="1:8">
      <c r="A69" s="71">
        <v>44215</v>
      </c>
      <c r="B69" t="s">
        <v>392</v>
      </c>
      <c r="C69">
        <v>316</v>
      </c>
      <c r="D69" t="s">
        <v>400</v>
      </c>
      <c r="E69">
        <v>162939</v>
      </c>
      <c r="F69">
        <v>169496</v>
      </c>
      <c r="G69">
        <v>75288</v>
      </c>
      <c r="H69">
        <v>74780</v>
      </c>
    </row>
    <row r="70" spans="1:8">
      <c r="A70" s="71">
        <v>44215</v>
      </c>
      <c r="B70" t="s">
        <v>392</v>
      </c>
      <c r="C70">
        <v>317</v>
      </c>
      <c r="D70" t="s">
        <v>401</v>
      </c>
      <c r="E70">
        <v>632058</v>
      </c>
      <c r="F70">
        <v>647453</v>
      </c>
      <c r="G70">
        <v>91432</v>
      </c>
      <c r="H70">
        <v>84303</v>
      </c>
    </row>
    <row r="71" spans="1:8">
      <c r="A71" s="71">
        <v>44215</v>
      </c>
      <c r="B71" t="s">
        <v>392</v>
      </c>
      <c r="C71">
        <v>318</v>
      </c>
      <c r="D71" t="s">
        <v>402</v>
      </c>
      <c r="E71">
        <v>602643</v>
      </c>
      <c r="F71">
        <v>623450</v>
      </c>
      <c r="G71">
        <v>91847</v>
      </c>
      <c r="H71">
        <v>96600</v>
      </c>
    </row>
    <row r="72" spans="1:8">
      <c r="A72" s="71">
        <v>44215</v>
      </c>
      <c r="B72" t="s">
        <v>392</v>
      </c>
      <c r="C72">
        <v>319</v>
      </c>
      <c r="D72" t="s">
        <v>336</v>
      </c>
      <c r="E72">
        <v>285401</v>
      </c>
      <c r="F72">
        <v>386960</v>
      </c>
      <c r="G72">
        <v>66004</v>
      </c>
      <c r="H72">
        <v>74526</v>
      </c>
    </row>
    <row r="73" spans="1:8">
      <c r="A73" s="71">
        <v>44215</v>
      </c>
      <c r="B73" t="s">
        <v>392</v>
      </c>
      <c r="C73">
        <v>320</v>
      </c>
      <c r="D73" t="s">
        <v>345</v>
      </c>
      <c r="E73">
        <v>267923</v>
      </c>
      <c r="F73">
        <v>291747</v>
      </c>
      <c r="G73">
        <v>63164</v>
      </c>
      <c r="H73">
        <v>61895</v>
      </c>
    </row>
    <row r="74" spans="1:8">
      <c r="A74" s="71">
        <v>44215</v>
      </c>
      <c r="B74" t="s">
        <v>392</v>
      </c>
      <c r="C74">
        <v>321</v>
      </c>
      <c r="D74" t="s">
        <v>403</v>
      </c>
      <c r="E74">
        <v>55</v>
      </c>
      <c r="F74">
        <v>0</v>
      </c>
      <c r="G74">
        <v>2</v>
      </c>
      <c r="H74">
        <v>0</v>
      </c>
    </row>
    <row r="75" spans="1:8">
      <c r="A75" s="71">
        <v>44215</v>
      </c>
      <c r="B75" t="s">
        <v>392</v>
      </c>
      <c r="C75">
        <v>322</v>
      </c>
      <c r="D75" t="s">
        <v>404</v>
      </c>
      <c r="E75">
        <v>273760</v>
      </c>
      <c r="F75">
        <v>299610</v>
      </c>
      <c r="G75">
        <v>35986</v>
      </c>
      <c r="H75">
        <v>38633</v>
      </c>
    </row>
    <row r="76" spans="1:8">
      <c r="A76" s="71">
        <v>44215</v>
      </c>
      <c r="B76" t="s">
        <v>392</v>
      </c>
      <c r="C76">
        <v>323</v>
      </c>
      <c r="D76" t="s">
        <v>405</v>
      </c>
      <c r="E76">
        <v>347979</v>
      </c>
      <c r="F76">
        <v>337106</v>
      </c>
      <c r="G76">
        <v>88077</v>
      </c>
      <c r="H76">
        <v>84353</v>
      </c>
    </row>
    <row r="77" spans="1:8">
      <c r="A77" s="71">
        <v>44215</v>
      </c>
      <c r="B77" t="s">
        <v>392</v>
      </c>
      <c r="C77">
        <v>324</v>
      </c>
      <c r="D77" t="s">
        <v>406</v>
      </c>
      <c r="E77">
        <v>207393</v>
      </c>
      <c r="F77">
        <v>189021</v>
      </c>
      <c r="G77">
        <v>57696</v>
      </c>
      <c r="H77">
        <v>56729</v>
      </c>
    </row>
    <row r="78" spans="1:8">
      <c r="A78" s="71">
        <v>44215</v>
      </c>
      <c r="B78" t="s">
        <v>392</v>
      </c>
      <c r="C78">
        <v>325</v>
      </c>
      <c r="D78" t="s">
        <v>407</v>
      </c>
      <c r="E78">
        <v>237529</v>
      </c>
      <c r="F78">
        <v>247315</v>
      </c>
      <c r="G78">
        <v>59129</v>
      </c>
      <c r="H78">
        <v>59822</v>
      </c>
    </row>
    <row r="79" spans="1:8">
      <c r="A79" s="71">
        <v>44215</v>
      </c>
      <c r="B79" t="s">
        <v>392</v>
      </c>
      <c r="C79">
        <v>326</v>
      </c>
      <c r="D79" t="s">
        <v>408</v>
      </c>
      <c r="E79">
        <v>900459</v>
      </c>
      <c r="F79">
        <v>993949</v>
      </c>
      <c r="G79">
        <v>150205</v>
      </c>
      <c r="H79">
        <v>148455</v>
      </c>
    </row>
    <row r="80" spans="1:8">
      <c r="A80" s="71">
        <v>44215</v>
      </c>
      <c r="B80" t="s">
        <v>392</v>
      </c>
      <c r="C80">
        <v>327</v>
      </c>
      <c r="D80" t="s">
        <v>409</v>
      </c>
      <c r="E80">
        <v>969740</v>
      </c>
      <c r="F80">
        <v>1044254</v>
      </c>
      <c r="G80">
        <v>76590</v>
      </c>
      <c r="H80">
        <v>73692</v>
      </c>
    </row>
    <row r="81" spans="1:8">
      <c r="A81" s="71">
        <v>44215</v>
      </c>
      <c r="B81" t="s">
        <v>392</v>
      </c>
      <c r="C81">
        <v>328</v>
      </c>
      <c r="D81" t="s">
        <v>410</v>
      </c>
      <c r="E81">
        <v>154384</v>
      </c>
      <c r="F81">
        <v>148266</v>
      </c>
      <c r="G81">
        <v>37920</v>
      </c>
      <c r="H81">
        <v>37127</v>
      </c>
    </row>
    <row r="82" spans="1:8">
      <c r="A82" s="71">
        <v>44215</v>
      </c>
      <c r="B82" t="s">
        <v>392</v>
      </c>
      <c r="C82">
        <v>329</v>
      </c>
      <c r="D82" t="s">
        <v>411</v>
      </c>
      <c r="E82">
        <v>1672593</v>
      </c>
      <c r="F82">
        <v>1594038</v>
      </c>
      <c r="G82">
        <v>192170</v>
      </c>
      <c r="H82">
        <v>182793</v>
      </c>
    </row>
    <row r="83" spans="1:8">
      <c r="A83" s="71">
        <v>44215</v>
      </c>
      <c r="B83" t="s">
        <v>392</v>
      </c>
      <c r="C83">
        <v>330</v>
      </c>
      <c r="D83" t="s">
        <v>365</v>
      </c>
      <c r="E83">
        <v>375604</v>
      </c>
      <c r="F83">
        <v>249984</v>
      </c>
      <c r="G83">
        <v>73887</v>
      </c>
      <c r="H83">
        <v>45715</v>
      </c>
    </row>
    <row r="84" spans="1:8">
      <c r="A84" s="71">
        <v>44215</v>
      </c>
      <c r="B84" t="s">
        <v>392</v>
      </c>
      <c r="C84">
        <v>331</v>
      </c>
      <c r="D84" t="s">
        <v>412</v>
      </c>
      <c r="E84">
        <v>964159</v>
      </c>
      <c r="F84">
        <v>987210</v>
      </c>
      <c r="G84">
        <v>128393</v>
      </c>
      <c r="H84">
        <v>128863</v>
      </c>
    </row>
    <row r="85" spans="1:8">
      <c r="A85" s="71">
        <v>44215</v>
      </c>
      <c r="B85" t="s">
        <v>392</v>
      </c>
      <c r="C85">
        <v>332</v>
      </c>
      <c r="D85" t="s">
        <v>413</v>
      </c>
      <c r="E85">
        <v>1082067</v>
      </c>
      <c r="F85">
        <v>1167403</v>
      </c>
      <c r="G85">
        <v>170638</v>
      </c>
      <c r="H85">
        <v>171222</v>
      </c>
    </row>
    <row r="86" spans="1:8">
      <c r="A86" s="71">
        <v>44215</v>
      </c>
      <c r="B86" t="s">
        <v>392</v>
      </c>
      <c r="C86">
        <v>333</v>
      </c>
      <c r="D86" t="s">
        <v>414</v>
      </c>
      <c r="E86">
        <v>293172</v>
      </c>
      <c r="F86">
        <v>281731</v>
      </c>
      <c r="G86">
        <v>60062</v>
      </c>
      <c r="H86">
        <v>55114</v>
      </c>
    </row>
    <row r="87" spans="1:8">
      <c r="A87" s="71">
        <v>44215</v>
      </c>
      <c r="B87" t="s">
        <v>392</v>
      </c>
      <c r="C87">
        <v>334</v>
      </c>
      <c r="D87" t="s">
        <v>415</v>
      </c>
      <c r="E87">
        <v>145454</v>
      </c>
      <c r="F87">
        <v>148508</v>
      </c>
      <c r="G87">
        <v>28466</v>
      </c>
      <c r="H87">
        <v>24665</v>
      </c>
    </row>
    <row r="88" spans="1:8">
      <c r="A88" s="71">
        <v>44215</v>
      </c>
      <c r="B88" t="s">
        <v>392</v>
      </c>
      <c r="C88">
        <v>335</v>
      </c>
      <c r="D88" t="s">
        <v>416</v>
      </c>
      <c r="E88">
        <v>328634</v>
      </c>
      <c r="F88">
        <v>313771</v>
      </c>
      <c r="G88">
        <v>63912</v>
      </c>
      <c r="H88">
        <v>61647</v>
      </c>
    </row>
    <row r="89" spans="1:8">
      <c r="A89" s="71">
        <v>44215</v>
      </c>
      <c r="B89" t="s">
        <v>392</v>
      </c>
      <c r="C89">
        <v>336</v>
      </c>
      <c r="D89" t="s">
        <v>417</v>
      </c>
      <c r="E89">
        <v>58420</v>
      </c>
      <c r="F89">
        <v>59233</v>
      </c>
      <c r="G89">
        <v>18531</v>
      </c>
      <c r="H89">
        <v>17919</v>
      </c>
    </row>
    <row r="90" spans="1:8">
      <c r="A90" s="71">
        <v>44215</v>
      </c>
      <c r="B90" t="s">
        <v>392</v>
      </c>
      <c r="C90">
        <v>337</v>
      </c>
      <c r="D90" t="s">
        <v>418</v>
      </c>
      <c r="E90">
        <v>243544</v>
      </c>
      <c r="F90">
        <v>217014</v>
      </c>
      <c r="G90">
        <v>54187</v>
      </c>
      <c r="H90">
        <v>52060</v>
      </c>
    </row>
    <row r="91" spans="1:8">
      <c r="A91" s="71">
        <v>44215</v>
      </c>
      <c r="B91" t="s">
        <v>392</v>
      </c>
      <c r="C91">
        <v>338</v>
      </c>
      <c r="D91" t="s">
        <v>419</v>
      </c>
      <c r="E91">
        <v>229657</v>
      </c>
      <c r="F91">
        <v>234627</v>
      </c>
      <c r="G91">
        <v>64134</v>
      </c>
      <c r="H91">
        <v>64834</v>
      </c>
    </row>
    <row r="92" spans="1:8">
      <c r="A92" s="71">
        <v>44215</v>
      </c>
      <c r="B92" t="s">
        <v>392</v>
      </c>
      <c r="C92">
        <v>339</v>
      </c>
      <c r="D92" t="s">
        <v>420</v>
      </c>
      <c r="E92">
        <v>455919</v>
      </c>
      <c r="F92">
        <v>453416</v>
      </c>
      <c r="G92">
        <v>104207</v>
      </c>
      <c r="H92">
        <v>101676</v>
      </c>
    </row>
    <row r="93" spans="1:8">
      <c r="A93" s="71">
        <v>44215</v>
      </c>
      <c r="B93" t="s">
        <v>392</v>
      </c>
      <c r="C93">
        <v>340</v>
      </c>
      <c r="D93" t="s">
        <v>421</v>
      </c>
      <c r="E93">
        <v>234180</v>
      </c>
      <c r="F93">
        <v>226833</v>
      </c>
      <c r="G93">
        <v>78795</v>
      </c>
      <c r="H93">
        <v>77067</v>
      </c>
    </row>
    <row r="94" spans="1:8">
      <c r="A94" s="71">
        <v>44215</v>
      </c>
      <c r="B94" t="s">
        <v>392</v>
      </c>
      <c r="C94">
        <v>341</v>
      </c>
      <c r="D94" t="s">
        <v>422</v>
      </c>
      <c r="E94">
        <v>198576</v>
      </c>
      <c r="F94">
        <v>197570</v>
      </c>
      <c r="G94">
        <v>43877</v>
      </c>
      <c r="H94">
        <v>44845</v>
      </c>
    </row>
    <row r="95" spans="1:8">
      <c r="A95" s="71">
        <v>44215</v>
      </c>
      <c r="B95" t="s">
        <v>392</v>
      </c>
      <c r="C95">
        <v>342</v>
      </c>
      <c r="D95" t="s">
        <v>423</v>
      </c>
      <c r="E95">
        <v>178619</v>
      </c>
      <c r="F95">
        <v>158041</v>
      </c>
      <c r="G95">
        <v>29523</v>
      </c>
      <c r="H95">
        <v>27548</v>
      </c>
    </row>
    <row r="96" spans="1:8">
      <c r="A96" s="71">
        <v>44215</v>
      </c>
      <c r="B96" t="s">
        <v>424</v>
      </c>
      <c r="C96">
        <v>409</v>
      </c>
      <c r="D96" t="s">
        <v>425</v>
      </c>
      <c r="E96">
        <v>290085</v>
      </c>
      <c r="F96">
        <v>266616</v>
      </c>
      <c r="G96">
        <v>93657</v>
      </c>
      <c r="H96">
        <v>92102</v>
      </c>
    </row>
    <row r="97" spans="1:8">
      <c r="A97" s="71">
        <v>44215</v>
      </c>
      <c r="B97" t="s">
        <v>424</v>
      </c>
      <c r="C97">
        <v>410</v>
      </c>
      <c r="D97" t="s">
        <v>426</v>
      </c>
      <c r="E97">
        <v>516628</v>
      </c>
      <c r="F97">
        <v>457332</v>
      </c>
      <c r="G97">
        <v>117224</v>
      </c>
      <c r="H97">
        <v>115582</v>
      </c>
    </row>
    <row r="98" spans="1:8">
      <c r="A98" s="71">
        <v>44215</v>
      </c>
      <c r="B98" t="s">
        <v>424</v>
      </c>
      <c r="C98">
        <v>411</v>
      </c>
      <c r="D98" t="s">
        <v>427</v>
      </c>
      <c r="E98">
        <v>578020</v>
      </c>
      <c r="F98">
        <v>669142</v>
      </c>
      <c r="G98">
        <v>94962</v>
      </c>
      <c r="H98">
        <v>93019</v>
      </c>
    </row>
    <row r="99" spans="1:8">
      <c r="A99" s="71">
        <v>44215</v>
      </c>
      <c r="B99" t="s">
        <v>424</v>
      </c>
      <c r="C99">
        <v>412</v>
      </c>
      <c r="D99" t="s">
        <v>428</v>
      </c>
      <c r="E99">
        <v>674935</v>
      </c>
      <c r="F99">
        <v>718930</v>
      </c>
      <c r="G99">
        <v>202889</v>
      </c>
      <c r="H99">
        <v>209219</v>
      </c>
    </row>
    <row r="100" spans="1:8">
      <c r="A100" s="71">
        <v>44215</v>
      </c>
      <c r="B100" t="s">
        <v>424</v>
      </c>
      <c r="C100">
        <v>413</v>
      </c>
      <c r="D100" t="s">
        <v>429</v>
      </c>
      <c r="E100">
        <v>831100</v>
      </c>
      <c r="F100">
        <v>723822</v>
      </c>
      <c r="G100">
        <v>172066</v>
      </c>
      <c r="H100">
        <v>167596</v>
      </c>
    </row>
    <row r="101" spans="1:8">
      <c r="A101" s="71">
        <v>44215</v>
      </c>
      <c r="B101" t="s">
        <v>424</v>
      </c>
      <c r="C101">
        <v>414</v>
      </c>
      <c r="D101" t="s">
        <v>430</v>
      </c>
      <c r="E101">
        <v>945148</v>
      </c>
      <c r="F101">
        <v>934275</v>
      </c>
      <c r="G101">
        <v>214439</v>
      </c>
      <c r="H101">
        <v>213726</v>
      </c>
    </row>
    <row r="102" spans="1:8">
      <c r="A102" s="71">
        <v>44215</v>
      </c>
      <c r="B102" t="s">
        <v>424</v>
      </c>
      <c r="C102">
        <v>415</v>
      </c>
      <c r="D102" t="s">
        <v>431</v>
      </c>
      <c r="E102">
        <v>382942</v>
      </c>
      <c r="F102">
        <v>349712</v>
      </c>
      <c r="G102">
        <v>122691</v>
      </c>
      <c r="H102">
        <v>121209</v>
      </c>
    </row>
    <row r="103" spans="1:8">
      <c r="A103" s="71">
        <v>44215</v>
      </c>
      <c r="B103" t="s">
        <v>424</v>
      </c>
      <c r="C103">
        <v>416</v>
      </c>
      <c r="D103" t="s">
        <v>432</v>
      </c>
      <c r="E103">
        <v>707702</v>
      </c>
      <c r="F103">
        <v>686868</v>
      </c>
      <c r="G103">
        <v>185575</v>
      </c>
      <c r="H103">
        <v>183967</v>
      </c>
    </row>
    <row r="104" spans="1:8">
      <c r="A104" s="71">
        <v>44215</v>
      </c>
      <c r="B104" t="s">
        <v>424</v>
      </c>
      <c r="C104">
        <v>417</v>
      </c>
      <c r="D104" t="s">
        <v>433</v>
      </c>
      <c r="E104">
        <v>547211</v>
      </c>
      <c r="F104">
        <v>514959</v>
      </c>
      <c r="G104">
        <v>125391</v>
      </c>
      <c r="H104">
        <v>126604</v>
      </c>
    </row>
    <row r="105" spans="1:8">
      <c r="A105" s="71">
        <v>44215</v>
      </c>
      <c r="B105" t="s">
        <v>424</v>
      </c>
      <c r="C105">
        <v>418</v>
      </c>
      <c r="D105" t="s">
        <v>434</v>
      </c>
      <c r="E105">
        <v>609703</v>
      </c>
      <c r="F105">
        <v>581600</v>
      </c>
      <c r="G105">
        <v>93628</v>
      </c>
      <c r="H105">
        <v>93054</v>
      </c>
    </row>
    <row r="106" spans="1:8">
      <c r="A106" s="71">
        <v>44215</v>
      </c>
      <c r="B106" t="s">
        <v>424</v>
      </c>
      <c r="C106">
        <v>419</v>
      </c>
      <c r="D106" t="s">
        <v>435</v>
      </c>
      <c r="E106">
        <v>375205</v>
      </c>
      <c r="F106">
        <v>359881</v>
      </c>
      <c r="G106">
        <v>77755</v>
      </c>
      <c r="H106">
        <v>77186</v>
      </c>
    </row>
    <row r="107" spans="1:8">
      <c r="A107" s="71">
        <v>44215</v>
      </c>
      <c r="B107" t="s">
        <v>424</v>
      </c>
      <c r="C107">
        <v>420</v>
      </c>
      <c r="D107" t="s">
        <v>436</v>
      </c>
      <c r="E107">
        <v>1128434</v>
      </c>
      <c r="F107">
        <v>1169583</v>
      </c>
      <c r="G107">
        <v>139638</v>
      </c>
      <c r="H107">
        <v>137908</v>
      </c>
    </row>
    <row r="108" spans="1:8">
      <c r="A108" s="71">
        <v>44215</v>
      </c>
      <c r="B108" t="s">
        <v>424</v>
      </c>
      <c r="C108">
        <v>421</v>
      </c>
      <c r="D108" t="s">
        <v>338</v>
      </c>
      <c r="E108">
        <v>591297</v>
      </c>
      <c r="F108">
        <v>606127</v>
      </c>
      <c r="G108">
        <v>150149</v>
      </c>
      <c r="H108">
        <v>140211</v>
      </c>
    </row>
    <row r="109" spans="1:8">
      <c r="A109" s="71">
        <v>44215</v>
      </c>
      <c r="B109" t="s">
        <v>424</v>
      </c>
      <c r="C109">
        <v>422</v>
      </c>
      <c r="D109" t="s">
        <v>347</v>
      </c>
      <c r="E109">
        <v>604325</v>
      </c>
      <c r="F109">
        <v>545170</v>
      </c>
      <c r="G109">
        <v>63849</v>
      </c>
      <c r="H109">
        <v>57652</v>
      </c>
    </row>
    <row r="110" spans="1:8">
      <c r="A110" s="71">
        <v>44215</v>
      </c>
      <c r="B110" t="s">
        <v>424</v>
      </c>
      <c r="C110">
        <v>423</v>
      </c>
      <c r="D110" t="s">
        <v>403</v>
      </c>
      <c r="E110">
        <v>778649</v>
      </c>
      <c r="F110">
        <v>804659</v>
      </c>
      <c r="G110">
        <v>129893</v>
      </c>
      <c r="H110">
        <v>131057</v>
      </c>
    </row>
    <row r="111" spans="1:8">
      <c r="A111" s="71">
        <v>44215</v>
      </c>
      <c r="B111" t="s">
        <v>424</v>
      </c>
      <c r="C111">
        <v>424</v>
      </c>
      <c r="D111" t="s">
        <v>437</v>
      </c>
      <c r="E111">
        <v>1013193</v>
      </c>
      <c r="F111">
        <v>1090078</v>
      </c>
      <c r="G111">
        <v>74354</v>
      </c>
      <c r="H111">
        <v>76387</v>
      </c>
    </row>
    <row r="112" spans="1:8">
      <c r="A112" s="71">
        <v>44215</v>
      </c>
      <c r="B112" t="s">
        <v>424</v>
      </c>
      <c r="C112">
        <v>425</v>
      </c>
      <c r="D112" t="s">
        <v>438</v>
      </c>
      <c r="E112">
        <v>705485</v>
      </c>
      <c r="F112">
        <v>758424</v>
      </c>
      <c r="G112">
        <v>198383</v>
      </c>
      <c r="H112">
        <v>197336</v>
      </c>
    </row>
    <row r="113" spans="1:8">
      <c r="A113" s="71">
        <v>44215</v>
      </c>
      <c r="B113" t="s">
        <v>424</v>
      </c>
      <c r="C113">
        <v>426</v>
      </c>
      <c r="D113" t="s">
        <v>333</v>
      </c>
      <c r="E113">
        <v>367040</v>
      </c>
      <c r="F113">
        <v>634814</v>
      </c>
      <c r="G113">
        <v>42165</v>
      </c>
      <c r="H113">
        <v>53241</v>
      </c>
    </row>
    <row r="114" spans="1:8">
      <c r="A114" s="71">
        <v>44215</v>
      </c>
      <c r="B114" t="s">
        <v>424</v>
      </c>
      <c r="C114">
        <v>427</v>
      </c>
      <c r="D114" t="s">
        <v>439</v>
      </c>
      <c r="E114">
        <v>408452</v>
      </c>
      <c r="F114">
        <v>402270</v>
      </c>
      <c r="G114">
        <v>58246</v>
      </c>
      <c r="H114">
        <v>54196</v>
      </c>
    </row>
    <row r="115" spans="1:8">
      <c r="A115" s="71">
        <v>44215</v>
      </c>
      <c r="B115" t="s">
        <v>424</v>
      </c>
      <c r="C115">
        <v>428</v>
      </c>
      <c r="D115" t="s">
        <v>440</v>
      </c>
      <c r="E115">
        <v>123852</v>
      </c>
      <c r="F115">
        <v>147453</v>
      </c>
      <c r="G115">
        <v>28013</v>
      </c>
      <c r="H115">
        <v>29833</v>
      </c>
    </row>
    <row r="116" spans="1:8">
      <c r="A116" s="71">
        <v>44215</v>
      </c>
      <c r="B116" t="s">
        <v>424</v>
      </c>
      <c r="C116">
        <v>429</v>
      </c>
      <c r="D116" t="s">
        <v>441</v>
      </c>
      <c r="E116">
        <v>449542</v>
      </c>
      <c r="F116">
        <v>469059</v>
      </c>
      <c r="G116">
        <v>52330</v>
      </c>
      <c r="H116">
        <v>52195</v>
      </c>
    </row>
    <row r="117" spans="1:8">
      <c r="A117" s="71">
        <v>44215</v>
      </c>
      <c r="B117" t="s">
        <v>424</v>
      </c>
      <c r="C117">
        <v>430</v>
      </c>
      <c r="D117" t="s">
        <v>442</v>
      </c>
      <c r="E117">
        <v>240562</v>
      </c>
      <c r="F117">
        <v>263802</v>
      </c>
      <c r="G117">
        <v>48131</v>
      </c>
      <c r="H117">
        <v>51639</v>
      </c>
    </row>
    <row r="118" spans="1:8">
      <c r="A118" s="71">
        <v>44215</v>
      </c>
      <c r="B118" t="s">
        <v>424</v>
      </c>
      <c r="C118">
        <v>431</v>
      </c>
      <c r="D118" t="s">
        <v>443</v>
      </c>
      <c r="E118">
        <v>48849</v>
      </c>
      <c r="F118">
        <v>52497</v>
      </c>
      <c r="G118">
        <v>18799</v>
      </c>
      <c r="H118">
        <v>19144</v>
      </c>
    </row>
    <row r="119" spans="1:8">
      <c r="A119" s="71">
        <v>44215</v>
      </c>
      <c r="B119" t="s">
        <v>424</v>
      </c>
      <c r="C119">
        <v>432</v>
      </c>
      <c r="D119" t="s">
        <v>444</v>
      </c>
      <c r="E119">
        <v>505634</v>
      </c>
      <c r="F119">
        <v>569524</v>
      </c>
      <c r="G119">
        <v>154374</v>
      </c>
      <c r="H119">
        <v>161734</v>
      </c>
    </row>
    <row r="120" spans="1:8">
      <c r="A120" s="71">
        <v>44215</v>
      </c>
      <c r="B120" t="s">
        <v>424</v>
      </c>
      <c r="C120">
        <v>433</v>
      </c>
      <c r="D120" t="s">
        <v>368</v>
      </c>
      <c r="E120">
        <v>797948</v>
      </c>
      <c r="F120">
        <v>668979</v>
      </c>
      <c r="G120">
        <v>96377</v>
      </c>
      <c r="H120">
        <v>98957</v>
      </c>
    </row>
    <row r="121" spans="1:8">
      <c r="A121" s="71">
        <v>44215</v>
      </c>
      <c r="B121" t="s">
        <v>424</v>
      </c>
      <c r="C121">
        <v>434</v>
      </c>
      <c r="D121" t="s">
        <v>445</v>
      </c>
      <c r="E121">
        <v>38898</v>
      </c>
      <c r="F121">
        <v>27113</v>
      </c>
      <c r="G121">
        <v>8469</v>
      </c>
      <c r="H121">
        <v>7607</v>
      </c>
    </row>
    <row r="122" spans="1:8">
      <c r="A122" s="71">
        <v>44215</v>
      </c>
      <c r="B122" t="s">
        <v>446</v>
      </c>
      <c r="C122">
        <v>1001</v>
      </c>
      <c r="D122" t="s">
        <v>333</v>
      </c>
      <c r="E122">
        <v>178223</v>
      </c>
      <c r="F122">
        <v>29980</v>
      </c>
      <c r="G122">
        <v>10325</v>
      </c>
      <c r="H122">
        <v>1612</v>
      </c>
    </row>
    <row r="123" spans="1:8">
      <c r="A123" s="71">
        <v>44215</v>
      </c>
      <c r="B123" t="s">
        <v>446</v>
      </c>
      <c r="C123">
        <v>1002</v>
      </c>
      <c r="D123" t="s">
        <v>447</v>
      </c>
      <c r="E123">
        <v>277702</v>
      </c>
      <c r="F123">
        <v>292630</v>
      </c>
      <c r="G123">
        <v>39574</v>
      </c>
      <c r="H123">
        <v>41277</v>
      </c>
    </row>
    <row r="124" spans="1:8">
      <c r="A124" s="71">
        <v>44215</v>
      </c>
      <c r="B124" t="s">
        <v>446</v>
      </c>
      <c r="C124">
        <v>1003</v>
      </c>
      <c r="D124" t="s">
        <v>448</v>
      </c>
      <c r="E124">
        <v>1117965</v>
      </c>
      <c r="F124">
        <v>1137861</v>
      </c>
      <c r="G124">
        <v>130281</v>
      </c>
      <c r="H124">
        <v>129064</v>
      </c>
    </row>
    <row r="125" spans="1:8">
      <c r="A125" s="71">
        <v>44215</v>
      </c>
      <c r="B125" t="s">
        <v>446</v>
      </c>
      <c r="C125">
        <v>1004</v>
      </c>
      <c r="D125" t="s">
        <v>449</v>
      </c>
      <c r="E125">
        <v>354067</v>
      </c>
      <c r="F125">
        <v>325632</v>
      </c>
      <c r="G125">
        <v>46863</v>
      </c>
      <c r="H125">
        <v>43876</v>
      </c>
    </row>
    <row r="126" spans="1:8">
      <c r="A126" s="71">
        <v>44215</v>
      </c>
      <c r="B126" t="s">
        <v>446</v>
      </c>
      <c r="C126">
        <v>1005</v>
      </c>
      <c r="D126" t="s">
        <v>450</v>
      </c>
      <c r="E126">
        <v>375785</v>
      </c>
      <c r="F126">
        <v>377701</v>
      </c>
      <c r="G126">
        <v>71034</v>
      </c>
      <c r="H126">
        <v>70986</v>
      </c>
    </row>
    <row r="127" spans="1:8">
      <c r="A127" s="71">
        <v>44215</v>
      </c>
      <c r="B127" t="s">
        <v>446</v>
      </c>
      <c r="C127">
        <v>1006</v>
      </c>
      <c r="D127" t="s">
        <v>451</v>
      </c>
      <c r="E127">
        <v>1227641</v>
      </c>
      <c r="F127">
        <v>1292898</v>
      </c>
      <c r="G127">
        <v>291705</v>
      </c>
      <c r="H127">
        <v>289797</v>
      </c>
    </row>
    <row r="128" spans="1:8">
      <c r="A128" s="71">
        <v>44215</v>
      </c>
      <c r="B128" t="s">
        <v>446</v>
      </c>
      <c r="C128">
        <v>1007</v>
      </c>
      <c r="D128" t="s">
        <v>376</v>
      </c>
      <c r="E128">
        <v>93312</v>
      </c>
      <c r="F128">
        <v>95198</v>
      </c>
      <c r="G128">
        <v>21308</v>
      </c>
      <c r="H128">
        <v>24436</v>
      </c>
    </row>
    <row r="129" spans="1:8">
      <c r="A129" s="71">
        <v>44215</v>
      </c>
      <c r="B129" t="s">
        <v>446</v>
      </c>
      <c r="C129">
        <v>1032</v>
      </c>
      <c r="D129" t="s">
        <v>452</v>
      </c>
      <c r="E129">
        <v>252784</v>
      </c>
      <c r="F129">
        <v>206136</v>
      </c>
      <c r="G129">
        <v>46402</v>
      </c>
      <c r="H129">
        <v>42844</v>
      </c>
    </row>
    <row r="130" spans="1:8">
      <c r="A130" s="71">
        <v>44215</v>
      </c>
      <c r="B130" t="s">
        <v>446</v>
      </c>
      <c r="C130">
        <v>1701</v>
      </c>
      <c r="D130" t="s">
        <v>453</v>
      </c>
      <c r="E130">
        <v>530917</v>
      </c>
      <c r="F130">
        <v>553635</v>
      </c>
      <c r="G130">
        <v>98540</v>
      </c>
      <c r="H130">
        <v>95357</v>
      </c>
    </row>
    <row r="131" spans="1:8">
      <c r="A131" s="71">
        <v>44215</v>
      </c>
      <c r="B131" t="s">
        <v>446</v>
      </c>
      <c r="C131">
        <v>1702</v>
      </c>
      <c r="D131" t="s">
        <v>454</v>
      </c>
      <c r="E131">
        <v>470248</v>
      </c>
      <c r="F131">
        <v>552752</v>
      </c>
      <c r="G131">
        <v>31014</v>
      </c>
      <c r="H131">
        <v>33827</v>
      </c>
    </row>
    <row r="132" spans="1:8">
      <c r="A132" s="71">
        <v>44215</v>
      </c>
      <c r="B132" t="s">
        <v>446</v>
      </c>
      <c r="C132">
        <v>1703</v>
      </c>
      <c r="D132" t="s">
        <v>455</v>
      </c>
      <c r="E132">
        <v>279888</v>
      </c>
      <c r="F132">
        <v>268537</v>
      </c>
      <c r="G132">
        <v>79353</v>
      </c>
      <c r="H132">
        <v>80253</v>
      </c>
    </row>
    <row r="133" spans="1:8">
      <c r="A133" s="71">
        <v>44215</v>
      </c>
      <c r="B133" t="s">
        <v>446</v>
      </c>
      <c r="C133">
        <v>1704</v>
      </c>
      <c r="D133" t="s">
        <v>456</v>
      </c>
      <c r="E133">
        <v>287434</v>
      </c>
      <c r="F133">
        <v>251734</v>
      </c>
      <c r="G133">
        <v>48593</v>
      </c>
      <c r="H133">
        <v>46324</v>
      </c>
    </row>
    <row r="134" spans="1:8">
      <c r="A134" s="71">
        <v>44215</v>
      </c>
      <c r="B134" t="s">
        <v>446</v>
      </c>
      <c r="C134">
        <v>1705</v>
      </c>
      <c r="D134" t="s">
        <v>457</v>
      </c>
      <c r="E134">
        <v>199191</v>
      </c>
      <c r="F134">
        <v>185653</v>
      </c>
      <c r="G134">
        <v>55505</v>
      </c>
      <c r="H134">
        <v>54374</v>
      </c>
    </row>
    <row r="135" spans="1:8">
      <c r="A135" s="71">
        <v>44215</v>
      </c>
      <c r="B135" t="s">
        <v>446</v>
      </c>
      <c r="C135">
        <v>1706</v>
      </c>
      <c r="D135" t="s">
        <v>458</v>
      </c>
      <c r="E135">
        <v>628613</v>
      </c>
      <c r="F135">
        <v>618670</v>
      </c>
      <c r="G135">
        <v>119887</v>
      </c>
      <c r="H135">
        <v>121870</v>
      </c>
    </row>
    <row r="136" spans="1:8">
      <c r="A136" s="71">
        <v>44215</v>
      </c>
      <c r="B136" t="s">
        <v>446</v>
      </c>
      <c r="C136">
        <v>1707</v>
      </c>
      <c r="D136" t="s">
        <v>459</v>
      </c>
      <c r="E136">
        <v>241180</v>
      </c>
      <c r="F136">
        <v>240142</v>
      </c>
      <c r="G136">
        <v>43655</v>
      </c>
      <c r="H136">
        <v>43885</v>
      </c>
    </row>
    <row r="137" spans="1:8">
      <c r="A137" s="71">
        <v>44215</v>
      </c>
      <c r="B137" t="s">
        <v>446</v>
      </c>
      <c r="C137">
        <v>1708</v>
      </c>
      <c r="D137" t="s">
        <v>460</v>
      </c>
      <c r="E137">
        <v>707795</v>
      </c>
      <c r="F137">
        <v>712943</v>
      </c>
      <c r="G137">
        <v>109113</v>
      </c>
      <c r="H137">
        <v>110210</v>
      </c>
    </row>
    <row r="138" spans="1:8">
      <c r="A138" s="71">
        <v>44215</v>
      </c>
      <c r="B138" t="s">
        <v>446</v>
      </c>
      <c r="C138">
        <v>1709</v>
      </c>
      <c r="D138" t="s">
        <v>461</v>
      </c>
      <c r="E138">
        <v>188981</v>
      </c>
      <c r="F138">
        <v>185580</v>
      </c>
      <c r="G138">
        <v>34841</v>
      </c>
      <c r="H138">
        <v>33522</v>
      </c>
    </row>
    <row r="139" spans="1:8">
      <c r="A139" s="71">
        <v>44215</v>
      </c>
      <c r="B139" t="s">
        <v>446</v>
      </c>
      <c r="C139">
        <v>1710</v>
      </c>
      <c r="D139" t="s">
        <v>462</v>
      </c>
      <c r="E139">
        <v>227093</v>
      </c>
      <c r="F139">
        <v>220280</v>
      </c>
      <c r="G139">
        <v>38975</v>
      </c>
      <c r="H139">
        <v>39248</v>
      </c>
    </row>
    <row r="140" spans="1:8">
      <c r="A140" s="71">
        <v>44215</v>
      </c>
      <c r="B140" t="s">
        <v>446</v>
      </c>
      <c r="C140">
        <v>1711</v>
      </c>
      <c r="D140" t="s">
        <v>463</v>
      </c>
      <c r="E140">
        <v>409799</v>
      </c>
      <c r="F140">
        <v>397352</v>
      </c>
      <c r="G140">
        <v>54424</v>
      </c>
      <c r="H140">
        <v>54532</v>
      </c>
    </row>
    <row r="141" spans="1:8">
      <c r="A141" s="71">
        <v>44215</v>
      </c>
      <c r="B141" t="s">
        <v>446</v>
      </c>
      <c r="C141">
        <v>1712</v>
      </c>
      <c r="D141" t="s">
        <v>464</v>
      </c>
      <c r="E141">
        <v>206201</v>
      </c>
      <c r="F141">
        <v>198549</v>
      </c>
      <c r="G141">
        <v>42502</v>
      </c>
      <c r="H141">
        <v>42475</v>
      </c>
    </row>
    <row r="142" spans="1:8">
      <c r="A142" s="71">
        <v>44215</v>
      </c>
      <c r="B142" t="s">
        <v>446</v>
      </c>
      <c r="C142">
        <v>1713</v>
      </c>
      <c r="D142" t="s">
        <v>465</v>
      </c>
      <c r="E142">
        <v>1149442</v>
      </c>
      <c r="F142">
        <v>1218291</v>
      </c>
      <c r="G142">
        <v>147589</v>
      </c>
      <c r="H142">
        <v>155225</v>
      </c>
    </row>
    <row r="143" spans="1:8">
      <c r="A143" s="71">
        <v>44215</v>
      </c>
      <c r="B143" t="s">
        <v>446</v>
      </c>
      <c r="C143">
        <v>1714</v>
      </c>
      <c r="D143" t="s">
        <v>466</v>
      </c>
      <c r="E143">
        <v>425046</v>
      </c>
      <c r="F143">
        <v>448103</v>
      </c>
      <c r="G143">
        <v>68162</v>
      </c>
      <c r="H143">
        <v>71765</v>
      </c>
    </row>
    <row r="144" spans="1:8">
      <c r="A144" s="71">
        <v>44215</v>
      </c>
      <c r="B144" t="s">
        <v>446</v>
      </c>
      <c r="C144">
        <v>1715</v>
      </c>
      <c r="D144" t="s">
        <v>467</v>
      </c>
      <c r="E144">
        <v>95555</v>
      </c>
      <c r="F144">
        <v>90492</v>
      </c>
      <c r="G144">
        <v>18211</v>
      </c>
      <c r="H144">
        <v>18161</v>
      </c>
    </row>
    <row r="145" spans="1:8">
      <c r="A145" s="71">
        <v>44215</v>
      </c>
      <c r="B145" t="s">
        <v>446</v>
      </c>
      <c r="C145">
        <v>1716</v>
      </c>
      <c r="D145" t="s">
        <v>468</v>
      </c>
      <c r="E145">
        <v>383141</v>
      </c>
      <c r="F145">
        <v>383446</v>
      </c>
      <c r="G145">
        <v>60726</v>
      </c>
      <c r="H145">
        <v>60726</v>
      </c>
    </row>
    <row r="146" spans="1:8">
      <c r="A146" s="71">
        <v>44215</v>
      </c>
      <c r="B146" t="s">
        <v>446</v>
      </c>
      <c r="C146">
        <v>1717</v>
      </c>
      <c r="D146" t="s">
        <v>469</v>
      </c>
      <c r="E146">
        <v>74316</v>
      </c>
      <c r="F146">
        <v>66566</v>
      </c>
      <c r="G146">
        <v>14617</v>
      </c>
      <c r="H146">
        <v>13612</v>
      </c>
    </row>
    <row r="147" spans="1:8">
      <c r="A147" s="71">
        <v>44215</v>
      </c>
      <c r="B147" t="s">
        <v>446</v>
      </c>
      <c r="C147">
        <v>1718</v>
      </c>
      <c r="D147" t="s">
        <v>470</v>
      </c>
      <c r="E147">
        <v>71667</v>
      </c>
      <c r="F147">
        <v>66774</v>
      </c>
      <c r="G147">
        <v>13425</v>
      </c>
      <c r="H147">
        <v>12941</v>
      </c>
    </row>
    <row r="148" spans="1:8">
      <c r="A148" s="71">
        <v>44215</v>
      </c>
      <c r="B148" t="s">
        <v>446</v>
      </c>
      <c r="C148">
        <v>1719</v>
      </c>
      <c r="D148" t="s">
        <v>471</v>
      </c>
      <c r="E148">
        <v>255002</v>
      </c>
      <c r="F148">
        <v>248128</v>
      </c>
      <c r="G148">
        <v>43309</v>
      </c>
      <c r="H148">
        <v>43344</v>
      </c>
    </row>
    <row r="149" spans="1:8">
      <c r="A149" s="71">
        <v>44215</v>
      </c>
      <c r="B149" t="s">
        <v>446</v>
      </c>
      <c r="C149">
        <v>1720</v>
      </c>
      <c r="D149" t="s">
        <v>472</v>
      </c>
      <c r="E149">
        <v>40682</v>
      </c>
      <c r="F149">
        <v>34644</v>
      </c>
      <c r="G149">
        <v>7636</v>
      </c>
      <c r="H149">
        <v>7285</v>
      </c>
    </row>
    <row r="150" spans="1:8">
      <c r="A150" s="71">
        <v>44215</v>
      </c>
      <c r="B150" t="s">
        <v>446</v>
      </c>
      <c r="C150">
        <v>1721</v>
      </c>
      <c r="D150" t="s">
        <v>473</v>
      </c>
      <c r="E150">
        <v>117953</v>
      </c>
      <c r="F150">
        <v>116502</v>
      </c>
      <c r="G150">
        <v>24326</v>
      </c>
      <c r="H150">
        <v>23812</v>
      </c>
    </row>
    <row r="151" spans="1:8">
      <c r="A151" s="71">
        <v>44215</v>
      </c>
      <c r="B151" t="s">
        <v>446</v>
      </c>
      <c r="C151">
        <v>1722</v>
      </c>
      <c r="D151" t="s">
        <v>474</v>
      </c>
      <c r="E151">
        <v>110688</v>
      </c>
      <c r="F151">
        <v>111264</v>
      </c>
      <c r="G151">
        <v>24237</v>
      </c>
      <c r="H151">
        <v>23587</v>
      </c>
    </row>
    <row r="152" spans="1:8">
      <c r="A152" s="71">
        <v>44215</v>
      </c>
      <c r="B152" t="s">
        <v>446</v>
      </c>
      <c r="C152">
        <v>1723</v>
      </c>
      <c r="D152" t="s">
        <v>475</v>
      </c>
      <c r="E152">
        <v>63312</v>
      </c>
      <c r="F152">
        <v>58765</v>
      </c>
      <c r="G152">
        <v>7242</v>
      </c>
      <c r="H152">
        <v>7112</v>
      </c>
    </row>
    <row r="153" spans="1:8">
      <c r="A153" s="71">
        <v>44215</v>
      </c>
      <c r="B153" t="s">
        <v>446</v>
      </c>
      <c r="C153">
        <v>1724</v>
      </c>
      <c r="D153" t="s">
        <v>476</v>
      </c>
      <c r="E153">
        <v>320815</v>
      </c>
      <c r="F153">
        <v>315485</v>
      </c>
      <c r="G153">
        <v>67892</v>
      </c>
      <c r="H153">
        <v>66292</v>
      </c>
    </row>
    <row r="154" spans="1:8">
      <c r="A154" s="71">
        <v>44215</v>
      </c>
      <c r="B154" t="s">
        <v>446</v>
      </c>
      <c r="C154">
        <v>1725</v>
      </c>
      <c r="D154" t="s">
        <v>477</v>
      </c>
      <c r="E154">
        <v>78338</v>
      </c>
      <c r="F154">
        <v>78393</v>
      </c>
      <c r="G154">
        <v>20313</v>
      </c>
      <c r="H154">
        <v>20251</v>
      </c>
    </row>
    <row r="155" spans="1:8">
      <c r="A155" s="71">
        <v>44215</v>
      </c>
      <c r="B155" t="s">
        <v>446</v>
      </c>
      <c r="C155">
        <v>1726</v>
      </c>
      <c r="D155" t="s">
        <v>478</v>
      </c>
      <c r="E155">
        <v>20397</v>
      </c>
      <c r="F155">
        <v>21029</v>
      </c>
      <c r="G155">
        <v>5366</v>
      </c>
      <c r="H155">
        <v>5284</v>
      </c>
    </row>
    <row r="156" spans="1:8">
      <c r="A156" s="71">
        <v>44215</v>
      </c>
      <c r="B156" t="s">
        <v>446</v>
      </c>
      <c r="C156">
        <v>1727</v>
      </c>
      <c r="D156" t="s">
        <v>479</v>
      </c>
      <c r="E156">
        <v>129268</v>
      </c>
      <c r="F156">
        <v>131487</v>
      </c>
      <c r="G156">
        <v>22310</v>
      </c>
      <c r="H156">
        <v>22910</v>
      </c>
    </row>
    <row r="157" spans="1:8">
      <c r="A157" s="71">
        <v>44215</v>
      </c>
      <c r="B157" t="s">
        <v>446</v>
      </c>
      <c r="C157">
        <v>1728</v>
      </c>
      <c r="D157" t="s">
        <v>480</v>
      </c>
      <c r="E157">
        <v>130002</v>
      </c>
      <c r="F157">
        <v>128484</v>
      </c>
      <c r="G157">
        <v>55877</v>
      </c>
      <c r="H157">
        <v>55197</v>
      </c>
    </row>
    <row r="158" spans="1:8">
      <c r="A158" s="71">
        <v>44215</v>
      </c>
      <c r="B158" t="s">
        <v>446</v>
      </c>
      <c r="C158">
        <v>1729</v>
      </c>
      <c r="D158" t="s">
        <v>481</v>
      </c>
      <c r="E158">
        <v>174805</v>
      </c>
      <c r="F158">
        <v>166606</v>
      </c>
      <c r="G158">
        <v>30604</v>
      </c>
      <c r="H158">
        <v>29260</v>
      </c>
    </row>
    <row r="159" spans="1:8">
      <c r="A159" s="71">
        <v>44215</v>
      </c>
      <c r="B159" t="s">
        <v>446</v>
      </c>
      <c r="C159">
        <v>1749</v>
      </c>
      <c r="D159" t="s">
        <v>482</v>
      </c>
      <c r="E159">
        <v>42902</v>
      </c>
      <c r="F159">
        <v>36644</v>
      </c>
      <c r="G159">
        <v>10134</v>
      </c>
      <c r="H159">
        <v>9282</v>
      </c>
    </row>
    <row r="160" spans="1:8">
      <c r="A160" s="71">
        <v>44215</v>
      </c>
      <c r="B160" t="s">
        <v>446</v>
      </c>
      <c r="C160">
        <v>1750</v>
      </c>
      <c r="D160" t="s">
        <v>483</v>
      </c>
      <c r="E160">
        <v>78196</v>
      </c>
      <c r="F160">
        <v>61098</v>
      </c>
      <c r="G160">
        <v>6431</v>
      </c>
      <c r="H160">
        <v>5470</v>
      </c>
    </row>
    <row r="161" spans="1:8">
      <c r="A161" s="71">
        <v>44215</v>
      </c>
      <c r="B161" t="s">
        <v>484</v>
      </c>
      <c r="C161">
        <v>1801</v>
      </c>
      <c r="D161" t="s">
        <v>485</v>
      </c>
      <c r="E161">
        <v>567257</v>
      </c>
      <c r="F161">
        <v>567401</v>
      </c>
      <c r="G161">
        <v>160030</v>
      </c>
      <c r="H161">
        <v>166520</v>
      </c>
    </row>
    <row r="162" spans="1:8">
      <c r="A162" s="71">
        <v>44215</v>
      </c>
      <c r="B162" t="s">
        <v>484</v>
      </c>
      <c r="C162">
        <v>1802</v>
      </c>
      <c r="D162" t="s">
        <v>486</v>
      </c>
      <c r="E162">
        <v>281322</v>
      </c>
      <c r="F162">
        <v>258116</v>
      </c>
      <c r="G162">
        <v>95635</v>
      </c>
      <c r="H162">
        <v>93883</v>
      </c>
    </row>
    <row r="163" spans="1:8">
      <c r="A163" s="71">
        <v>44215</v>
      </c>
      <c r="B163" t="s">
        <v>484</v>
      </c>
      <c r="C163">
        <v>1803</v>
      </c>
      <c r="D163" t="s">
        <v>487</v>
      </c>
      <c r="E163">
        <v>750795</v>
      </c>
      <c r="F163">
        <v>725247</v>
      </c>
      <c r="G163">
        <v>152804</v>
      </c>
      <c r="H163">
        <v>154853</v>
      </c>
    </row>
    <row r="164" spans="1:8">
      <c r="A164" s="71">
        <v>44215</v>
      </c>
      <c r="B164" t="s">
        <v>484</v>
      </c>
      <c r="C164">
        <v>1804</v>
      </c>
      <c r="D164" t="s">
        <v>488</v>
      </c>
      <c r="E164">
        <v>983623</v>
      </c>
      <c r="F164">
        <v>994438</v>
      </c>
      <c r="G164">
        <v>218519</v>
      </c>
      <c r="H164">
        <v>220820</v>
      </c>
    </row>
    <row r="165" spans="1:8">
      <c r="A165" s="71">
        <v>44215</v>
      </c>
      <c r="B165" t="s">
        <v>484</v>
      </c>
      <c r="C165">
        <v>1805</v>
      </c>
      <c r="D165" t="s">
        <v>489</v>
      </c>
      <c r="E165">
        <v>848291</v>
      </c>
      <c r="F165">
        <v>830885</v>
      </c>
      <c r="G165">
        <v>122961</v>
      </c>
      <c r="H165">
        <v>121409</v>
      </c>
    </row>
    <row r="166" spans="1:8">
      <c r="A166" s="71">
        <v>44215</v>
      </c>
      <c r="B166" t="s">
        <v>484</v>
      </c>
      <c r="C166">
        <v>1806</v>
      </c>
      <c r="D166" t="s">
        <v>490</v>
      </c>
      <c r="E166">
        <v>1013723</v>
      </c>
      <c r="F166">
        <v>1108119</v>
      </c>
      <c r="G166">
        <v>149188</v>
      </c>
      <c r="H166">
        <v>152451</v>
      </c>
    </row>
    <row r="167" spans="1:8">
      <c r="A167" s="71">
        <v>44215</v>
      </c>
      <c r="B167" t="s">
        <v>484</v>
      </c>
      <c r="C167">
        <v>1807</v>
      </c>
      <c r="D167" t="s">
        <v>491</v>
      </c>
      <c r="E167">
        <v>192357</v>
      </c>
      <c r="F167">
        <v>185035</v>
      </c>
      <c r="G167">
        <v>65110</v>
      </c>
      <c r="H167">
        <v>66354</v>
      </c>
    </row>
    <row r="168" spans="1:8">
      <c r="A168" s="71">
        <v>44215</v>
      </c>
      <c r="B168" t="s">
        <v>484</v>
      </c>
      <c r="C168">
        <v>1808</v>
      </c>
      <c r="D168" t="s">
        <v>492</v>
      </c>
      <c r="E168">
        <v>444540</v>
      </c>
      <c r="F168">
        <v>440339</v>
      </c>
      <c r="G168">
        <v>102095</v>
      </c>
      <c r="H168">
        <v>102926</v>
      </c>
    </row>
    <row r="169" spans="1:8">
      <c r="A169" s="71">
        <v>44215</v>
      </c>
      <c r="B169" t="s">
        <v>484</v>
      </c>
      <c r="C169">
        <v>1809</v>
      </c>
      <c r="D169" t="s">
        <v>493</v>
      </c>
      <c r="E169">
        <v>592278</v>
      </c>
      <c r="F169">
        <v>536706</v>
      </c>
      <c r="G169">
        <v>96798</v>
      </c>
      <c r="H169">
        <v>88549</v>
      </c>
    </row>
    <row r="170" spans="1:8">
      <c r="A170" s="71">
        <v>44215</v>
      </c>
      <c r="B170" t="s">
        <v>484</v>
      </c>
      <c r="C170">
        <v>1810</v>
      </c>
      <c r="D170" t="s">
        <v>494</v>
      </c>
      <c r="E170">
        <v>253761</v>
      </c>
      <c r="F170">
        <v>235858</v>
      </c>
      <c r="G170">
        <v>60147</v>
      </c>
      <c r="H170">
        <v>60088</v>
      </c>
    </row>
    <row r="171" spans="1:8">
      <c r="A171" s="71">
        <v>44215</v>
      </c>
      <c r="B171" t="s">
        <v>484</v>
      </c>
      <c r="C171">
        <v>1811</v>
      </c>
      <c r="D171" t="s">
        <v>495</v>
      </c>
      <c r="E171">
        <v>386868</v>
      </c>
      <c r="F171">
        <v>367520</v>
      </c>
      <c r="G171">
        <v>125985</v>
      </c>
      <c r="H171">
        <v>121657</v>
      </c>
    </row>
    <row r="172" spans="1:8">
      <c r="A172" s="71">
        <v>44215</v>
      </c>
      <c r="B172" t="s">
        <v>484</v>
      </c>
      <c r="C172">
        <v>1812</v>
      </c>
      <c r="D172" t="s">
        <v>496</v>
      </c>
      <c r="E172">
        <v>83933</v>
      </c>
      <c r="F172">
        <v>62133</v>
      </c>
      <c r="G172">
        <v>31716</v>
      </c>
      <c r="H172">
        <v>29348</v>
      </c>
    </row>
    <row r="173" spans="1:8">
      <c r="A173" s="71">
        <v>44215</v>
      </c>
      <c r="B173" t="s">
        <v>484</v>
      </c>
      <c r="C173">
        <v>1813</v>
      </c>
      <c r="D173" t="s">
        <v>497</v>
      </c>
      <c r="E173">
        <v>242468</v>
      </c>
      <c r="F173">
        <v>271261</v>
      </c>
      <c r="G173">
        <v>37355</v>
      </c>
      <c r="H173">
        <v>36989</v>
      </c>
    </row>
    <row r="174" spans="1:8">
      <c r="A174" s="71">
        <v>44215</v>
      </c>
      <c r="B174" t="s">
        <v>484</v>
      </c>
      <c r="C174">
        <v>1814</v>
      </c>
      <c r="D174" t="s">
        <v>498</v>
      </c>
      <c r="E174">
        <v>255661</v>
      </c>
      <c r="F174">
        <v>236488</v>
      </c>
      <c r="G174">
        <v>72231</v>
      </c>
      <c r="H174">
        <v>71031</v>
      </c>
    </row>
    <row r="175" spans="1:8">
      <c r="A175" s="71">
        <v>44215</v>
      </c>
      <c r="B175" t="s">
        <v>484</v>
      </c>
      <c r="C175">
        <v>1815</v>
      </c>
      <c r="D175" t="s">
        <v>499</v>
      </c>
      <c r="E175">
        <v>222869</v>
      </c>
      <c r="F175">
        <v>205618</v>
      </c>
      <c r="G175">
        <v>65846</v>
      </c>
      <c r="H175">
        <v>64691</v>
      </c>
    </row>
    <row r="176" spans="1:8">
      <c r="A176" s="71">
        <v>44215</v>
      </c>
      <c r="B176" t="s">
        <v>484</v>
      </c>
      <c r="C176">
        <v>1816</v>
      </c>
      <c r="D176" t="s">
        <v>500</v>
      </c>
      <c r="E176">
        <v>152262</v>
      </c>
      <c r="F176">
        <v>143703</v>
      </c>
      <c r="G176">
        <v>45549</v>
      </c>
      <c r="H176">
        <v>44132</v>
      </c>
    </row>
    <row r="177" spans="1:8">
      <c r="A177" s="71">
        <v>44215</v>
      </c>
      <c r="B177" t="s">
        <v>484</v>
      </c>
      <c r="C177">
        <v>1817</v>
      </c>
      <c r="D177" t="s">
        <v>501</v>
      </c>
      <c r="E177">
        <v>64486</v>
      </c>
      <c r="F177">
        <v>64863</v>
      </c>
      <c r="G177">
        <v>35274</v>
      </c>
      <c r="H177">
        <v>36192</v>
      </c>
    </row>
    <row r="178" spans="1:8">
      <c r="A178" s="71">
        <v>44215</v>
      </c>
      <c r="B178" t="s">
        <v>484</v>
      </c>
      <c r="C178">
        <v>1821</v>
      </c>
      <c r="D178" t="s">
        <v>502</v>
      </c>
      <c r="E178">
        <v>157853</v>
      </c>
      <c r="F178">
        <v>154281</v>
      </c>
      <c r="G178">
        <v>47094</v>
      </c>
      <c r="H178">
        <v>45877</v>
      </c>
    </row>
    <row r="179" spans="1:8">
      <c r="A179" s="71">
        <v>44215</v>
      </c>
      <c r="B179" t="s">
        <v>484</v>
      </c>
      <c r="C179">
        <v>1822</v>
      </c>
      <c r="D179" t="s">
        <v>503</v>
      </c>
      <c r="E179">
        <v>231711</v>
      </c>
      <c r="F179">
        <v>212763</v>
      </c>
      <c r="G179">
        <v>69190</v>
      </c>
      <c r="H179">
        <v>68129</v>
      </c>
    </row>
    <row r="180" spans="1:8">
      <c r="A180" s="71">
        <v>44215</v>
      </c>
      <c r="B180" t="s">
        <v>484</v>
      </c>
      <c r="C180">
        <v>1823</v>
      </c>
      <c r="D180" t="s">
        <v>504</v>
      </c>
      <c r="E180">
        <v>87519</v>
      </c>
      <c r="F180">
        <v>76548</v>
      </c>
      <c r="G180">
        <v>37883</v>
      </c>
      <c r="H180">
        <v>37025</v>
      </c>
    </row>
    <row r="181" spans="1:8">
      <c r="A181" s="71">
        <v>44215</v>
      </c>
      <c r="B181" t="s">
        <v>505</v>
      </c>
      <c r="C181">
        <v>1008</v>
      </c>
      <c r="D181" t="s">
        <v>442</v>
      </c>
      <c r="E181">
        <v>102572</v>
      </c>
      <c r="F181">
        <v>76092</v>
      </c>
      <c r="G181">
        <v>29477</v>
      </c>
      <c r="H181">
        <v>23974</v>
      </c>
    </row>
    <row r="182" spans="1:8">
      <c r="A182" s="71">
        <v>44215</v>
      </c>
      <c r="B182" t="s">
        <v>505</v>
      </c>
      <c r="C182">
        <v>1009</v>
      </c>
      <c r="D182" t="s">
        <v>506</v>
      </c>
      <c r="E182">
        <v>43668</v>
      </c>
      <c r="F182">
        <v>43508</v>
      </c>
      <c r="G182">
        <v>15757</v>
      </c>
      <c r="H182">
        <v>15152</v>
      </c>
    </row>
    <row r="183" spans="1:8">
      <c r="A183" s="71">
        <v>44215</v>
      </c>
      <c r="B183" t="s">
        <v>505</v>
      </c>
      <c r="C183">
        <v>1010</v>
      </c>
      <c r="D183" t="s">
        <v>507</v>
      </c>
      <c r="E183">
        <v>98040</v>
      </c>
      <c r="F183">
        <v>96128</v>
      </c>
      <c r="G183">
        <v>34754</v>
      </c>
      <c r="H183">
        <v>32168</v>
      </c>
    </row>
    <row r="184" spans="1:8">
      <c r="A184" s="71">
        <v>44215</v>
      </c>
      <c r="B184" t="s">
        <v>505</v>
      </c>
      <c r="C184">
        <v>1011</v>
      </c>
      <c r="D184" t="s">
        <v>407</v>
      </c>
      <c r="E184">
        <v>1445</v>
      </c>
      <c r="F184">
        <v>788</v>
      </c>
      <c r="G184">
        <v>121</v>
      </c>
      <c r="H184">
        <v>91</v>
      </c>
    </row>
    <row r="185" spans="1:8">
      <c r="A185" s="71">
        <v>44215</v>
      </c>
      <c r="B185" t="s">
        <v>505</v>
      </c>
      <c r="C185">
        <v>1012</v>
      </c>
      <c r="D185" t="s">
        <v>508</v>
      </c>
      <c r="E185">
        <v>38351</v>
      </c>
      <c r="F185">
        <v>31967</v>
      </c>
      <c r="G185">
        <v>17072</v>
      </c>
      <c r="H185">
        <v>16050</v>
      </c>
    </row>
    <row r="186" spans="1:8">
      <c r="A186" s="71">
        <v>44215</v>
      </c>
      <c r="B186" t="s">
        <v>505</v>
      </c>
      <c r="C186">
        <v>1013</v>
      </c>
      <c r="D186" t="s">
        <v>350</v>
      </c>
      <c r="E186">
        <v>422894</v>
      </c>
      <c r="F186">
        <v>480774</v>
      </c>
      <c r="G186">
        <v>62879</v>
      </c>
      <c r="H186">
        <v>67011</v>
      </c>
    </row>
    <row r="187" spans="1:8">
      <c r="A187" s="71">
        <v>44215</v>
      </c>
      <c r="B187" t="s">
        <v>505</v>
      </c>
      <c r="C187">
        <v>1014</v>
      </c>
      <c r="D187" t="s">
        <v>341</v>
      </c>
      <c r="E187">
        <v>367681</v>
      </c>
      <c r="F187">
        <v>399974</v>
      </c>
      <c r="G187">
        <v>158007</v>
      </c>
      <c r="H187">
        <v>165310</v>
      </c>
    </row>
    <row r="188" spans="1:8">
      <c r="A188" s="71">
        <v>44215</v>
      </c>
      <c r="B188" t="s">
        <v>505</v>
      </c>
      <c r="C188">
        <v>1016</v>
      </c>
      <c r="D188" t="s">
        <v>509</v>
      </c>
      <c r="E188">
        <v>246211</v>
      </c>
      <c r="F188">
        <v>233082</v>
      </c>
      <c r="G188">
        <v>52337</v>
      </c>
      <c r="H188">
        <v>51437</v>
      </c>
    </row>
    <row r="189" spans="1:8">
      <c r="A189" s="71">
        <v>44215</v>
      </c>
      <c r="B189" t="s">
        <v>505</v>
      </c>
      <c r="C189">
        <v>1017</v>
      </c>
      <c r="D189" t="s">
        <v>510</v>
      </c>
      <c r="E189">
        <v>215287</v>
      </c>
      <c r="F189">
        <v>187164</v>
      </c>
      <c r="G189">
        <v>65998</v>
      </c>
      <c r="H189">
        <v>64898</v>
      </c>
    </row>
    <row r="190" spans="1:8">
      <c r="A190" s="71">
        <v>44215</v>
      </c>
      <c r="B190" t="s">
        <v>505</v>
      </c>
      <c r="C190">
        <v>1018</v>
      </c>
      <c r="D190" t="s">
        <v>511</v>
      </c>
      <c r="E190">
        <v>229136</v>
      </c>
      <c r="F190">
        <v>257645</v>
      </c>
      <c r="G190">
        <v>64959</v>
      </c>
      <c r="H190">
        <v>69124</v>
      </c>
    </row>
    <row r="191" spans="1:8">
      <c r="A191" s="71">
        <v>44215</v>
      </c>
      <c r="B191" t="s">
        <v>505</v>
      </c>
      <c r="C191">
        <v>1019</v>
      </c>
      <c r="D191" t="s">
        <v>512</v>
      </c>
      <c r="E191">
        <v>205537</v>
      </c>
      <c r="F191">
        <v>192338</v>
      </c>
      <c r="G191">
        <v>53320</v>
      </c>
      <c r="H191">
        <v>53257</v>
      </c>
    </row>
    <row r="192" spans="1:8">
      <c r="A192" s="71">
        <v>44215</v>
      </c>
      <c r="B192" t="s">
        <v>505</v>
      </c>
      <c r="C192">
        <v>1020</v>
      </c>
      <c r="D192" t="s">
        <v>513</v>
      </c>
      <c r="E192">
        <v>111870</v>
      </c>
      <c r="F192">
        <v>100025</v>
      </c>
      <c r="G192">
        <v>56640</v>
      </c>
      <c r="H192">
        <v>53811</v>
      </c>
    </row>
    <row r="193" spans="1:8">
      <c r="A193" s="71">
        <v>44215</v>
      </c>
      <c r="B193" t="s">
        <v>505</v>
      </c>
      <c r="C193">
        <v>1021</v>
      </c>
      <c r="D193" t="s">
        <v>514</v>
      </c>
      <c r="E193">
        <v>109676</v>
      </c>
      <c r="F193">
        <v>88711</v>
      </c>
      <c r="G193">
        <v>39218</v>
      </c>
      <c r="H193">
        <v>35962</v>
      </c>
    </row>
    <row r="194" spans="1:8">
      <c r="A194" s="71">
        <v>44215</v>
      </c>
      <c r="B194" t="s">
        <v>505</v>
      </c>
      <c r="C194">
        <v>1022</v>
      </c>
      <c r="D194" t="s">
        <v>428</v>
      </c>
      <c r="E194">
        <v>19</v>
      </c>
      <c r="F194">
        <v>0</v>
      </c>
      <c r="G194">
        <v>0</v>
      </c>
      <c r="H194">
        <v>0</v>
      </c>
    </row>
    <row r="195" spans="1:8">
      <c r="A195" s="71">
        <v>44215</v>
      </c>
      <c r="B195" t="s">
        <v>505</v>
      </c>
      <c r="C195">
        <v>1901</v>
      </c>
      <c r="D195" t="s">
        <v>515</v>
      </c>
      <c r="E195">
        <v>197239</v>
      </c>
      <c r="F195">
        <v>188478</v>
      </c>
      <c r="G195">
        <v>109242</v>
      </c>
      <c r="H195">
        <v>107190</v>
      </c>
    </row>
    <row r="196" spans="1:8">
      <c r="A196" s="71">
        <v>44215</v>
      </c>
      <c r="B196" t="s">
        <v>505</v>
      </c>
      <c r="C196">
        <v>1902</v>
      </c>
      <c r="D196" t="s">
        <v>516</v>
      </c>
      <c r="E196">
        <v>122533</v>
      </c>
      <c r="F196">
        <v>114295</v>
      </c>
      <c r="G196">
        <v>69522</v>
      </c>
      <c r="H196">
        <v>69718</v>
      </c>
    </row>
    <row r="197" spans="1:8">
      <c r="A197" s="71">
        <v>44215</v>
      </c>
      <c r="B197" t="s">
        <v>505</v>
      </c>
      <c r="C197">
        <v>1903</v>
      </c>
      <c r="D197" t="s">
        <v>517</v>
      </c>
      <c r="E197">
        <v>163088</v>
      </c>
      <c r="F197">
        <v>83849</v>
      </c>
      <c r="G197">
        <v>92078</v>
      </c>
      <c r="H197">
        <v>71779</v>
      </c>
    </row>
    <row r="198" spans="1:8">
      <c r="A198" s="71">
        <v>44215</v>
      </c>
      <c r="B198" t="s">
        <v>505</v>
      </c>
      <c r="C198">
        <v>1904</v>
      </c>
      <c r="D198" t="s">
        <v>518</v>
      </c>
      <c r="E198">
        <v>167313</v>
      </c>
      <c r="F198">
        <v>166632</v>
      </c>
      <c r="G198">
        <v>70977</v>
      </c>
      <c r="H198">
        <v>73305</v>
      </c>
    </row>
    <row r="199" spans="1:8">
      <c r="A199" s="71">
        <v>44215</v>
      </c>
      <c r="B199" t="s">
        <v>505</v>
      </c>
      <c r="C199">
        <v>1905</v>
      </c>
      <c r="D199" t="s">
        <v>519</v>
      </c>
      <c r="E199">
        <v>249439</v>
      </c>
      <c r="F199">
        <v>235179</v>
      </c>
      <c r="G199">
        <v>144082</v>
      </c>
      <c r="H199">
        <v>145171</v>
      </c>
    </row>
    <row r="200" spans="1:8">
      <c r="A200" s="71">
        <v>44215</v>
      </c>
      <c r="B200" t="s">
        <v>505</v>
      </c>
      <c r="C200">
        <v>1906</v>
      </c>
      <c r="D200" t="s">
        <v>520</v>
      </c>
      <c r="E200">
        <v>515625</v>
      </c>
      <c r="F200">
        <v>543580</v>
      </c>
      <c r="G200">
        <v>123588</v>
      </c>
      <c r="H200">
        <v>125444</v>
      </c>
    </row>
    <row r="201" spans="1:8">
      <c r="A201" s="71">
        <v>44215</v>
      </c>
      <c r="B201" t="s">
        <v>505</v>
      </c>
      <c r="C201">
        <v>1907</v>
      </c>
      <c r="D201" t="s">
        <v>521</v>
      </c>
      <c r="E201">
        <v>152256</v>
      </c>
      <c r="F201">
        <v>140676</v>
      </c>
      <c r="G201">
        <v>58533</v>
      </c>
      <c r="H201">
        <v>56804</v>
      </c>
    </row>
    <row r="202" spans="1:8">
      <c r="A202" s="71">
        <v>44215</v>
      </c>
      <c r="B202" t="s">
        <v>505</v>
      </c>
      <c r="C202">
        <v>1908</v>
      </c>
      <c r="D202" t="s">
        <v>522</v>
      </c>
      <c r="E202">
        <v>113568</v>
      </c>
      <c r="F202">
        <v>103216</v>
      </c>
      <c r="G202">
        <v>34658</v>
      </c>
      <c r="H202">
        <v>32717</v>
      </c>
    </row>
    <row r="203" spans="1:8">
      <c r="A203" s="71">
        <v>44215</v>
      </c>
      <c r="B203" t="s">
        <v>505</v>
      </c>
      <c r="C203">
        <v>1909</v>
      </c>
      <c r="D203" t="s">
        <v>523</v>
      </c>
      <c r="E203">
        <v>209812</v>
      </c>
      <c r="F203">
        <v>185253</v>
      </c>
      <c r="G203">
        <v>55754</v>
      </c>
      <c r="H203">
        <v>53508</v>
      </c>
    </row>
    <row r="204" spans="1:8">
      <c r="A204" s="71">
        <v>44215</v>
      </c>
      <c r="B204" t="s">
        <v>505</v>
      </c>
      <c r="C204">
        <v>1910</v>
      </c>
      <c r="D204" t="s">
        <v>524</v>
      </c>
      <c r="E204">
        <v>40320</v>
      </c>
      <c r="F204">
        <v>36405</v>
      </c>
      <c r="G204">
        <v>15483</v>
      </c>
      <c r="H204">
        <v>14960</v>
      </c>
    </row>
    <row r="205" spans="1:8">
      <c r="A205" s="71">
        <v>44215</v>
      </c>
      <c r="B205" t="s">
        <v>505</v>
      </c>
      <c r="C205">
        <v>1911</v>
      </c>
      <c r="D205" t="s">
        <v>525</v>
      </c>
      <c r="E205">
        <v>148065</v>
      </c>
      <c r="F205">
        <v>142591</v>
      </c>
      <c r="G205">
        <v>34959</v>
      </c>
      <c r="H205">
        <v>35462</v>
      </c>
    </row>
    <row r="206" spans="1:8">
      <c r="A206" s="71">
        <v>44215</v>
      </c>
      <c r="B206" t="s">
        <v>505</v>
      </c>
      <c r="C206">
        <v>1912</v>
      </c>
      <c r="D206" t="s">
        <v>526</v>
      </c>
      <c r="E206">
        <v>166269</v>
      </c>
      <c r="F206">
        <v>161449</v>
      </c>
      <c r="G206">
        <v>46103</v>
      </c>
      <c r="H206">
        <v>45369</v>
      </c>
    </row>
    <row r="207" spans="1:8">
      <c r="A207" s="71">
        <v>44215</v>
      </c>
      <c r="B207" t="s">
        <v>505</v>
      </c>
      <c r="C207">
        <v>1913</v>
      </c>
      <c r="D207" t="s">
        <v>527</v>
      </c>
      <c r="E207">
        <v>70022</v>
      </c>
      <c r="F207">
        <v>65811</v>
      </c>
      <c r="G207">
        <v>43089</v>
      </c>
      <c r="H207">
        <v>43205</v>
      </c>
    </row>
    <row r="208" spans="1:8">
      <c r="A208" s="71">
        <v>44215</v>
      </c>
      <c r="B208" t="s">
        <v>505</v>
      </c>
      <c r="C208">
        <v>1914</v>
      </c>
      <c r="D208" t="s">
        <v>528</v>
      </c>
      <c r="E208">
        <v>38762</v>
      </c>
      <c r="F208">
        <v>36526</v>
      </c>
      <c r="G208">
        <v>13880</v>
      </c>
      <c r="H208">
        <v>12911</v>
      </c>
    </row>
    <row r="209" spans="1:8">
      <c r="A209" s="71">
        <v>44215</v>
      </c>
      <c r="B209" t="s">
        <v>505</v>
      </c>
      <c r="C209">
        <v>1915</v>
      </c>
      <c r="D209" t="s">
        <v>529</v>
      </c>
      <c r="E209">
        <v>43099</v>
      </c>
      <c r="F209">
        <v>50274</v>
      </c>
      <c r="G209">
        <v>20108</v>
      </c>
      <c r="H209">
        <v>25594</v>
      </c>
    </row>
    <row r="210" spans="1:8">
      <c r="A210" s="71">
        <v>44215</v>
      </c>
      <c r="B210" t="s">
        <v>505</v>
      </c>
      <c r="C210">
        <v>1916</v>
      </c>
      <c r="D210" t="s">
        <v>530</v>
      </c>
      <c r="E210">
        <v>48337</v>
      </c>
      <c r="F210">
        <v>37020</v>
      </c>
      <c r="G210">
        <v>62372</v>
      </c>
      <c r="H210">
        <v>54630</v>
      </c>
    </row>
    <row r="211" spans="1:8">
      <c r="A211" s="71">
        <v>44215</v>
      </c>
      <c r="B211" t="s">
        <v>531</v>
      </c>
      <c r="C211">
        <v>1751</v>
      </c>
      <c r="D211" t="s">
        <v>532</v>
      </c>
      <c r="E211">
        <v>448304</v>
      </c>
      <c r="F211">
        <v>484455</v>
      </c>
      <c r="G211">
        <v>106437</v>
      </c>
      <c r="H211">
        <v>108079</v>
      </c>
    </row>
    <row r="212" spans="1:8">
      <c r="A212" s="71">
        <v>44215</v>
      </c>
      <c r="B212" t="s">
        <v>531</v>
      </c>
      <c r="C212">
        <v>1752</v>
      </c>
      <c r="D212" t="s">
        <v>533</v>
      </c>
      <c r="E212">
        <v>111880</v>
      </c>
      <c r="F212">
        <v>96430</v>
      </c>
      <c r="G212">
        <v>24935</v>
      </c>
      <c r="H212">
        <v>23395</v>
      </c>
    </row>
    <row r="213" spans="1:8">
      <c r="A213" s="71">
        <v>44215</v>
      </c>
      <c r="B213" t="s">
        <v>531</v>
      </c>
      <c r="C213">
        <v>1753</v>
      </c>
      <c r="D213" t="s">
        <v>534</v>
      </c>
      <c r="E213">
        <v>113530</v>
      </c>
      <c r="F213">
        <v>105344</v>
      </c>
      <c r="G213">
        <v>28230</v>
      </c>
      <c r="H213">
        <v>27928</v>
      </c>
    </row>
    <row r="214" spans="1:8">
      <c r="A214" s="71">
        <v>44215</v>
      </c>
      <c r="B214" t="s">
        <v>531</v>
      </c>
      <c r="C214">
        <v>1754</v>
      </c>
      <c r="D214" t="s">
        <v>535</v>
      </c>
      <c r="E214">
        <v>510513</v>
      </c>
      <c r="F214">
        <v>495290</v>
      </c>
      <c r="G214">
        <v>84450</v>
      </c>
      <c r="H214">
        <v>85664</v>
      </c>
    </row>
    <row r="215" spans="1:8">
      <c r="A215" s="71">
        <v>44215</v>
      </c>
      <c r="B215" t="s">
        <v>531</v>
      </c>
      <c r="C215">
        <v>1755</v>
      </c>
      <c r="D215" t="s">
        <v>536</v>
      </c>
      <c r="E215">
        <v>216583</v>
      </c>
      <c r="F215">
        <v>210888</v>
      </c>
      <c r="G215">
        <v>37547</v>
      </c>
      <c r="H215">
        <v>37770</v>
      </c>
    </row>
    <row r="216" spans="1:8">
      <c r="A216" s="71">
        <v>44215</v>
      </c>
      <c r="B216" t="s">
        <v>531</v>
      </c>
      <c r="C216">
        <v>1756</v>
      </c>
      <c r="D216" t="s">
        <v>537</v>
      </c>
      <c r="E216">
        <v>480226</v>
      </c>
      <c r="F216">
        <v>511117</v>
      </c>
      <c r="G216">
        <v>57930</v>
      </c>
      <c r="H216">
        <v>56256</v>
      </c>
    </row>
    <row r="217" spans="1:8">
      <c r="A217" s="71">
        <v>44215</v>
      </c>
      <c r="B217" t="s">
        <v>531</v>
      </c>
      <c r="C217">
        <v>1757</v>
      </c>
      <c r="D217" t="s">
        <v>538</v>
      </c>
      <c r="E217">
        <v>225464</v>
      </c>
      <c r="F217">
        <v>216806</v>
      </c>
      <c r="G217">
        <v>32769</v>
      </c>
      <c r="H217">
        <v>31721</v>
      </c>
    </row>
    <row r="218" spans="1:8">
      <c r="A218" s="71">
        <v>44215</v>
      </c>
      <c r="B218" t="s">
        <v>531</v>
      </c>
      <c r="C218">
        <v>1758</v>
      </c>
      <c r="D218" t="s">
        <v>539</v>
      </c>
      <c r="E218">
        <v>88817</v>
      </c>
      <c r="F218">
        <v>86237</v>
      </c>
      <c r="G218">
        <v>12651</v>
      </c>
      <c r="H218">
        <v>13039</v>
      </c>
    </row>
    <row r="219" spans="1:8">
      <c r="A219" s="71">
        <v>44215</v>
      </c>
      <c r="B219" t="s">
        <v>531</v>
      </c>
      <c r="C219">
        <v>1759</v>
      </c>
      <c r="D219" t="s">
        <v>540</v>
      </c>
      <c r="E219">
        <v>410566</v>
      </c>
      <c r="F219">
        <v>371622</v>
      </c>
      <c r="G219">
        <v>38369</v>
      </c>
      <c r="H219">
        <v>35947</v>
      </c>
    </row>
    <row r="220" spans="1:8">
      <c r="A220" s="71">
        <v>44215</v>
      </c>
      <c r="B220" t="s">
        <v>531</v>
      </c>
      <c r="C220">
        <v>1760</v>
      </c>
      <c r="D220" t="s">
        <v>541</v>
      </c>
      <c r="E220">
        <v>42401</v>
      </c>
      <c r="F220">
        <v>37258</v>
      </c>
      <c r="G220">
        <v>8165</v>
      </c>
      <c r="H220">
        <v>7822</v>
      </c>
    </row>
    <row r="221" spans="1:8">
      <c r="A221" s="71">
        <v>44215</v>
      </c>
      <c r="B221" t="s">
        <v>531</v>
      </c>
      <c r="C221">
        <v>1761</v>
      </c>
      <c r="D221" t="s">
        <v>542</v>
      </c>
      <c r="E221">
        <v>211750</v>
      </c>
      <c r="F221">
        <v>228532</v>
      </c>
      <c r="G221">
        <v>23897</v>
      </c>
      <c r="H221">
        <v>25505</v>
      </c>
    </row>
    <row r="222" spans="1:8">
      <c r="A222" s="71">
        <v>44215</v>
      </c>
      <c r="B222" t="s">
        <v>531</v>
      </c>
      <c r="C222">
        <v>1762</v>
      </c>
      <c r="D222" t="s">
        <v>543</v>
      </c>
      <c r="E222">
        <v>256207</v>
      </c>
      <c r="F222">
        <v>244259</v>
      </c>
      <c r="G222">
        <v>36209</v>
      </c>
      <c r="H222">
        <v>35361</v>
      </c>
    </row>
    <row r="223" spans="1:8">
      <c r="A223" s="71">
        <v>44215</v>
      </c>
      <c r="B223" t="s">
        <v>531</v>
      </c>
      <c r="C223">
        <v>1763</v>
      </c>
      <c r="D223" t="s">
        <v>544</v>
      </c>
      <c r="E223">
        <v>98889</v>
      </c>
      <c r="F223">
        <v>73299</v>
      </c>
      <c r="G223">
        <v>32076</v>
      </c>
      <c r="H223">
        <v>29771</v>
      </c>
    </row>
    <row r="224" spans="1:8">
      <c r="A224" s="71">
        <v>44215</v>
      </c>
      <c r="B224" t="s">
        <v>545</v>
      </c>
      <c r="C224">
        <v>1450</v>
      </c>
      <c r="D224" t="s">
        <v>546</v>
      </c>
      <c r="E224">
        <v>249683</v>
      </c>
      <c r="F224">
        <v>195677</v>
      </c>
      <c r="G224">
        <v>31393</v>
      </c>
      <c r="H224">
        <v>30069</v>
      </c>
    </row>
    <row r="225" spans="1:8">
      <c r="A225" s="71">
        <v>44215</v>
      </c>
      <c r="B225" t="s">
        <v>545</v>
      </c>
      <c r="C225">
        <v>1451</v>
      </c>
      <c r="D225" t="s">
        <v>547</v>
      </c>
      <c r="E225">
        <v>135284</v>
      </c>
      <c r="F225">
        <v>138630</v>
      </c>
      <c r="G225">
        <v>60965</v>
      </c>
      <c r="H225">
        <v>60991</v>
      </c>
    </row>
    <row r="226" spans="1:8">
      <c r="A226" s="71">
        <v>44215</v>
      </c>
      <c r="B226" t="s">
        <v>545</v>
      </c>
      <c r="C226">
        <v>1452</v>
      </c>
      <c r="D226" t="s">
        <v>548</v>
      </c>
      <c r="E226">
        <v>59162</v>
      </c>
      <c r="F226">
        <v>62171</v>
      </c>
      <c r="G226">
        <v>31234</v>
      </c>
      <c r="H226">
        <v>33183</v>
      </c>
    </row>
    <row r="227" spans="1:8">
      <c r="A227" s="71">
        <v>44215</v>
      </c>
      <c r="B227" t="s">
        <v>545</v>
      </c>
      <c r="C227">
        <v>1453</v>
      </c>
      <c r="D227" t="s">
        <v>549</v>
      </c>
      <c r="E227">
        <v>120456</v>
      </c>
      <c r="F227">
        <v>103727</v>
      </c>
      <c r="G227">
        <v>34320</v>
      </c>
      <c r="H227">
        <v>32896</v>
      </c>
    </row>
    <row r="228" spans="1:8">
      <c r="A228" s="71">
        <v>44215</v>
      </c>
      <c r="B228" t="s">
        <v>545</v>
      </c>
      <c r="C228">
        <v>1454</v>
      </c>
      <c r="D228" t="s">
        <v>550</v>
      </c>
      <c r="E228">
        <v>308487</v>
      </c>
      <c r="F228">
        <v>301902</v>
      </c>
      <c r="G228">
        <v>66282</v>
      </c>
      <c r="H228">
        <v>63635</v>
      </c>
    </row>
    <row r="229" spans="1:8">
      <c r="A229" s="71">
        <v>44215</v>
      </c>
      <c r="B229" t="s">
        <v>545</v>
      </c>
      <c r="C229">
        <v>1455</v>
      </c>
      <c r="D229" t="s">
        <v>551</v>
      </c>
      <c r="E229">
        <v>680720</v>
      </c>
      <c r="F229">
        <v>676281</v>
      </c>
      <c r="G229">
        <v>106311</v>
      </c>
      <c r="H229">
        <v>110092</v>
      </c>
    </row>
    <row r="230" spans="1:8">
      <c r="A230" s="71">
        <v>44215</v>
      </c>
      <c r="B230" t="s">
        <v>545</v>
      </c>
      <c r="C230">
        <v>1456</v>
      </c>
      <c r="D230" t="s">
        <v>552</v>
      </c>
      <c r="E230">
        <v>464834</v>
      </c>
      <c r="F230">
        <v>457435</v>
      </c>
      <c r="G230">
        <v>66101</v>
      </c>
      <c r="H230">
        <v>66163</v>
      </c>
    </row>
    <row r="231" spans="1:8">
      <c r="A231" s="71">
        <v>44215</v>
      </c>
      <c r="B231" t="s">
        <v>545</v>
      </c>
      <c r="C231">
        <v>1457</v>
      </c>
      <c r="D231" t="s">
        <v>553</v>
      </c>
      <c r="E231">
        <v>790403</v>
      </c>
      <c r="F231">
        <v>769393</v>
      </c>
      <c r="G231">
        <v>109095</v>
      </c>
      <c r="H231">
        <v>106063</v>
      </c>
    </row>
    <row r="232" spans="1:8">
      <c r="A232" s="71">
        <v>44215</v>
      </c>
      <c r="B232" t="s">
        <v>554</v>
      </c>
      <c r="C232">
        <v>1023</v>
      </c>
      <c r="D232" t="s">
        <v>362</v>
      </c>
      <c r="E232">
        <v>278427</v>
      </c>
      <c r="F232">
        <v>500378</v>
      </c>
      <c r="G232">
        <v>34768</v>
      </c>
      <c r="H232">
        <v>51679</v>
      </c>
    </row>
    <row r="233" spans="1:8">
      <c r="A233" s="71">
        <v>44215</v>
      </c>
      <c r="B233" t="s">
        <v>554</v>
      </c>
      <c r="C233">
        <v>1024</v>
      </c>
      <c r="D233" t="s">
        <v>555</v>
      </c>
      <c r="E233">
        <v>396374</v>
      </c>
      <c r="F233">
        <v>413225</v>
      </c>
      <c r="G233">
        <v>69706</v>
      </c>
      <c r="H233">
        <v>70771</v>
      </c>
    </row>
    <row r="234" spans="1:8">
      <c r="A234" s="71">
        <v>44215</v>
      </c>
      <c r="B234" t="s">
        <v>554</v>
      </c>
      <c r="C234">
        <v>1025</v>
      </c>
      <c r="D234" t="s">
        <v>415</v>
      </c>
      <c r="E234">
        <v>155781</v>
      </c>
      <c r="F234">
        <v>155154</v>
      </c>
      <c r="G234">
        <v>42063</v>
      </c>
      <c r="H234">
        <v>42070</v>
      </c>
    </row>
    <row r="235" spans="1:8">
      <c r="A235" s="71">
        <v>44215</v>
      </c>
      <c r="B235" t="s">
        <v>554</v>
      </c>
      <c r="C235">
        <v>1026</v>
      </c>
      <c r="D235" t="s">
        <v>556</v>
      </c>
      <c r="E235">
        <v>30857</v>
      </c>
      <c r="F235">
        <v>30299</v>
      </c>
      <c r="G235">
        <v>12434</v>
      </c>
      <c r="H235">
        <v>12239</v>
      </c>
    </row>
    <row r="236" spans="1:8">
      <c r="A236" s="71">
        <v>44215</v>
      </c>
      <c r="B236" t="s">
        <v>554</v>
      </c>
      <c r="C236">
        <v>1027</v>
      </c>
      <c r="D236" t="s">
        <v>557</v>
      </c>
      <c r="E236">
        <v>76658</v>
      </c>
      <c r="F236">
        <v>78688</v>
      </c>
      <c r="G236">
        <v>21538</v>
      </c>
      <c r="H236">
        <v>22152</v>
      </c>
    </row>
    <row r="237" spans="1:8">
      <c r="A237" s="71">
        <v>44215</v>
      </c>
      <c r="B237" t="s">
        <v>554</v>
      </c>
      <c r="C237">
        <v>1028</v>
      </c>
      <c r="D237" t="s">
        <v>558</v>
      </c>
      <c r="E237">
        <v>68346</v>
      </c>
      <c r="F237">
        <v>61760</v>
      </c>
      <c r="G237">
        <v>29234</v>
      </c>
      <c r="H237">
        <v>28706</v>
      </c>
    </row>
    <row r="238" spans="1:8">
      <c r="A238" s="71">
        <v>44215</v>
      </c>
      <c r="B238" t="s">
        <v>554</v>
      </c>
      <c r="C238">
        <v>1030</v>
      </c>
      <c r="D238" t="s">
        <v>420</v>
      </c>
      <c r="E238">
        <v>379294</v>
      </c>
      <c r="F238">
        <v>382530</v>
      </c>
      <c r="G238">
        <v>65134</v>
      </c>
      <c r="H238">
        <v>66861</v>
      </c>
    </row>
    <row r="239" spans="1:8">
      <c r="A239" s="71">
        <v>44215</v>
      </c>
      <c r="B239" t="s">
        <v>554</v>
      </c>
      <c r="C239">
        <v>1031</v>
      </c>
      <c r="D239" t="s">
        <v>559</v>
      </c>
      <c r="E239">
        <v>25</v>
      </c>
      <c r="F239">
        <v>0</v>
      </c>
      <c r="G239">
        <v>0</v>
      </c>
      <c r="H239">
        <v>0</v>
      </c>
    </row>
    <row r="240" spans="1:8">
      <c r="A240" s="71">
        <v>44215</v>
      </c>
      <c r="B240" t="s">
        <v>554</v>
      </c>
      <c r="C240">
        <v>1846</v>
      </c>
      <c r="D240" t="s">
        <v>465</v>
      </c>
      <c r="E240">
        <v>249890</v>
      </c>
      <c r="F240">
        <v>169909</v>
      </c>
      <c r="G240">
        <v>27800</v>
      </c>
      <c r="H240">
        <v>17215</v>
      </c>
    </row>
    <row r="241" spans="1:8">
      <c r="A241" s="71">
        <v>44215</v>
      </c>
      <c r="B241" t="s">
        <v>554</v>
      </c>
      <c r="C241">
        <v>1847</v>
      </c>
      <c r="D241" t="s">
        <v>560</v>
      </c>
      <c r="E241">
        <v>207076</v>
      </c>
      <c r="F241">
        <v>207131</v>
      </c>
      <c r="G241">
        <v>22533</v>
      </c>
      <c r="H241">
        <v>21791</v>
      </c>
    </row>
    <row r="242" spans="1:8">
      <c r="A242" s="71">
        <v>44215</v>
      </c>
      <c r="B242" t="s">
        <v>554</v>
      </c>
      <c r="C242">
        <v>1848</v>
      </c>
      <c r="D242" t="s">
        <v>561</v>
      </c>
      <c r="E242">
        <v>451755</v>
      </c>
      <c r="F242">
        <v>516671</v>
      </c>
      <c r="G242">
        <v>42330</v>
      </c>
      <c r="H242">
        <v>41182</v>
      </c>
    </row>
    <row r="243" spans="1:8">
      <c r="A243" s="71">
        <v>44215</v>
      </c>
      <c r="B243" t="s">
        <v>554</v>
      </c>
      <c r="C243">
        <v>1849</v>
      </c>
      <c r="D243" t="s">
        <v>562</v>
      </c>
      <c r="E243">
        <v>241666</v>
      </c>
      <c r="F243">
        <v>281747</v>
      </c>
      <c r="G243">
        <v>41928</v>
      </c>
      <c r="H243">
        <v>45124</v>
      </c>
    </row>
    <row r="244" spans="1:8">
      <c r="A244" s="71">
        <v>44215</v>
      </c>
      <c r="B244" t="s">
        <v>554</v>
      </c>
      <c r="C244">
        <v>1850</v>
      </c>
      <c r="D244" t="s">
        <v>563</v>
      </c>
      <c r="E244">
        <v>203804</v>
      </c>
      <c r="F244">
        <v>224793</v>
      </c>
      <c r="G244">
        <v>32804</v>
      </c>
      <c r="H244">
        <v>32257</v>
      </c>
    </row>
    <row r="245" spans="1:8">
      <c r="A245" s="71">
        <v>44215</v>
      </c>
      <c r="B245" t="s">
        <v>554</v>
      </c>
      <c r="C245">
        <v>1851</v>
      </c>
      <c r="D245" t="s">
        <v>564</v>
      </c>
      <c r="E245">
        <v>186832</v>
      </c>
      <c r="F245">
        <v>216023</v>
      </c>
      <c r="G245">
        <v>27334</v>
      </c>
      <c r="H245">
        <v>28811</v>
      </c>
    </row>
    <row r="246" spans="1:8">
      <c r="A246" s="71">
        <v>44215</v>
      </c>
      <c r="B246" t="s">
        <v>554</v>
      </c>
      <c r="C246">
        <v>1852</v>
      </c>
      <c r="D246" t="s">
        <v>565</v>
      </c>
      <c r="E246">
        <v>352629</v>
      </c>
      <c r="F246">
        <v>338209</v>
      </c>
      <c r="G246">
        <v>91732</v>
      </c>
      <c r="H246">
        <v>95998</v>
      </c>
    </row>
    <row r="247" spans="1:8">
      <c r="A247" s="71">
        <v>44215</v>
      </c>
      <c r="B247" t="s">
        <v>554</v>
      </c>
      <c r="C247">
        <v>1853</v>
      </c>
      <c r="D247" t="s">
        <v>566</v>
      </c>
      <c r="E247">
        <v>540743</v>
      </c>
      <c r="F247">
        <v>531985</v>
      </c>
      <c r="G247">
        <v>169136</v>
      </c>
      <c r="H247">
        <v>185734</v>
      </c>
    </row>
    <row r="248" spans="1:8">
      <c r="A248" s="71">
        <v>44215</v>
      </c>
      <c r="B248" t="s">
        <v>554</v>
      </c>
      <c r="C248">
        <v>1854</v>
      </c>
      <c r="D248" t="s">
        <v>567</v>
      </c>
      <c r="E248">
        <v>730803</v>
      </c>
      <c r="F248">
        <v>769807</v>
      </c>
      <c r="G248">
        <v>172832</v>
      </c>
      <c r="H248">
        <v>170673</v>
      </c>
    </row>
    <row r="249" spans="1:8">
      <c r="A249" s="71">
        <v>44215</v>
      </c>
      <c r="B249" t="s">
        <v>554</v>
      </c>
      <c r="C249">
        <v>1855</v>
      </c>
      <c r="D249" t="s">
        <v>568</v>
      </c>
      <c r="E249">
        <v>759497</v>
      </c>
      <c r="F249">
        <v>773561</v>
      </c>
      <c r="G249">
        <v>137206</v>
      </c>
      <c r="H249">
        <v>134207</v>
      </c>
    </row>
    <row r="250" spans="1:8">
      <c r="A250" s="71">
        <v>44215</v>
      </c>
      <c r="B250" t="s">
        <v>554</v>
      </c>
      <c r="C250">
        <v>1856</v>
      </c>
      <c r="D250" t="s">
        <v>569</v>
      </c>
      <c r="E250">
        <v>364964</v>
      </c>
      <c r="F250">
        <v>360114</v>
      </c>
      <c r="G250">
        <v>82906</v>
      </c>
      <c r="H250">
        <v>82092</v>
      </c>
    </row>
    <row r="251" spans="1:8">
      <c r="A251" s="71">
        <v>44215</v>
      </c>
      <c r="B251" t="s">
        <v>554</v>
      </c>
      <c r="C251">
        <v>1857</v>
      </c>
      <c r="D251" t="s">
        <v>570</v>
      </c>
      <c r="E251">
        <v>451669</v>
      </c>
      <c r="F251">
        <v>484328</v>
      </c>
      <c r="G251">
        <v>76882</v>
      </c>
      <c r="H251">
        <v>77577</v>
      </c>
    </row>
    <row r="252" spans="1:8">
      <c r="A252" s="71">
        <v>44215</v>
      </c>
      <c r="B252" t="s">
        <v>554</v>
      </c>
      <c r="C252">
        <v>1858</v>
      </c>
      <c r="D252" t="s">
        <v>571</v>
      </c>
      <c r="E252">
        <v>422530</v>
      </c>
      <c r="F252">
        <v>446971</v>
      </c>
      <c r="G252">
        <v>113374</v>
      </c>
      <c r="H252">
        <v>122794</v>
      </c>
    </row>
    <row r="253" spans="1:8">
      <c r="A253" s="71">
        <v>44215</v>
      </c>
      <c r="B253" t="s">
        <v>554</v>
      </c>
      <c r="C253">
        <v>1859</v>
      </c>
      <c r="D253" t="s">
        <v>572</v>
      </c>
      <c r="E253">
        <v>319097</v>
      </c>
      <c r="F253">
        <v>270314</v>
      </c>
      <c r="G253">
        <v>84995</v>
      </c>
      <c r="H253">
        <v>72171</v>
      </c>
    </row>
    <row r="254" spans="1:8">
      <c r="A254" s="71">
        <v>44215</v>
      </c>
      <c r="B254" t="s">
        <v>554</v>
      </c>
      <c r="C254">
        <v>1860</v>
      </c>
      <c r="D254" t="s">
        <v>573</v>
      </c>
      <c r="E254">
        <v>141591</v>
      </c>
      <c r="F254">
        <v>135340</v>
      </c>
      <c r="G254">
        <v>42041</v>
      </c>
      <c r="H254">
        <v>41000</v>
      </c>
    </row>
    <row r="255" spans="1:8">
      <c r="A255" s="71">
        <v>44215</v>
      </c>
      <c r="B255" t="s">
        <v>554</v>
      </c>
      <c r="C255">
        <v>1861</v>
      </c>
      <c r="D255" t="s">
        <v>574</v>
      </c>
      <c r="E255">
        <v>57611</v>
      </c>
      <c r="F255">
        <v>45834</v>
      </c>
      <c r="G255">
        <v>24755</v>
      </c>
      <c r="H255">
        <v>23232</v>
      </c>
    </row>
    <row r="256" spans="1:8">
      <c r="A256" s="71">
        <v>44215</v>
      </c>
      <c r="B256" t="s">
        <v>554</v>
      </c>
      <c r="C256">
        <v>1862</v>
      </c>
      <c r="D256" t="s">
        <v>575</v>
      </c>
      <c r="E256">
        <v>377195</v>
      </c>
      <c r="F256">
        <v>428482</v>
      </c>
      <c r="G256">
        <v>80001</v>
      </c>
      <c r="H256">
        <v>88064</v>
      </c>
    </row>
    <row r="257" spans="1:8">
      <c r="A257" s="71">
        <v>44215</v>
      </c>
      <c r="B257" t="s">
        <v>554</v>
      </c>
      <c r="C257">
        <v>1863</v>
      </c>
      <c r="D257" t="s">
        <v>576</v>
      </c>
      <c r="E257">
        <v>111594</v>
      </c>
      <c r="F257">
        <v>112048</v>
      </c>
      <c r="G257">
        <v>38488</v>
      </c>
      <c r="H257">
        <v>38862</v>
      </c>
    </row>
    <row r="258" spans="1:8">
      <c r="A258" s="71">
        <v>44215</v>
      </c>
      <c r="B258" t="s">
        <v>554</v>
      </c>
      <c r="C258">
        <v>1864</v>
      </c>
      <c r="D258" t="s">
        <v>577</v>
      </c>
      <c r="E258">
        <v>115462</v>
      </c>
      <c r="F258">
        <v>110544</v>
      </c>
      <c r="G258">
        <v>34087</v>
      </c>
      <c r="H258">
        <v>33729</v>
      </c>
    </row>
    <row r="259" spans="1:8">
      <c r="A259" s="71">
        <v>44215</v>
      </c>
      <c r="B259" t="s">
        <v>554</v>
      </c>
      <c r="C259">
        <v>1865</v>
      </c>
      <c r="D259" t="s">
        <v>578</v>
      </c>
      <c r="E259">
        <v>259142</v>
      </c>
      <c r="F259">
        <v>246816</v>
      </c>
      <c r="G259">
        <v>42350</v>
      </c>
      <c r="H259">
        <v>41874</v>
      </c>
    </row>
    <row r="260" spans="1:8">
      <c r="A260" s="71">
        <v>44215</v>
      </c>
      <c r="B260" t="s">
        <v>554</v>
      </c>
      <c r="C260">
        <v>1866</v>
      </c>
      <c r="D260" t="s">
        <v>579</v>
      </c>
      <c r="E260">
        <v>141070</v>
      </c>
      <c r="F260">
        <v>132410</v>
      </c>
      <c r="G260">
        <v>33606</v>
      </c>
      <c r="H260">
        <v>31461</v>
      </c>
    </row>
    <row r="261" spans="1:8">
      <c r="A261" s="71">
        <v>44215</v>
      </c>
      <c r="B261" t="s">
        <v>554</v>
      </c>
      <c r="C261">
        <v>1867</v>
      </c>
      <c r="D261" t="s">
        <v>580</v>
      </c>
      <c r="E261">
        <v>114105</v>
      </c>
      <c r="F261">
        <v>104334</v>
      </c>
      <c r="G261">
        <v>18842</v>
      </c>
      <c r="H261">
        <v>19140</v>
      </c>
    </row>
    <row r="262" spans="1:8">
      <c r="A262" s="71">
        <v>44215</v>
      </c>
      <c r="B262" t="s">
        <v>554</v>
      </c>
      <c r="C262">
        <v>1868</v>
      </c>
      <c r="D262" t="s">
        <v>581</v>
      </c>
      <c r="E262">
        <v>254011</v>
      </c>
      <c r="F262">
        <v>260149</v>
      </c>
      <c r="G262">
        <v>31617</v>
      </c>
      <c r="H262">
        <v>31676</v>
      </c>
    </row>
    <row r="263" spans="1:8">
      <c r="A263" s="71">
        <v>44215</v>
      </c>
      <c r="B263" t="s">
        <v>554</v>
      </c>
      <c r="C263">
        <v>1869</v>
      </c>
      <c r="D263" t="s">
        <v>582</v>
      </c>
      <c r="E263">
        <v>390803</v>
      </c>
      <c r="F263">
        <v>361759</v>
      </c>
      <c r="G263">
        <v>34846</v>
      </c>
      <c r="H263">
        <v>33268</v>
      </c>
    </row>
    <row r="264" spans="1:8">
      <c r="A264" s="71">
        <v>44215</v>
      </c>
      <c r="B264" t="s">
        <v>554</v>
      </c>
      <c r="C264">
        <v>1870</v>
      </c>
      <c r="D264" t="s">
        <v>583</v>
      </c>
      <c r="E264">
        <v>122476</v>
      </c>
      <c r="F264">
        <v>114975</v>
      </c>
      <c r="G264">
        <v>16517</v>
      </c>
      <c r="H264">
        <v>15976</v>
      </c>
    </row>
    <row r="265" spans="1:8">
      <c r="A265" s="71">
        <v>44215</v>
      </c>
      <c r="B265" t="s">
        <v>554</v>
      </c>
      <c r="C265">
        <v>1871</v>
      </c>
      <c r="D265" t="s">
        <v>584</v>
      </c>
      <c r="E265">
        <v>339525</v>
      </c>
      <c r="F265">
        <v>385826</v>
      </c>
      <c r="G265">
        <v>38330</v>
      </c>
      <c r="H265">
        <v>39329</v>
      </c>
    </row>
    <row r="266" spans="1:8">
      <c r="A266" s="71">
        <v>44215</v>
      </c>
      <c r="B266" t="s">
        <v>554</v>
      </c>
      <c r="C266">
        <v>1872</v>
      </c>
      <c r="D266" t="s">
        <v>585</v>
      </c>
      <c r="E266">
        <v>54412</v>
      </c>
      <c r="F266">
        <v>53571</v>
      </c>
      <c r="G266">
        <v>17447</v>
      </c>
      <c r="H266">
        <v>17541</v>
      </c>
    </row>
    <row r="267" spans="1:8">
      <c r="A267" s="71">
        <v>44215</v>
      </c>
      <c r="B267" t="s">
        <v>586</v>
      </c>
      <c r="C267">
        <v>1948</v>
      </c>
      <c r="D267" t="s">
        <v>587</v>
      </c>
      <c r="E267">
        <v>222464</v>
      </c>
      <c r="F267">
        <v>197811</v>
      </c>
      <c r="G267">
        <v>44512</v>
      </c>
      <c r="H267">
        <v>42321</v>
      </c>
    </row>
    <row r="268" spans="1:8">
      <c r="A268" s="71">
        <v>44215</v>
      </c>
      <c r="B268" t="s">
        <v>586</v>
      </c>
      <c r="C268">
        <v>1949</v>
      </c>
      <c r="D268" t="s">
        <v>393</v>
      </c>
      <c r="E268">
        <v>2</v>
      </c>
      <c r="F268">
        <v>0</v>
      </c>
      <c r="G268">
        <v>0</v>
      </c>
      <c r="H268">
        <v>0</v>
      </c>
    </row>
    <row r="269" spans="1:8">
      <c r="A269" s="71">
        <v>44215</v>
      </c>
      <c r="B269" t="s">
        <v>586</v>
      </c>
      <c r="C269">
        <v>1950</v>
      </c>
      <c r="D269" t="s">
        <v>588</v>
      </c>
      <c r="E269">
        <v>407823</v>
      </c>
      <c r="F269">
        <v>384125</v>
      </c>
      <c r="G269">
        <v>87401</v>
      </c>
      <c r="H269">
        <v>86745</v>
      </c>
    </row>
    <row r="270" spans="1:8">
      <c r="A270" s="71">
        <v>44215</v>
      </c>
      <c r="B270" t="s">
        <v>586</v>
      </c>
      <c r="C270">
        <v>1951</v>
      </c>
      <c r="D270" t="s">
        <v>589</v>
      </c>
      <c r="E270">
        <v>275272</v>
      </c>
      <c r="F270">
        <v>260445</v>
      </c>
      <c r="G270">
        <v>82585</v>
      </c>
      <c r="H270">
        <v>82374</v>
      </c>
    </row>
    <row r="271" spans="1:8">
      <c r="A271" s="71">
        <v>44215</v>
      </c>
      <c r="B271" t="s">
        <v>586</v>
      </c>
      <c r="C271">
        <v>1952</v>
      </c>
      <c r="D271" t="s">
        <v>590</v>
      </c>
      <c r="E271">
        <v>462731</v>
      </c>
      <c r="F271">
        <v>474664</v>
      </c>
      <c r="G271">
        <v>130390</v>
      </c>
      <c r="H271">
        <v>129775</v>
      </c>
    </row>
    <row r="272" spans="1:8">
      <c r="A272" s="71">
        <v>44215</v>
      </c>
      <c r="B272" t="s">
        <v>586</v>
      </c>
      <c r="C272">
        <v>1953</v>
      </c>
      <c r="D272" t="s">
        <v>591</v>
      </c>
      <c r="E272">
        <v>40040</v>
      </c>
      <c r="F272">
        <v>28528</v>
      </c>
      <c r="G272">
        <v>9210</v>
      </c>
      <c r="H272">
        <v>8295</v>
      </c>
    </row>
    <row r="273" spans="1:8">
      <c r="A273" s="71">
        <v>44215</v>
      </c>
      <c r="B273" t="s">
        <v>586</v>
      </c>
      <c r="C273">
        <v>1954</v>
      </c>
      <c r="D273" t="s">
        <v>592</v>
      </c>
      <c r="E273">
        <v>277088</v>
      </c>
      <c r="F273">
        <v>277139</v>
      </c>
      <c r="G273">
        <v>80740</v>
      </c>
      <c r="H273">
        <v>78852</v>
      </c>
    </row>
    <row r="274" spans="1:8">
      <c r="A274" s="71">
        <v>44215</v>
      </c>
      <c r="B274" t="s">
        <v>586</v>
      </c>
      <c r="C274">
        <v>1955</v>
      </c>
      <c r="D274" t="s">
        <v>593</v>
      </c>
      <c r="E274">
        <v>179985</v>
      </c>
      <c r="F274">
        <v>186549</v>
      </c>
      <c r="G274">
        <v>77167</v>
      </c>
      <c r="H274">
        <v>79437</v>
      </c>
    </row>
    <row r="275" spans="1:8">
      <c r="A275" s="71">
        <v>44215</v>
      </c>
      <c r="B275" t="s">
        <v>586</v>
      </c>
      <c r="C275">
        <v>1956</v>
      </c>
      <c r="D275" t="s">
        <v>594</v>
      </c>
      <c r="E275">
        <v>208869</v>
      </c>
      <c r="F275">
        <v>225720</v>
      </c>
      <c r="G275">
        <v>56527</v>
      </c>
      <c r="H275">
        <v>52936</v>
      </c>
    </row>
    <row r="276" spans="1:8">
      <c r="A276" s="71">
        <v>44215</v>
      </c>
      <c r="B276" t="s">
        <v>586</v>
      </c>
      <c r="C276">
        <v>1957</v>
      </c>
      <c r="D276" t="s">
        <v>595</v>
      </c>
      <c r="E276">
        <v>200870</v>
      </c>
      <c r="F276">
        <v>202482</v>
      </c>
      <c r="G276">
        <v>98914</v>
      </c>
      <c r="H276">
        <v>103338</v>
      </c>
    </row>
    <row r="277" spans="1:8">
      <c r="A277" s="71">
        <v>44215</v>
      </c>
      <c r="B277" t="s">
        <v>586</v>
      </c>
      <c r="C277">
        <v>1958</v>
      </c>
      <c r="D277" t="s">
        <v>596</v>
      </c>
      <c r="E277">
        <v>352572</v>
      </c>
      <c r="F277">
        <v>271133</v>
      </c>
      <c r="G277">
        <v>89650</v>
      </c>
      <c r="H277">
        <v>80896</v>
      </c>
    </row>
    <row r="278" spans="1:8">
      <c r="A278" s="71">
        <v>44215</v>
      </c>
      <c r="B278" t="s">
        <v>597</v>
      </c>
      <c r="C278">
        <v>1015</v>
      </c>
      <c r="D278" t="s">
        <v>598</v>
      </c>
      <c r="E278">
        <v>684067</v>
      </c>
      <c r="F278">
        <v>666710</v>
      </c>
      <c r="G278">
        <v>129129</v>
      </c>
      <c r="H278">
        <v>128734</v>
      </c>
    </row>
    <row r="279" spans="1:8">
      <c r="A279" s="71">
        <v>44215</v>
      </c>
      <c r="B279" t="s">
        <v>597</v>
      </c>
      <c r="C279">
        <v>1201</v>
      </c>
      <c r="D279" t="s">
        <v>599</v>
      </c>
      <c r="E279">
        <v>122101</v>
      </c>
      <c r="F279">
        <v>115472</v>
      </c>
      <c r="G279">
        <v>51649</v>
      </c>
      <c r="H279">
        <v>50612</v>
      </c>
    </row>
    <row r="280" spans="1:8">
      <c r="A280" s="71">
        <v>44215</v>
      </c>
      <c r="B280" t="s">
        <v>597</v>
      </c>
      <c r="C280">
        <v>1202</v>
      </c>
      <c r="D280" t="s">
        <v>600</v>
      </c>
      <c r="E280">
        <v>143000</v>
      </c>
      <c r="F280">
        <v>137073</v>
      </c>
      <c r="G280">
        <v>39237</v>
      </c>
      <c r="H280">
        <v>36867</v>
      </c>
    </row>
    <row r="281" spans="1:8">
      <c r="A281" s="71">
        <v>44215</v>
      </c>
      <c r="B281" t="s">
        <v>597</v>
      </c>
      <c r="C281">
        <v>1203</v>
      </c>
      <c r="D281" t="s">
        <v>601</v>
      </c>
      <c r="E281">
        <v>172521</v>
      </c>
      <c r="F281">
        <v>167062</v>
      </c>
      <c r="G281">
        <v>69556</v>
      </c>
      <c r="H281">
        <v>70878</v>
      </c>
    </row>
    <row r="282" spans="1:8">
      <c r="A282" s="71">
        <v>44215</v>
      </c>
      <c r="B282" t="s">
        <v>597</v>
      </c>
      <c r="C282">
        <v>1204</v>
      </c>
      <c r="D282" t="s">
        <v>602</v>
      </c>
      <c r="E282">
        <v>28772</v>
      </c>
      <c r="F282">
        <v>29685</v>
      </c>
      <c r="G282">
        <v>15782</v>
      </c>
      <c r="H282">
        <v>15786</v>
      </c>
    </row>
    <row r="283" spans="1:8">
      <c r="A283" s="71">
        <v>44215</v>
      </c>
      <c r="B283" t="s">
        <v>597</v>
      </c>
      <c r="C283">
        <v>1205</v>
      </c>
      <c r="D283" t="s">
        <v>603</v>
      </c>
      <c r="E283">
        <v>347058</v>
      </c>
      <c r="F283">
        <v>357649</v>
      </c>
      <c r="G283">
        <v>87719</v>
      </c>
      <c r="H283">
        <v>89160</v>
      </c>
    </row>
    <row r="284" spans="1:8">
      <c r="A284" s="71">
        <v>44215</v>
      </c>
      <c r="B284" t="s">
        <v>597</v>
      </c>
      <c r="C284">
        <v>1206</v>
      </c>
      <c r="D284" t="s">
        <v>604</v>
      </c>
      <c r="E284">
        <v>216211</v>
      </c>
      <c r="F284">
        <v>187739</v>
      </c>
      <c r="G284">
        <v>58716</v>
      </c>
      <c r="H284">
        <v>55895</v>
      </c>
    </row>
    <row r="285" spans="1:8">
      <c r="A285" s="71">
        <v>44215</v>
      </c>
      <c r="B285" t="s">
        <v>597</v>
      </c>
      <c r="C285">
        <v>1207</v>
      </c>
      <c r="D285" t="s">
        <v>605</v>
      </c>
      <c r="E285">
        <v>18096</v>
      </c>
      <c r="F285">
        <v>14747</v>
      </c>
      <c r="G285">
        <v>6967</v>
      </c>
      <c r="H285">
        <v>5937</v>
      </c>
    </row>
    <row r="286" spans="1:8">
      <c r="A286" s="71">
        <v>44215</v>
      </c>
      <c r="B286" t="s">
        <v>597</v>
      </c>
      <c r="C286">
        <v>1208</v>
      </c>
      <c r="D286" t="s">
        <v>606</v>
      </c>
      <c r="E286">
        <v>139275</v>
      </c>
      <c r="F286">
        <v>135740</v>
      </c>
      <c r="G286">
        <v>50107</v>
      </c>
      <c r="H286">
        <v>50007</v>
      </c>
    </row>
    <row r="287" spans="1:8">
      <c r="A287" s="71">
        <v>44215</v>
      </c>
      <c r="B287" t="s">
        <v>597</v>
      </c>
      <c r="C287">
        <v>1209</v>
      </c>
      <c r="D287" t="s">
        <v>607</v>
      </c>
      <c r="E287">
        <v>58817</v>
      </c>
      <c r="F287">
        <v>44680</v>
      </c>
      <c r="G287">
        <v>20003</v>
      </c>
      <c r="H287">
        <v>18908</v>
      </c>
    </row>
    <row r="288" spans="1:8">
      <c r="A288" s="71">
        <v>44215</v>
      </c>
      <c r="B288" t="s">
        <v>597</v>
      </c>
      <c r="C288">
        <v>1210</v>
      </c>
      <c r="D288" t="s">
        <v>608</v>
      </c>
      <c r="E288">
        <v>19184</v>
      </c>
      <c r="F288">
        <v>19206</v>
      </c>
      <c r="G288">
        <v>6176</v>
      </c>
      <c r="H288">
        <v>5803</v>
      </c>
    </row>
    <row r="289" spans="1:8">
      <c r="A289" s="71">
        <v>44215</v>
      </c>
      <c r="B289" t="s">
        <v>597</v>
      </c>
      <c r="C289">
        <v>1211</v>
      </c>
      <c r="D289" t="s">
        <v>609</v>
      </c>
      <c r="E289">
        <v>14701</v>
      </c>
      <c r="F289">
        <v>13007</v>
      </c>
      <c r="G289">
        <v>5812</v>
      </c>
      <c r="H289">
        <v>5749</v>
      </c>
    </row>
    <row r="290" spans="1:8">
      <c r="A290" s="71">
        <v>44215</v>
      </c>
      <c r="B290" t="s">
        <v>597</v>
      </c>
      <c r="C290">
        <v>1212</v>
      </c>
      <c r="D290" t="s">
        <v>610</v>
      </c>
      <c r="E290">
        <v>38629</v>
      </c>
      <c r="F290">
        <v>38962</v>
      </c>
      <c r="G290">
        <v>16598</v>
      </c>
      <c r="H290">
        <v>16754</v>
      </c>
    </row>
    <row r="291" spans="1:8">
      <c r="A291" s="71">
        <v>44215</v>
      </c>
      <c r="B291" t="s">
        <v>597</v>
      </c>
      <c r="C291">
        <v>1213</v>
      </c>
      <c r="D291" t="s">
        <v>611</v>
      </c>
      <c r="E291">
        <v>3187</v>
      </c>
      <c r="F291">
        <v>2825</v>
      </c>
      <c r="G291">
        <v>2438</v>
      </c>
      <c r="H291">
        <v>2179</v>
      </c>
    </row>
    <row r="292" spans="1:8">
      <c r="A292" s="71">
        <v>44215</v>
      </c>
      <c r="B292" t="s">
        <v>597</v>
      </c>
      <c r="C292">
        <v>1214</v>
      </c>
      <c r="D292" t="s">
        <v>612</v>
      </c>
      <c r="E292">
        <v>14325</v>
      </c>
      <c r="F292">
        <v>13917</v>
      </c>
      <c r="G292">
        <v>8576</v>
      </c>
      <c r="H292">
        <v>8544</v>
      </c>
    </row>
    <row r="293" spans="1:8">
      <c r="A293" s="71">
        <v>44215</v>
      </c>
      <c r="B293" t="s">
        <v>597</v>
      </c>
      <c r="C293">
        <v>1215</v>
      </c>
      <c r="D293" t="s">
        <v>613</v>
      </c>
      <c r="E293">
        <v>12518</v>
      </c>
      <c r="F293">
        <v>12536</v>
      </c>
      <c r="G293">
        <v>5118</v>
      </c>
      <c r="H293">
        <v>5017</v>
      </c>
    </row>
    <row r="294" spans="1:8">
      <c r="A294" s="71">
        <v>44215</v>
      </c>
      <c r="B294" t="s">
        <v>597</v>
      </c>
      <c r="C294">
        <v>1216</v>
      </c>
      <c r="D294" t="s">
        <v>614</v>
      </c>
      <c r="E294">
        <v>5489</v>
      </c>
      <c r="F294">
        <v>5252</v>
      </c>
      <c r="G294">
        <v>3794</v>
      </c>
      <c r="H294">
        <v>3829</v>
      </c>
    </row>
    <row r="295" spans="1:8">
      <c r="A295" s="71">
        <v>44215</v>
      </c>
      <c r="B295" t="s">
        <v>597</v>
      </c>
      <c r="C295">
        <v>1217</v>
      </c>
      <c r="D295" t="s">
        <v>615</v>
      </c>
      <c r="E295">
        <v>68513</v>
      </c>
      <c r="F295">
        <v>69220</v>
      </c>
      <c r="G295">
        <v>32615</v>
      </c>
      <c r="H295">
        <v>32589</v>
      </c>
    </row>
    <row r="296" spans="1:8">
      <c r="A296" s="71">
        <v>44215</v>
      </c>
      <c r="B296" t="s">
        <v>597</v>
      </c>
      <c r="C296">
        <v>1218</v>
      </c>
      <c r="D296" t="s">
        <v>616</v>
      </c>
      <c r="E296">
        <v>6045</v>
      </c>
      <c r="F296">
        <v>5796</v>
      </c>
      <c r="G296">
        <v>5061</v>
      </c>
      <c r="H296">
        <v>4933</v>
      </c>
    </row>
    <row r="297" spans="1:8">
      <c r="A297" s="71">
        <v>44215</v>
      </c>
      <c r="B297" t="s">
        <v>597</v>
      </c>
      <c r="C297">
        <v>1219</v>
      </c>
      <c r="D297" t="s">
        <v>617</v>
      </c>
      <c r="E297">
        <v>36259</v>
      </c>
      <c r="F297">
        <v>36316</v>
      </c>
      <c r="G297">
        <v>34572</v>
      </c>
      <c r="H297">
        <v>34257</v>
      </c>
    </row>
    <row r="298" spans="1:8">
      <c r="A298" s="71">
        <v>44215</v>
      </c>
      <c r="B298" t="s">
        <v>597</v>
      </c>
      <c r="C298">
        <v>1220</v>
      </c>
      <c r="D298" t="s">
        <v>618</v>
      </c>
      <c r="E298">
        <v>615</v>
      </c>
      <c r="F298">
        <v>566</v>
      </c>
      <c r="G298">
        <v>501</v>
      </c>
      <c r="H298">
        <v>479</v>
      </c>
    </row>
    <row r="299" spans="1:8">
      <c r="A299" s="71">
        <v>44215</v>
      </c>
      <c r="B299" t="s">
        <v>619</v>
      </c>
      <c r="C299">
        <v>1401</v>
      </c>
      <c r="D299" t="s">
        <v>620</v>
      </c>
      <c r="E299">
        <v>25197</v>
      </c>
      <c r="F299">
        <v>24703</v>
      </c>
      <c r="G299">
        <v>13835</v>
      </c>
      <c r="H299">
        <v>13382</v>
      </c>
    </row>
    <row r="300" spans="1:8">
      <c r="A300" s="71">
        <v>44215</v>
      </c>
      <c r="B300" t="s">
        <v>619</v>
      </c>
      <c r="C300">
        <v>1402</v>
      </c>
      <c r="D300" t="s">
        <v>621</v>
      </c>
      <c r="E300">
        <v>48606</v>
      </c>
      <c r="F300">
        <v>44773</v>
      </c>
      <c r="G300">
        <v>14666</v>
      </c>
      <c r="H300">
        <v>13807</v>
      </c>
    </row>
    <row r="301" spans="1:8">
      <c r="A301" s="71">
        <v>44215</v>
      </c>
      <c r="B301" t="s">
        <v>619</v>
      </c>
      <c r="C301">
        <v>1403</v>
      </c>
      <c r="D301" t="s">
        <v>622</v>
      </c>
      <c r="E301">
        <v>73834</v>
      </c>
      <c r="F301">
        <v>65751</v>
      </c>
      <c r="G301">
        <v>10005</v>
      </c>
      <c r="H301">
        <v>9277</v>
      </c>
    </row>
    <row r="302" spans="1:8">
      <c r="A302" s="71">
        <v>44215</v>
      </c>
      <c r="B302" t="s">
        <v>619</v>
      </c>
      <c r="C302">
        <v>1405</v>
      </c>
      <c r="D302" t="s">
        <v>623</v>
      </c>
      <c r="E302">
        <v>22947</v>
      </c>
      <c r="F302">
        <v>21645</v>
      </c>
      <c r="G302">
        <v>8139</v>
      </c>
      <c r="H302">
        <v>8021</v>
      </c>
    </row>
    <row r="303" spans="1:8">
      <c r="A303" s="71">
        <v>44215</v>
      </c>
      <c r="B303" t="s">
        <v>619</v>
      </c>
      <c r="C303">
        <v>1407</v>
      </c>
      <c r="D303" t="s">
        <v>624</v>
      </c>
      <c r="E303">
        <v>84623</v>
      </c>
      <c r="F303">
        <v>85690</v>
      </c>
      <c r="G303">
        <v>73363</v>
      </c>
      <c r="H303">
        <v>73626</v>
      </c>
    </row>
    <row r="304" spans="1:8">
      <c r="A304" s="71">
        <v>44215</v>
      </c>
      <c r="B304" t="s">
        <v>619</v>
      </c>
      <c r="C304">
        <v>1408</v>
      </c>
      <c r="D304" t="s">
        <v>625</v>
      </c>
      <c r="E304">
        <v>27393</v>
      </c>
      <c r="F304">
        <v>26879</v>
      </c>
      <c r="G304">
        <v>7314</v>
      </c>
      <c r="H304">
        <v>6964</v>
      </c>
    </row>
    <row r="305" spans="1:8">
      <c r="A305" s="71">
        <v>44215</v>
      </c>
      <c r="B305" t="s">
        <v>626</v>
      </c>
      <c r="C305">
        <v>1251</v>
      </c>
      <c r="D305" t="s">
        <v>333</v>
      </c>
      <c r="E305">
        <v>94475</v>
      </c>
      <c r="F305">
        <v>118708</v>
      </c>
      <c r="G305">
        <v>12831</v>
      </c>
      <c r="H305">
        <v>16661</v>
      </c>
    </row>
    <row r="306" spans="1:8">
      <c r="A306" s="71">
        <v>44215</v>
      </c>
      <c r="B306" t="s">
        <v>626</v>
      </c>
      <c r="C306">
        <v>1252</v>
      </c>
      <c r="D306" t="s">
        <v>382</v>
      </c>
      <c r="E306">
        <v>21246</v>
      </c>
      <c r="F306">
        <v>28103</v>
      </c>
      <c r="G306">
        <v>3191</v>
      </c>
      <c r="H306">
        <v>3903</v>
      </c>
    </row>
    <row r="307" spans="1:8">
      <c r="A307" s="71">
        <v>44215</v>
      </c>
      <c r="B307" t="s">
        <v>626</v>
      </c>
      <c r="C307">
        <v>1261</v>
      </c>
      <c r="D307" t="s">
        <v>627</v>
      </c>
      <c r="E307">
        <v>64044</v>
      </c>
      <c r="F307">
        <v>69279</v>
      </c>
      <c r="G307">
        <v>13047</v>
      </c>
      <c r="H307">
        <v>14475</v>
      </c>
    </row>
    <row r="308" spans="1:8">
      <c r="A308" s="71">
        <v>44215</v>
      </c>
      <c r="B308" t="s">
        <v>626</v>
      </c>
      <c r="C308">
        <v>1262</v>
      </c>
      <c r="D308" t="s">
        <v>628</v>
      </c>
      <c r="E308">
        <v>97249</v>
      </c>
      <c r="F308">
        <v>79394</v>
      </c>
      <c r="G308">
        <v>12603</v>
      </c>
      <c r="H308">
        <v>11922</v>
      </c>
    </row>
    <row r="309" spans="1:8">
      <c r="A309" s="71">
        <v>44215</v>
      </c>
      <c r="B309" t="s">
        <v>626</v>
      </c>
      <c r="C309">
        <v>1263</v>
      </c>
      <c r="D309" t="s">
        <v>629</v>
      </c>
      <c r="E309">
        <v>54116</v>
      </c>
      <c r="F309">
        <v>53339</v>
      </c>
      <c r="G309">
        <v>9629</v>
      </c>
      <c r="H309">
        <v>8898</v>
      </c>
    </row>
    <row r="310" spans="1:8">
      <c r="A310" s="71">
        <v>44215</v>
      </c>
      <c r="B310" t="s">
        <v>626</v>
      </c>
      <c r="C310">
        <v>1264</v>
      </c>
      <c r="D310" t="s">
        <v>381</v>
      </c>
      <c r="E310">
        <v>51771</v>
      </c>
      <c r="F310">
        <v>64757</v>
      </c>
      <c r="G310">
        <v>5906</v>
      </c>
      <c r="H310">
        <v>6468</v>
      </c>
    </row>
    <row r="311" spans="1:8">
      <c r="A311" s="71">
        <v>44215</v>
      </c>
      <c r="B311" t="s">
        <v>626</v>
      </c>
      <c r="C311">
        <v>1265</v>
      </c>
      <c r="D311" t="s">
        <v>630</v>
      </c>
      <c r="E311">
        <v>109237</v>
      </c>
      <c r="F311">
        <v>97211</v>
      </c>
      <c r="G311">
        <v>47219</v>
      </c>
      <c r="H311">
        <v>47573</v>
      </c>
    </row>
    <row r="312" spans="1:8">
      <c r="A312" s="71">
        <v>44215</v>
      </c>
      <c r="B312" t="s">
        <v>626</v>
      </c>
      <c r="C312">
        <v>1266</v>
      </c>
      <c r="D312" t="s">
        <v>631</v>
      </c>
      <c r="E312">
        <v>51241</v>
      </c>
      <c r="F312">
        <v>48032</v>
      </c>
      <c r="G312">
        <v>8623</v>
      </c>
      <c r="H312">
        <v>8640</v>
      </c>
    </row>
    <row r="313" spans="1:8">
      <c r="A313" s="71">
        <v>44215</v>
      </c>
      <c r="B313" t="s">
        <v>626</v>
      </c>
      <c r="C313">
        <v>1267</v>
      </c>
      <c r="D313" t="s">
        <v>632</v>
      </c>
      <c r="E313">
        <v>53120</v>
      </c>
      <c r="F313">
        <v>54293</v>
      </c>
      <c r="G313">
        <v>15180</v>
      </c>
      <c r="H313">
        <v>15169</v>
      </c>
    </row>
    <row r="314" spans="1:8">
      <c r="A314" s="71">
        <v>44215</v>
      </c>
      <c r="B314" t="s">
        <v>626</v>
      </c>
      <c r="C314">
        <v>1268</v>
      </c>
      <c r="D314" t="s">
        <v>633</v>
      </c>
      <c r="E314">
        <v>42874</v>
      </c>
      <c r="F314">
        <v>39439</v>
      </c>
      <c r="G314">
        <v>8114</v>
      </c>
      <c r="H314">
        <v>8020</v>
      </c>
    </row>
    <row r="315" spans="1:8">
      <c r="A315" s="71">
        <v>44215</v>
      </c>
      <c r="B315" t="s">
        <v>626</v>
      </c>
      <c r="C315">
        <v>1269</v>
      </c>
      <c r="D315" t="s">
        <v>634</v>
      </c>
      <c r="E315">
        <v>68817</v>
      </c>
      <c r="F315">
        <v>55740</v>
      </c>
      <c r="G315">
        <v>16219</v>
      </c>
      <c r="H315">
        <v>15458</v>
      </c>
    </row>
    <row r="316" spans="1:8">
      <c r="A316" s="71">
        <v>44215</v>
      </c>
      <c r="B316" t="s">
        <v>626</v>
      </c>
      <c r="C316">
        <v>1270</v>
      </c>
      <c r="D316" t="s">
        <v>635</v>
      </c>
      <c r="E316">
        <v>199484</v>
      </c>
      <c r="F316">
        <v>191845</v>
      </c>
      <c r="G316">
        <v>35522</v>
      </c>
      <c r="H316">
        <v>35886</v>
      </c>
    </row>
    <row r="317" spans="1:8">
      <c r="A317" s="71">
        <v>44215</v>
      </c>
      <c r="B317" t="s">
        <v>626</v>
      </c>
      <c r="C317">
        <v>1271</v>
      </c>
      <c r="D317" t="s">
        <v>636</v>
      </c>
      <c r="E317">
        <v>82285</v>
      </c>
      <c r="F317">
        <v>73147</v>
      </c>
      <c r="G317">
        <v>28701</v>
      </c>
      <c r="H317">
        <v>27790</v>
      </c>
    </row>
    <row r="318" spans="1:8">
      <c r="A318" s="71">
        <v>44215</v>
      </c>
      <c r="B318" t="s">
        <v>626</v>
      </c>
      <c r="C318">
        <v>1272</v>
      </c>
      <c r="D318" t="s">
        <v>637</v>
      </c>
      <c r="E318">
        <v>11758</v>
      </c>
      <c r="F318">
        <v>11719</v>
      </c>
      <c r="G318">
        <v>4209</v>
      </c>
      <c r="H318">
        <v>4073</v>
      </c>
    </row>
    <row r="319" spans="1:8">
      <c r="A319" s="71">
        <v>44215</v>
      </c>
      <c r="B319" t="s">
        <v>626</v>
      </c>
      <c r="C319">
        <v>1273</v>
      </c>
      <c r="D319" t="s">
        <v>638</v>
      </c>
      <c r="E319">
        <v>171339</v>
      </c>
      <c r="F319">
        <v>157674</v>
      </c>
      <c r="G319">
        <v>31842</v>
      </c>
      <c r="H319">
        <v>31126</v>
      </c>
    </row>
    <row r="320" spans="1:8">
      <c r="A320" s="71">
        <v>44215</v>
      </c>
      <c r="B320" t="s">
        <v>626</v>
      </c>
      <c r="C320">
        <v>1274</v>
      </c>
      <c r="D320" t="s">
        <v>639</v>
      </c>
      <c r="E320">
        <v>131192</v>
      </c>
      <c r="F320">
        <v>119253</v>
      </c>
      <c r="G320">
        <v>30873</v>
      </c>
      <c r="H320">
        <v>30730</v>
      </c>
    </row>
    <row r="321" spans="1:8">
      <c r="A321" s="71">
        <v>44215</v>
      </c>
      <c r="B321" t="s">
        <v>626</v>
      </c>
      <c r="C321">
        <v>1275</v>
      </c>
      <c r="D321" t="s">
        <v>640</v>
      </c>
      <c r="E321">
        <v>218799</v>
      </c>
      <c r="F321">
        <v>212721</v>
      </c>
      <c r="G321">
        <v>56204</v>
      </c>
      <c r="H321">
        <v>56786</v>
      </c>
    </row>
    <row r="322" spans="1:8">
      <c r="A322" s="71">
        <v>44215</v>
      </c>
      <c r="B322" t="s">
        <v>626</v>
      </c>
      <c r="C322">
        <v>1276</v>
      </c>
      <c r="D322" t="s">
        <v>641</v>
      </c>
      <c r="E322">
        <v>194496</v>
      </c>
      <c r="F322">
        <v>187025</v>
      </c>
      <c r="G322">
        <v>36597</v>
      </c>
      <c r="H322">
        <v>36267</v>
      </c>
    </row>
    <row r="323" spans="1:8">
      <c r="A323" s="71">
        <v>44215</v>
      </c>
      <c r="B323" t="s">
        <v>626</v>
      </c>
      <c r="C323">
        <v>1277</v>
      </c>
      <c r="D323" t="s">
        <v>642</v>
      </c>
      <c r="E323">
        <v>123062</v>
      </c>
      <c r="F323">
        <v>115251</v>
      </c>
      <c r="G323">
        <v>26760</v>
      </c>
      <c r="H323">
        <v>26021</v>
      </c>
    </row>
    <row r="324" spans="1:8">
      <c r="A324" s="71">
        <v>44215</v>
      </c>
      <c r="B324" t="s">
        <v>626</v>
      </c>
      <c r="C324">
        <v>1278</v>
      </c>
      <c r="D324" t="s">
        <v>643</v>
      </c>
      <c r="E324">
        <v>141244</v>
      </c>
      <c r="F324">
        <v>130069</v>
      </c>
      <c r="G324">
        <v>32911</v>
      </c>
      <c r="H324">
        <v>31481</v>
      </c>
    </row>
    <row r="325" spans="1:8">
      <c r="A325" s="71">
        <v>44215</v>
      </c>
      <c r="B325" t="s">
        <v>626</v>
      </c>
      <c r="C325">
        <v>1279</v>
      </c>
      <c r="D325" t="s">
        <v>644</v>
      </c>
      <c r="E325">
        <v>114351</v>
      </c>
      <c r="F325">
        <v>112078</v>
      </c>
      <c r="G325">
        <v>23783</v>
      </c>
      <c r="H325">
        <v>23617</v>
      </c>
    </row>
    <row r="326" spans="1:8">
      <c r="A326" s="71">
        <v>44215</v>
      </c>
      <c r="B326" t="s">
        <v>626</v>
      </c>
      <c r="C326">
        <v>1280</v>
      </c>
      <c r="D326" t="s">
        <v>645</v>
      </c>
      <c r="E326">
        <v>169243</v>
      </c>
      <c r="F326">
        <v>166186</v>
      </c>
      <c r="G326">
        <v>44895</v>
      </c>
      <c r="H326">
        <v>45722</v>
      </c>
    </row>
    <row r="327" spans="1:8">
      <c r="A327" s="71">
        <v>44215</v>
      </c>
      <c r="B327" t="s">
        <v>626</v>
      </c>
      <c r="C327">
        <v>1282</v>
      </c>
      <c r="D327" t="s">
        <v>646</v>
      </c>
      <c r="E327">
        <v>61746</v>
      </c>
      <c r="F327">
        <v>55813</v>
      </c>
      <c r="G327">
        <v>7194</v>
      </c>
      <c r="H327">
        <v>8019</v>
      </c>
    </row>
    <row r="328" spans="1:8">
      <c r="A328" s="71">
        <v>44215</v>
      </c>
      <c r="B328" t="s">
        <v>626</v>
      </c>
      <c r="C328">
        <v>1283</v>
      </c>
      <c r="D328" t="s">
        <v>647</v>
      </c>
      <c r="E328">
        <v>29543</v>
      </c>
      <c r="F328">
        <v>20352</v>
      </c>
      <c r="G328">
        <v>7325</v>
      </c>
      <c r="H328">
        <v>5784</v>
      </c>
    </row>
    <row r="329" spans="1:8">
      <c r="A329" s="71">
        <v>44215</v>
      </c>
      <c r="B329" t="s">
        <v>626</v>
      </c>
      <c r="C329">
        <v>1284</v>
      </c>
      <c r="D329" t="s">
        <v>648</v>
      </c>
      <c r="E329">
        <v>138756</v>
      </c>
      <c r="F329">
        <v>135982</v>
      </c>
      <c r="G329">
        <v>42569</v>
      </c>
      <c r="H329">
        <v>42177</v>
      </c>
    </row>
    <row r="330" spans="1:8">
      <c r="A330" s="71">
        <v>44215</v>
      </c>
      <c r="B330" t="s">
        <v>626</v>
      </c>
      <c r="C330">
        <v>1291</v>
      </c>
      <c r="D330" t="s">
        <v>333</v>
      </c>
      <c r="E330">
        <v>11</v>
      </c>
      <c r="F330">
        <v>0</v>
      </c>
      <c r="G330">
        <v>0</v>
      </c>
      <c r="H330">
        <v>0</v>
      </c>
    </row>
    <row r="331" spans="1:8">
      <c r="A331" s="71">
        <v>44215</v>
      </c>
      <c r="B331" t="s">
        <v>626</v>
      </c>
      <c r="C331">
        <v>1293</v>
      </c>
      <c r="D331" t="s">
        <v>381</v>
      </c>
      <c r="E331">
        <v>2</v>
      </c>
      <c r="F331">
        <v>0</v>
      </c>
      <c r="G331">
        <v>0</v>
      </c>
      <c r="H331">
        <v>0</v>
      </c>
    </row>
    <row r="332" spans="1:8">
      <c r="A332" s="71">
        <v>44215</v>
      </c>
      <c r="B332" t="s">
        <v>626</v>
      </c>
      <c r="C332">
        <v>1295</v>
      </c>
      <c r="D332" t="s">
        <v>649</v>
      </c>
      <c r="E332">
        <v>10</v>
      </c>
      <c r="F332">
        <v>0</v>
      </c>
      <c r="G332">
        <v>0</v>
      </c>
      <c r="H332">
        <v>0</v>
      </c>
    </row>
    <row r="333" spans="1:8">
      <c r="A333" s="71">
        <v>44215</v>
      </c>
      <c r="B333" t="s">
        <v>626</v>
      </c>
      <c r="C333">
        <v>1296</v>
      </c>
      <c r="D333" t="s">
        <v>650</v>
      </c>
      <c r="E333">
        <v>7</v>
      </c>
      <c r="F333">
        <v>0</v>
      </c>
      <c r="G333">
        <v>0</v>
      </c>
      <c r="H333">
        <v>0</v>
      </c>
    </row>
    <row r="334" spans="1:8">
      <c r="A334" s="71">
        <v>44215</v>
      </c>
      <c r="B334" t="s">
        <v>626</v>
      </c>
      <c r="C334">
        <v>1297</v>
      </c>
      <c r="D334" t="s">
        <v>651</v>
      </c>
      <c r="E334">
        <v>5</v>
      </c>
      <c r="F334">
        <v>0</v>
      </c>
      <c r="G334">
        <v>0</v>
      </c>
      <c r="H334">
        <v>0</v>
      </c>
    </row>
    <row r="335" spans="1:8">
      <c r="A335" s="71">
        <v>44215</v>
      </c>
      <c r="B335" t="s">
        <v>652</v>
      </c>
      <c r="C335">
        <v>1311</v>
      </c>
      <c r="D335" t="s">
        <v>653</v>
      </c>
      <c r="E335">
        <v>13900</v>
      </c>
      <c r="F335">
        <v>14886</v>
      </c>
      <c r="G335">
        <v>6998</v>
      </c>
      <c r="H335">
        <v>6745</v>
      </c>
    </row>
    <row r="336" spans="1:8">
      <c r="A336" s="71">
        <v>44215</v>
      </c>
      <c r="B336" t="s">
        <v>652</v>
      </c>
      <c r="C336">
        <v>1312</v>
      </c>
      <c r="D336" t="s">
        <v>654</v>
      </c>
      <c r="E336">
        <v>63226</v>
      </c>
      <c r="F336">
        <v>54339</v>
      </c>
      <c r="G336">
        <v>16415</v>
      </c>
      <c r="H336">
        <v>15231</v>
      </c>
    </row>
    <row r="337" spans="1:8">
      <c r="A337" s="71">
        <v>44215</v>
      </c>
      <c r="B337" t="s">
        <v>652</v>
      </c>
      <c r="C337">
        <v>1313</v>
      </c>
      <c r="D337" t="s">
        <v>655</v>
      </c>
      <c r="E337">
        <v>56467</v>
      </c>
      <c r="F337">
        <v>55160</v>
      </c>
      <c r="G337">
        <v>17701</v>
      </c>
      <c r="H337">
        <v>16543</v>
      </c>
    </row>
    <row r="338" spans="1:8">
      <c r="A338" s="71">
        <v>44215</v>
      </c>
      <c r="B338" t="s">
        <v>652</v>
      </c>
      <c r="C338">
        <v>1314</v>
      </c>
      <c r="D338" t="s">
        <v>656</v>
      </c>
      <c r="E338">
        <v>80984</v>
      </c>
      <c r="F338">
        <v>73242</v>
      </c>
      <c r="G338">
        <v>25996</v>
      </c>
      <c r="H338">
        <v>24471</v>
      </c>
    </row>
    <row r="339" spans="1:8">
      <c r="A339" s="71">
        <v>44215</v>
      </c>
      <c r="B339" t="s">
        <v>652</v>
      </c>
      <c r="C339">
        <v>1315</v>
      </c>
      <c r="D339" t="s">
        <v>657</v>
      </c>
      <c r="E339">
        <v>82111</v>
      </c>
      <c r="F339">
        <v>77969</v>
      </c>
      <c r="G339">
        <v>18861</v>
      </c>
      <c r="H339">
        <v>18487</v>
      </c>
    </row>
    <row r="340" spans="1:8">
      <c r="A340" s="71">
        <v>44215</v>
      </c>
      <c r="B340" t="s">
        <v>652</v>
      </c>
      <c r="C340">
        <v>1316</v>
      </c>
      <c r="D340" t="s">
        <v>658</v>
      </c>
      <c r="E340">
        <v>29582</v>
      </c>
      <c r="F340">
        <v>28461</v>
      </c>
      <c r="G340">
        <v>15558</v>
      </c>
      <c r="H340">
        <v>14369</v>
      </c>
    </row>
    <row r="341" spans="1:8">
      <c r="A341" s="71">
        <v>44215</v>
      </c>
      <c r="B341" t="s">
        <v>652</v>
      </c>
      <c r="C341">
        <v>1317</v>
      </c>
      <c r="D341" t="s">
        <v>659</v>
      </c>
      <c r="E341">
        <v>131330</v>
      </c>
      <c r="F341">
        <v>128279</v>
      </c>
      <c r="G341">
        <v>41797</v>
      </c>
      <c r="H341">
        <v>39593</v>
      </c>
    </row>
    <row r="342" spans="1:8">
      <c r="A342" s="71">
        <v>44215</v>
      </c>
      <c r="B342" t="s">
        <v>652</v>
      </c>
      <c r="C342">
        <v>1318</v>
      </c>
      <c r="D342" t="s">
        <v>660</v>
      </c>
      <c r="E342">
        <v>29047</v>
      </c>
      <c r="F342">
        <v>24827</v>
      </c>
      <c r="G342">
        <v>16520</v>
      </c>
      <c r="H342">
        <v>16454</v>
      </c>
    </row>
    <row r="343" spans="1:8">
      <c r="A343" s="71">
        <v>44215</v>
      </c>
      <c r="B343" t="s">
        <v>652</v>
      </c>
      <c r="C343">
        <v>1319</v>
      </c>
      <c r="D343" t="s">
        <v>661</v>
      </c>
      <c r="E343">
        <v>76587</v>
      </c>
      <c r="F343">
        <v>76036</v>
      </c>
      <c r="G343">
        <v>32473</v>
      </c>
      <c r="H343">
        <v>32259</v>
      </c>
    </row>
    <row r="344" spans="1:8">
      <c r="A344" s="71">
        <v>44215</v>
      </c>
      <c r="B344" t="s">
        <v>652</v>
      </c>
      <c r="C344">
        <v>1320</v>
      </c>
      <c r="D344" t="s">
        <v>662</v>
      </c>
      <c r="E344">
        <v>13377</v>
      </c>
      <c r="F344">
        <v>12880</v>
      </c>
      <c r="G344">
        <v>4473</v>
      </c>
      <c r="H344">
        <v>4005</v>
      </c>
    </row>
    <row r="345" spans="1:8">
      <c r="A345" s="71">
        <v>44215</v>
      </c>
      <c r="B345" t="s">
        <v>652</v>
      </c>
      <c r="C345">
        <v>1321</v>
      </c>
      <c r="D345" t="s">
        <v>663</v>
      </c>
      <c r="E345">
        <v>45320</v>
      </c>
      <c r="F345">
        <v>41255</v>
      </c>
      <c r="G345">
        <v>15084</v>
      </c>
      <c r="H345">
        <v>14790</v>
      </c>
    </row>
    <row r="346" spans="1:8">
      <c r="A346" s="71">
        <v>44215</v>
      </c>
      <c r="B346" t="s">
        <v>652</v>
      </c>
      <c r="C346">
        <v>1322</v>
      </c>
      <c r="D346" t="s">
        <v>664</v>
      </c>
      <c r="E346">
        <v>5205</v>
      </c>
      <c r="F346">
        <v>4423</v>
      </c>
      <c r="G346">
        <v>3812</v>
      </c>
      <c r="H346">
        <v>3739</v>
      </c>
    </row>
    <row r="347" spans="1:8">
      <c r="A347" s="71">
        <v>44215</v>
      </c>
      <c r="B347" t="s">
        <v>652</v>
      </c>
      <c r="C347">
        <v>1323</v>
      </c>
      <c r="D347" t="s">
        <v>665</v>
      </c>
      <c r="E347">
        <v>43342</v>
      </c>
      <c r="F347">
        <v>45953</v>
      </c>
      <c r="G347">
        <v>12227</v>
      </c>
      <c r="H347">
        <v>11760</v>
      </c>
    </row>
    <row r="348" spans="1:8">
      <c r="A348" s="71">
        <v>44215</v>
      </c>
      <c r="B348" t="s">
        <v>652</v>
      </c>
      <c r="C348">
        <v>1324</v>
      </c>
      <c r="D348" t="s">
        <v>666</v>
      </c>
      <c r="E348">
        <v>3123</v>
      </c>
      <c r="F348">
        <v>3071</v>
      </c>
      <c r="G348">
        <v>1501</v>
      </c>
      <c r="H348">
        <v>1534</v>
      </c>
    </row>
    <row r="349" spans="1:8">
      <c r="A349" s="71">
        <v>44215</v>
      </c>
      <c r="B349" t="s">
        <v>652</v>
      </c>
      <c r="C349">
        <v>1325</v>
      </c>
      <c r="D349" t="s">
        <v>667</v>
      </c>
      <c r="E349">
        <v>8614</v>
      </c>
      <c r="F349">
        <v>8259</v>
      </c>
      <c r="G349">
        <v>720</v>
      </c>
      <c r="H349">
        <v>766</v>
      </c>
    </row>
    <row r="350" spans="1:8">
      <c r="A350" s="71">
        <v>44215</v>
      </c>
      <c r="B350" t="s">
        <v>652</v>
      </c>
      <c r="C350">
        <v>1326</v>
      </c>
      <c r="D350" t="s">
        <v>668</v>
      </c>
      <c r="E350">
        <v>9716</v>
      </c>
      <c r="F350">
        <v>8853</v>
      </c>
      <c r="G350">
        <v>3707</v>
      </c>
      <c r="H350">
        <v>3635</v>
      </c>
    </row>
    <row r="351" spans="1:8">
      <c r="A351" s="71">
        <v>44215</v>
      </c>
      <c r="B351" t="s">
        <v>652</v>
      </c>
      <c r="C351">
        <v>1327</v>
      </c>
      <c r="D351" t="s">
        <v>669</v>
      </c>
      <c r="E351">
        <v>7769</v>
      </c>
      <c r="F351">
        <v>8199</v>
      </c>
      <c r="G351">
        <v>2731</v>
      </c>
      <c r="H351">
        <v>2742</v>
      </c>
    </row>
    <row r="352" spans="1:8">
      <c r="A352" s="71">
        <v>44215</v>
      </c>
      <c r="B352" t="s">
        <v>652</v>
      </c>
      <c r="C352">
        <v>1328</v>
      </c>
      <c r="D352" t="s">
        <v>670</v>
      </c>
      <c r="E352">
        <v>58343</v>
      </c>
      <c r="F352">
        <v>60051</v>
      </c>
      <c r="G352">
        <v>24195</v>
      </c>
      <c r="H352">
        <v>25346</v>
      </c>
    </row>
    <row r="353" spans="1:8">
      <c r="A353" s="71">
        <v>44215</v>
      </c>
      <c r="B353" t="s">
        <v>652</v>
      </c>
      <c r="C353">
        <v>1329</v>
      </c>
      <c r="D353" t="s">
        <v>671</v>
      </c>
      <c r="E353">
        <v>33885</v>
      </c>
      <c r="F353">
        <v>29626</v>
      </c>
      <c r="G353">
        <v>17392</v>
      </c>
      <c r="H353">
        <v>14323</v>
      </c>
    </row>
    <row r="354" spans="1:8">
      <c r="A354" s="71">
        <v>44215</v>
      </c>
      <c r="B354" t="s">
        <v>672</v>
      </c>
      <c r="C354">
        <v>1878</v>
      </c>
      <c r="D354" t="s">
        <v>673</v>
      </c>
      <c r="E354">
        <v>1038</v>
      </c>
      <c r="F354">
        <v>747</v>
      </c>
      <c r="G354">
        <v>865</v>
      </c>
      <c r="H354">
        <v>431</v>
      </c>
    </row>
    <row r="355" spans="1:8">
      <c r="A355" s="71">
        <v>44215</v>
      </c>
      <c r="B355" t="s">
        <v>672</v>
      </c>
      <c r="C355">
        <v>1879</v>
      </c>
      <c r="D355" t="s">
        <v>674</v>
      </c>
      <c r="E355">
        <v>59105</v>
      </c>
      <c r="F355">
        <v>55042</v>
      </c>
      <c r="G355">
        <v>13378</v>
      </c>
      <c r="H355">
        <v>13156</v>
      </c>
    </row>
    <row r="356" spans="1:8">
      <c r="A356" s="71">
        <v>44215</v>
      </c>
      <c r="B356" t="s">
        <v>672</v>
      </c>
      <c r="C356">
        <v>1880</v>
      </c>
      <c r="D356" t="s">
        <v>675</v>
      </c>
      <c r="E356">
        <v>97856</v>
      </c>
      <c r="F356">
        <v>90366</v>
      </c>
      <c r="G356">
        <v>38607</v>
      </c>
      <c r="H356">
        <v>37484</v>
      </c>
    </row>
    <row r="357" spans="1:8">
      <c r="A357" s="71">
        <v>44215</v>
      </c>
      <c r="B357" t="s">
        <v>672</v>
      </c>
      <c r="C357">
        <v>1881</v>
      </c>
      <c r="D357" t="s">
        <v>676</v>
      </c>
      <c r="E357">
        <v>149882</v>
      </c>
      <c r="F357">
        <v>156861</v>
      </c>
      <c r="G357">
        <v>34100</v>
      </c>
      <c r="H357">
        <v>33963</v>
      </c>
    </row>
    <row r="358" spans="1:8">
      <c r="A358" s="71">
        <v>44215</v>
      </c>
      <c r="B358" t="s">
        <v>672</v>
      </c>
      <c r="C358">
        <v>1882</v>
      </c>
      <c r="D358" t="s">
        <v>677</v>
      </c>
      <c r="E358">
        <v>90870</v>
      </c>
      <c r="F358">
        <v>90716</v>
      </c>
      <c r="G358">
        <v>18151</v>
      </c>
      <c r="H358">
        <v>17957</v>
      </c>
    </row>
    <row r="359" spans="1:8">
      <c r="A359" s="71">
        <v>44215</v>
      </c>
      <c r="B359" t="s">
        <v>672</v>
      </c>
      <c r="C359">
        <v>1883</v>
      </c>
      <c r="D359" t="s">
        <v>678</v>
      </c>
      <c r="E359">
        <v>54317</v>
      </c>
      <c r="F359">
        <v>60283</v>
      </c>
      <c r="G359">
        <v>5948</v>
      </c>
      <c r="H359">
        <v>5811</v>
      </c>
    </row>
    <row r="360" spans="1:8">
      <c r="A360" s="71">
        <v>44215</v>
      </c>
      <c r="B360" t="s">
        <v>672</v>
      </c>
      <c r="C360">
        <v>1884</v>
      </c>
      <c r="D360" t="s">
        <v>679</v>
      </c>
      <c r="E360">
        <v>109977</v>
      </c>
      <c r="F360">
        <v>111720</v>
      </c>
      <c r="G360">
        <v>27923</v>
      </c>
      <c r="H360">
        <v>28306</v>
      </c>
    </row>
    <row r="361" spans="1:8">
      <c r="A361" s="71">
        <v>44215</v>
      </c>
      <c r="B361" t="s">
        <v>672</v>
      </c>
      <c r="C361">
        <v>1885</v>
      </c>
      <c r="D361" t="s">
        <v>680</v>
      </c>
      <c r="E361">
        <v>126045</v>
      </c>
      <c r="F361">
        <v>126660</v>
      </c>
      <c r="G361">
        <v>29483</v>
      </c>
      <c r="H361">
        <v>29338</v>
      </c>
    </row>
    <row r="362" spans="1:8">
      <c r="A362" s="71">
        <v>44215</v>
      </c>
      <c r="B362" t="s">
        <v>672</v>
      </c>
      <c r="C362">
        <v>1886</v>
      </c>
      <c r="D362" t="s">
        <v>681</v>
      </c>
      <c r="E362">
        <v>64785</v>
      </c>
      <c r="F362">
        <v>59378</v>
      </c>
      <c r="G362">
        <v>22506</v>
      </c>
      <c r="H362">
        <v>22191</v>
      </c>
    </row>
    <row r="363" spans="1:8">
      <c r="A363" s="71">
        <v>44215</v>
      </c>
      <c r="B363" t="s">
        <v>672</v>
      </c>
      <c r="C363">
        <v>1888</v>
      </c>
      <c r="D363" t="s">
        <v>682</v>
      </c>
      <c r="E363">
        <v>134223</v>
      </c>
      <c r="F363">
        <v>125177</v>
      </c>
      <c r="G363">
        <v>23818</v>
      </c>
      <c r="H363">
        <v>22629</v>
      </c>
    </row>
    <row r="364" spans="1:8">
      <c r="A364" s="71">
        <v>44215</v>
      </c>
      <c r="B364" t="s">
        <v>672</v>
      </c>
      <c r="C364">
        <v>1889</v>
      </c>
      <c r="D364" t="s">
        <v>683</v>
      </c>
      <c r="E364">
        <v>82885</v>
      </c>
      <c r="F364">
        <v>76089</v>
      </c>
      <c r="G364">
        <v>28383</v>
      </c>
      <c r="H364">
        <v>27531</v>
      </c>
    </row>
    <row r="365" spans="1:8">
      <c r="A365" s="71">
        <v>44215</v>
      </c>
      <c r="B365" t="s">
        <v>672</v>
      </c>
      <c r="C365">
        <v>1890</v>
      </c>
      <c r="D365" t="s">
        <v>684</v>
      </c>
      <c r="E365">
        <v>43861</v>
      </c>
      <c r="F365">
        <v>45326</v>
      </c>
      <c r="G365">
        <v>12921</v>
      </c>
      <c r="H365">
        <v>13331</v>
      </c>
    </row>
    <row r="366" spans="1:8">
      <c r="A366" s="71">
        <v>44215</v>
      </c>
      <c r="B366" t="s">
        <v>672</v>
      </c>
      <c r="C366">
        <v>1891</v>
      </c>
      <c r="D366" t="s">
        <v>496</v>
      </c>
      <c r="E366">
        <v>20868</v>
      </c>
      <c r="F366">
        <v>40378</v>
      </c>
      <c r="G366">
        <v>11458</v>
      </c>
      <c r="H366">
        <v>14049</v>
      </c>
    </row>
    <row r="367" spans="1:8">
      <c r="A367" s="71">
        <v>44215</v>
      </c>
      <c r="B367" t="s">
        <v>685</v>
      </c>
      <c r="C367">
        <v>1501</v>
      </c>
      <c r="D367" t="s">
        <v>686</v>
      </c>
      <c r="E367">
        <v>107396</v>
      </c>
      <c r="F367">
        <v>108340</v>
      </c>
      <c r="G367">
        <v>12114</v>
      </c>
      <c r="H367">
        <v>10040</v>
      </c>
    </row>
    <row r="368" spans="1:8">
      <c r="A368" s="71">
        <v>44215</v>
      </c>
      <c r="B368" t="s">
        <v>685</v>
      </c>
      <c r="C368">
        <v>1502</v>
      </c>
      <c r="D368" t="s">
        <v>573</v>
      </c>
      <c r="E368">
        <v>28715</v>
      </c>
      <c r="F368">
        <v>23087</v>
      </c>
      <c r="G368">
        <v>6985</v>
      </c>
      <c r="H368">
        <v>5585</v>
      </c>
    </row>
    <row r="369" spans="1:8">
      <c r="A369" s="71">
        <v>44215</v>
      </c>
      <c r="B369" t="s">
        <v>685</v>
      </c>
      <c r="C369">
        <v>1503</v>
      </c>
      <c r="D369" t="s">
        <v>687</v>
      </c>
      <c r="E369">
        <v>53152</v>
      </c>
      <c r="F369">
        <v>44616</v>
      </c>
      <c r="G369">
        <v>9321</v>
      </c>
      <c r="H369">
        <v>9192</v>
      </c>
    </row>
    <row r="370" spans="1:8">
      <c r="A370" s="71">
        <v>44215</v>
      </c>
      <c r="B370" t="s">
        <v>685</v>
      </c>
      <c r="C370">
        <v>1504</v>
      </c>
      <c r="D370" t="s">
        <v>688</v>
      </c>
      <c r="E370">
        <v>176154</v>
      </c>
      <c r="F370">
        <v>164708</v>
      </c>
      <c r="G370">
        <v>25708</v>
      </c>
      <c r="H370">
        <v>26256</v>
      </c>
    </row>
    <row r="371" spans="1:8">
      <c r="A371" s="71">
        <v>44215</v>
      </c>
      <c r="B371" t="s">
        <v>685</v>
      </c>
      <c r="C371">
        <v>1505</v>
      </c>
      <c r="D371" t="s">
        <v>689</v>
      </c>
      <c r="E371">
        <v>66411</v>
      </c>
      <c r="F371">
        <v>62995</v>
      </c>
      <c r="G371">
        <v>11406</v>
      </c>
      <c r="H371">
        <v>11479</v>
      </c>
    </row>
    <row r="372" spans="1:8">
      <c r="A372" s="71">
        <v>44215</v>
      </c>
      <c r="B372" t="s">
        <v>685</v>
      </c>
      <c r="C372">
        <v>1506</v>
      </c>
      <c r="D372" t="s">
        <v>690</v>
      </c>
      <c r="E372">
        <v>49314</v>
      </c>
      <c r="F372">
        <v>47245</v>
      </c>
      <c r="G372">
        <v>11014</v>
      </c>
      <c r="H372">
        <v>10654</v>
      </c>
    </row>
    <row r="373" spans="1:8">
      <c r="A373" s="71">
        <v>44215</v>
      </c>
      <c r="B373" t="s">
        <v>685</v>
      </c>
      <c r="C373">
        <v>1507</v>
      </c>
      <c r="D373" t="s">
        <v>691</v>
      </c>
      <c r="E373">
        <v>27790</v>
      </c>
      <c r="F373">
        <v>25181</v>
      </c>
      <c r="G373">
        <v>5470</v>
      </c>
      <c r="H373">
        <v>5173</v>
      </c>
    </row>
    <row r="374" spans="1:8">
      <c r="A374" s="71">
        <v>44215</v>
      </c>
      <c r="B374" t="s">
        <v>685</v>
      </c>
      <c r="C374">
        <v>1508</v>
      </c>
      <c r="D374" t="s">
        <v>692</v>
      </c>
      <c r="E374">
        <v>64628</v>
      </c>
      <c r="F374">
        <v>67915</v>
      </c>
      <c r="G374">
        <v>12433</v>
      </c>
      <c r="H374">
        <v>13231</v>
      </c>
    </row>
    <row r="375" spans="1:8">
      <c r="A375" s="71">
        <v>44215</v>
      </c>
      <c r="B375" t="s">
        <v>685</v>
      </c>
      <c r="C375">
        <v>1509</v>
      </c>
      <c r="D375" t="s">
        <v>693</v>
      </c>
      <c r="E375">
        <v>45186</v>
      </c>
      <c r="F375">
        <v>42466</v>
      </c>
      <c r="G375">
        <v>6157</v>
      </c>
      <c r="H375">
        <v>5974</v>
      </c>
    </row>
    <row r="376" spans="1:8">
      <c r="A376" s="71">
        <v>44215</v>
      </c>
      <c r="B376" t="s">
        <v>685</v>
      </c>
      <c r="C376">
        <v>1510</v>
      </c>
      <c r="D376" t="s">
        <v>694</v>
      </c>
      <c r="E376">
        <v>5423</v>
      </c>
      <c r="F376">
        <v>5391</v>
      </c>
      <c r="G376">
        <v>2781</v>
      </c>
      <c r="H376">
        <v>2686</v>
      </c>
    </row>
    <row r="377" spans="1:8">
      <c r="A377" s="71">
        <v>44215</v>
      </c>
      <c r="B377" t="s">
        <v>685</v>
      </c>
      <c r="C377">
        <v>1511</v>
      </c>
      <c r="D377" t="s">
        <v>695</v>
      </c>
      <c r="E377">
        <v>43963</v>
      </c>
      <c r="F377">
        <v>42968</v>
      </c>
      <c r="G377">
        <v>13529</v>
      </c>
      <c r="H377">
        <v>13267</v>
      </c>
    </row>
    <row r="378" spans="1:8">
      <c r="A378" s="71">
        <v>44215</v>
      </c>
      <c r="B378" t="s">
        <v>696</v>
      </c>
      <c r="C378">
        <v>2511</v>
      </c>
      <c r="D378" t="s">
        <v>697</v>
      </c>
      <c r="E378">
        <v>171979</v>
      </c>
      <c r="F378">
        <v>160910</v>
      </c>
      <c r="G378">
        <v>48362</v>
      </c>
      <c r="H378">
        <v>46312</v>
      </c>
    </row>
    <row r="379" spans="1:8">
      <c r="A379" s="71">
        <v>44215</v>
      </c>
      <c r="B379" t="s">
        <v>696</v>
      </c>
      <c r="C379">
        <v>2512</v>
      </c>
      <c r="D379" t="s">
        <v>698</v>
      </c>
      <c r="E379">
        <v>147874</v>
      </c>
      <c r="F379">
        <v>139989</v>
      </c>
      <c r="G379">
        <v>35495</v>
      </c>
      <c r="H379">
        <v>33823</v>
      </c>
    </row>
    <row r="380" spans="1:8">
      <c r="A380" s="71">
        <v>44215</v>
      </c>
      <c r="B380" t="s">
        <v>696</v>
      </c>
      <c r="C380">
        <v>2513</v>
      </c>
      <c r="D380" t="s">
        <v>649</v>
      </c>
      <c r="E380">
        <v>216911</v>
      </c>
      <c r="F380">
        <v>182963</v>
      </c>
      <c r="G380">
        <v>30949</v>
      </c>
      <c r="H380">
        <v>30878</v>
      </c>
    </row>
    <row r="381" spans="1:8">
      <c r="A381" s="71">
        <v>44215</v>
      </c>
      <c r="B381" t="s">
        <v>696</v>
      </c>
      <c r="C381">
        <v>2514</v>
      </c>
      <c r="D381" t="s">
        <v>699</v>
      </c>
      <c r="E381">
        <v>216201</v>
      </c>
      <c r="F381">
        <v>205432</v>
      </c>
      <c r="G381">
        <v>60599</v>
      </c>
      <c r="H381">
        <v>60431</v>
      </c>
    </row>
    <row r="382" spans="1:8">
      <c r="A382" s="71">
        <v>44215</v>
      </c>
      <c r="B382" t="s">
        <v>696</v>
      </c>
      <c r="C382">
        <v>2515</v>
      </c>
      <c r="D382" t="s">
        <v>700</v>
      </c>
      <c r="E382">
        <v>176763</v>
      </c>
      <c r="F382">
        <v>159755</v>
      </c>
      <c r="G382">
        <v>26922</v>
      </c>
      <c r="H382">
        <v>25724</v>
      </c>
    </row>
    <row r="383" spans="1:8">
      <c r="A383" s="71">
        <v>44215</v>
      </c>
      <c r="B383" t="s">
        <v>696</v>
      </c>
      <c r="C383">
        <v>2516</v>
      </c>
      <c r="D383" t="s">
        <v>701</v>
      </c>
      <c r="E383">
        <v>448838</v>
      </c>
      <c r="F383">
        <v>457389</v>
      </c>
      <c r="G383">
        <v>72839</v>
      </c>
      <c r="H383">
        <v>70273</v>
      </c>
    </row>
    <row r="384" spans="1:8">
      <c r="A384" s="71">
        <v>44215</v>
      </c>
      <c r="B384" t="s">
        <v>696</v>
      </c>
      <c r="C384">
        <v>2517</v>
      </c>
      <c r="D384" t="s">
        <v>702</v>
      </c>
      <c r="E384">
        <v>380499</v>
      </c>
      <c r="F384">
        <v>373682</v>
      </c>
      <c r="G384">
        <v>87503</v>
      </c>
      <c r="H384">
        <v>90995</v>
      </c>
    </row>
    <row r="385" spans="1:8">
      <c r="A385" s="71">
        <v>44215</v>
      </c>
      <c r="B385" t="s">
        <v>696</v>
      </c>
      <c r="C385">
        <v>2518</v>
      </c>
      <c r="D385" t="s">
        <v>703</v>
      </c>
      <c r="E385">
        <v>764917</v>
      </c>
      <c r="F385">
        <v>704486</v>
      </c>
      <c r="G385">
        <v>146048</v>
      </c>
      <c r="H385">
        <v>140077</v>
      </c>
    </row>
    <row r="386" spans="1:8">
      <c r="A386" s="71">
        <v>44215</v>
      </c>
      <c r="B386" t="s">
        <v>696</v>
      </c>
      <c r="C386">
        <v>2519</v>
      </c>
      <c r="D386" t="s">
        <v>704</v>
      </c>
      <c r="E386">
        <v>769021</v>
      </c>
      <c r="F386">
        <v>724296</v>
      </c>
      <c r="G386">
        <v>158304</v>
      </c>
      <c r="H386">
        <v>159488</v>
      </c>
    </row>
    <row r="387" spans="1:8">
      <c r="A387" s="71">
        <v>44215</v>
      </c>
      <c r="B387" t="s">
        <v>696</v>
      </c>
      <c r="C387">
        <v>2520</v>
      </c>
      <c r="D387" t="s">
        <v>705</v>
      </c>
      <c r="E387">
        <v>373681</v>
      </c>
      <c r="F387">
        <v>290837</v>
      </c>
      <c r="G387">
        <v>61645</v>
      </c>
      <c r="H387">
        <v>60011</v>
      </c>
    </row>
    <row r="388" spans="1:8">
      <c r="A388" s="71">
        <v>44215</v>
      </c>
      <c r="B388" t="s">
        <v>696</v>
      </c>
      <c r="C388">
        <v>2521</v>
      </c>
      <c r="D388" t="s">
        <v>706</v>
      </c>
      <c r="E388">
        <v>468654</v>
      </c>
      <c r="F388">
        <v>506184</v>
      </c>
      <c r="G388">
        <v>88507</v>
      </c>
      <c r="H388">
        <v>89947</v>
      </c>
    </row>
    <row r="389" spans="1:8">
      <c r="A389" s="71">
        <v>44215</v>
      </c>
      <c r="B389" t="s">
        <v>696</v>
      </c>
      <c r="C389">
        <v>2522</v>
      </c>
      <c r="D389" t="s">
        <v>707</v>
      </c>
      <c r="E389">
        <v>666082</v>
      </c>
      <c r="F389">
        <v>722651</v>
      </c>
      <c r="G389">
        <v>86962</v>
      </c>
      <c r="H389">
        <v>86033</v>
      </c>
    </row>
    <row r="390" spans="1:8">
      <c r="A390" s="71">
        <v>44215</v>
      </c>
      <c r="B390" t="s">
        <v>696</v>
      </c>
      <c r="C390">
        <v>2523</v>
      </c>
      <c r="D390" t="s">
        <v>615</v>
      </c>
      <c r="E390">
        <v>177617</v>
      </c>
      <c r="F390">
        <v>176162</v>
      </c>
      <c r="G390">
        <v>28711</v>
      </c>
      <c r="H390">
        <v>28330</v>
      </c>
    </row>
    <row r="391" spans="1:8">
      <c r="A391" s="71">
        <v>44215</v>
      </c>
      <c r="B391" t="s">
        <v>696</v>
      </c>
      <c r="C391">
        <v>2524</v>
      </c>
      <c r="D391" t="s">
        <v>378</v>
      </c>
      <c r="E391">
        <v>88181</v>
      </c>
      <c r="F391">
        <v>92186</v>
      </c>
      <c r="G391">
        <v>20672</v>
      </c>
      <c r="H391">
        <v>20358</v>
      </c>
    </row>
    <row r="392" spans="1:8">
      <c r="A392" s="71">
        <v>44215</v>
      </c>
      <c r="B392" t="s">
        <v>696</v>
      </c>
      <c r="C392">
        <v>2525</v>
      </c>
      <c r="D392" t="s">
        <v>708</v>
      </c>
      <c r="E392">
        <v>221814</v>
      </c>
      <c r="F392">
        <v>238594</v>
      </c>
      <c r="G392">
        <v>81767</v>
      </c>
      <c r="H392">
        <v>83945</v>
      </c>
    </row>
    <row r="393" spans="1:8">
      <c r="A393" s="71">
        <v>44215</v>
      </c>
      <c r="B393" t="s">
        <v>696</v>
      </c>
      <c r="C393">
        <v>2526</v>
      </c>
      <c r="D393" t="s">
        <v>452</v>
      </c>
      <c r="E393">
        <v>89495</v>
      </c>
      <c r="F393">
        <v>103940</v>
      </c>
      <c r="G393">
        <v>11733</v>
      </c>
      <c r="H393">
        <v>12869</v>
      </c>
    </row>
    <row r="394" spans="1:8">
      <c r="A394" s="71">
        <v>44215</v>
      </c>
      <c r="B394" t="s">
        <v>696</v>
      </c>
      <c r="C394">
        <v>2527</v>
      </c>
      <c r="D394" t="s">
        <v>709</v>
      </c>
      <c r="E394">
        <v>683494</v>
      </c>
      <c r="F394">
        <v>729474</v>
      </c>
      <c r="G394">
        <v>52715</v>
      </c>
      <c r="H394">
        <v>51298</v>
      </c>
    </row>
    <row r="395" spans="1:8">
      <c r="A395" s="71">
        <v>44215</v>
      </c>
      <c r="B395" t="s">
        <v>696</v>
      </c>
      <c r="C395">
        <v>2528</v>
      </c>
      <c r="D395" t="s">
        <v>710</v>
      </c>
      <c r="E395">
        <v>193422</v>
      </c>
      <c r="F395">
        <v>203267</v>
      </c>
      <c r="G395">
        <v>24966</v>
      </c>
      <c r="H395">
        <v>23992</v>
      </c>
    </row>
    <row r="396" spans="1:8">
      <c r="A396" s="71">
        <v>44215</v>
      </c>
      <c r="B396" t="s">
        <v>696</v>
      </c>
      <c r="C396">
        <v>2529</v>
      </c>
      <c r="D396" t="s">
        <v>711</v>
      </c>
      <c r="E396">
        <v>372675</v>
      </c>
      <c r="F396">
        <v>386467</v>
      </c>
      <c r="G396">
        <v>65600</v>
      </c>
      <c r="H396">
        <v>65229</v>
      </c>
    </row>
    <row r="397" spans="1:8">
      <c r="A397" s="71">
        <v>44215</v>
      </c>
      <c r="B397" t="s">
        <v>696</v>
      </c>
      <c r="C397">
        <v>2530</v>
      </c>
      <c r="D397" t="s">
        <v>628</v>
      </c>
      <c r="E397">
        <v>378952</v>
      </c>
      <c r="F397">
        <v>409930</v>
      </c>
      <c r="G397">
        <v>46749</v>
      </c>
      <c r="H397">
        <v>44068</v>
      </c>
    </row>
    <row r="398" spans="1:8">
      <c r="A398" s="71">
        <v>44215</v>
      </c>
      <c r="B398" t="s">
        <v>696</v>
      </c>
      <c r="C398">
        <v>2531</v>
      </c>
      <c r="D398" t="s">
        <v>712</v>
      </c>
      <c r="E398">
        <v>179895</v>
      </c>
      <c r="F398">
        <v>183018</v>
      </c>
      <c r="G398">
        <v>40186</v>
      </c>
      <c r="H398">
        <v>39053</v>
      </c>
    </row>
    <row r="399" spans="1:8">
      <c r="A399" s="71">
        <v>44215</v>
      </c>
      <c r="B399" t="s">
        <v>696</v>
      </c>
      <c r="C399">
        <v>2532</v>
      </c>
      <c r="D399" t="s">
        <v>385</v>
      </c>
      <c r="E399">
        <v>117489</v>
      </c>
      <c r="F399">
        <v>117469</v>
      </c>
      <c r="G399">
        <v>15945</v>
      </c>
      <c r="H399">
        <v>16796</v>
      </c>
    </row>
    <row r="400" spans="1:8">
      <c r="A400" s="71">
        <v>44215</v>
      </c>
      <c r="B400" t="s">
        <v>696</v>
      </c>
      <c r="C400">
        <v>2533</v>
      </c>
      <c r="D400" t="s">
        <v>713</v>
      </c>
      <c r="E400">
        <v>449372</v>
      </c>
      <c r="F400">
        <v>467665</v>
      </c>
      <c r="G400">
        <v>74055</v>
      </c>
      <c r="H400">
        <v>71241</v>
      </c>
    </row>
    <row r="401" spans="1:8">
      <c r="A401" s="71">
        <v>44215</v>
      </c>
      <c r="B401" t="s">
        <v>696</v>
      </c>
      <c r="C401">
        <v>2534</v>
      </c>
      <c r="D401" t="s">
        <v>714</v>
      </c>
      <c r="E401">
        <v>1022109</v>
      </c>
      <c r="F401">
        <v>1062447</v>
      </c>
      <c r="G401">
        <v>87987</v>
      </c>
      <c r="H401">
        <v>81909</v>
      </c>
    </row>
    <row r="402" spans="1:8">
      <c r="A402" s="71">
        <v>44215</v>
      </c>
      <c r="B402" t="s">
        <v>696</v>
      </c>
      <c r="C402">
        <v>2535</v>
      </c>
      <c r="D402" t="s">
        <v>336</v>
      </c>
      <c r="E402">
        <v>441289</v>
      </c>
      <c r="F402">
        <v>409078</v>
      </c>
      <c r="G402">
        <v>122897</v>
      </c>
      <c r="H402">
        <v>128616</v>
      </c>
    </row>
    <row r="403" spans="1:8">
      <c r="A403" s="71">
        <v>44215</v>
      </c>
      <c r="B403" t="s">
        <v>696</v>
      </c>
      <c r="C403">
        <v>2536</v>
      </c>
      <c r="D403" t="s">
        <v>346</v>
      </c>
      <c r="E403">
        <v>113913</v>
      </c>
      <c r="F403">
        <v>131046</v>
      </c>
      <c r="G403">
        <v>45925</v>
      </c>
      <c r="H403">
        <v>46569</v>
      </c>
    </row>
    <row r="404" spans="1:8">
      <c r="A404" s="71">
        <v>44215</v>
      </c>
      <c r="B404" t="s">
        <v>696</v>
      </c>
      <c r="C404">
        <v>2537</v>
      </c>
      <c r="D404" t="s">
        <v>347</v>
      </c>
      <c r="E404">
        <v>77768</v>
      </c>
      <c r="F404">
        <v>90305</v>
      </c>
      <c r="G404">
        <v>8975</v>
      </c>
      <c r="H404">
        <v>9733</v>
      </c>
    </row>
    <row r="405" spans="1:8">
      <c r="A405" s="71">
        <v>44215</v>
      </c>
      <c r="B405" t="s">
        <v>696</v>
      </c>
      <c r="C405">
        <v>2538</v>
      </c>
      <c r="D405" t="s">
        <v>715</v>
      </c>
      <c r="E405">
        <v>97714</v>
      </c>
      <c r="F405">
        <v>92167</v>
      </c>
      <c r="G405">
        <v>28002</v>
      </c>
      <c r="H405">
        <v>21303</v>
      </c>
    </row>
    <row r="406" spans="1:8">
      <c r="A406" s="71">
        <v>44215</v>
      </c>
      <c r="B406" t="s">
        <v>696</v>
      </c>
      <c r="C406">
        <v>2539</v>
      </c>
      <c r="D406" t="s">
        <v>716</v>
      </c>
      <c r="E406">
        <v>157349</v>
      </c>
      <c r="F406">
        <v>154501</v>
      </c>
      <c r="G406">
        <v>38695</v>
      </c>
      <c r="H406">
        <v>42963</v>
      </c>
    </row>
    <row r="407" spans="1:8">
      <c r="A407" s="71">
        <v>44215</v>
      </c>
      <c r="B407" t="s">
        <v>696</v>
      </c>
      <c r="C407">
        <v>2540</v>
      </c>
      <c r="D407" t="s">
        <v>717</v>
      </c>
      <c r="E407">
        <v>212258</v>
      </c>
      <c r="F407">
        <v>185808</v>
      </c>
      <c r="G407">
        <v>49484</v>
      </c>
      <c r="H407">
        <v>45339</v>
      </c>
    </row>
    <row r="408" spans="1:8">
      <c r="A408" s="71">
        <v>44215</v>
      </c>
      <c r="B408" t="s">
        <v>696</v>
      </c>
      <c r="C408">
        <v>2541</v>
      </c>
      <c r="D408" t="s">
        <v>350</v>
      </c>
      <c r="E408">
        <v>131362</v>
      </c>
      <c r="F408">
        <v>157349</v>
      </c>
      <c r="G408">
        <v>27177</v>
      </c>
      <c r="H408">
        <v>26204</v>
      </c>
    </row>
    <row r="409" spans="1:8">
      <c r="A409" s="71">
        <v>44215</v>
      </c>
      <c r="B409" t="s">
        <v>696</v>
      </c>
      <c r="C409">
        <v>2542</v>
      </c>
      <c r="D409" t="s">
        <v>718</v>
      </c>
      <c r="E409">
        <v>143267</v>
      </c>
      <c r="F409">
        <v>134912</v>
      </c>
      <c r="G409">
        <v>49634</v>
      </c>
      <c r="H409">
        <v>48537</v>
      </c>
    </row>
    <row r="410" spans="1:8">
      <c r="A410" s="71">
        <v>44215</v>
      </c>
      <c r="B410" t="s">
        <v>696</v>
      </c>
      <c r="C410">
        <v>2543</v>
      </c>
      <c r="D410" t="s">
        <v>719</v>
      </c>
      <c r="E410">
        <v>413270</v>
      </c>
      <c r="F410">
        <v>373975</v>
      </c>
      <c r="G410">
        <v>86799</v>
      </c>
      <c r="H410">
        <v>84604</v>
      </c>
    </row>
    <row r="411" spans="1:8">
      <c r="A411" s="71">
        <v>44215</v>
      </c>
      <c r="B411" t="s">
        <v>696</v>
      </c>
      <c r="C411">
        <v>2544</v>
      </c>
      <c r="D411" t="s">
        <v>720</v>
      </c>
      <c r="E411">
        <v>469205</v>
      </c>
      <c r="F411">
        <v>465274</v>
      </c>
      <c r="G411">
        <v>97119</v>
      </c>
      <c r="H411">
        <v>98163</v>
      </c>
    </row>
    <row r="412" spans="1:8">
      <c r="A412" s="71">
        <v>44215</v>
      </c>
      <c r="B412" t="s">
        <v>696</v>
      </c>
      <c r="C412">
        <v>2545</v>
      </c>
      <c r="D412" t="s">
        <v>721</v>
      </c>
      <c r="E412">
        <v>295969</v>
      </c>
      <c r="F412">
        <v>330997</v>
      </c>
      <c r="G412">
        <v>40193</v>
      </c>
      <c r="H412">
        <v>43687</v>
      </c>
    </row>
    <row r="413" spans="1:8">
      <c r="A413" s="71">
        <v>44215</v>
      </c>
      <c r="B413" t="s">
        <v>696</v>
      </c>
      <c r="C413">
        <v>2546</v>
      </c>
      <c r="D413" t="s">
        <v>722</v>
      </c>
      <c r="E413">
        <v>346110</v>
      </c>
      <c r="F413">
        <v>335278</v>
      </c>
      <c r="G413">
        <v>95520</v>
      </c>
      <c r="H413">
        <v>92686</v>
      </c>
    </row>
    <row r="414" spans="1:8">
      <c r="A414" s="71">
        <v>44215</v>
      </c>
      <c r="B414" t="s">
        <v>696</v>
      </c>
      <c r="C414">
        <v>2547</v>
      </c>
      <c r="D414" t="s">
        <v>723</v>
      </c>
      <c r="E414">
        <v>366611</v>
      </c>
      <c r="F414">
        <v>328766</v>
      </c>
      <c r="G414">
        <v>68102</v>
      </c>
      <c r="H414">
        <v>66033</v>
      </c>
    </row>
    <row r="415" spans="1:8">
      <c r="A415" s="71">
        <v>44215</v>
      </c>
      <c r="B415" t="s">
        <v>696</v>
      </c>
      <c r="C415">
        <v>2548</v>
      </c>
      <c r="D415" t="s">
        <v>724</v>
      </c>
      <c r="E415">
        <v>484232</v>
      </c>
      <c r="F415">
        <v>496590</v>
      </c>
      <c r="G415">
        <v>140935</v>
      </c>
      <c r="H415">
        <v>149958</v>
      </c>
    </row>
    <row r="416" spans="1:8">
      <c r="A416" s="71">
        <v>44215</v>
      </c>
      <c r="B416" t="s">
        <v>696</v>
      </c>
      <c r="C416">
        <v>2549</v>
      </c>
      <c r="D416" t="s">
        <v>725</v>
      </c>
      <c r="E416">
        <v>502069</v>
      </c>
      <c r="F416">
        <v>433173</v>
      </c>
      <c r="G416">
        <v>104126</v>
      </c>
      <c r="H416">
        <v>94346</v>
      </c>
    </row>
    <row r="417" spans="1:8">
      <c r="A417" s="71">
        <v>44215</v>
      </c>
      <c r="B417" t="s">
        <v>696</v>
      </c>
      <c r="C417">
        <v>2550</v>
      </c>
      <c r="D417" t="s">
        <v>726</v>
      </c>
      <c r="E417">
        <v>165882</v>
      </c>
      <c r="F417">
        <v>175877</v>
      </c>
      <c r="G417">
        <v>66177</v>
      </c>
      <c r="H417">
        <v>67974</v>
      </c>
    </row>
    <row r="418" spans="1:8">
      <c r="A418" s="71">
        <v>44215</v>
      </c>
      <c r="B418" t="s">
        <v>696</v>
      </c>
      <c r="C418">
        <v>2551</v>
      </c>
      <c r="D418" t="s">
        <v>727</v>
      </c>
      <c r="E418">
        <v>233202</v>
      </c>
      <c r="F418">
        <v>221182</v>
      </c>
      <c r="G418">
        <v>66208</v>
      </c>
      <c r="H418">
        <v>61275</v>
      </c>
    </row>
    <row r="419" spans="1:8">
      <c r="A419" s="71">
        <v>44215</v>
      </c>
      <c r="B419" t="s">
        <v>696</v>
      </c>
      <c r="C419">
        <v>2552</v>
      </c>
      <c r="D419" t="s">
        <v>728</v>
      </c>
      <c r="E419">
        <v>186301</v>
      </c>
      <c r="F419">
        <v>194472</v>
      </c>
      <c r="G419">
        <v>60969</v>
      </c>
      <c r="H419">
        <v>63838</v>
      </c>
    </row>
    <row r="420" spans="1:8">
      <c r="A420" s="71">
        <v>44215</v>
      </c>
      <c r="B420" t="s">
        <v>696</v>
      </c>
      <c r="C420">
        <v>2553</v>
      </c>
      <c r="D420" t="s">
        <v>729</v>
      </c>
      <c r="E420">
        <v>221638</v>
      </c>
      <c r="F420">
        <v>215230</v>
      </c>
      <c r="G420">
        <v>65089</v>
      </c>
      <c r="H420">
        <v>63403</v>
      </c>
    </row>
    <row r="421" spans="1:8">
      <c r="A421" s="71">
        <v>44215</v>
      </c>
      <c r="B421" t="s">
        <v>696</v>
      </c>
      <c r="C421">
        <v>2554</v>
      </c>
      <c r="D421" t="s">
        <v>730</v>
      </c>
      <c r="E421">
        <v>318982</v>
      </c>
      <c r="F421">
        <v>262373</v>
      </c>
      <c r="G421">
        <v>65253</v>
      </c>
      <c r="H421">
        <v>61805</v>
      </c>
    </row>
    <row r="422" spans="1:8">
      <c r="A422" s="71">
        <v>44215</v>
      </c>
      <c r="B422" t="s">
        <v>696</v>
      </c>
      <c r="C422">
        <v>2555</v>
      </c>
      <c r="D422" t="s">
        <v>731</v>
      </c>
      <c r="E422">
        <v>209380</v>
      </c>
      <c r="F422">
        <v>215358</v>
      </c>
      <c r="G422">
        <v>61708</v>
      </c>
      <c r="H422">
        <v>63195</v>
      </c>
    </row>
    <row r="423" spans="1:8">
      <c r="A423" s="71">
        <v>44215</v>
      </c>
      <c r="B423" t="s">
        <v>696</v>
      </c>
      <c r="C423">
        <v>2556</v>
      </c>
      <c r="D423" t="s">
        <v>732</v>
      </c>
      <c r="E423">
        <v>111922</v>
      </c>
      <c r="F423">
        <v>104819</v>
      </c>
      <c r="G423">
        <v>30864</v>
      </c>
      <c r="H423">
        <v>28555</v>
      </c>
    </row>
    <row r="424" spans="1:8">
      <c r="A424" s="71">
        <v>44215</v>
      </c>
      <c r="B424" t="s">
        <v>696</v>
      </c>
      <c r="C424">
        <v>2557</v>
      </c>
      <c r="D424" t="s">
        <v>733</v>
      </c>
      <c r="E424">
        <v>185340</v>
      </c>
      <c r="F424">
        <v>190186</v>
      </c>
      <c r="G424">
        <v>46436</v>
      </c>
      <c r="H424">
        <v>46038</v>
      </c>
    </row>
    <row r="425" spans="1:8">
      <c r="A425" s="71">
        <v>44215</v>
      </c>
      <c r="B425" t="s">
        <v>696</v>
      </c>
      <c r="C425">
        <v>2558</v>
      </c>
      <c r="D425" t="s">
        <v>423</v>
      </c>
      <c r="E425">
        <v>90009</v>
      </c>
      <c r="F425">
        <v>89326</v>
      </c>
      <c r="G425">
        <v>18685</v>
      </c>
      <c r="H425">
        <v>18267</v>
      </c>
    </row>
    <row r="426" spans="1:8">
      <c r="A426" s="71">
        <v>44215</v>
      </c>
      <c r="B426" t="s">
        <v>696</v>
      </c>
      <c r="C426">
        <v>2559</v>
      </c>
      <c r="D426" t="s">
        <v>734</v>
      </c>
      <c r="E426">
        <v>161324</v>
      </c>
      <c r="F426">
        <v>165432</v>
      </c>
      <c r="G426">
        <v>46963</v>
      </c>
      <c r="H426">
        <v>47841</v>
      </c>
    </row>
    <row r="427" spans="1:8">
      <c r="A427" s="71">
        <v>44215</v>
      </c>
      <c r="B427" t="s">
        <v>696</v>
      </c>
      <c r="C427">
        <v>2560</v>
      </c>
      <c r="D427" t="s">
        <v>735</v>
      </c>
      <c r="E427">
        <v>170625</v>
      </c>
      <c r="F427">
        <v>158520</v>
      </c>
      <c r="G427">
        <v>56371</v>
      </c>
      <c r="H427">
        <v>55024</v>
      </c>
    </row>
    <row r="428" spans="1:8">
      <c r="A428" s="71">
        <v>44215</v>
      </c>
      <c r="B428" t="s">
        <v>696</v>
      </c>
      <c r="C428">
        <v>2561</v>
      </c>
      <c r="D428" t="s">
        <v>736</v>
      </c>
      <c r="E428">
        <v>109860</v>
      </c>
      <c r="F428">
        <v>107635</v>
      </c>
      <c r="G428">
        <v>49789</v>
      </c>
      <c r="H428">
        <v>52202</v>
      </c>
    </row>
    <row r="429" spans="1:8">
      <c r="A429" s="71">
        <v>44215</v>
      </c>
      <c r="B429" t="s">
        <v>737</v>
      </c>
      <c r="C429">
        <v>2611</v>
      </c>
      <c r="D429" t="s">
        <v>738</v>
      </c>
      <c r="E429">
        <v>432574</v>
      </c>
      <c r="F429">
        <v>426356</v>
      </c>
      <c r="G429">
        <v>116207</v>
      </c>
      <c r="H429">
        <v>115202</v>
      </c>
    </row>
    <row r="430" spans="1:8">
      <c r="A430" s="71">
        <v>44215</v>
      </c>
      <c r="B430" t="s">
        <v>737</v>
      </c>
      <c r="C430">
        <v>2612</v>
      </c>
      <c r="D430" t="s">
        <v>739</v>
      </c>
      <c r="E430">
        <v>86735</v>
      </c>
      <c r="F430">
        <v>107201</v>
      </c>
      <c r="G430">
        <v>36031</v>
      </c>
      <c r="H430">
        <v>34774</v>
      </c>
    </row>
    <row r="431" spans="1:8">
      <c r="A431" s="71">
        <v>44215</v>
      </c>
      <c r="B431" t="s">
        <v>737</v>
      </c>
      <c r="C431">
        <v>2613</v>
      </c>
      <c r="D431" t="s">
        <v>396</v>
      </c>
      <c r="E431">
        <v>123414</v>
      </c>
      <c r="F431">
        <v>123733</v>
      </c>
      <c r="G431">
        <v>42571</v>
      </c>
      <c r="H431">
        <v>34561</v>
      </c>
    </row>
    <row r="432" spans="1:8">
      <c r="A432" s="71">
        <v>44215</v>
      </c>
      <c r="B432" t="s">
        <v>737</v>
      </c>
      <c r="C432">
        <v>2614</v>
      </c>
      <c r="D432" t="s">
        <v>740</v>
      </c>
      <c r="E432">
        <v>67135</v>
      </c>
      <c r="F432">
        <v>68946</v>
      </c>
      <c r="G432">
        <v>21527</v>
      </c>
      <c r="H432">
        <v>25819</v>
      </c>
    </row>
    <row r="433" spans="1:8">
      <c r="A433" s="71">
        <v>44215</v>
      </c>
      <c r="B433" t="s">
        <v>737</v>
      </c>
      <c r="C433">
        <v>2615</v>
      </c>
      <c r="D433" t="s">
        <v>395</v>
      </c>
      <c r="E433">
        <v>25</v>
      </c>
      <c r="F433">
        <v>0</v>
      </c>
      <c r="G433">
        <v>2</v>
      </c>
      <c r="H433">
        <v>0</v>
      </c>
    </row>
    <row r="434" spans="1:8">
      <c r="A434" s="71">
        <v>44215</v>
      </c>
      <c r="B434" t="s">
        <v>737</v>
      </c>
      <c r="C434">
        <v>2616</v>
      </c>
      <c r="D434" t="s">
        <v>741</v>
      </c>
      <c r="E434">
        <v>183515</v>
      </c>
      <c r="F434">
        <v>124393</v>
      </c>
      <c r="G434">
        <v>55766</v>
      </c>
      <c r="H434">
        <v>54438</v>
      </c>
    </row>
    <row r="435" spans="1:8">
      <c r="A435" s="71">
        <v>44215</v>
      </c>
      <c r="B435" t="s">
        <v>737</v>
      </c>
      <c r="C435">
        <v>2617</v>
      </c>
      <c r="D435" t="s">
        <v>742</v>
      </c>
      <c r="E435">
        <v>309167</v>
      </c>
      <c r="F435">
        <v>290669</v>
      </c>
      <c r="G435">
        <v>87089</v>
      </c>
      <c r="H435">
        <v>88281</v>
      </c>
    </row>
    <row r="436" spans="1:8">
      <c r="A436" s="71">
        <v>44215</v>
      </c>
      <c r="B436" t="s">
        <v>737</v>
      </c>
      <c r="C436">
        <v>2618</v>
      </c>
      <c r="D436" t="s">
        <v>743</v>
      </c>
      <c r="E436">
        <v>242882</v>
      </c>
      <c r="F436">
        <v>227254</v>
      </c>
      <c r="G436">
        <v>71063</v>
      </c>
      <c r="H436">
        <v>71069</v>
      </c>
    </row>
    <row r="437" spans="1:8">
      <c r="A437" s="71">
        <v>44215</v>
      </c>
      <c r="B437" t="s">
        <v>737</v>
      </c>
      <c r="C437">
        <v>2619</v>
      </c>
      <c r="D437" t="s">
        <v>631</v>
      </c>
      <c r="E437">
        <v>348858</v>
      </c>
      <c r="F437">
        <v>385939</v>
      </c>
      <c r="G437">
        <v>53858</v>
      </c>
      <c r="H437">
        <v>53860</v>
      </c>
    </row>
    <row r="438" spans="1:8">
      <c r="A438" s="71">
        <v>44215</v>
      </c>
      <c r="B438" t="s">
        <v>737</v>
      </c>
      <c r="C438">
        <v>2620</v>
      </c>
      <c r="D438" t="s">
        <v>744</v>
      </c>
      <c r="E438">
        <v>111535</v>
      </c>
      <c r="F438">
        <v>120983</v>
      </c>
      <c r="G438">
        <v>46349</v>
      </c>
      <c r="H438">
        <v>46460</v>
      </c>
    </row>
    <row r="439" spans="1:8">
      <c r="A439" s="71">
        <v>44215</v>
      </c>
      <c r="B439" t="s">
        <v>737</v>
      </c>
      <c r="C439">
        <v>2621</v>
      </c>
      <c r="D439" t="s">
        <v>745</v>
      </c>
      <c r="E439">
        <v>363189</v>
      </c>
      <c r="F439">
        <v>322426</v>
      </c>
      <c r="G439">
        <v>82469</v>
      </c>
      <c r="H439">
        <v>75604</v>
      </c>
    </row>
    <row r="440" spans="1:8">
      <c r="A440" s="71">
        <v>44215</v>
      </c>
      <c r="B440" t="s">
        <v>737</v>
      </c>
      <c r="C440">
        <v>2622</v>
      </c>
      <c r="D440" t="s">
        <v>746</v>
      </c>
      <c r="E440">
        <v>353805</v>
      </c>
      <c r="F440">
        <v>385868</v>
      </c>
      <c r="G440">
        <v>85752</v>
      </c>
      <c r="H440">
        <v>90169</v>
      </c>
    </row>
    <row r="441" spans="1:8">
      <c r="A441" s="71">
        <v>44215</v>
      </c>
      <c r="B441" t="s">
        <v>737</v>
      </c>
      <c r="C441">
        <v>2623</v>
      </c>
      <c r="D441" t="s">
        <v>380</v>
      </c>
      <c r="E441">
        <v>436483</v>
      </c>
      <c r="F441">
        <v>386049</v>
      </c>
      <c r="G441">
        <v>42570</v>
      </c>
      <c r="H441">
        <v>37588</v>
      </c>
    </row>
    <row r="442" spans="1:8">
      <c r="A442" s="71">
        <v>44215</v>
      </c>
      <c r="B442" t="s">
        <v>737</v>
      </c>
      <c r="C442">
        <v>2624</v>
      </c>
      <c r="D442" t="s">
        <v>747</v>
      </c>
      <c r="E442">
        <v>291531</v>
      </c>
      <c r="F442">
        <v>335798</v>
      </c>
      <c r="G442">
        <v>23172</v>
      </c>
      <c r="H442">
        <v>23503</v>
      </c>
    </row>
    <row r="443" spans="1:8">
      <c r="A443" s="71">
        <v>44215</v>
      </c>
      <c r="B443" t="s">
        <v>737</v>
      </c>
      <c r="C443">
        <v>2625</v>
      </c>
      <c r="D443" t="s">
        <v>748</v>
      </c>
      <c r="E443">
        <v>232495</v>
      </c>
      <c r="F443">
        <v>225081</v>
      </c>
      <c r="G443">
        <v>57776</v>
      </c>
      <c r="H443">
        <v>56950</v>
      </c>
    </row>
    <row r="444" spans="1:8">
      <c r="A444" s="71">
        <v>44215</v>
      </c>
      <c r="B444" t="s">
        <v>737</v>
      </c>
      <c r="C444">
        <v>2626</v>
      </c>
      <c r="D444" t="s">
        <v>749</v>
      </c>
      <c r="E444">
        <v>209511</v>
      </c>
      <c r="F444">
        <v>220277</v>
      </c>
      <c r="G444">
        <v>48004</v>
      </c>
      <c r="H444">
        <v>47678</v>
      </c>
    </row>
    <row r="445" spans="1:8">
      <c r="A445" s="71">
        <v>44215</v>
      </c>
      <c r="B445" t="s">
        <v>737</v>
      </c>
      <c r="C445">
        <v>2627</v>
      </c>
      <c r="D445" t="s">
        <v>628</v>
      </c>
      <c r="E445">
        <v>489399</v>
      </c>
      <c r="F445">
        <v>482818</v>
      </c>
      <c r="G445">
        <v>76137</v>
      </c>
      <c r="H445">
        <v>71833</v>
      </c>
    </row>
    <row r="446" spans="1:8">
      <c r="A446" s="71">
        <v>44215</v>
      </c>
      <c r="B446" t="s">
        <v>737</v>
      </c>
      <c r="C446">
        <v>2628</v>
      </c>
      <c r="D446" t="s">
        <v>627</v>
      </c>
      <c r="E446">
        <v>175640</v>
      </c>
      <c r="F446">
        <v>160486</v>
      </c>
      <c r="G446">
        <v>40637</v>
      </c>
      <c r="H446">
        <v>38227</v>
      </c>
    </row>
    <row r="447" spans="1:8">
      <c r="A447" s="71">
        <v>44215</v>
      </c>
      <c r="B447" t="s">
        <v>737</v>
      </c>
      <c r="C447">
        <v>2629</v>
      </c>
      <c r="D447" t="s">
        <v>440</v>
      </c>
      <c r="E447">
        <v>184221</v>
      </c>
      <c r="F447">
        <v>152208</v>
      </c>
      <c r="G447">
        <v>18108</v>
      </c>
      <c r="H447">
        <v>14570</v>
      </c>
    </row>
    <row r="448" spans="1:8">
      <c r="A448" s="71">
        <v>44215</v>
      </c>
      <c r="B448" t="s">
        <v>737</v>
      </c>
      <c r="C448">
        <v>2630</v>
      </c>
      <c r="D448" t="s">
        <v>750</v>
      </c>
      <c r="E448">
        <v>157383</v>
      </c>
      <c r="F448">
        <v>165381</v>
      </c>
      <c r="G448">
        <v>19494</v>
      </c>
      <c r="H448">
        <v>18782</v>
      </c>
    </row>
    <row r="449" spans="1:8">
      <c r="A449" s="71">
        <v>44215</v>
      </c>
      <c r="B449" t="s">
        <v>737</v>
      </c>
      <c r="C449">
        <v>2631</v>
      </c>
      <c r="D449" t="s">
        <v>751</v>
      </c>
      <c r="E449">
        <v>448763</v>
      </c>
      <c r="F449">
        <v>498553</v>
      </c>
      <c r="G449">
        <v>34989</v>
      </c>
      <c r="H449">
        <v>36760</v>
      </c>
    </row>
    <row r="450" spans="1:8">
      <c r="A450" s="71">
        <v>44215</v>
      </c>
      <c r="B450" t="s">
        <v>737</v>
      </c>
      <c r="C450">
        <v>2632</v>
      </c>
      <c r="D450" t="s">
        <v>752</v>
      </c>
      <c r="E450">
        <v>243064</v>
      </c>
      <c r="F450">
        <v>281963</v>
      </c>
      <c r="G450">
        <v>15723</v>
      </c>
      <c r="H450">
        <v>15679</v>
      </c>
    </row>
    <row r="451" spans="1:8">
      <c r="A451" s="71">
        <v>44215</v>
      </c>
      <c r="B451" t="s">
        <v>737</v>
      </c>
      <c r="C451">
        <v>2633</v>
      </c>
      <c r="D451" t="s">
        <v>753</v>
      </c>
      <c r="E451">
        <v>57730</v>
      </c>
      <c r="F451">
        <v>51894</v>
      </c>
      <c r="G451">
        <v>15137</v>
      </c>
      <c r="H451">
        <v>17314</v>
      </c>
    </row>
    <row r="452" spans="1:8">
      <c r="A452" s="71">
        <v>44215</v>
      </c>
      <c r="B452" t="s">
        <v>737</v>
      </c>
      <c r="C452">
        <v>2634</v>
      </c>
      <c r="D452" t="s">
        <v>405</v>
      </c>
      <c r="E452">
        <v>93236</v>
      </c>
      <c r="F452">
        <v>95145</v>
      </c>
      <c r="G452">
        <v>25775</v>
      </c>
      <c r="H452">
        <v>24240</v>
      </c>
    </row>
    <row r="453" spans="1:8">
      <c r="A453" s="71">
        <v>44215</v>
      </c>
      <c r="B453" t="s">
        <v>737</v>
      </c>
      <c r="C453">
        <v>2635</v>
      </c>
      <c r="D453" t="s">
        <v>715</v>
      </c>
      <c r="E453">
        <v>94594</v>
      </c>
      <c r="F453">
        <v>98991</v>
      </c>
      <c r="G453">
        <v>19175</v>
      </c>
      <c r="H453">
        <v>24116</v>
      </c>
    </row>
    <row r="454" spans="1:8">
      <c r="A454" s="71">
        <v>44215</v>
      </c>
      <c r="B454" t="s">
        <v>737</v>
      </c>
      <c r="C454">
        <v>2636</v>
      </c>
      <c r="D454" t="s">
        <v>348</v>
      </c>
      <c r="E454">
        <v>232009</v>
      </c>
      <c r="F454">
        <v>238760</v>
      </c>
      <c r="G454">
        <v>41243</v>
      </c>
      <c r="H454">
        <v>39818</v>
      </c>
    </row>
    <row r="455" spans="1:8">
      <c r="A455" s="71">
        <v>44215</v>
      </c>
      <c r="B455" t="s">
        <v>737</v>
      </c>
      <c r="C455">
        <v>2637</v>
      </c>
      <c r="D455" t="s">
        <v>342</v>
      </c>
      <c r="E455">
        <v>214228</v>
      </c>
      <c r="F455">
        <v>225214</v>
      </c>
      <c r="G455">
        <v>70909</v>
      </c>
      <c r="H455">
        <v>64736</v>
      </c>
    </row>
    <row r="456" spans="1:8">
      <c r="A456" s="71">
        <v>44215</v>
      </c>
      <c r="B456" t="s">
        <v>737</v>
      </c>
      <c r="C456">
        <v>2638</v>
      </c>
      <c r="D456" t="s">
        <v>754</v>
      </c>
      <c r="E456">
        <v>89098</v>
      </c>
      <c r="F456">
        <v>69059</v>
      </c>
      <c r="G456">
        <v>18861</v>
      </c>
      <c r="H456">
        <v>17698</v>
      </c>
    </row>
    <row r="457" spans="1:8">
      <c r="A457" s="71">
        <v>44215</v>
      </c>
      <c r="B457" t="s">
        <v>737</v>
      </c>
      <c r="C457">
        <v>2639</v>
      </c>
      <c r="D457" t="s">
        <v>755</v>
      </c>
      <c r="E457">
        <v>194680</v>
      </c>
      <c r="F457">
        <v>175465</v>
      </c>
      <c r="G457">
        <v>33715</v>
      </c>
      <c r="H457">
        <v>32423</v>
      </c>
    </row>
    <row r="458" spans="1:8">
      <c r="A458" s="71">
        <v>44215</v>
      </c>
      <c r="B458" t="s">
        <v>737</v>
      </c>
      <c r="C458">
        <v>2640</v>
      </c>
      <c r="D458" t="s">
        <v>756</v>
      </c>
      <c r="E458">
        <v>317118</v>
      </c>
      <c r="F458">
        <v>317938</v>
      </c>
      <c r="G458">
        <v>37134</v>
      </c>
      <c r="H458">
        <v>35107</v>
      </c>
    </row>
    <row r="459" spans="1:8">
      <c r="A459" s="71">
        <v>44215</v>
      </c>
      <c r="B459" t="s">
        <v>737</v>
      </c>
      <c r="C459">
        <v>2641</v>
      </c>
      <c r="D459" t="s">
        <v>757</v>
      </c>
      <c r="E459">
        <v>232126</v>
      </c>
      <c r="F459">
        <v>221839</v>
      </c>
      <c r="G459">
        <v>35457</v>
      </c>
      <c r="H459">
        <v>35372</v>
      </c>
    </row>
    <row r="460" spans="1:8">
      <c r="A460" s="71">
        <v>44215</v>
      </c>
      <c r="B460" t="s">
        <v>737</v>
      </c>
      <c r="C460">
        <v>2642</v>
      </c>
      <c r="D460" t="s">
        <v>758</v>
      </c>
      <c r="E460">
        <v>293000</v>
      </c>
      <c r="F460">
        <v>280282</v>
      </c>
      <c r="G460">
        <v>81768</v>
      </c>
      <c r="H460">
        <v>80883</v>
      </c>
    </row>
    <row r="461" spans="1:8">
      <c r="A461" s="71">
        <v>44215</v>
      </c>
      <c r="B461" t="s">
        <v>737</v>
      </c>
      <c r="C461">
        <v>2643</v>
      </c>
      <c r="D461" t="s">
        <v>759</v>
      </c>
      <c r="E461">
        <v>146489</v>
      </c>
      <c r="F461">
        <v>128535</v>
      </c>
      <c r="G461">
        <v>42556</v>
      </c>
      <c r="H461">
        <v>41455</v>
      </c>
    </row>
    <row r="462" spans="1:8">
      <c r="A462" s="71">
        <v>44215</v>
      </c>
      <c r="B462" t="s">
        <v>737</v>
      </c>
      <c r="C462">
        <v>2644</v>
      </c>
      <c r="D462" t="s">
        <v>760</v>
      </c>
      <c r="E462">
        <v>193137</v>
      </c>
      <c r="F462">
        <v>179733</v>
      </c>
      <c r="G462">
        <v>59198</v>
      </c>
      <c r="H462">
        <v>59109</v>
      </c>
    </row>
    <row r="463" spans="1:8">
      <c r="A463" s="71">
        <v>44215</v>
      </c>
      <c r="B463" t="s">
        <v>737</v>
      </c>
      <c r="C463">
        <v>2645</v>
      </c>
      <c r="D463" t="s">
        <v>511</v>
      </c>
      <c r="E463">
        <v>315137</v>
      </c>
      <c r="F463">
        <v>318909</v>
      </c>
      <c r="G463">
        <v>78340</v>
      </c>
      <c r="H463">
        <v>79194</v>
      </c>
    </row>
    <row r="464" spans="1:8">
      <c r="A464" s="71">
        <v>44215</v>
      </c>
      <c r="B464" t="s">
        <v>737</v>
      </c>
      <c r="C464">
        <v>2646</v>
      </c>
      <c r="D464" t="s">
        <v>761</v>
      </c>
      <c r="E464">
        <v>136700</v>
      </c>
      <c r="F464">
        <v>154325</v>
      </c>
      <c r="G464">
        <v>29525</v>
      </c>
      <c r="H464">
        <v>30899</v>
      </c>
    </row>
    <row r="465" spans="1:8">
      <c r="A465" s="71">
        <v>44215</v>
      </c>
      <c r="B465" t="s">
        <v>737</v>
      </c>
      <c r="C465">
        <v>2647</v>
      </c>
      <c r="D465" t="s">
        <v>762</v>
      </c>
      <c r="E465">
        <v>322367</v>
      </c>
      <c r="F465">
        <v>242084</v>
      </c>
      <c r="G465">
        <v>47593</v>
      </c>
      <c r="H465">
        <v>42333</v>
      </c>
    </row>
    <row r="466" spans="1:8">
      <c r="A466" s="71">
        <v>44215</v>
      </c>
      <c r="B466" t="s">
        <v>737</v>
      </c>
      <c r="C466">
        <v>2648</v>
      </c>
      <c r="D466" t="s">
        <v>763</v>
      </c>
      <c r="E466">
        <v>250098</v>
      </c>
      <c r="F466">
        <v>223017</v>
      </c>
      <c r="G466">
        <v>54586</v>
      </c>
      <c r="H466">
        <v>52951</v>
      </c>
    </row>
    <row r="467" spans="1:8">
      <c r="A467" s="71">
        <v>44215</v>
      </c>
      <c r="B467" t="s">
        <v>764</v>
      </c>
      <c r="C467">
        <v>2711</v>
      </c>
      <c r="D467" t="s">
        <v>765</v>
      </c>
      <c r="E467">
        <v>61254</v>
      </c>
      <c r="F467">
        <v>21459</v>
      </c>
      <c r="G467">
        <v>7103</v>
      </c>
      <c r="H467">
        <v>4372</v>
      </c>
    </row>
    <row r="468" spans="1:8">
      <c r="A468" s="71">
        <v>44215</v>
      </c>
      <c r="B468" t="s">
        <v>764</v>
      </c>
      <c r="C468">
        <v>2712</v>
      </c>
      <c r="D468" t="s">
        <v>517</v>
      </c>
      <c r="E468">
        <v>229794</v>
      </c>
      <c r="F468">
        <v>268815</v>
      </c>
      <c r="G468">
        <v>38236</v>
      </c>
      <c r="H468">
        <v>55905</v>
      </c>
    </row>
    <row r="469" spans="1:8">
      <c r="A469" s="71">
        <v>44215</v>
      </c>
      <c r="B469" t="s">
        <v>764</v>
      </c>
      <c r="C469">
        <v>2713</v>
      </c>
      <c r="D469" t="s">
        <v>766</v>
      </c>
      <c r="E469">
        <v>324221</v>
      </c>
      <c r="F469">
        <v>313250</v>
      </c>
      <c r="G469">
        <v>88802</v>
      </c>
      <c r="H469">
        <v>88833</v>
      </c>
    </row>
    <row r="470" spans="1:8">
      <c r="A470" s="71">
        <v>44215</v>
      </c>
      <c r="B470" t="s">
        <v>764</v>
      </c>
      <c r="C470">
        <v>2714</v>
      </c>
      <c r="D470" t="s">
        <v>767</v>
      </c>
      <c r="E470">
        <v>287854</v>
      </c>
      <c r="F470">
        <v>264283</v>
      </c>
      <c r="G470">
        <v>79579</v>
      </c>
      <c r="H470">
        <v>79420</v>
      </c>
    </row>
    <row r="471" spans="1:8">
      <c r="A471" s="71">
        <v>44215</v>
      </c>
      <c r="B471" t="s">
        <v>764</v>
      </c>
      <c r="C471">
        <v>2715</v>
      </c>
      <c r="D471" t="s">
        <v>427</v>
      </c>
      <c r="E471">
        <v>536292</v>
      </c>
      <c r="F471">
        <v>575598</v>
      </c>
      <c r="G471">
        <v>122516</v>
      </c>
      <c r="H471">
        <v>121965</v>
      </c>
    </row>
    <row r="472" spans="1:8">
      <c r="A472" s="71">
        <v>44215</v>
      </c>
      <c r="B472" t="s">
        <v>764</v>
      </c>
      <c r="C472">
        <v>2716</v>
      </c>
      <c r="D472" t="s">
        <v>768</v>
      </c>
      <c r="E472">
        <v>378203</v>
      </c>
      <c r="F472">
        <v>341527</v>
      </c>
      <c r="G472">
        <v>95196</v>
      </c>
      <c r="H472">
        <v>92966</v>
      </c>
    </row>
    <row r="473" spans="1:8">
      <c r="A473" s="71">
        <v>44215</v>
      </c>
      <c r="B473" t="s">
        <v>764</v>
      </c>
      <c r="C473">
        <v>2717</v>
      </c>
      <c r="D473" t="s">
        <v>769</v>
      </c>
      <c r="E473">
        <v>477632</v>
      </c>
      <c r="F473">
        <v>447057</v>
      </c>
      <c r="G473">
        <v>109895</v>
      </c>
      <c r="H473">
        <v>104934</v>
      </c>
    </row>
    <row r="474" spans="1:8">
      <c r="A474" s="71">
        <v>44215</v>
      </c>
      <c r="B474" t="s">
        <v>764</v>
      </c>
      <c r="C474">
        <v>2718</v>
      </c>
      <c r="D474" t="s">
        <v>770</v>
      </c>
      <c r="E474">
        <v>304216</v>
      </c>
      <c r="F474">
        <v>303167</v>
      </c>
      <c r="G474">
        <v>69246</v>
      </c>
      <c r="H474">
        <v>69926</v>
      </c>
    </row>
    <row r="475" spans="1:8">
      <c r="A475" s="71">
        <v>44215</v>
      </c>
      <c r="B475" t="s">
        <v>764</v>
      </c>
      <c r="C475">
        <v>2719</v>
      </c>
      <c r="D475" t="s">
        <v>761</v>
      </c>
      <c r="E475">
        <v>213689</v>
      </c>
      <c r="F475">
        <v>195986</v>
      </c>
      <c r="G475">
        <v>40450</v>
      </c>
      <c r="H475">
        <v>38134</v>
      </c>
    </row>
    <row r="476" spans="1:8">
      <c r="A476" s="71">
        <v>44215</v>
      </c>
      <c r="B476" t="s">
        <v>764</v>
      </c>
      <c r="C476">
        <v>2720</v>
      </c>
      <c r="D476" t="s">
        <v>771</v>
      </c>
      <c r="E476">
        <v>267295</v>
      </c>
      <c r="F476">
        <v>257794</v>
      </c>
      <c r="G476">
        <v>64030</v>
      </c>
      <c r="H476">
        <v>64624</v>
      </c>
    </row>
    <row r="477" spans="1:8">
      <c r="A477" s="71">
        <v>44215</v>
      </c>
      <c r="B477" t="s">
        <v>764</v>
      </c>
      <c r="C477">
        <v>2721</v>
      </c>
      <c r="D477" t="s">
        <v>772</v>
      </c>
      <c r="E477">
        <v>288775</v>
      </c>
      <c r="F477">
        <v>276940</v>
      </c>
      <c r="G477">
        <v>64937</v>
      </c>
      <c r="H477">
        <v>64815</v>
      </c>
    </row>
    <row r="478" spans="1:8">
      <c r="A478" s="71">
        <v>44215</v>
      </c>
      <c r="B478" t="s">
        <v>764</v>
      </c>
      <c r="C478">
        <v>2722</v>
      </c>
      <c r="D478" t="s">
        <v>600</v>
      </c>
      <c r="E478">
        <v>461901</v>
      </c>
      <c r="F478">
        <v>441190</v>
      </c>
      <c r="G478">
        <v>73224</v>
      </c>
      <c r="H478">
        <v>70184</v>
      </c>
    </row>
    <row r="479" spans="1:8">
      <c r="A479" s="71">
        <v>44215</v>
      </c>
      <c r="B479" t="s">
        <v>764</v>
      </c>
      <c r="C479">
        <v>2723</v>
      </c>
      <c r="D479" t="s">
        <v>773</v>
      </c>
      <c r="E479">
        <v>380729</v>
      </c>
      <c r="F479">
        <v>362795</v>
      </c>
      <c r="G479">
        <v>90652</v>
      </c>
      <c r="H479">
        <v>92994</v>
      </c>
    </row>
    <row r="480" spans="1:8">
      <c r="A480" s="71">
        <v>44215</v>
      </c>
      <c r="B480" t="s">
        <v>764</v>
      </c>
      <c r="C480">
        <v>2724</v>
      </c>
      <c r="D480" t="s">
        <v>774</v>
      </c>
      <c r="E480">
        <v>391640</v>
      </c>
      <c r="F480">
        <v>387249</v>
      </c>
      <c r="G480">
        <v>98172</v>
      </c>
      <c r="H480">
        <v>97058</v>
      </c>
    </row>
    <row r="481" spans="1:8">
      <c r="A481" s="71">
        <v>44215</v>
      </c>
      <c r="B481" t="s">
        <v>764</v>
      </c>
      <c r="C481">
        <v>2725</v>
      </c>
      <c r="D481" t="s">
        <v>775</v>
      </c>
      <c r="E481">
        <v>156543</v>
      </c>
      <c r="F481">
        <v>142057</v>
      </c>
      <c r="G481">
        <v>35613</v>
      </c>
      <c r="H481">
        <v>38290</v>
      </c>
    </row>
    <row r="482" spans="1:8">
      <c r="A482" s="71">
        <v>44215</v>
      </c>
      <c r="B482" t="s">
        <v>764</v>
      </c>
      <c r="C482">
        <v>2726</v>
      </c>
      <c r="D482" t="s">
        <v>776</v>
      </c>
      <c r="E482">
        <v>247484</v>
      </c>
      <c r="F482">
        <v>224647</v>
      </c>
      <c r="G482">
        <v>62753</v>
      </c>
      <c r="H482">
        <v>63505</v>
      </c>
    </row>
    <row r="483" spans="1:8">
      <c r="A483" s="71">
        <v>44215</v>
      </c>
      <c r="B483" t="s">
        <v>764</v>
      </c>
      <c r="C483">
        <v>2727</v>
      </c>
      <c r="D483" t="s">
        <v>721</v>
      </c>
      <c r="E483">
        <v>379876</v>
      </c>
      <c r="F483">
        <v>283621</v>
      </c>
      <c r="G483">
        <v>82273</v>
      </c>
      <c r="H483">
        <v>69241</v>
      </c>
    </row>
    <row r="484" spans="1:8">
      <c r="A484" s="71">
        <v>44215</v>
      </c>
      <c r="B484" t="s">
        <v>764</v>
      </c>
      <c r="C484">
        <v>2728</v>
      </c>
      <c r="D484" t="s">
        <v>777</v>
      </c>
      <c r="E484">
        <v>341050</v>
      </c>
      <c r="F484">
        <v>332765</v>
      </c>
      <c r="G484">
        <v>40738</v>
      </c>
      <c r="H484">
        <v>40259</v>
      </c>
    </row>
    <row r="485" spans="1:8">
      <c r="A485" s="71">
        <v>44215</v>
      </c>
      <c r="B485" t="s">
        <v>764</v>
      </c>
      <c r="C485">
        <v>2729</v>
      </c>
      <c r="D485" t="s">
        <v>354</v>
      </c>
      <c r="E485">
        <v>429463</v>
      </c>
      <c r="F485">
        <v>462509</v>
      </c>
      <c r="G485">
        <v>59256</v>
      </c>
      <c r="H485">
        <v>54166</v>
      </c>
    </row>
    <row r="486" spans="1:8">
      <c r="A486" s="71">
        <v>44215</v>
      </c>
      <c r="B486" t="s">
        <v>764</v>
      </c>
      <c r="C486">
        <v>2730</v>
      </c>
      <c r="D486" t="s">
        <v>778</v>
      </c>
      <c r="E486">
        <v>183531</v>
      </c>
      <c r="F486">
        <v>175221</v>
      </c>
      <c r="G486">
        <v>37416</v>
      </c>
      <c r="H486">
        <v>37379</v>
      </c>
    </row>
    <row r="487" spans="1:8">
      <c r="A487" s="71">
        <v>44215</v>
      </c>
      <c r="B487" t="s">
        <v>764</v>
      </c>
      <c r="C487">
        <v>2731</v>
      </c>
      <c r="D487" t="s">
        <v>779</v>
      </c>
      <c r="E487">
        <v>532995</v>
      </c>
      <c r="F487">
        <v>623876</v>
      </c>
      <c r="G487">
        <v>75498</v>
      </c>
      <c r="H487">
        <v>73092</v>
      </c>
    </row>
    <row r="488" spans="1:8">
      <c r="A488" s="71">
        <v>44215</v>
      </c>
      <c r="B488" t="s">
        <v>764</v>
      </c>
      <c r="C488">
        <v>2732</v>
      </c>
      <c r="D488" t="s">
        <v>562</v>
      </c>
      <c r="E488">
        <v>414491</v>
      </c>
      <c r="F488">
        <v>464248</v>
      </c>
      <c r="G488">
        <v>49264</v>
      </c>
      <c r="H488">
        <v>49362</v>
      </c>
    </row>
    <row r="489" spans="1:8">
      <c r="A489" s="71">
        <v>44215</v>
      </c>
      <c r="B489" t="s">
        <v>764</v>
      </c>
      <c r="C489">
        <v>2733</v>
      </c>
      <c r="D489" t="s">
        <v>780</v>
      </c>
      <c r="E489">
        <v>605493</v>
      </c>
      <c r="F489">
        <v>669069</v>
      </c>
      <c r="G489">
        <v>60736</v>
      </c>
      <c r="H489">
        <v>57602</v>
      </c>
    </row>
    <row r="490" spans="1:8">
      <c r="A490" s="71">
        <v>44215</v>
      </c>
      <c r="B490" t="s">
        <v>764</v>
      </c>
      <c r="C490">
        <v>2734</v>
      </c>
      <c r="D490" t="s">
        <v>781</v>
      </c>
      <c r="E490">
        <v>551090</v>
      </c>
      <c r="F490">
        <v>612054</v>
      </c>
      <c r="G490">
        <v>53375</v>
      </c>
      <c r="H490">
        <v>53425</v>
      </c>
    </row>
    <row r="491" spans="1:8">
      <c r="A491" s="71">
        <v>44215</v>
      </c>
      <c r="B491" t="s">
        <v>764</v>
      </c>
      <c r="C491">
        <v>2735</v>
      </c>
      <c r="D491" t="s">
        <v>782</v>
      </c>
      <c r="E491">
        <v>161316</v>
      </c>
      <c r="F491">
        <v>157023</v>
      </c>
      <c r="G491">
        <v>34431</v>
      </c>
      <c r="H491">
        <v>32417</v>
      </c>
    </row>
    <row r="492" spans="1:8">
      <c r="A492" s="71">
        <v>44215</v>
      </c>
      <c r="B492" t="s">
        <v>764</v>
      </c>
      <c r="C492">
        <v>2736</v>
      </c>
      <c r="D492" t="s">
        <v>411</v>
      </c>
      <c r="E492">
        <v>570975</v>
      </c>
      <c r="F492">
        <v>468885</v>
      </c>
      <c r="G492">
        <v>82867</v>
      </c>
      <c r="H492">
        <v>75227</v>
      </c>
    </row>
    <row r="493" spans="1:8">
      <c r="A493" s="71">
        <v>44215</v>
      </c>
      <c r="B493" t="s">
        <v>764</v>
      </c>
      <c r="C493">
        <v>2737</v>
      </c>
      <c r="D493" t="s">
        <v>783</v>
      </c>
      <c r="E493">
        <v>363822</v>
      </c>
      <c r="F493">
        <v>377367</v>
      </c>
      <c r="G493">
        <v>67797</v>
      </c>
      <c r="H493">
        <v>66878</v>
      </c>
    </row>
    <row r="494" spans="1:8">
      <c r="A494" s="71">
        <v>44215</v>
      </c>
      <c r="B494" t="s">
        <v>764</v>
      </c>
      <c r="C494">
        <v>2738</v>
      </c>
      <c r="D494" t="s">
        <v>784</v>
      </c>
      <c r="E494">
        <v>439109</v>
      </c>
      <c r="F494">
        <v>431646</v>
      </c>
      <c r="G494">
        <v>82224</v>
      </c>
      <c r="H494">
        <v>78703</v>
      </c>
    </row>
    <row r="495" spans="1:8">
      <c r="A495" s="71">
        <v>44215</v>
      </c>
      <c r="B495" t="s">
        <v>764</v>
      </c>
      <c r="C495">
        <v>2739</v>
      </c>
      <c r="D495" t="s">
        <v>785</v>
      </c>
      <c r="E495">
        <v>286612</v>
      </c>
      <c r="F495">
        <v>262736</v>
      </c>
      <c r="G495">
        <v>73598</v>
      </c>
      <c r="H495">
        <v>73401</v>
      </c>
    </row>
    <row r="496" spans="1:8">
      <c r="A496" s="71">
        <v>44215</v>
      </c>
      <c r="B496" t="s">
        <v>764</v>
      </c>
      <c r="C496">
        <v>2740</v>
      </c>
      <c r="D496" t="s">
        <v>786</v>
      </c>
      <c r="E496">
        <v>350189</v>
      </c>
      <c r="F496">
        <v>344849</v>
      </c>
      <c r="G496">
        <v>62572</v>
      </c>
      <c r="H496">
        <v>64159</v>
      </c>
    </row>
    <row r="497" spans="1:8">
      <c r="A497" s="71">
        <v>44215</v>
      </c>
      <c r="B497" t="s">
        <v>764</v>
      </c>
      <c r="C497">
        <v>2741</v>
      </c>
      <c r="D497" t="s">
        <v>787</v>
      </c>
      <c r="E497">
        <v>271885</v>
      </c>
      <c r="F497">
        <v>256237</v>
      </c>
      <c r="G497">
        <v>59009</v>
      </c>
      <c r="H497">
        <v>56522</v>
      </c>
    </row>
    <row r="498" spans="1:8">
      <c r="A498" s="71">
        <v>44215</v>
      </c>
      <c r="B498" t="s">
        <v>764</v>
      </c>
      <c r="C498">
        <v>2742</v>
      </c>
      <c r="D498" t="s">
        <v>788</v>
      </c>
      <c r="E498">
        <v>264030</v>
      </c>
      <c r="F498">
        <v>254138</v>
      </c>
      <c r="G498">
        <v>76345</v>
      </c>
      <c r="H498">
        <v>76811</v>
      </c>
    </row>
    <row r="499" spans="1:8">
      <c r="A499" s="71">
        <v>44215</v>
      </c>
      <c r="B499" t="s">
        <v>764</v>
      </c>
      <c r="C499">
        <v>2743</v>
      </c>
      <c r="D499" t="s">
        <v>789</v>
      </c>
      <c r="E499">
        <v>421756</v>
      </c>
      <c r="F499">
        <v>399763</v>
      </c>
      <c r="G499">
        <v>98088</v>
      </c>
      <c r="H499">
        <v>99238</v>
      </c>
    </row>
    <row r="500" spans="1:8">
      <c r="A500" s="71">
        <v>44215</v>
      </c>
      <c r="B500" t="s">
        <v>764</v>
      </c>
      <c r="C500">
        <v>2744</v>
      </c>
      <c r="D500" t="s">
        <v>790</v>
      </c>
      <c r="E500">
        <v>242722</v>
      </c>
      <c r="F500">
        <v>243947</v>
      </c>
      <c r="G500">
        <v>47051</v>
      </c>
      <c r="H500">
        <v>46305</v>
      </c>
    </row>
    <row r="501" spans="1:8">
      <c r="A501" s="71">
        <v>44215</v>
      </c>
      <c r="B501" t="s">
        <v>764</v>
      </c>
      <c r="C501">
        <v>2745</v>
      </c>
      <c r="D501" t="s">
        <v>791</v>
      </c>
      <c r="E501">
        <v>283897</v>
      </c>
      <c r="F501">
        <v>265440</v>
      </c>
      <c r="G501">
        <v>67385</v>
      </c>
      <c r="H501">
        <v>67472</v>
      </c>
    </row>
    <row r="502" spans="1:8">
      <c r="A502" s="71">
        <v>44215</v>
      </c>
      <c r="B502" t="s">
        <v>764</v>
      </c>
      <c r="C502">
        <v>2746</v>
      </c>
      <c r="D502" t="s">
        <v>375</v>
      </c>
      <c r="E502">
        <v>290072</v>
      </c>
      <c r="F502">
        <v>295419</v>
      </c>
      <c r="G502">
        <v>38373</v>
      </c>
      <c r="H502">
        <v>37061</v>
      </c>
    </row>
    <row r="503" spans="1:8">
      <c r="A503" s="71">
        <v>44215</v>
      </c>
      <c r="B503" t="s">
        <v>764</v>
      </c>
      <c r="C503">
        <v>2747</v>
      </c>
      <c r="D503" t="s">
        <v>792</v>
      </c>
      <c r="E503">
        <v>438822</v>
      </c>
      <c r="F503">
        <v>466546</v>
      </c>
      <c r="G503">
        <v>62909</v>
      </c>
      <c r="H503">
        <v>63384</v>
      </c>
    </row>
    <row r="504" spans="1:8">
      <c r="A504" s="71">
        <v>44215</v>
      </c>
      <c r="B504" t="s">
        <v>764</v>
      </c>
      <c r="C504">
        <v>2748</v>
      </c>
      <c r="D504" t="s">
        <v>454</v>
      </c>
      <c r="E504">
        <v>1200693</v>
      </c>
      <c r="F504">
        <v>1191942</v>
      </c>
      <c r="G504">
        <v>82182</v>
      </c>
      <c r="H504">
        <v>77361</v>
      </c>
    </row>
    <row r="505" spans="1:8">
      <c r="A505" s="71">
        <v>44215</v>
      </c>
      <c r="B505" t="s">
        <v>764</v>
      </c>
      <c r="C505">
        <v>2749</v>
      </c>
      <c r="D505" t="s">
        <v>793</v>
      </c>
      <c r="E505">
        <v>629391</v>
      </c>
      <c r="F505">
        <v>649382</v>
      </c>
      <c r="G505">
        <v>101508</v>
      </c>
      <c r="H505">
        <v>101762</v>
      </c>
    </row>
    <row r="506" spans="1:8">
      <c r="A506" s="71">
        <v>44215</v>
      </c>
      <c r="B506" t="s">
        <v>764</v>
      </c>
      <c r="C506">
        <v>2750</v>
      </c>
      <c r="D506" t="s">
        <v>794</v>
      </c>
      <c r="E506">
        <v>656538</v>
      </c>
      <c r="F506">
        <v>636941</v>
      </c>
      <c r="G506">
        <v>156569</v>
      </c>
      <c r="H506">
        <v>160065</v>
      </c>
    </row>
    <row r="507" spans="1:8">
      <c r="A507" s="71">
        <v>44215</v>
      </c>
      <c r="B507" t="s">
        <v>764</v>
      </c>
      <c r="C507">
        <v>2751</v>
      </c>
      <c r="D507" t="s">
        <v>795</v>
      </c>
      <c r="E507">
        <v>224928</v>
      </c>
      <c r="F507">
        <v>204043</v>
      </c>
      <c r="G507">
        <v>49186</v>
      </c>
      <c r="H507">
        <v>48686</v>
      </c>
    </row>
    <row r="508" spans="1:8">
      <c r="A508" s="71">
        <v>44215</v>
      </c>
      <c r="B508" t="s">
        <v>764</v>
      </c>
      <c r="C508">
        <v>2752</v>
      </c>
      <c r="D508" t="s">
        <v>502</v>
      </c>
      <c r="E508">
        <v>269728</v>
      </c>
      <c r="F508">
        <v>253933</v>
      </c>
      <c r="G508">
        <v>37163</v>
      </c>
      <c r="H508">
        <v>36681</v>
      </c>
    </row>
    <row r="509" spans="1:8">
      <c r="A509" s="71">
        <v>44215</v>
      </c>
      <c r="B509" t="s">
        <v>764</v>
      </c>
      <c r="C509">
        <v>2753</v>
      </c>
      <c r="D509" t="s">
        <v>796</v>
      </c>
      <c r="E509">
        <v>195618</v>
      </c>
      <c r="F509">
        <v>182252</v>
      </c>
      <c r="G509">
        <v>24974</v>
      </c>
      <c r="H509">
        <v>25054</v>
      </c>
    </row>
    <row r="510" spans="1:8">
      <c r="A510" s="71">
        <v>44215</v>
      </c>
      <c r="B510" t="s">
        <v>764</v>
      </c>
      <c r="C510">
        <v>2754</v>
      </c>
      <c r="D510" t="s">
        <v>797</v>
      </c>
      <c r="E510">
        <v>130012</v>
      </c>
      <c r="F510">
        <v>106501</v>
      </c>
      <c r="G510">
        <v>17234</v>
      </c>
      <c r="H510">
        <v>16660</v>
      </c>
    </row>
    <row r="511" spans="1:8">
      <c r="A511" s="71">
        <v>44215</v>
      </c>
      <c r="B511" t="s">
        <v>764</v>
      </c>
      <c r="C511">
        <v>2755</v>
      </c>
      <c r="D511" t="s">
        <v>798</v>
      </c>
      <c r="E511">
        <v>250016</v>
      </c>
      <c r="F511">
        <v>244063</v>
      </c>
      <c r="G511">
        <v>30632</v>
      </c>
      <c r="H511">
        <v>30195</v>
      </c>
    </row>
    <row r="512" spans="1:8">
      <c r="A512" s="71">
        <v>44215</v>
      </c>
      <c r="B512" t="s">
        <v>764</v>
      </c>
      <c r="C512">
        <v>2756</v>
      </c>
      <c r="D512" t="s">
        <v>799</v>
      </c>
      <c r="E512">
        <v>399683</v>
      </c>
      <c r="F512">
        <v>395461</v>
      </c>
      <c r="G512">
        <v>57421</v>
      </c>
      <c r="H512">
        <v>55130</v>
      </c>
    </row>
    <row r="513" spans="1:8">
      <c r="A513" s="71">
        <v>44215</v>
      </c>
      <c r="B513" t="s">
        <v>764</v>
      </c>
      <c r="C513">
        <v>2757</v>
      </c>
      <c r="D513" t="s">
        <v>800</v>
      </c>
      <c r="E513">
        <v>341611</v>
      </c>
      <c r="F513">
        <v>343460</v>
      </c>
      <c r="G513">
        <v>51722</v>
      </c>
      <c r="H513">
        <v>49756</v>
      </c>
    </row>
    <row r="514" spans="1:8">
      <c r="A514" s="71">
        <v>44215</v>
      </c>
      <c r="B514" t="s">
        <v>764</v>
      </c>
      <c r="C514">
        <v>2758</v>
      </c>
      <c r="D514" t="s">
        <v>801</v>
      </c>
      <c r="E514">
        <v>401090</v>
      </c>
      <c r="F514">
        <v>417332</v>
      </c>
      <c r="G514">
        <v>51825</v>
      </c>
      <c r="H514">
        <v>51965</v>
      </c>
    </row>
    <row r="515" spans="1:8">
      <c r="A515" s="71">
        <v>44215</v>
      </c>
      <c r="B515" t="s">
        <v>764</v>
      </c>
      <c r="C515">
        <v>2759</v>
      </c>
      <c r="D515" t="s">
        <v>802</v>
      </c>
      <c r="E515">
        <v>135739</v>
      </c>
      <c r="F515">
        <v>119472</v>
      </c>
      <c r="G515">
        <v>26373</v>
      </c>
      <c r="H515">
        <v>25125</v>
      </c>
    </row>
    <row r="516" spans="1:8">
      <c r="A516" s="71">
        <v>44215</v>
      </c>
      <c r="B516" t="s">
        <v>764</v>
      </c>
      <c r="C516">
        <v>2760</v>
      </c>
      <c r="D516" t="s">
        <v>803</v>
      </c>
      <c r="E516">
        <v>249917</v>
      </c>
      <c r="F516">
        <v>260776</v>
      </c>
      <c r="G516">
        <v>36430</v>
      </c>
      <c r="H516">
        <v>37145</v>
      </c>
    </row>
    <row r="517" spans="1:8">
      <c r="A517" s="71">
        <v>44215</v>
      </c>
      <c r="B517" t="s">
        <v>764</v>
      </c>
      <c r="C517">
        <v>2761</v>
      </c>
      <c r="D517" t="s">
        <v>804</v>
      </c>
      <c r="E517">
        <v>330328</v>
      </c>
      <c r="F517">
        <v>262246</v>
      </c>
      <c r="G517">
        <v>31027</v>
      </c>
      <c r="H517">
        <v>27512</v>
      </c>
    </row>
    <row r="518" spans="1:8">
      <c r="A518" s="71">
        <v>44215</v>
      </c>
      <c r="B518" t="s">
        <v>805</v>
      </c>
      <c r="C518">
        <v>2811</v>
      </c>
      <c r="D518" t="s">
        <v>806</v>
      </c>
      <c r="E518">
        <v>478470</v>
      </c>
      <c r="F518">
        <v>414407</v>
      </c>
      <c r="G518">
        <v>99780</v>
      </c>
      <c r="H518">
        <v>98455</v>
      </c>
    </row>
    <row r="519" spans="1:8">
      <c r="A519" s="71">
        <v>44215</v>
      </c>
      <c r="B519" t="s">
        <v>805</v>
      </c>
      <c r="C519">
        <v>2812</v>
      </c>
      <c r="D519" t="s">
        <v>724</v>
      </c>
      <c r="E519">
        <v>482110</v>
      </c>
      <c r="F519">
        <v>560223</v>
      </c>
      <c r="G519">
        <v>94403</v>
      </c>
      <c r="H519">
        <v>86933</v>
      </c>
    </row>
    <row r="520" spans="1:8">
      <c r="A520" s="71">
        <v>44215</v>
      </c>
      <c r="B520" t="s">
        <v>805</v>
      </c>
      <c r="C520">
        <v>2813</v>
      </c>
      <c r="D520" t="s">
        <v>807</v>
      </c>
      <c r="E520">
        <v>264480</v>
      </c>
      <c r="F520">
        <v>269595</v>
      </c>
      <c r="G520">
        <v>66036</v>
      </c>
      <c r="H520">
        <v>66708</v>
      </c>
    </row>
    <row r="521" spans="1:8">
      <c r="A521" s="71">
        <v>44215</v>
      </c>
      <c r="B521" t="s">
        <v>805</v>
      </c>
      <c r="C521">
        <v>2814</v>
      </c>
      <c r="D521" t="s">
        <v>808</v>
      </c>
      <c r="E521">
        <v>153437</v>
      </c>
      <c r="F521">
        <v>163804</v>
      </c>
      <c r="G521">
        <v>38289</v>
      </c>
      <c r="H521">
        <v>38408</v>
      </c>
    </row>
    <row r="522" spans="1:8">
      <c r="A522" s="71">
        <v>44215</v>
      </c>
      <c r="B522" t="s">
        <v>805</v>
      </c>
      <c r="C522">
        <v>2815</v>
      </c>
      <c r="D522" t="s">
        <v>358</v>
      </c>
      <c r="E522">
        <v>413415</v>
      </c>
      <c r="F522">
        <v>486278</v>
      </c>
      <c r="G522">
        <v>71595</v>
      </c>
      <c r="H522">
        <v>68215</v>
      </c>
    </row>
    <row r="523" spans="1:8">
      <c r="A523" s="71">
        <v>44215</v>
      </c>
      <c r="B523" t="s">
        <v>805</v>
      </c>
      <c r="C523">
        <v>2816</v>
      </c>
      <c r="D523" t="s">
        <v>809</v>
      </c>
      <c r="E523">
        <v>198692</v>
      </c>
      <c r="F523">
        <v>236680</v>
      </c>
      <c r="G523">
        <v>54118</v>
      </c>
      <c r="H523">
        <v>58706</v>
      </c>
    </row>
    <row r="524" spans="1:8">
      <c r="A524" s="71">
        <v>44215</v>
      </c>
      <c r="B524" t="s">
        <v>805</v>
      </c>
      <c r="C524">
        <v>2817</v>
      </c>
      <c r="D524" t="s">
        <v>810</v>
      </c>
      <c r="E524">
        <v>144085</v>
      </c>
      <c r="F524">
        <v>143856</v>
      </c>
      <c r="G524">
        <v>43655</v>
      </c>
      <c r="H524">
        <v>43150</v>
      </c>
    </row>
    <row r="525" spans="1:8">
      <c r="A525" s="71">
        <v>44215</v>
      </c>
      <c r="B525" t="s">
        <v>805</v>
      </c>
      <c r="C525">
        <v>2818</v>
      </c>
      <c r="D525" t="s">
        <v>421</v>
      </c>
      <c r="E525">
        <v>188435</v>
      </c>
      <c r="F525">
        <v>228265</v>
      </c>
      <c r="G525">
        <v>63539</v>
      </c>
      <c r="H525">
        <v>65840</v>
      </c>
    </row>
    <row r="526" spans="1:8">
      <c r="A526" s="71">
        <v>44215</v>
      </c>
      <c r="B526" t="s">
        <v>805</v>
      </c>
      <c r="C526">
        <v>2819</v>
      </c>
      <c r="D526" t="s">
        <v>811</v>
      </c>
      <c r="E526">
        <v>526918</v>
      </c>
      <c r="F526">
        <v>547695</v>
      </c>
      <c r="G526">
        <v>55650</v>
      </c>
      <c r="H526">
        <v>55591</v>
      </c>
    </row>
    <row r="527" spans="1:8">
      <c r="A527" s="71">
        <v>44215</v>
      </c>
      <c r="B527" t="s">
        <v>805</v>
      </c>
      <c r="C527">
        <v>2820</v>
      </c>
      <c r="D527" t="s">
        <v>812</v>
      </c>
      <c r="E527">
        <v>505065</v>
      </c>
      <c r="F527">
        <v>485384</v>
      </c>
      <c r="G527">
        <v>74945</v>
      </c>
      <c r="H527">
        <v>71327</v>
      </c>
    </row>
    <row r="528" spans="1:8">
      <c r="A528" s="71">
        <v>44215</v>
      </c>
      <c r="B528" t="s">
        <v>805</v>
      </c>
      <c r="C528">
        <v>2821</v>
      </c>
      <c r="D528" t="s">
        <v>559</v>
      </c>
      <c r="E528">
        <v>292774</v>
      </c>
      <c r="F528">
        <v>238941</v>
      </c>
      <c r="G528">
        <v>48071</v>
      </c>
      <c r="H528">
        <v>44076</v>
      </c>
    </row>
    <row r="529" spans="1:8">
      <c r="A529" s="71">
        <v>44215</v>
      </c>
      <c r="B529" t="s">
        <v>805</v>
      </c>
      <c r="C529">
        <v>2822</v>
      </c>
      <c r="D529" t="s">
        <v>813</v>
      </c>
      <c r="E529">
        <v>136393</v>
      </c>
      <c r="F529">
        <v>128901</v>
      </c>
      <c r="G529">
        <v>33395</v>
      </c>
      <c r="H529">
        <v>35788</v>
      </c>
    </row>
    <row r="530" spans="1:8">
      <c r="A530" s="71">
        <v>44215</v>
      </c>
      <c r="B530" t="s">
        <v>805</v>
      </c>
      <c r="C530">
        <v>2823</v>
      </c>
      <c r="D530" t="s">
        <v>814</v>
      </c>
      <c r="E530">
        <v>336308</v>
      </c>
      <c r="F530">
        <v>295457</v>
      </c>
      <c r="G530">
        <v>77979</v>
      </c>
      <c r="H530">
        <v>74953</v>
      </c>
    </row>
    <row r="531" spans="1:8">
      <c r="A531" s="71">
        <v>44215</v>
      </c>
      <c r="B531" t="s">
        <v>805</v>
      </c>
      <c r="C531">
        <v>2824</v>
      </c>
      <c r="D531" t="s">
        <v>815</v>
      </c>
      <c r="E531">
        <v>262050</v>
      </c>
      <c r="F531">
        <v>253423</v>
      </c>
      <c r="G531">
        <v>69327</v>
      </c>
      <c r="H531">
        <v>66722</v>
      </c>
    </row>
    <row r="532" spans="1:8">
      <c r="A532" s="71">
        <v>44215</v>
      </c>
      <c r="B532" t="s">
        <v>805</v>
      </c>
      <c r="C532">
        <v>2825</v>
      </c>
      <c r="D532" t="s">
        <v>816</v>
      </c>
      <c r="E532">
        <v>102217</v>
      </c>
      <c r="F532">
        <v>110447</v>
      </c>
      <c r="G532">
        <v>44236</v>
      </c>
      <c r="H532">
        <v>46228</v>
      </c>
    </row>
    <row r="533" spans="1:8">
      <c r="A533" s="71">
        <v>44215</v>
      </c>
      <c r="B533" t="s">
        <v>805</v>
      </c>
      <c r="C533">
        <v>2826</v>
      </c>
      <c r="D533" t="s">
        <v>817</v>
      </c>
      <c r="E533">
        <v>121272</v>
      </c>
      <c r="F533">
        <v>109186</v>
      </c>
      <c r="G533">
        <v>50492</v>
      </c>
      <c r="H533">
        <v>49387</v>
      </c>
    </row>
    <row r="534" spans="1:8">
      <c r="A534" s="71">
        <v>44215</v>
      </c>
      <c r="B534" t="s">
        <v>805</v>
      </c>
      <c r="C534">
        <v>2827</v>
      </c>
      <c r="D534" t="s">
        <v>566</v>
      </c>
      <c r="E534">
        <v>92614</v>
      </c>
      <c r="F534">
        <v>72139</v>
      </c>
      <c r="G534">
        <v>54120</v>
      </c>
      <c r="H534">
        <v>39575</v>
      </c>
    </row>
    <row r="535" spans="1:8">
      <c r="A535" s="71">
        <v>44215</v>
      </c>
      <c r="B535" t="s">
        <v>818</v>
      </c>
      <c r="C535">
        <v>4101</v>
      </c>
      <c r="D535" t="s">
        <v>819</v>
      </c>
      <c r="E535">
        <v>169271</v>
      </c>
      <c r="F535">
        <v>110797</v>
      </c>
      <c r="G535">
        <v>35930</v>
      </c>
      <c r="H535">
        <v>27430</v>
      </c>
    </row>
    <row r="536" spans="1:8">
      <c r="A536" s="71">
        <v>44215</v>
      </c>
      <c r="B536" t="s">
        <v>818</v>
      </c>
      <c r="C536">
        <v>4102</v>
      </c>
      <c r="D536" t="s">
        <v>649</v>
      </c>
      <c r="E536">
        <v>268159</v>
      </c>
      <c r="F536">
        <v>340576</v>
      </c>
      <c r="G536">
        <v>21012</v>
      </c>
      <c r="H536">
        <v>22720</v>
      </c>
    </row>
    <row r="537" spans="1:8">
      <c r="A537" s="71">
        <v>44215</v>
      </c>
      <c r="B537" t="s">
        <v>818</v>
      </c>
      <c r="C537">
        <v>4103</v>
      </c>
      <c r="D537" t="s">
        <v>820</v>
      </c>
      <c r="E537">
        <v>65907</v>
      </c>
      <c r="F537">
        <v>75438</v>
      </c>
      <c r="G537">
        <v>21652</v>
      </c>
      <c r="H537">
        <v>24306</v>
      </c>
    </row>
    <row r="538" spans="1:8">
      <c r="A538" s="71">
        <v>44215</v>
      </c>
      <c r="B538" t="s">
        <v>818</v>
      </c>
      <c r="C538">
        <v>4104</v>
      </c>
      <c r="D538" t="s">
        <v>821</v>
      </c>
      <c r="E538">
        <v>178187</v>
      </c>
      <c r="F538">
        <v>173429</v>
      </c>
      <c r="G538">
        <v>43282</v>
      </c>
      <c r="H538">
        <v>43322</v>
      </c>
    </row>
    <row r="539" spans="1:8">
      <c r="A539" s="71">
        <v>44215</v>
      </c>
      <c r="B539" t="s">
        <v>818</v>
      </c>
      <c r="C539">
        <v>4105</v>
      </c>
      <c r="D539" t="s">
        <v>822</v>
      </c>
      <c r="E539">
        <v>261506</v>
      </c>
      <c r="F539">
        <v>257586</v>
      </c>
      <c r="G539">
        <v>22246</v>
      </c>
      <c r="H539">
        <v>22293</v>
      </c>
    </row>
    <row r="540" spans="1:8">
      <c r="A540" s="71">
        <v>44215</v>
      </c>
      <c r="B540" t="s">
        <v>818</v>
      </c>
      <c r="C540">
        <v>4106</v>
      </c>
      <c r="D540" t="s">
        <v>823</v>
      </c>
      <c r="E540">
        <v>216273</v>
      </c>
      <c r="F540">
        <v>220728</v>
      </c>
      <c r="G540">
        <v>42628</v>
      </c>
      <c r="H540">
        <v>41972</v>
      </c>
    </row>
    <row r="541" spans="1:8">
      <c r="A541" s="71">
        <v>44215</v>
      </c>
      <c r="B541" t="s">
        <v>818</v>
      </c>
      <c r="C541">
        <v>4107</v>
      </c>
      <c r="D541" t="s">
        <v>824</v>
      </c>
      <c r="E541">
        <v>506045</v>
      </c>
      <c r="F541">
        <v>487879</v>
      </c>
      <c r="G541">
        <v>125108</v>
      </c>
      <c r="H541">
        <v>121141</v>
      </c>
    </row>
    <row r="542" spans="1:8">
      <c r="A542" s="71">
        <v>44215</v>
      </c>
      <c r="B542" t="s">
        <v>818</v>
      </c>
      <c r="C542">
        <v>4108</v>
      </c>
      <c r="D542" t="s">
        <v>825</v>
      </c>
      <c r="E542">
        <v>172552</v>
      </c>
      <c r="F542">
        <v>175833</v>
      </c>
      <c r="G542">
        <v>42953</v>
      </c>
      <c r="H542">
        <v>43663</v>
      </c>
    </row>
    <row r="543" spans="1:8">
      <c r="A543" s="71">
        <v>44215</v>
      </c>
      <c r="B543" t="s">
        <v>818</v>
      </c>
      <c r="C543">
        <v>4109</v>
      </c>
      <c r="D543" t="s">
        <v>826</v>
      </c>
      <c r="E543">
        <v>235166</v>
      </c>
      <c r="F543">
        <v>236756</v>
      </c>
      <c r="G543">
        <v>80121</v>
      </c>
      <c r="H543">
        <v>80685</v>
      </c>
    </row>
    <row r="544" spans="1:8">
      <c r="A544" s="71">
        <v>44215</v>
      </c>
      <c r="B544" t="s">
        <v>818</v>
      </c>
      <c r="C544">
        <v>4110</v>
      </c>
      <c r="D544" t="s">
        <v>827</v>
      </c>
      <c r="E544">
        <v>442095</v>
      </c>
      <c r="F544">
        <v>426641</v>
      </c>
      <c r="G544">
        <v>66057</v>
      </c>
      <c r="H544">
        <v>65433</v>
      </c>
    </row>
    <row r="545" spans="1:8">
      <c r="A545" s="71">
        <v>44215</v>
      </c>
      <c r="B545" t="s">
        <v>818</v>
      </c>
      <c r="C545">
        <v>4111</v>
      </c>
      <c r="D545" t="s">
        <v>828</v>
      </c>
      <c r="E545">
        <v>100971</v>
      </c>
      <c r="F545">
        <v>88880</v>
      </c>
      <c r="G545">
        <v>18519</v>
      </c>
      <c r="H545">
        <v>17277</v>
      </c>
    </row>
    <row r="546" spans="1:8">
      <c r="A546" s="71">
        <v>44215</v>
      </c>
      <c r="B546" t="s">
        <v>818</v>
      </c>
      <c r="C546">
        <v>4112</v>
      </c>
      <c r="D546" t="s">
        <v>829</v>
      </c>
      <c r="E546">
        <v>184101</v>
      </c>
      <c r="F546">
        <v>180644</v>
      </c>
      <c r="G546">
        <v>25486</v>
      </c>
      <c r="H546">
        <v>24685</v>
      </c>
    </row>
    <row r="547" spans="1:8">
      <c r="A547" s="71">
        <v>44215</v>
      </c>
      <c r="B547" t="s">
        <v>818</v>
      </c>
      <c r="C547">
        <v>4113</v>
      </c>
      <c r="D547" t="s">
        <v>379</v>
      </c>
      <c r="E547">
        <v>503716</v>
      </c>
      <c r="F547">
        <v>489145</v>
      </c>
      <c r="G547">
        <v>67667</v>
      </c>
      <c r="H547">
        <v>63128</v>
      </c>
    </row>
    <row r="548" spans="1:8">
      <c r="A548" s="71">
        <v>44215</v>
      </c>
      <c r="B548" t="s">
        <v>818</v>
      </c>
      <c r="C548">
        <v>4114</v>
      </c>
      <c r="D548" t="s">
        <v>830</v>
      </c>
      <c r="E548">
        <v>432110</v>
      </c>
      <c r="F548">
        <v>428086</v>
      </c>
      <c r="G548">
        <v>54157</v>
      </c>
      <c r="H548">
        <v>46794</v>
      </c>
    </row>
    <row r="549" spans="1:8">
      <c r="A549" s="71">
        <v>44215</v>
      </c>
      <c r="B549" t="s">
        <v>818</v>
      </c>
      <c r="C549">
        <v>4115</v>
      </c>
      <c r="D549" t="s">
        <v>709</v>
      </c>
      <c r="E549">
        <v>605162</v>
      </c>
      <c r="F549">
        <v>596361</v>
      </c>
      <c r="G549">
        <v>44306</v>
      </c>
      <c r="H549">
        <v>41096</v>
      </c>
    </row>
    <row r="550" spans="1:8">
      <c r="A550" s="71">
        <v>44215</v>
      </c>
      <c r="B550" t="s">
        <v>818</v>
      </c>
      <c r="C550">
        <v>4116</v>
      </c>
      <c r="D550" t="s">
        <v>831</v>
      </c>
      <c r="E550">
        <v>130709</v>
      </c>
      <c r="F550">
        <v>135230</v>
      </c>
      <c r="G550">
        <v>27307</v>
      </c>
      <c r="H550">
        <v>27254</v>
      </c>
    </row>
    <row r="551" spans="1:8">
      <c r="A551" s="71">
        <v>44215</v>
      </c>
      <c r="B551" t="s">
        <v>818</v>
      </c>
      <c r="C551">
        <v>4117</v>
      </c>
      <c r="D551" t="s">
        <v>449</v>
      </c>
      <c r="E551">
        <v>809737</v>
      </c>
      <c r="F551">
        <v>845116</v>
      </c>
      <c r="G551">
        <v>96158</v>
      </c>
      <c r="H551">
        <v>97812</v>
      </c>
    </row>
    <row r="552" spans="1:8">
      <c r="A552" s="71">
        <v>44215</v>
      </c>
      <c r="B552" t="s">
        <v>818</v>
      </c>
      <c r="C552">
        <v>4118</v>
      </c>
      <c r="D552" t="s">
        <v>832</v>
      </c>
      <c r="E552">
        <v>108438</v>
      </c>
      <c r="F552">
        <v>92267</v>
      </c>
      <c r="G552">
        <v>32103</v>
      </c>
      <c r="H552">
        <v>30095</v>
      </c>
    </row>
    <row r="553" spans="1:8">
      <c r="A553" s="71">
        <v>44215</v>
      </c>
      <c r="B553" t="s">
        <v>818</v>
      </c>
      <c r="C553">
        <v>4119</v>
      </c>
      <c r="D553" t="s">
        <v>833</v>
      </c>
      <c r="E553">
        <v>214559</v>
      </c>
      <c r="F553">
        <v>224713</v>
      </c>
      <c r="G553">
        <v>56278</v>
      </c>
      <c r="H553">
        <v>58197</v>
      </c>
    </row>
    <row r="554" spans="1:8">
      <c r="A554" s="71">
        <v>44215</v>
      </c>
      <c r="B554" t="s">
        <v>818</v>
      </c>
      <c r="C554">
        <v>4120</v>
      </c>
      <c r="D554" t="s">
        <v>443</v>
      </c>
      <c r="E554">
        <v>44466</v>
      </c>
      <c r="F554">
        <v>32426</v>
      </c>
      <c r="G554">
        <v>13400</v>
      </c>
      <c r="H554">
        <v>11585</v>
      </c>
    </row>
    <row r="555" spans="1:8">
      <c r="A555" s="71">
        <v>44215</v>
      </c>
      <c r="B555" t="s">
        <v>818</v>
      </c>
      <c r="C555">
        <v>4121</v>
      </c>
      <c r="D555" t="s">
        <v>834</v>
      </c>
      <c r="E555">
        <v>72639</v>
      </c>
      <c r="F555">
        <v>77493</v>
      </c>
      <c r="G555">
        <v>25160</v>
      </c>
      <c r="H555">
        <v>25714</v>
      </c>
    </row>
    <row r="556" spans="1:8">
      <c r="A556" s="71">
        <v>44215</v>
      </c>
      <c r="B556" t="s">
        <v>818</v>
      </c>
      <c r="C556">
        <v>4122</v>
      </c>
      <c r="D556" t="s">
        <v>835</v>
      </c>
      <c r="E556">
        <v>68729</v>
      </c>
      <c r="F556">
        <v>69838</v>
      </c>
      <c r="G556">
        <v>21393</v>
      </c>
      <c r="H556">
        <v>22085</v>
      </c>
    </row>
    <row r="557" spans="1:8">
      <c r="A557" s="71">
        <v>44215</v>
      </c>
      <c r="B557" t="s">
        <v>818</v>
      </c>
      <c r="C557">
        <v>4123</v>
      </c>
      <c r="D557" t="s">
        <v>411</v>
      </c>
      <c r="E557">
        <v>341832</v>
      </c>
      <c r="F557">
        <v>554030</v>
      </c>
      <c r="G557">
        <v>51496</v>
      </c>
      <c r="H557">
        <v>61919</v>
      </c>
    </row>
    <row r="558" spans="1:8">
      <c r="A558" s="71">
        <v>44215</v>
      </c>
      <c r="B558" t="s">
        <v>818</v>
      </c>
      <c r="C558">
        <v>4124</v>
      </c>
      <c r="D558" t="s">
        <v>836</v>
      </c>
      <c r="E558">
        <v>75728</v>
      </c>
      <c r="F558">
        <v>73217</v>
      </c>
      <c r="G558">
        <v>16687</v>
      </c>
      <c r="H558">
        <v>16793</v>
      </c>
    </row>
    <row r="559" spans="1:8">
      <c r="A559" s="71">
        <v>44215</v>
      </c>
      <c r="B559" t="s">
        <v>818</v>
      </c>
      <c r="C559">
        <v>4125</v>
      </c>
      <c r="D559" t="s">
        <v>837</v>
      </c>
      <c r="E559">
        <v>965930</v>
      </c>
      <c r="F559">
        <v>995451</v>
      </c>
      <c r="G559">
        <v>57013</v>
      </c>
      <c r="H559">
        <v>54557</v>
      </c>
    </row>
    <row r="560" spans="1:8">
      <c r="A560" s="71">
        <v>44215</v>
      </c>
      <c r="B560" t="s">
        <v>838</v>
      </c>
      <c r="C560">
        <v>4201</v>
      </c>
      <c r="D560" t="s">
        <v>333</v>
      </c>
      <c r="E560">
        <v>361418</v>
      </c>
      <c r="F560">
        <v>297358</v>
      </c>
      <c r="G560">
        <v>34330</v>
      </c>
      <c r="H560">
        <v>31219</v>
      </c>
    </row>
    <row r="561" spans="1:8">
      <c r="A561" s="71">
        <v>44215</v>
      </c>
      <c r="B561" t="s">
        <v>838</v>
      </c>
      <c r="C561">
        <v>4202</v>
      </c>
      <c r="D561" t="s">
        <v>628</v>
      </c>
      <c r="E561">
        <v>62886</v>
      </c>
      <c r="F561">
        <v>84969</v>
      </c>
      <c r="G561">
        <v>7191</v>
      </c>
      <c r="H561">
        <v>8384</v>
      </c>
    </row>
    <row r="562" spans="1:8">
      <c r="A562" s="71">
        <v>44215</v>
      </c>
      <c r="B562" t="s">
        <v>838</v>
      </c>
      <c r="C562">
        <v>4203</v>
      </c>
      <c r="D562" t="s">
        <v>381</v>
      </c>
      <c r="E562">
        <v>336328</v>
      </c>
      <c r="F562">
        <v>335507</v>
      </c>
      <c r="G562">
        <v>17545</v>
      </c>
      <c r="H562">
        <v>17112</v>
      </c>
    </row>
    <row r="563" spans="1:8">
      <c r="A563" s="71">
        <v>44215</v>
      </c>
      <c r="B563" t="s">
        <v>838</v>
      </c>
      <c r="C563">
        <v>4204</v>
      </c>
      <c r="D563" t="s">
        <v>631</v>
      </c>
      <c r="E563">
        <v>364334</v>
      </c>
      <c r="F563">
        <v>319490</v>
      </c>
      <c r="G563">
        <v>23367</v>
      </c>
      <c r="H563">
        <v>22022</v>
      </c>
    </row>
    <row r="564" spans="1:8">
      <c r="A564" s="71">
        <v>44215</v>
      </c>
      <c r="B564" t="s">
        <v>838</v>
      </c>
      <c r="C564">
        <v>4206</v>
      </c>
      <c r="D564" t="s">
        <v>822</v>
      </c>
      <c r="E564">
        <v>133488</v>
      </c>
      <c r="F564">
        <v>119389</v>
      </c>
      <c r="G564">
        <v>8060</v>
      </c>
      <c r="H564">
        <v>8192</v>
      </c>
    </row>
    <row r="565" spans="1:8">
      <c r="A565" s="71">
        <v>44215</v>
      </c>
      <c r="B565" t="s">
        <v>838</v>
      </c>
      <c r="C565">
        <v>4207</v>
      </c>
      <c r="D565" t="s">
        <v>649</v>
      </c>
      <c r="E565">
        <v>300654</v>
      </c>
      <c r="F565">
        <v>196229</v>
      </c>
      <c r="G565">
        <v>18640</v>
      </c>
      <c r="H565">
        <v>14332</v>
      </c>
    </row>
    <row r="566" spans="1:8">
      <c r="A566" s="71">
        <v>44215</v>
      </c>
      <c r="B566" t="s">
        <v>838</v>
      </c>
      <c r="C566">
        <v>4208</v>
      </c>
      <c r="D566" t="s">
        <v>650</v>
      </c>
      <c r="E566">
        <v>299093</v>
      </c>
      <c r="F566">
        <v>275349</v>
      </c>
      <c r="G566">
        <v>29832</v>
      </c>
      <c r="H566">
        <v>28898</v>
      </c>
    </row>
    <row r="567" spans="1:8">
      <c r="A567" s="71">
        <v>44215</v>
      </c>
      <c r="B567" t="s">
        <v>838</v>
      </c>
      <c r="C567">
        <v>4209</v>
      </c>
      <c r="D567" t="s">
        <v>651</v>
      </c>
      <c r="E567">
        <v>234050</v>
      </c>
      <c r="F567">
        <v>225849</v>
      </c>
      <c r="G567">
        <v>18332</v>
      </c>
      <c r="H567">
        <v>17974</v>
      </c>
    </row>
    <row r="568" spans="1:8">
      <c r="A568" s="71">
        <v>44215</v>
      </c>
      <c r="B568" t="s">
        <v>838</v>
      </c>
      <c r="C568">
        <v>4210</v>
      </c>
      <c r="D568" t="s">
        <v>839</v>
      </c>
      <c r="E568">
        <v>174320</v>
      </c>
      <c r="F568">
        <v>164483</v>
      </c>
      <c r="G568">
        <v>9921</v>
      </c>
      <c r="H568">
        <v>9676</v>
      </c>
    </row>
    <row r="569" spans="1:8">
      <c r="A569" s="71">
        <v>44215</v>
      </c>
      <c r="B569" t="s">
        <v>838</v>
      </c>
      <c r="C569">
        <v>4211</v>
      </c>
      <c r="D569" t="s">
        <v>840</v>
      </c>
      <c r="E569">
        <v>181510</v>
      </c>
      <c r="F569">
        <v>187995</v>
      </c>
      <c r="G569">
        <v>22540</v>
      </c>
      <c r="H569">
        <v>22223</v>
      </c>
    </row>
    <row r="570" spans="1:8">
      <c r="A570" s="71">
        <v>44215</v>
      </c>
      <c r="B570" t="s">
        <v>838</v>
      </c>
      <c r="C570">
        <v>4212</v>
      </c>
      <c r="D570" t="s">
        <v>841</v>
      </c>
      <c r="E570">
        <v>66328</v>
      </c>
      <c r="F570">
        <v>77391</v>
      </c>
      <c r="G570">
        <v>8364</v>
      </c>
      <c r="H570">
        <v>8128</v>
      </c>
    </row>
    <row r="571" spans="1:8">
      <c r="A571" s="71">
        <v>44215</v>
      </c>
      <c r="B571" t="s">
        <v>838</v>
      </c>
      <c r="C571">
        <v>4213</v>
      </c>
      <c r="D571" t="s">
        <v>842</v>
      </c>
      <c r="E571">
        <v>442059</v>
      </c>
      <c r="F571">
        <v>448913</v>
      </c>
      <c r="G571">
        <v>32280</v>
      </c>
      <c r="H571">
        <v>30925</v>
      </c>
    </row>
    <row r="572" spans="1:8">
      <c r="A572" s="71">
        <v>44215</v>
      </c>
      <c r="B572" t="s">
        <v>838</v>
      </c>
      <c r="C572">
        <v>4215</v>
      </c>
      <c r="D572" t="s">
        <v>843</v>
      </c>
      <c r="E572">
        <v>156879</v>
      </c>
      <c r="F572">
        <v>139212</v>
      </c>
      <c r="G572">
        <v>15720</v>
      </c>
      <c r="H572">
        <v>14308</v>
      </c>
    </row>
    <row r="573" spans="1:8">
      <c r="A573" s="71">
        <v>44215</v>
      </c>
      <c r="B573" t="s">
        <v>838</v>
      </c>
      <c r="C573">
        <v>4217</v>
      </c>
      <c r="D573" t="s">
        <v>844</v>
      </c>
      <c r="E573">
        <v>56266</v>
      </c>
      <c r="F573">
        <v>56533</v>
      </c>
      <c r="G573">
        <v>14101</v>
      </c>
      <c r="H573">
        <v>14391</v>
      </c>
    </row>
    <row r="574" spans="1:8">
      <c r="A574" s="71">
        <v>44215</v>
      </c>
      <c r="B574" t="s">
        <v>845</v>
      </c>
      <c r="C574">
        <v>4126</v>
      </c>
      <c r="D574" t="s">
        <v>846</v>
      </c>
      <c r="E574">
        <v>252387</v>
      </c>
      <c r="F574">
        <v>250373</v>
      </c>
      <c r="G574">
        <v>27918</v>
      </c>
      <c r="H574">
        <v>26982</v>
      </c>
    </row>
    <row r="575" spans="1:8">
      <c r="A575" s="71">
        <v>44215</v>
      </c>
      <c r="B575" t="s">
        <v>845</v>
      </c>
      <c r="C575">
        <v>4127</v>
      </c>
      <c r="D575" t="s">
        <v>563</v>
      </c>
      <c r="E575">
        <v>227032</v>
      </c>
      <c r="F575">
        <v>244880</v>
      </c>
      <c r="G575">
        <v>22287</v>
      </c>
      <c r="H575">
        <v>22837</v>
      </c>
    </row>
    <row r="576" spans="1:8">
      <c r="A576" s="71">
        <v>44215</v>
      </c>
      <c r="B576" t="s">
        <v>845</v>
      </c>
      <c r="C576">
        <v>4128</v>
      </c>
      <c r="D576" t="s">
        <v>847</v>
      </c>
      <c r="E576">
        <v>151060</v>
      </c>
      <c r="F576">
        <v>155520</v>
      </c>
      <c r="G576">
        <v>23091</v>
      </c>
      <c r="H576">
        <v>22945</v>
      </c>
    </row>
    <row r="577" spans="1:8">
      <c r="A577" s="71">
        <v>44215</v>
      </c>
      <c r="B577" t="s">
        <v>845</v>
      </c>
      <c r="C577">
        <v>4129</v>
      </c>
      <c r="D577" t="s">
        <v>848</v>
      </c>
      <c r="E577">
        <v>458359</v>
      </c>
      <c r="F577">
        <v>451178</v>
      </c>
      <c r="G577">
        <v>47044</v>
      </c>
      <c r="H577">
        <v>44944</v>
      </c>
    </row>
    <row r="578" spans="1:8">
      <c r="A578" s="71">
        <v>44215</v>
      </c>
      <c r="B578" t="s">
        <v>845</v>
      </c>
      <c r="C578">
        <v>4130</v>
      </c>
      <c r="D578" t="s">
        <v>360</v>
      </c>
      <c r="E578">
        <v>123363</v>
      </c>
      <c r="F578">
        <v>110135</v>
      </c>
      <c r="G578">
        <v>16937</v>
      </c>
      <c r="H578">
        <v>14810</v>
      </c>
    </row>
    <row r="579" spans="1:8">
      <c r="A579" s="71">
        <v>44215</v>
      </c>
      <c r="B579" t="s">
        <v>845</v>
      </c>
      <c r="C579">
        <v>4131</v>
      </c>
      <c r="D579" t="s">
        <v>849</v>
      </c>
      <c r="E579">
        <v>115510</v>
      </c>
      <c r="F579">
        <v>113979</v>
      </c>
      <c r="G579">
        <v>27484</v>
      </c>
      <c r="H579">
        <v>26938</v>
      </c>
    </row>
    <row r="580" spans="1:8">
      <c r="A580" s="71">
        <v>44215</v>
      </c>
      <c r="B580" t="s">
        <v>845</v>
      </c>
      <c r="C580">
        <v>4132</v>
      </c>
      <c r="D580" t="s">
        <v>850</v>
      </c>
      <c r="E580">
        <v>97684</v>
      </c>
      <c r="F580">
        <v>98527</v>
      </c>
      <c r="G580">
        <v>26503</v>
      </c>
      <c r="H580">
        <v>25808</v>
      </c>
    </row>
    <row r="581" spans="1:8">
      <c r="A581" s="71">
        <v>44215</v>
      </c>
      <c r="B581" t="s">
        <v>845</v>
      </c>
      <c r="C581">
        <v>4133</v>
      </c>
      <c r="D581" t="s">
        <v>809</v>
      </c>
      <c r="E581">
        <v>134697</v>
      </c>
      <c r="F581">
        <v>99683</v>
      </c>
      <c r="G581">
        <v>24074</v>
      </c>
      <c r="H581">
        <v>18577</v>
      </c>
    </row>
    <row r="582" spans="1:8">
      <c r="A582" s="71">
        <v>44215</v>
      </c>
      <c r="B582" t="s">
        <v>845</v>
      </c>
      <c r="C582">
        <v>4134</v>
      </c>
      <c r="D582" t="s">
        <v>851</v>
      </c>
      <c r="E582">
        <v>78484</v>
      </c>
      <c r="F582">
        <v>81312</v>
      </c>
      <c r="G582">
        <v>20228</v>
      </c>
      <c r="H582">
        <v>20157</v>
      </c>
    </row>
    <row r="583" spans="1:8">
      <c r="A583" s="71">
        <v>44215</v>
      </c>
      <c r="B583" t="s">
        <v>845</v>
      </c>
      <c r="C583">
        <v>4135</v>
      </c>
      <c r="D583" t="s">
        <v>852</v>
      </c>
      <c r="E583">
        <v>45622</v>
      </c>
      <c r="F583">
        <v>39639</v>
      </c>
      <c r="G583">
        <v>10769</v>
      </c>
      <c r="H583">
        <v>9318</v>
      </c>
    </row>
    <row r="584" spans="1:8">
      <c r="A584" s="71">
        <v>44215</v>
      </c>
      <c r="B584" t="s">
        <v>845</v>
      </c>
      <c r="C584">
        <v>4136</v>
      </c>
      <c r="D584" t="s">
        <v>732</v>
      </c>
      <c r="E584">
        <v>155506</v>
      </c>
      <c r="F584">
        <v>154127</v>
      </c>
      <c r="G584">
        <v>14235</v>
      </c>
      <c r="H584">
        <v>14305</v>
      </c>
    </row>
    <row r="585" spans="1:8">
      <c r="A585" s="71">
        <v>44215</v>
      </c>
      <c r="B585" t="s">
        <v>845</v>
      </c>
      <c r="C585">
        <v>4137</v>
      </c>
      <c r="D585" t="s">
        <v>853</v>
      </c>
      <c r="E585">
        <v>16917</v>
      </c>
      <c r="F585">
        <v>16995</v>
      </c>
      <c r="G585">
        <v>5226</v>
      </c>
      <c r="H585">
        <v>4987</v>
      </c>
    </row>
    <row r="586" spans="1:8">
      <c r="A586" s="71">
        <v>44215</v>
      </c>
      <c r="B586" t="s">
        <v>845</v>
      </c>
      <c r="C586">
        <v>4138</v>
      </c>
      <c r="D586" t="s">
        <v>854</v>
      </c>
      <c r="E586">
        <v>126493</v>
      </c>
      <c r="F586">
        <v>113313</v>
      </c>
      <c r="G586">
        <v>57402</v>
      </c>
      <c r="H586">
        <v>58027</v>
      </c>
    </row>
    <row r="587" spans="1:8">
      <c r="A587" s="71">
        <v>44215</v>
      </c>
      <c r="B587" t="s">
        <v>855</v>
      </c>
      <c r="C587">
        <v>4701</v>
      </c>
      <c r="D587" t="s">
        <v>856</v>
      </c>
      <c r="E587">
        <v>48522</v>
      </c>
      <c r="F587">
        <v>39613</v>
      </c>
      <c r="G587">
        <v>32154</v>
      </c>
      <c r="H587">
        <v>32256</v>
      </c>
    </row>
    <row r="588" spans="1:8">
      <c r="A588" s="71">
        <v>44215</v>
      </c>
      <c r="B588" t="s">
        <v>855</v>
      </c>
      <c r="C588">
        <v>4702</v>
      </c>
      <c r="D588" t="s">
        <v>857</v>
      </c>
      <c r="E588">
        <v>44120</v>
      </c>
      <c r="F588">
        <v>40598</v>
      </c>
      <c r="G588">
        <v>25998</v>
      </c>
      <c r="H588">
        <v>26357</v>
      </c>
    </row>
    <row r="589" spans="1:8">
      <c r="A589" s="71">
        <v>44215</v>
      </c>
      <c r="B589" t="s">
        <v>855</v>
      </c>
      <c r="C589">
        <v>4703</v>
      </c>
      <c r="D589" t="s">
        <v>858</v>
      </c>
      <c r="E589">
        <v>49789</v>
      </c>
      <c r="F589">
        <v>48250</v>
      </c>
      <c r="G589">
        <v>28647</v>
      </c>
      <c r="H589">
        <v>26730</v>
      </c>
    </row>
    <row r="590" spans="1:8">
      <c r="A590" s="71">
        <v>44215</v>
      </c>
      <c r="B590" t="s">
        <v>855</v>
      </c>
      <c r="C590">
        <v>4704</v>
      </c>
      <c r="D590" t="s">
        <v>859</v>
      </c>
      <c r="E590">
        <v>77993</v>
      </c>
      <c r="F590">
        <v>73611</v>
      </c>
      <c r="G590">
        <v>44978</v>
      </c>
      <c r="H590">
        <v>46677</v>
      </c>
    </row>
    <row r="591" spans="1:8">
      <c r="A591" s="71">
        <v>44215</v>
      </c>
      <c r="B591" t="s">
        <v>855</v>
      </c>
      <c r="C591">
        <v>4705</v>
      </c>
      <c r="D591" t="s">
        <v>860</v>
      </c>
      <c r="E591">
        <v>59426</v>
      </c>
      <c r="F591">
        <v>52190</v>
      </c>
      <c r="G591">
        <v>39531</v>
      </c>
      <c r="H591">
        <v>41027</v>
      </c>
    </row>
    <row r="592" spans="1:8">
      <c r="A592" s="71">
        <v>44215</v>
      </c>
      <c r="B592" t="s">
        <v>855</v>
      </c>
      <c r="C592">
        <v>4706</v>
      </c>
      <c r="D592" t="s">
        <v>861</v>
      </c>
      <c r="E592">
        <v>35022</v>
      </c>
      <c r="F592">
        <v>36823</v>
      </c>
      <c r="G592">
        <v>25791</v>
      </c>
      <c r="H592">
        <v>28584</v>
      </c>
    </row>
    <row r="593" spans="1:8">
      <c r="A593" s="71">
        <v>44215</v>
      </c>
      <c r="B593" t="s">
        <v>855</v>
      </c>
      <c r="C593">
        <v>4707</v>
      </c>
      <c r="D593" t="s">
        <v>862</v>
      </c>
      <c r="E593">
        <v>37572</v>
      </c>
      <c r="F593">
        <v>38401</v>
      </c>
      <c r="G593">
        <v>35436</v>
      </c>
      <c r="H593">
        <v>36998</v>
      </c>
    </row>
    <row r="594" spans="1:8">
      <c r="A594" s="71">
        <v>44215</v>
      </c>
      <c r="B594" t="s">
        <v>855</v>
      </c>
      <c r="C594">
        <v>4708</v>
      </c>
      <c r="D594" t="s">
        <v>863</v>
      </c>
      <c r="E594">
        <v>133044</v>
      </c>
      <c r="F594">
        <v>118786</v>
      </c>
      <c r="G594">
        <v>34119</v>
      </c>
      <c r="H594">
        <v>34990</v>
      </c>
    </row>
    <row r="595" spans="1:8">
      <c r="A595" s="71">
        <v>44215</v>
      </c>
      <c r="B595" t="s">
        <v>855</v>
      </c>
      <c r="C595">
        <v>4709</v>
      </c>
      <c r="D595" t="s">
        <v>864</v>
      </c>
      <c r="E595">
        <v>131839</v>
      </c>
      <c r="F595">
        <v>117790</v>
      </c>
      <c r="G595">
        <v>40396</v>
      </c>
      <c r="H595">
        <v>40629</v>
      </c>
    </row>
    <row r="596" spans="1:8">
      <c r="A596" s="71">
        <v>44215</v>
      </c>
      <c r="B596" t="s">
        <v>855</v>
      </c>
      <c r="C596">
        <v>4710</v>
      </c>
      <c r="D596" t="s">
        <v>865</v>
      </c>
      <c r="E596">
        <v>83527</v>
      </c>
      <c r="F596">
        <v>73090</v>
      </c>
      <c r="G596">
        <v>43457</v>
      </c>
      <c r="H596">
        <v>41092</v>
      </c>
    </row>
    <row r="597" spans="1:8">
      <c r="A597" s="71">
        <v>44215</v>
      </c>
      <c r="B597" t="s">
        <v>855</v>
      </c>
      <c r="C597">
        <v>4711</v>
      </c>
      <c r="D597" t="s">
        <v>434</v>
      </c>
      <c r="E597">
        <v>77040</v>
      </c>
      <c r="F597">
        <v>89799</v>
      </c>
      <c r="G597">
        <v>31555</v>
      </c>
      <c r="H597">
        <v>29648</v>
      </c>
    </row>
    <row r="598" spans="1:8">
      <c r="A598" s="71">
        <v>44215</v>
      </c>
      <c r="B598" t="s">
        <v>855</v>
      </c>
      <c r="C598">
        <v>4712</v>
      </c>
      <c r="D598" t="s">
        <v>755</v>
      </c>
      <c r="E598">
        <v>31502</v>
      </c>
      <c r="F598">
        <v>32724</v>
      </c>
      <c r="G598">
        <v>15900</v>
      </c>
      <c r="H598">
        <v>16109</v>
      </c>
    </row>
    <row r="599" spans="1:8">
      <c r="A599" s="71">
        <v>44215</v>
      </c>
      <c r="B599" t="s">
        <v>855</v>
      </c>
      <c r="C599">
        <v>4713</v>
      </c>
      <c r="D599" t="s">
        <v>339</v>
      </c>
      <c r="E599">
        <v>37248</v>
      </c>
      <c r="F599">
        <v>40743</v>
      </c>
      <c r="G599">
        <v>19037</v>
      </c>
      <c r="H599">
        <v>17418</v>
      </c>
    </row>
  </sheetData>
  <phoneticPr fontId="2" type="noConversion"/>
  <pageMargins left="0.7" right="0.7" top="0.75" bottom="0.75" header="0.3" footer="0.3"/>
  <pageSetup paperSize="9" scale="4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BFBB-0181-448E-A932-90E0FC19D39E}">
  <sheetPr>
    <pageSetUpPr fitToPage="1"/>
  </sheetPr>
  <dimension ref="A1:D26"/>
  <sheetViews>
    <sheetView workbookViewId="0">
      <selection activeCell="A2" sqref="A2:D26"/>
    </sheetView>
  </sheetViews>
  <sheetFormatPr defaultColWidth="9" defaultRowHeight="17"/>
  <cols>
    <col min="1" max="1" width="9" style="48"/>
    <col min="2" max="3" width="12.75" style="48" customWidth="1"/>
    <col min="4" max="4" width="13" style="48" customWidth="1"/>
    <col min="5" max="14" width="8.75" style="48" customWidth="1"/>
    <col min="15" max="16384" width="9" style="48"/>
  </cols>
  <sheetData>
    <row r="1" spans="1:4" ht="28.5" customHeight="1">
      <c r="A1" s="79" t="s">
        <v>207</v>
      </c>
      <c r="B1" s="79"/>
      <c r="C1" s="79"/>
      <c r="D1" s="79"/>
    </row>
    <row r="2" spans="1:4" ht="20.149999999999999" customHeight="1">
      <c r="A2" s="49" t="s">
        <v>208</v>
      </c>
      <c r="B2" s="49" t="s">
        <v>209</v>
      </c>
      <c r="C2" s="49" t="s">
        <v>210</v>
      </c>
      <c r="D2" s="49" t="s">
        <v>211</v>
      </c>
    </row>
    <row r="3" spans="1:4" ht="20.149999999999999" customHeight="1">
      <c r="A3" s="50">
        <v>2016</v>
      </c>
      <c r="B3" s="50" t="s">
        <v>215</v>
      </c>
      <c r="C3" s="50" t="s">
        <v>216</v>
      </c>
      <c r="D3" s="51">
        <v>636141</v>
      </c>
    </row>
    <row r="4" spans="1:4" ht="20.149999999999999" customHeight="1">
      <c r="A4" s="50">
        <v>2015</v>
      </c>
      <c r="B4" s="50" t="s">
        <v>215</v>
      </c>
      <c r="C4" s="50" t="s">
        <v>216</v>
      </c>
      <c r="D4" s="51">
        <v>574762</v>
      </c>
    </row>
    <row r="5" spans="1:4" ht="20.149999999999999" customHeight="1">
      <c r="A5" s="50">
        <v>2014</v>
      </c>
      <c r="B5" s="50" t="s">
        <v>215</v>
      </c>
      <c r="C5" s="50" t="s">
        <v>216</v>
      </c>
      <c r="D5" s="51">
        <v>598445</v>
      </c>
    </row>
    <row r="6" spans="1:4" ht="20.149999999999999" customHeight="1">
      <c r="A6" s="50">
        <v>2013</v>
      </c>
      <c r="B6" s="50" t="s">
        <v>215</v>
      </c>
      <c r="C6" s="50" t="s">
        <v>216</v>
      </c>
      <c r="D6" s="51">
        <v>605711</v>
      </c>
    </row>
    <row r="7" spans="1:4">
      <c r="A7" s="50">
        <v>2012</v>
      </c>
      <c r="B7" s="50" t="s">
        <v>215</v>
      </c>
      <c r="C7" s="50" t="s">
        <v>216</v>
      </c>
      <c r="D7" s="51">
        <v>513452</v>
      </c>
    </row>
    <row r="8" spans="1:4">
      <c r="A8" s="50">
        <v>2011</v>
      </c>
      <c r="B8" s="50" t="s">
        <v>215</v>
      </c>
      <c r="C8" s="50" t="s">
        <v>216</v>
      </c>
      <c r="D8" s="51">
        <v>497256</v>
      </c>
    </row>
    <row r="9" spans="1:4">
      <c r="A9" s="50">
        <v>2016</v>
      </c>
      <c r="B9" s="50" t="s">
        <v>217</v>
      </c>
      <c r="C9" s="50" t="s">
        <v>218</v>
      </c>
      <c r="D9" s="51">
        <v>3630</v>
      </c>
    </row>
    <row r="10" spans="1:4">
      <c r="A10" s="50">
        <v>2015</v>
      </c>
      <c r="B10" s="50" t="s">
        <v>217</v>
      </c>
      <c r="C10" s="50" t="s">
        <v>218</v>
      </c>
      <c r="D10" s="51">
        <v>3512</v>
      </c>
    </row>
    <row r="11" spans="1:4">
      <c r="A11" s="50">
        <v>2014</v>
      </c>
      <c r="B11" s="50" t="s">
        <v>217</v>
      </c>
      <c r="C11" s="50" t="s">
        <v>218</v>
      </c>
      <c r="D11" s="51">
        <v>3809</v>
      </c>
    </row>
    <row r="12" spans="1:4">
      <c r="A12" s="50">
        <v>2013</v>
      </c>
      <c r="B12" s="50" t="s">
        <v>217</v>
      </c>
      <c r="C12" s="50" t="s">
        <v>218</v>
      </c>
      <c r="D12" s="51">
        <v>4099</v>
      </c>
    </row>
    <row r="13" spans="1:4">
      <c r="A13" s="50">
        <v>2012</v>
      </c>
      <c r="B13" s="50" t="s">
        <v>217</v>
      </c>
      <c r="C13" s="50" t="s">
        <v>218</v>
      </c>
      <c r="D13" s="51">
        <v>4273</v>
      </c>
    </row>
    <row r="14" spans="1:4">
      <c r="A14" s="50">
        <v>2011</v>
      </c>
      <c r="B14" s="50" t="s">
        <v>217</v>
      </c>
      <c r="C14" s="50" t="s">
        <v>218</v>
      </c>
      <c r="D14" s="51">
        <v>4537</v>
      </c>
    </row>
    <row r="15" spans="1:4">
      <c r="A15" s="50">
        <v>2016</v>
      </c>
      <c r="B15" s="50" t="s">
        <v>212</v>
      </c>
      <c r="C15" s="50" t="s">
        <v>213</v>
      </c>
      <c r="D15" s="51">
        <v>1036144</v>
      </c>
    </row>
    <row r="16" spans="1:4">
      <c r="A16" s="50">
        <v>2015</v>
      </c>
      <c r="B16" s="50" t="s">
        <v>212</v>
      </c>
      <c r="C16" s="50" t="s">
        <v>213</v>
      </c>
      <c r="D16" s="51">
        <v>1049076</v>
      </c>
    </row>
    <row r="17" spans="1:4">
      <c r="A17" s="50">
        <v>2014</v>
      </c>
      <c r="B17" s="50" t="s">
        <v>212</v>
      </c>
      <c r="C17" s="50" t="s">
        <v>213</v>
      </c>
      <c r="D17" s="51">
        <v>1150953</v>
      </c>
    </row>
    <row r="18" spans="1:4">
      <c r="A18" s="50">
        <v>2013</v>
      </c>
      <c r="B18" s="50" t="s">
        <v>212</v>
      </c>
      <c r="C18" s="50" t="s">
        <v>213</v>
      </c>
      <c r="D18" s="51">
        <v>1101517</v>
      </c>
    </row>
    <row r="19" spans="1:4">
      <c r="A19" s="50">
        <v>2012</v>
      </c>
      <c r="B19" s="50" t="s">
        <v>212</v>
      </c>
      <c r="C19" s="50" t="s">
        <v>213</v>
      </c>
      <c r="D19" s="51">
        <v>1139066</v>
      </c>
    </row>
    <row r="20" spans="1:4">
      <c r="A20" s="50">
        <v>2011</v>
      </c>
      <c r="B20" s="50" t="s">
        <v>212</v>
      </c>
      <c r="C20" s="50" t="s">
        <v>213</v>
      </c>
      <c r="D20" s="51">
        <v>1089840</v>
      </c>
    </row>
    <row r="21" spans="1:4">
      <c r="A21" s="50">
        <v>2016</v>
      </c>
      <c r="B21" s="50" t="s">
        <v>212</v>
      </c>
      <c r="C21" s="50" t="s">
        <v>214</v>
      </c>
      <c r="D21" s="51">
        <v>645486</v>
      </c>
    </row>
    <row r="22" spans="1:4">
      <c r="A22" s="50">
        <v>2015</v>
      </c>
      <c r="B22" s="50" t="s">
        <v>212</v>
      </c>
      <c r="C22" s="50" t="s">
        <v>214</v>
      </c>
      <c r="D22" s="51">
        <v>644332</v>
      </c>
    </row>
    <row r="23" spans="1:4">
      <c r="A23" s="50">
        <v>2014</v>
      </c>
      <c r="B23" s="50" t="s">
        <v>212</v>
      </c>
      <c r="C23" s="50" t="s">
        <v>214</v>
      </c>
      <c r="D23" s="51">
        <v>654467</v>
      </c>
    </row>
    <row r="24" spans="1:4">
      <c r="A24" s="50">
        <v>2013</v>
      </c>
      <c r="B24" s="50" t="s">
        <v>212</v>
      </c>
      <c r="C24" s="50" t="s">
        <v>214</v>
      </c>
      <c r="D24" s="51">
        <v>622256</v>
      </c>
    </row>
    <row r="25" spans="1:4">
      <c r="A25" s="50">
        <v>2012</v>
      </c>
      <c r="B25" s="50" t="s">
        <v>212</v>
      </c>
      <c r="C25" s="50" t="s">
        <v>214</v>
      </c>
      <c r="D25" s="51">
        <v>604327</v>
      </c>
    </row>
    <row r="26" spans="1:4">
      <c r="A26" s="50">
        <v>2011</v>
      </c>
      <c r="B26" s="50" t="s">
        <v>212</v>
      </c>
      <c r="C26" s="50" t="s">
        <v>214</v>
      </c>
      <c r="D26" s="51">
        <v>594559</v>
      </c>
    </row>
  </sheetData>
  <autoFilter ref="A2:D26" xr:uid="{CABFBFBB-0181-448E-A932-90E0FC19D39E}">
    <sortState xmlns:xlrd2="http://schemas.microsoft.com/office/spreadsheetml/2017/richdata2" ref="A3:D26">
      <sortCondition ref="C2:C26"/>
    </sortState>
  </autoFilter>
  <mergeCells count="1">
    <mergeCell ref="A1:D1"/>
  </mergeCells>
  <phoneticPr fontId="2" type="noConversion"/>
  <pageMargins left="0.7" right="0.7" top="0.75" bottom="0.75" header="0.3" footer="0.3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2</vt:i4>
      </vt:variant>
    </vt:vector>
  </HeadingPairs>
  <TitlesOfParts>
    <vt:vector size="16" baseType="lpstr">
      <vt:lpstr>기말-1</vt:lpstr>
      <vt:lpstr>기말-2</vt:lpstr>
      <vt:lpstr>기말-3</vt:lpstr>
      <vt:lpstr>기말-4</vt:lpstr>
      <vt:lpstr>기말4-피벗</vt:lpstr>
      <vt:lpstr>기말-5</vt:lpstr>
      <vt:lpstr>기말-6</vt:lpstr>
      <vt:lpstr>기말-7</vt:lpstr>
      <vt:lpstr>기말-8</vt:lpstr>
      <vt:lpstr>기말-9</vt:lpstr>
      <vt:lpstr>기말-9 피벗테이블</vt:lpstr>
      <vt:lpstr>기말-10</vt:lpstr>
      <vt:lpstr>기말-11</vt:lpstr>
      <vt:lpstr>기말-12</vt:lpstr>
      <vt:lpstr>'기말-3'!Print_Titles</vt:lpstr>
      <vt:lpstr>'기말-11'!subwayfee_1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유상신</dc:creator>
  <cp:lastModifiedBy>82103</cp:lastModifiedBy>
  <cp:lastPrinted>2021-06-11T01:15:50Z</cp:lastPrinted>
  <dcterms:created xsi:type="dcterms:W3CDTF">2019-04-25T13:28:33Z</dcterms:created>
  <dcterms:modified xsi:type="dcterms:W3CDTF">2021-06-11T02:02:01Z</dcterms:modified>
</cp:coreProperties>
</file>