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PCard\"/>
    </mc:Choice>
  </mc:AlternateContent>
  <bookViews>
    <workbookView xWindow="0" yWindow="0" windowWidth="28800" windowHeight="12135"/>
  </bookViews>
  <sheets>
    <sheet name="templ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" l="1"/>
  <c r="E73" i="1"/>
  <c r="F73" i="1"/>
  <c r="G73" i="1"/>
  <c r="H73" i="1"/>
  <c r="AA73" i="1" s="1"/>
  <c r="I73" i="1"/>
  <c r="J73" i="1"/>
  <c r="K73" i="1"/>
  <c r="L73" i="1"/>
  <c r="M73" i="1"/>
  <c r="N73" i="1"/>
  <c r="O73" i="1"/>
  <c r="P73" i="1"/>
  <c r="Q73" i="1"/>
  <c r="AB73" i="1" s="1"/>
  <c r="R73" i="1"/>
  <c r="S73" i="1"/>
  <c r="T73" i="1"/>
  <c r="U73" i="1"/>
  <c r="V73" i="1"/>
  <c r="W73" i="1"/>
  <c r="X73" i="1"/>
  <c r="Y73" i="1"/>
  <c r="D85" i="1"/>
  <c r="E85" i="1"/>
  <c r="F85" i="1"/>
  <c r="G85" i="1"/>
  <c r="H85" i="1"/>
  <c r="AA85" i="1" s="1"/>
  <c r="I85" i="1"/>
  <c r="J85" i="1"/>
  <c r="K85" i="1"/>
  <c r="L85" i="1"/>
  <c r="M85" i="1"/>
  <c r="N85" i="1"/>
  <c r="O85" i="1"/>
  <c r="P85" i="1"/>
  <c r="Q85" i="1"/>
  <c r="AB85" i="1" s="1"/>
  <c r="R85" i="1"/>
  <c r="S85" i="1"/>
  <c r="T85" i="1"/>
  <c r="U85" i="1"/>
  <c r="V85" i="1"/>
  <c r="W85" i="1"/>
  <c r="X85" i="1"/>
  <c r="Y85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D102" i="1" l="1"/>
  <c r="E102" i="1"/>
  <c r="F102" i="1"/>
  <c r="G102" i="1"/>
  <c r="H102" i="1"/>
  <c r="AA102" i="1" s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D95" i="1"/>
  <c r="E95" i="1"/>
  <c r="F95" i="1"/>
  <c r="G95" i="1"/>
  <c r="H95" i="1"/>
  <c r="AA95" i="1" s="1"/>
  <c r="I95" i="1"/>
  <c r="J95" i="1"/>
  <c r="K95" i="1"/>
  <c r="L95" i="1"/>
  <c r="M95" i="1"/>
  <c r="N95" i="1"/>
  <c r="O95" i="1"/>
  <c r="P95" i="1"/>
  <c r="Q95" i="1"/>
  <c r="R95" i="1"/>
  <c r="Z95" i="1" s="1"/>
  <c r="S95" i="1"/>
  <c r="T95" i="1"/>
  <c r="U95" i="1"/>
  <c r="V95" i="1"/>
  <c r="W95" i="1"/>
  <c r="X95" i="1"/>
  <c r="Y95" i="1"/>
  <c r="D96" i="1"/>
  <c r="Z96" i="1" s="1"/>
  <c r="AC96" i="1" s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D97" i="1"/>
  <c r="E97" i="1"/>
  <c r="F97" i="1"/>
  <c r="G97" i="1"/>
  <c r="H97" i="1"/>
  <c r="AA97" i="1" s="1"/>
  <c r="I97" i="1"/>
  <c r="J97" i="1"/>
  <c r="K97" i="1"/>
  <c r="L97" i="1"/>
  <c r="M97" i="1"/>
  <c r="N97" i="1"/>
  <c r="O97" i="1"/>
  <c r="P97" i="1"/>
  <c r="Q97" i="1"/>
  <c r="AB97" i="1" s="1"/>
  <c r="R97" i="1"/>
  <c r="S97" i="1"/>
  <c r="T97" i="1"/>
  <c r="U97" i="1"/>
  <c r="V97" i="1"/>
  <c r="W97" i="1"/>
  <c r="X97" i="1"/>
  <c r="Y97" i="1"/>
  <c r="D91" i="1"/>
  <c r="E91" i="1"/>
  <c r="F91" i="1"/>
  <c r="G91" i="1"/>
  <c r="H91" i="1"/>
  <c r="AA91" i="1" s="1"/>
  <c r="I91" i="1"/>
  <c r="J91" i="1"/>
  <c r="K91" i="1"/>
  <c r="L91" i="1"/>
  <c r="M91" i="1"/>
  <c r="N91" i="1"/>
  <c r="O91" i="1"/>
  <c r="P91" i="1"/>
  <c r="Q91" i="1"/>
  <c r="R91" i="1"/>
  <c r="Z91" i="1" s="1"/>
  <c r="AC91" i="1" s="1"/>
  <c r="S91" i="1"/>
  <c r="T91" i="1"/>
  <c r="U91" i="1"/>
  <c r="V91" i="1"/>
  <c r="W91" i="1"/>
  <c r="X91" i="1"/>
  <c r="Y91" i="1"/>
  <c r="D92" i="1"/>
  <c r="Z92" i="1" s="1"/>
  <c r="AC92" i="1" s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C92" i="1"/>
  <c r="C91" i="1"/>
  <c r="AB104" i="1"/>
  <c r="AA104" i="1"/>
  <c r="Z104" i="1"/>
  <c r="AB102" i="1"/>
  <c r="Z102" i="1"/>
  <c r="AB96" i="1"/>
  <c r="AA96" i="1"/>
  <c r="AB95" i="1"/>
  <c r="AB92" i="1"/>
  <c r="AA92" i="1"/>
  <c r="AB91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AB86" i="1" s="1"/>
  <c r="R86" i="1"/>
  <c r="S86" i="1"/>
  <c r="T86" i="1"/>
  <c r="U86" i="1"/>
  <c r="V86" i="1"/>
  <c r="W86" i="1"/>
  <c r="X86" i="1"/>
  <c r="Y86" i="1"/>
  <c r="C86" i="1"/>
  <c r="AB84" i="1"/>
  <c r="AA84" i="1"/>
  <c r="Z84" i="1"/>
  <c r="AB83" i="1"/>
  <c r="AA83" i="1"/>
  <c r="Z83" i="1"/>
  <c r="AB82" i="1"/>
  <c r="AA82" i="1"/>
  <c r="Z82" i="1"/>
  <c r="AB81" i="1"/>
  <c r="AA81" i="1"/>
  <c r="Z81" i="1"/>
  <c r="AB80" i="1"/>
  <c r="AA80" i="1"/>
  <c r="Z80" i="1"/>
  <c r="AB78" i="1"/>
  <c r="AA78" i="1"/>
  <c r="Z78" i="1"/>
  <c r="AB74" i="1"/>
  <c r="AA74" i="1"/>
  <c r="Z74" i="1"/>
  <c r="AB71" i="1"/>
  <c r="AA71" i="1"/>
  <c r="Z71" i="1"/>
  <c r="D66" i="1"/>
  <c r="D64" i="1" s="1"/>
  <c r="E66" i="1"/>
  <c r="E64" i="1" s="1"/>
  <c r="F66" i="1"/>
  <c r="F64" i="1" s="1"/>
  <c r="G66" i="1"/>
  <c r="H66" i="1"/>
  <c r="H64" i="1" s="1"/>
  <c r="I66" i="1"/>
  <c r="J66" i="1"/>
  <c r="J64" i="1" s="1"/>
  <c r="K66" i="1"/>
  <c r="K64" i="1" s="1"/>
  <c r="L66" i="1"/>
  <c r="M66" i="1"/>
  <c r="M64" i="1" s="1"/>
  <c r="N66" i="1"/>
  <c r="N64" i="1" s="1"/>
  <c r="O66" i="1"/>
  <c r="O64" i="1" s="1"/>
  <c r="P66" i="1"/>
  <c r="P64" i="1" s="1"/>
  <c r="Q66" i="1"/>
  <c r="R66" i="1"/>
  <c r="R64" i="1" s="1"/>
  <c r="S66" i="1"/>
  <c r="S64" i="1" s="1"/>
  <c r="T66" i="1"/>
  <c r="T64" i="1" s="1"/>
  <c r="U66" i="1"/>
  <c r="U64" i="1" s="1"/>
  <c r="V66" i="1"/>
  <c r="W66" i="1"/>
  <c r="W64" i="1" s="1"/>
  <c r="X66" i="1"/>
  <c r="X64" i="1" s="1"/>
  <c r="Y66" i="1"/>
  <c r="Y64" i="1" s="1"/>
  <c r="C66" i="1"/>
  <c r="C64" i="1" s="1"/>
  <c r="AB70" i="1"/>
  <c r="AA70" i="1"/>
  <c r="Z70" i="1"/>
  <c r="AB69" i="1"/>
  <c r="AA69" i="1"/>
  <c r="Z69" i="1"/>
  <c r="AB68" i="1"/>
  <c r="AA68" i="1"/>
  <c r="Z68" i="1"/>
  <c r="AB67" i="1"/>
  <c r="AA67" i="1"/>
  <c r="Z67" i="1"/>
  <c r="AB66" i="1"/>
  <c r="AB65" i="1"/>
  <c r="AA65" i="1"/>
  <c r="Z65" i="1"/>
  <c r="G64" i="1"/>
  <c r="I64" i="1"/>
  <c r="L64" i="1"/>
  <c r="Q64" i="1"/>
  <c r="AB64" i="1" s="1"/>
  <c r="V64" i="1"/>
  <c r="Y57" i="1"/>
  <c r="AA57" i="1" s="1"/>
  <c r="U57" i="1"/>
  <c r="Z57" i="1" s="1"/>
  <c r="AB61" i="1"/>
  <c r="AA61" i="1"/>
  <c r="Z61" i="1"/>
  <c r="AB57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AB50" i="1" s="1"/>
  <c r="R50" i="1"/>
  <c r="S50" i="1"/>
  <c r="T50" i="1"/>
  <c r="U50" i="1"/>
  <c r="V50" i="1"/>
  <c r="W50" i="1"/>
  <c r="X50" i="1"/>
  <c r="Y50" i="1"/>
  <c r="C50" i="1"/>
  <c r="Z51" i="1"/>
  <c r="AA51" i="1"/>
  <c r="AB51" i="1"/>
  <c r="Z52" i="1"/>
  <c r="AA52" i="1"/>
  <c r="AB52" i="1"/>
  <c r="Z53" i="1"/>
  <c r="AA53" i="1"/>
  <c r="AB53" i="1"/>
  <c r="Z54" i="1"/>
  <c r="AA54" i="1"/>
  <c r="AB54" i="1"/>
  <c r="Z7" i="1"/>
  <c r="Z6" i="1"/>
  <c r="Z93" i="1" s="1"/>
  <c r="AB47" i="1"/>
  <c r="Y47" i="1"/>
  <c r="M47" i="1"/>
  <c r="V47" i="1"/>
  <c r="J47" i="1"/>
  <c r="N47" i="1"/>
  <c r="I47" i="1"/>
  <c r="X47" i="1"/>
  <c r="P47" i="1"/>
  <c r="L47" i="1"/>
  <c r="W47" i="1"/>
  <c r="O47" i="1"/>
  <c r="K47" i="1"/>
  <c r="S47" i="1"/>
  <c r="G47" i="1"/>
  <c r="D47" i="1"/>
  <c r="C47" i="1"/>
  <c r="G41" i="1"/>
  <c r="K41" i="1"/>
  <c r="L41" i="1"/>
  <c r="O41" i="1"/>
  <c r="P41" i="1"/>
  <c r="Z38" i="1"/>
  <c r="Z27" i="1"/>
  <c r="Z26" i="1"/>
  <c r="Z25" i="1"/>
  <c r="Z23" i="1"/>
  <c r="Z22" i="1"/>
  <c r="Z21" i="1"/>
  <c r="Z19" i="1"/>
  <c r="Z16" i="1"/>
  <c r="Z13" i="1"/>
  <c r="Z12" i="1"/>
  <c r="Z11" i="1"/>
  <c r="Z9" i="1"/>
  <c r="Z8" i="1"/>
  <c r="AC104" i="1" l="1"/>
  <c r="AC102" i="1"/>
  <c r="AC95" i="1"/>
  <c r="AC81" i="1"/>
  <c r="AA86" i="1"/>
  <c r="AC68" i="1"/>
  <c r="AC83" i="1"/>
  <c r="AC61" i="1"/>
  <c r="AC71" i="1"/>
  <c r="Z86" i="1"/>
  <c r="AC86" i="1"/>
  <c r="AC65" i="1"/>
  <c r="AC78" i="1"/>
  <c r="AC82" i="1"/>
  <c r="AC80" i="1"/>
  <c r="AC84" i="1"/>
  <c r="AA66" i="1"/>
  <c r="AC70" i="1"/>
  <c r="AC67" i="1"/>
  <c r="AC69" i="1"/>
  <c r="Z66" i="1"/>
  <c r="AC74" i="1"/>
  <c r="Z64" i="1"/>
  <c r="AA64" i="1"/>
  <c r="AC57" i="1"/>
  <c r="Z50" i="1"/>
  <c r="AA50" i="1"/>
  <c r="AA47" i="1"/>
  <c r="Z17" i="1"/>
  <c r="AA17" i="1"/>
  <c r="AB17" i="1"/>
  <c r="Z18" i="1"/>
  <c r="AA18" i="1"/>
  <c r="AB18" i="1"/>
  <c r="AA19" i="1"/>
  <c r="AB19" i="1"/>
  <c r="Z20" i="1"/>
  <c r="AA20" i="1"/>
  <c r="AB20" i="1"/>
  <c r="AA21" i="1"/>
  <c r="AB21" i="1"/>
  <c r="AA22" i="1"/>
  <c r="AB22" i="1"/>
  <c r="AA23" i="1"/>
  <c r="AB23" i="1"/>
  <c r="Z24" i="1"/>
  <c r="AA24" i="1"/>
  <c r="AB24" i="1"/>
  <c r="AA25" i="1"/>
  <c r="AB25" i="1"/>
  <c r="AA26" i="1"/>
  <c r="AC26" i="1" s="1"/>
  <c r="AB26" i="1"/>
  <c r="AA27" i="1"/>
  <c r="AC27" i="1" s="1"/>
  <c r="AB27" i="1"/>
  <c r="Z28" i="1"/>
  <c r="AA28" i="1"/>
  <c r="AB28" i="1"/>
  <c r="Z29" i="1"/>
  <c r="AA29" i="1"/>
  <c r="AB29" i="1"/>
  <c r="Z30" i="1"/>
  <c r="AA30" i="1"/>
  <c r="AB30" i="1"/>
  <c r="Z31" i="1"/>
  <c r="AA31" i="1"/>
  <c r="AB31" i="1"/>
  <c r="Z32" i="1"/>
  <c r="AA32" i="1"/>
  <c r="AB32" i="1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C37" i="1" s="1"/>
  <c r="AB37" i="1"/>
  <c r="AA38" i="1"/>
  <c r="AB38" i="1"/>
  <c r="AB16" i="1"/>
  <c r="AA16" i="1"/>
  <c r="AA13" i="1"/>
  <c r="AB13" i="1"/>
  <c r="AA7" i="1"/>
  <c r="AB7" i="1"/>
  <c r="AA8" i="1"/>
  <c r="AB8" i="1"/>
  <c r="AA9" i="1"/>
  <c r="AB9" i="1"/>
  <c r="Z10" i="1"/>
  <c r="AA10" i="1"/>
  <c r="AB10" i="1"/>
  <c r="AA11" i="1"/>
  <c r="AB11" i="1"/>
  <c r="AA12" i="1"/>
  <c r="AB12" i="1"/>
  <c r="AA6" i="1"/>
  <c r="AA93" i="1" s="1"/>
  <c r="AC32" i="1" l="1"/>
  <c r="AC22" i="1"/>
  <c r="AC24" i="1"/>
  <c r="AC38" i="1"/>
  <c r="AC21" i="1"/>
  <c r="D14" i="1" s="1"/>
  <c r="D72" i="1" s="1"/>
  <c r="AC19" i="1"/>
  <c r="AC36" i="1"/>
  <c r="AC31" i="1"/>
  <c r="AC25" i="1"/>
  <c r="AC23" i="1"/>
  <c r="AC17" i="1"/>
  <c r="AC20" i="1"/>
  <c r="AC18" i="1"/>
  <c r="AC66" i="1"/>
  <c r="AC34" i="1"/>
  <c r="AC29" i="1"/>
  <c r="AC35" i="1"/>
  <c r="AC30" i="1"/>
  <c r="AC33" i="1"/>
  <c r="AC28" i="1"/>
  <c r="AC64" i="1"/>
  <c r="AC50" i="1"/>
  <c r="F15" i="1"/>
  <c r="K15" i="1"/>
  <c r="P15" i="1"/>
  <c r="U15" i="1"/>
  <c r="N15" i="1"/>
  <c r="J15" i="1"/>
  <c r="G15" i="1"/>
  <c r="L15" i="1"/>
  <c r="Q15" i="1"/>
  <c r="AB15" i="1" s="1"/>
  <c r="V15" i="1"/>
  <c r="I15" i="1"/>
  <c r="X15" i="1"/>
  <c r="E15" i="1"/>
  <c r="T15" i="1"/>
  <c r="C15" i="1"/>
  <c r="H15" i="1"/>
  <c r="M15" i="1"/>
  <c r="R15" i="1"/>
  <c r="W15" i="1"/>
  <c r="D15" i="1"/>
  <c r="S15" i="1"/>
  <c r="O15" i="1"/>
  <c r="Y15" i="1"/>
  <c r="X14" i="1"/>
  <c r="X72" i="1" s="1"/>
  <c r="J14" i="1"/>
  <c r="J72" i="1" s="1"/>
  <c r="C14" i="1"/>
  <c r="U14" i="1"/>
  <c r="U72" i="1" s="1"/>
  <c r="AD108" i="1"/>
  <c r="AD109" i="1" s="1"/>
  <c r="AD104" i="1"/>
  <c r="C104" i="1"/>
  <c r="C102" i="1"/>
  <c r="C97" i="1"/>
  <c r="Z97" i="1" s="1"/>
  <c r="AC97" i="1" s="1"/>
  <c r="C93" i="1"/>
  <c r="U47" i="1"/>
  <c r="T47" i="1"/>
  <c r="R47" i="1"/>
  <c r="F47" i="1"/>
  <c r="E47" i="1"/>
  <c r="Y46" i="1"/>
  <c r="Y41" i="1" s="1"/>
  <c r="X46" i="1"/>
  <c r="X41" i="1" s="1"/>
  <c r="W46" i="1"/>
  <c r="W41" i="1" s="1"/>
  <c r="V46" i="1"/>
  <c r="V41" i="1" s="1"/>
  <c r="U46" i="1"/>
  <c r="U41" i="1" s="1"/>
  <c r="T46" i="1"/>
  <c r="T41" i="1" s="1"/>
  <c r="S46" i="1"/>
  <c r="S41" i="1" s="1"/>
  <c r="R46" i="1"/>
  <c r="R41" i="1" s="1"/>
  <c r="Q46" i="1"/>
  <c r="Q41" i="1" s="1"/>
  <c r="N46" i="1"/>
  <c r="N41" i="1" s="1"/>
  <c r="M46" i="1"/>
  <c r="M41" i="1" s="1"/>
  <c r="J46" i="1"/>
  <c r="J41" i="1" s="1"/>
  <c r="I46" i="1"/>
  <c r="I41" i="1" s="1"/>
  <c r="H46" i="1"/>
  <c r="H41" i="1" s="1"/>
  <c r="F46" i="1"/>
  <c r="F41" i="1" s="1"/>
  <c r="E46" i="1"/>
  <c r="E41" i="1" s="1"/>
  <c r="D46" i="1"/>
  <c r="D41" i="1" s="1"/>
  <c r="C46" i="1"/>
  <c r="C41" i="1" s="1"/>
  <c r="AD34" i="1"/>
  <c r="AD17" i="1"/>
  <c r="AC13" i="1"/>
  <c r="AD10" i="1"/>
  <c r="AB6" i="1"/>
  <c r="AC6" i="1" l="1"/>
  <c r="AC93" i="1" s="1"/>
  <c r="AB93" i="1"/>
  <c r="P14" i="1"/>
  <c r="Q14" i="1"/>
  <c r="E14" i="1"/>
  <c r="E72" i="1" s="1"/>
  <c r="S14" i="1"/>
  <c r="S72" i="1" s="1"/>
  <c r="W14" i="1"/>
  <c r="W72" i="1" s="1"/>
  <c r="K14" i="1"/>
  <c r="Y14" i="1"/>
  <c r="Y72" i="1" s="1"/>
  <c r="R14" i="1"/>
  <c r="R72" i="1" s="1"/>
  <c r="N14" i="1"/>
  <c r="N72" i="1" s="1"/>
  <c r="H14" i="1"/>
  <c r="H72" i="1" s="1"/>
  <c r="F14" i="1"/>
  <c r="T14" i="1"/>
  <c r="V14" i="1"/>
  <c r="V72" i="1" s="1"/>
  <c r="I14" i="1"/>
  <c r="I72" i="1" s="1"/>
  <c r="L14" i="1"/>
  <c r="L72" i="1" s="1"/>
  <c r="M14" i="1"/>
  <c r="O14" i="1"/>
  <c r="G14" i="1"/>
  <c r="AB14" i="1"/>
  <c r="Q72" i="1"/>
  <c r="AB72" i="1" s="1"/>
  <c r="AA41" i="1"/>
  <c r="M72" i="1"/>
  <c r="O72" i="1"/>
  <c r="G72" i="1"/>
  <c r="C72" i="1"/>
  <c r="Z14" i="1"/>
  <c r="P72" i="1"/>
  <c r="K72" i="1"/>
  <c r="AB41" i="1"/>
  <c r="H49" i="1"/>
  <c r="M49" i="1"/>
  <c r="R49" i="1"/>
  <c r="W49" i="1"/>
  <c r="D49" i="1"/>
  <c r="N49" i="1"/>
  <c r="J49" i="1"/>
  <c r="T49" i="1"/>
  <c r="E49" i="1"/>
  <c r="Y49" i="1"/>
  <c r="G49" i="1"/>
  <c r="G48" i="1" s="1"/>
  <c r="L49" i="1"/>
  <c r="L48" i="1" s="1"/>
  <c r="Q49" i="1"/>
  <c r="V49" i="1"/>
  <c r="I49" i="1"/>
  <c r="S49" i="1"/>
  <c r="X49" i="1"/>
  <c r="O49" i="1"/>
  <c r="O48" i="1" s="1"/>
  <c r="K49" i="1"/>
  <c r="K48" i="1" s="1"/>
  <c r="F49" i="1"/>
  <c r="P49" i="1"/>
  <c r="P48" i="1" s="1"/>
  <c r="P40" i="1" s="1"/>
  <c r="P88" i="1" s="1"/>
  <c r="U49" i="1"/>
  <c r="C49" i="1"/>
  <c r="Z41" i="1"/>
  <c r="F72" i="1"/>
  <c r="T72" i="1"/>
  <c r="Z15" i="1"/>
  <c r="Z47" i="1"/>
  <c r="AC47" i="1" s="1"/>
  <c r="AA15" i="1"/>
  <c r="AC16" i="1"/>
  <c r="AC9" i="1"/>
  <c r="AC10" i="1" s="1"/>
  <c r="AC8" i="1"/>
  <c r="AC7" i="1"/>
  <c r="AC11" i="1"/>
  <c r="C96" i="1"/>
  <c r="C95" i="1"/>
  <c r="AC54" i="1"/>
  <c r="P100" i="1" l="1"/>
  <c r="P89" i="1"/>
  <c r="P99" i="1"/>
  <c r="AA14" i="1"/>
  <c r="G40" i="1"/>
  <c r="G88" i="1" s="1"/>
  <c r="Z49" i="1"/>
  <c r="K40" i="1"/>
  <c r="K88" i="1" s="1"/>
  <c r="O40" i="1"/>
  <c r="O88" i="1" s="1"/>
  <c r="AC41" i="1"/>
  <c r="E79" i="1"/>
  <c r="J79" i="1"/>
  <c r="O79" i="1"/>
  <c r="O77" i="1" s="1"/>
  <c r="O76" i="1" s="1"/>
  <c r="T79" i="1"/>
  <c r="Y79" i="1"/>
  <c r="F79" i="1"/>
  <c r="K79" i="1"/>
  <c r="K77" i="1" s="1"/>
  <c r="K76" i="1" s="1"/>
  <c r="P79" i="1"/>
  <c r="P77" i="1" s="1"/>
  <c r="P76" i="1" s="1"/>
  <c r="U79" i="1"/>
  <c r="C79" i="1"/>
  <c r="M79" i="1"/>
  <c r="G79" i="1"/>
  <c r="G77" i="1" s="1"/>
  <c r="G76" i="1" s="1"/>
  <c r="L79" i="1"/>
  <c r="L77" i="1" s="1"/>
  <c r="L76" i="1" s="1"/>
  <c r="Q79" i="1"/>
  <c r="AB79" i="1" s="1"/>
  <c r="V79" i="1"/>
  <c r="D79" i="1"/>
  <c r="I79" i="1"/>
  <c r="N79" i="1"/>
  <c r="S79" i="1"/>
  <c r="X79" i="1"/>
  <c r="H79" i="1"/>
  <c r="R79" i="1"/>
  <c r="W79" i="1"/>
  <c r="AA72" i="1"/>
  <c r="D63" i="1"/>
  <c r="I63" i="1"/>
  <c r="N63" i="1"/>
  <c r="S63" i="1"/>
  <c r="X63" i="1"/>
  <c r="G62" i="1"/>
  <c r="L62" i="1"/>
  <c r="Q62" i="1"/>
  <c r="AB62" i="1" s="1"/>
  <c r="V62" i="1"/>
  <c r="E60" i="1"/>
  <c r="J60" i="1"/>
  <c r="O60" i="1"/>
  <c r="T60" i="1"/>
  <c r="Y60" i="1"/>
  <c r="H59" i="1"/>
  <c r="M59" i="1"/>
  <c r="R59" i="1"/>
  <c r="W59" i="1"/>
  <c r="E58" i="1"/>
  <c r="J58" i="1"/>
  <c r="O58" i="1"/>
  <c r="T58" i="1"/>
  <c r="Y58" i="1"/>
  <c r="U58" i="1"/>
  <c r="P63" i="1"/>
  <c r="X62" i="1"/>
  <c r="V60" i="1"/>
  <c r="J59" i="1"/>
  <c r="Y59" i="1"/>
  <c r="V58" i="1"/>
  <c r="G63" i="1"/>
  <c r="V63" i="1"/>
  <c r="J62" i="1"/>
  <c r="Y62" i="1"/>
  <c r="F59" i="1"/>
  <c r="C59" i="1"/>
  <c r="E63" i="1"/>
  <c r="J63" i="1"/>
  <c r="O63" i="1"/>
  <c r="T63" i="1"/>
  <c r="Y63" i="1"/>
  <c r="H62" i="1"/>
  <c r="M62" i="1"/>
  <c r="R62" i="1"/>
  <c r="W62" i="1"/>
  <c r="F60" i="1"/>
  <c r="K60" i="1"/>
  <c r="P60" i="1"/>
  <c r="U60" i="1"/>
  <c r="D59" i="1"/>
  <c r="I59" i="1"/>
  <c r="N59" i="1"/>
  <c r="S59" i="1"/>
  <c r="X59" i="1"/>
  <c r="F58" i="1"/>
  <c r="K58" i="1"/>
  <c r="P58" i="1"/>
  <c r="C58" i="1"/>
  <c r="D62" i="1"/>
  <c r="L60" i="1"/>
  <c r="O59" i="1"/>
  <c r="L58" i="1"/>
  <c r="E62" i="1"/>
  <c r="T62" i="1"/>
  <c r="M60" i="1"/>
  <c r="W60" i="1"/>
  <c r="P59" i="1"/>
  <c r="M58" i="1"/>
  <c r="F63" i="1"/>
  <c r="N62" i="1"/>
  <c r="Q63" i="1"/>
  <c r="AB63" i="1" s="1"/>
  <c r="H63" i="1"/>
  <c r="M63" i="1"/>
  <c r="R63" i="1"/>
  <c r="W63" i="1"/>
  <c r="F62" i="1"/>
  <c r="K62" i="1"/>
  <c r="P62" i="1"/>
  <c r="U62" i="1"/>
  <c r="D60" i="1"/>
  <c r="I60" i="1"/>
  <c r="N60" i="1"/>
  <c r="S60" i="1"/>
  <c r="X60" i="1"/>
  <c r="G59" i="1"/>
  <c r="L59" i="1"/>
  <c r="Q59" i="1"/>
  <c r="AB59" i="1" s="1"/>
  <c r="V59" i="1"/>
  <c r="D58" i="1"/>
  <c r="I58" i="1"/>
  <c r="N58" i="1"/>
  <c r="S58" i="1"/>
  <c r="X58" i="1"/>
  <c r="K63" i="1"/>
  <c r="U63" i="1"/>
  <c r="I62" i="1"/>
  <c r="S62" i="1"/>
  <c r="G60" i="1"/>
  <c r="Q60" i="1"/>
  <c r="AB60" i="1" s="1"/>
  <c r="E59" i="1"/>
  <c r="T59" i="1"/>
  <c r="G58" i="1"/>
  <c r="Q58" i="1"/>
  <c r="AB58" i="1" s="1"/>
  <c r="L63" i="1"/>
  <c r="O62" i="1"/>
  <c r="H60" i="1"/>
  <c r="R60" i="1"/>
  <c r="K59" i="1"/>
  <c r="U59" i="1"/>
  <c r="H58" i="1"/>
  <c r="R58" i="1"/>
  <c r="W58" i="1"/>
  <c r="L40" i="1"/>
  <c r="L88" i="1" s="1"/>
  <c r="Z72" i="1"/>
  <c r="AC72" i="1" s="1"/>
  <c r="AA49" i="1"/>
  <c r="AB49" i="1"/>
  <c r="C85" i="1"/>
  <c r="Z85" i="1" s="1"/>
  <c r="AC12" i="1"/>
  <c r="G99" i="1" l="1"/>
  <c r="G89" i="1"/>
  <c r="G100" i="1"/>
  <c r="K100" i="1"/>
  <c r="K99" i="1"/>
  <c r="K89" i="1"/>
  <c r="O100" i="1"/>
  <c r="O89" i="1"/>
  <c r="O99" i="1"/>
  <c r="L99" i="1"/>
  <c r="L100" i="1"/>
  <c r="L89" i="1"/>
  <c r="Z58" i="1"/>
  <c r="AA63" i="1"/>
  <c r="AA59" i="1"/>
  <c r="AA60" i="1"/>
  <c r="AA62" i="1"/>
  <c r="Z59" i="1"/>
  <c r="AA79" i="1"/>
  <c r="AA58" i="1"/>
  <c r="Z79" i="1"/>
  <c r="C73" i="1"/>
  <c r="Z73" i="1" s="1"/>
  <c r="C63" i="1" l="1"/>
  <c r="Z63" i="1" s="1"/>
  <c r="AD62" i="1"/>
  <c r="C62" i="1"/>
  <c r="Z62" i="1" s="1"/>
  <c r="C60" i="1"/>
  <c r="Z60" i="1" s="1"/>
  <c r="U55" i="1" l="1"/>
  <c r="U48" i="1" s="1"/>
  <c r="U40" i="1" s="1"/>
  <c r="U88" i="1" s="1"/>
  <c r="R55" i="1"/>
  <c r="R48" i="1" s="1"/>
  <c r="R40" i="1" s="1"/>
  <c r="R88" i="1" s="1"/>
  <c r="N55" i="1"/>
  <c r="N48" i="1" s="1"/>
  <c r="N40" i="1" s="1"/>
  <c r="N88" i="1" s="1"/>
  <c r="V55" i="1"/>
  <c r="V48" i="1" s="1"/>
  <c r="V40" i="1" s="1"/>
  <c r="V88" i="1" s="1"/>
  <c r="S55" i="1"/>
  <c r="S48" i="1" s="1"/>
  <c r="S40" i="1" s="1"/>
  <c r="S88" i="1" s="1"/>
  <c r="W55" i="1"/>
  <c r="W48" i="1" s="1"/>
  <c r="W40" i="1" s="1"/>
  <c r="W88" i="1" s="1"/>
  <c r="I55" i="1"/>
  <c r="I48" i="1" s="1"/>
  <c r="I40" i="1" s="1"/>
  <c r="I88" i="1" s="1"/>
  <c r="Y55" i="1"/>
  <c r="Y48" i="1" s="1"/>
  <c r="Y40" i="1" s="1"/>
  <c r="Y88" i="1" s="1"/>
  <c r="C55" i="1"/>
  <c r="C48" i="1" s="1"/>
  <c r="E55" i="1"/>
  <c r="E48" i="1" s="1"/>
  <c r="E40" i="1" s="1"/>
  <c r="E88" i="1" s="1"/>
  <c r="D55" i="1"/>
  <c r="D48" i="1" s="1"/>
  <c r="D40" i="1" s="1"/>
  <c r="D88" i="1" s="1"/>
  <c r="F55" i="1"/>
  <c r="F48" i="1" s="1"/>
  <c r="F40" i="1" s="1"/>
  <c r="F88" i="1" s="1"/>
  <c r="X55" i="1"/>
  <c r="X48" i="1" s="1"/>
  <c r="X40" i="1" s="1"/>
  <c r="X88" i="1" s="1"/>
  <c r="T55" i="1"/>
  <c r="T48" i="1" s="1"/>
  <c r="T40" i="1" s="1"/>
  <c r="T88" i="1" s="1"/>
  <c r="J55" i="1"/>
  <c r="J48" i="1" s="1"/>
  <c r="J40" i="1" s="1"/>
  <c r="J88" i="1" s="1"/>
  <c r="M55" i="1"/>
  <c r="M48" i="1" s="1"/>
  <c r="M40" i="1" s="1"/>
  <c r="M88" i="1" s="1"/>
  <c r="H55" i="1"/>
  <c r="E100" i="1" l="1"/>
  <c r="E89" i="1"/>
  <c r="E99" i="1"/>
  <c r="V99" i="1"/>
  <c r="V100" i="1"/>
  <c r="V89" i="1"/>
  <c r="Y100" i="1"/>
  <c r="Y89" i="1"/>
  <c r="Y99" i="1"/>
  <c r="S89" i="1"/>
  <c r="S99" i="1"/>
  <c r="S100" i="1"/>
  <c r="X89" i="1"/>
  <c r="X99" i="1"/>
  <c r="X100" i="1"/>
  <c r="F100" i="1"/>
  <c r="F99" i="1"/>
  <c r="F89" i="1"/>
  <c r="R89" i="1"/>
  <c r="R99" i="1"/>
  <c r="R100" i="1"/>
  <c r="J100" i="1"/>
  <c r="J89" i="1"/>
  <c r="J99" i="1"/>
  <c r="T100" i="1"/>
  <c r="T89" i="1"/>
  <c r="T99" i="1"/>
  <c r="N89" i="1"/>
  <c r="N100" i="1"/>
  <c r="N99" i="1"/>
  <c r="I89" i="1"/>
  <c r="I99" i="1"/>
  <c r="I100" i="1"/>
  <c r="M89" i="1"/>
  <c r="M99" i="1"/>
  <c r="M100" i="1"/>
  <c r="D89" i="1"/>
  <c r="D99" i="1"/>
  <c r="D100" i="1"/>
  <c r="W89" i="1"/>
  <c r="W99" i="1"/>
  <c r="W100" i="1"/>
  <c r="U99" i="1"/>
  <c r="U100" i="1"/>
  <c r="U89" i="1"/>
  <c r="AA55" i="1"/>
  <c r="H48" i="1"/>
  <c r="H40" i="1" s="1"/>
  <c r="C40" i="1"/>
  <c r="Z48" i="1"/>
  <c r="Z55" i="1"/>
  <c r="Q55" i="1"/>
  <c r="Z40" i="1" l="1"/>
  <c r="Z88" i="1" s="1"/>
  <c r="C88" i="1"/>
  <c r="C89" i="1" s="1"/>
  <c r="Z89" i="1" s="1"/>
  <c r="AA40" i="1"/>
  <c r="AA88" i="1" s="1"/>
  <c r="H88" i="1"/>
  <c r="Q48" i="1"/>
  <c r="Q40" i="1" s="1"/>
  <c r="AB55" i="1"/>
  <c r="AC55" i="1" s="1"/>
  <c r="AA48" i="1"/>
  <c r="AB40" i="1" l="1"/>
  <c r="Q88" i="1"/>
  <c r="H89" i="1"/>
  <c r="AA89" i="1" s="1"/>
  <c r="H99" i="1"/>
  <c r="AA99" i="1" s="1"/>
  <c r="H100" i="1"/>
  <c r="AA100" i="1" s="1"/>
  <c r="AB48" i="1"/>
  <c r="AC48" i="1" s="1"/>
  <c r="R77" i="1"/>
  <c r="R76" i="1" s="1"/>
  <c r="U77" i="1"/>
  <c r="U76" i="1" s="1"/>
  <c r="D77" i="1"/>
  <c r="D76" i="1" s="1"/>
  <c r="W77" i="1"/>
  <c r="W76" i="1" s="1"/>
  <c r="E77" i="1"/>
  <c r="E76" i="1" s="1"/>
  <c r="X77" i="1"/>
  <c r="X76" i="1" s="1"/>
  <c r="F77" i="1"/>
  <c r="F76" i="1" s="1"/>
  <c r="V77" i="1"/>
  <c r="V76" i="1" s="1"/>
  <c r="T77" i="1"/>
  <c r="T76" i="1" s="1"/>
  <c r="N77" i="1"/>
  <c r="N76" i="1" s="1"/>
  <c r="Y77" i="1"/>
  <c r="Y76" i="1" s="1"/>
  <c r="I77" i="1"/>
  <c r="I76" i="1" s="1"/>
  <c r="M77" i="1"/>
  <c r="M76" i="1" s="1"/>
  <c r="S77" i="1"/>
  <c r="S76" i="1" s="1"/>
  <c r="J77" i="1"/>
  <c r="J76" i="1" s="1"/>
  <c r="C77" i="1"/>
  <c r="C76" i="1" s="1"/>
  <c r="Q99" i="1" l="1"/>
  <c r="AB99" i="1" s="1"/>
  <c r="Q100" i="1"/>
  <c r="AB100" i="1" s="1"/>
  <c r="Q89" i="1"/>
  <c r="AB89" i="1" s="1"/>
  <c r="AC89" i="1" s="1"/>
  <c r="AC40" i="1"/>
  <c r="AC88" i="1" s="1"/>
  <c r="AB88" i="1"/>
  <c r="N108" i="1"/>
  <c r="N109" i="1" s="1"/>
  <c r="N111" i="1"/>
  <c r="J108" i="1"/>
  <c r="J109" i="1" s="1"/>
  <c r="J111" i="1"/>
  <c r="I108" i="1"/>
  <c r="I109" i="1" s="1"/>
  <c r="I111" i="1"/>
  <c r="Z76" i="1"/>
  <c r="Z77" i="1"/>
  <c r="M111" i="1"/>
  <c r="M108" i="1"/>
  <c r="M109" i="1" s="1"/>
  <c r="D111" i="1"/>
  <c r="D108" i="1"/>
  <c r="D109" i="1" s="1"/>
  <c r="Q77" i="1"/>
  <c r="H77" i="1"/>
  <c r="C99" i="1" l="1"/>
  <c r="Z99" i="1" s="1"/>
  <c r="AC99" i="1" s="1"/>
  <c r="C108" i="1"/>
  <c r="C109" i="1" s="1"/>
  <c r="C100" i="1"/>
  <c r="Z100" i="1" s="1"/>
  <c r="AC100" i="1" s="1"/>
  <c r="C111" i="1"/>
  <c r="AB77" i="1"/>
  <c r="Q76" i="1"/>
  <c r="H76" i="1"/>
  <c r="AA77" i="1"/>
  <c r="AC77" i="1" l="1"/>
  <c r="AA76" i="1"/>
  <c r="AB76" i="1"/>
  <c r="Z111" i="1"/>
  <c r="Z108" i="1"/>
  <c r="Z109" i="1" s="1"/>
  <c r="H111" i="1" l="1"/>
  <c r="H108" i="1"/>
  <c r="H109" i="1" s="1"/>
  <c r="AC76" i="1"/>
  <c r="AA111" i="1" l="1"/>
  <c r="AA108" i="1"/>
  <c r="AA109" i="1" s="1"/>
  <c r="AC108" i="1"/>
  <c r="AC109" i="1" s="1"/>
  <c r="AC111" i="1"/>
</calcChain>
</file>

<file path=xl/sharedStrings.xml><?xml version="1.0" encoding="utf-8"?>
<sst xmlns="http://schemas.openxmlformats.org/spreadsheetml/2006/main" count="139" uniqueCount="109">
  <si>
    <t>Трансфертные ставки (активы)</t>
  </si>
  <si>
    <t>принцип отнесения</t>
  </si>
  <si>
    <t>Трансфертные ставки (пассивы)</t>
  </si>
  <si>
    <t>Карты МФК</t>
  </si>
  <si>
    <t>Итого Visa</t>
  </si>
  <si>
    <t>Итого Mastercard</t>
  </si>
  <si>
    <t>Итого Мир</t>
  </si>
  <si>
    <t>ИТОГО</t>
  </si>
  <si>
    <t>Mastercard</t>
  </si>
  <si>
    <t>МИР</t>
  </si>
  <si>
    <t>Visa</t>
  </si>
  <si>
    <t>Visa Classic</t>
  </si>
  <si>
    <t>Visa Gold</t>
  </si>
  <si>
    <t>Visa Platinum</t>
  </si>
  <si>
    <t>Visa Infinite</t>
  </si>
  <si>
    <t>Visa Gold Купил - накопил</t>
  </si>
  <si>
    <t>Maestro/ Maestro Express</t>
  </si>
  <si>
    <t>Mastercard Express</t>
  </si>
  <si>
    <t>Mastercard Standart/ PayPass</t>
  </si>
  <si>
    <t>Mastercard Gold</t>
  </si>
  <si>
    <t>Mastercard Часы</t>
  </si>
  <si>
    <t>Mastercard Gold Купил - накопил</t>
  </si>
  <si>
    <t>Mastercard Standard</t>
  </si>
  <si>
    <t>Mastercard Platinum</t>
  </si>
  <si>
    <t>Mastercard Word Elite</t>
  </si>
  <si>
    <t>Объемы</t>
  </si>
  <si>
    <t>Количество карт действующих (на дату):</t>
  </si>
  <si>
    <t>прямое отнесение</t>
  </si>
  <si>
    <t>в т.ч. активных:</t>
  </si>
  <si>
    <t>в т.ч. активных (по зп проектам)</t>
  </si>
  <si>
    <t>Кол-во карт выпущенных (за период):</t>
  </si>
  <si>
    <t>Кол-во карт выпущенных (нарастающим итогом)</t>
  </si>
  <si>
    <t xml:space="preserve">Количество карт эмбоссированных (на дату): </t>
  </si>
  <si>
    <t>Кол-во карт действующих - среднее за период</t>
  </si>
  <si>
    <t>Средний остаток средств на СКС (средний за период)</t>
  </si>
  <si>
    <t>Неснижаемый остаток РОСБАНК(ср.за период)</t>
  </si>
  <si>
    <t>по общему объему транзаций (транзакции в торговых сетях и сторониих банкоматах)</t>
  </si>
  <si>
    <t>Остаток средств в банкоматах**</t>
  </si>
  <si>
    <t>по кол-ву карт</t>
  </si>
  <si>
    <t>Остатки ссудной задолженности (овердрафты)</t>
  </si>
  <si>
    <t>Остаток средств на СКС - средний за декабрь</t>
  </si>
  <si>
    <t>Кол-во транзакций в банкоматах Банка</t>
  </si>
  <si>
    <t>Объем транзакций в устройствах банка</t>
  </si>
  <si>
    <t>Кол-во транзакций в сторнних банкоматах</t>
  </si>
  <si>
    <t>Объем транзакций в сторнних устройствах</t>
  </si>
  <si>
    <t>Объем транзакций в сторнних устройствах (рубли)</t>
  </si>
  <si>
    <t>Объем транзакций в сторнних устройствах (валюта)</t>
  </si>
  <si>
    <t>Кол-во транзакций в торговых сетях</t>
  </si>
  <si>
    <t>Объем транзакций в торговых сетях</t>
  </si>
  <si>
    <t>Объем транзакций в торговых сетях (рубли)</t>
  </si>
  <si>
    <t>Объем транзакций в торговых сетях (валюта)</t>
  </si>
  <si>
    <t>Средний чек</t>
  </si>
  <si>
    <t>Оборот по возврату средств при оплате в торговых сетях</t>
  </si>
  <si>
    <t>Расходы</t>
  </si>
  <si>
    <t>Расходы на выпуск</t>
  </si>
  <si>
    <t>стоимость заготовки</t>
  </si>
  <si>
    <t>упаковка,листовка вкладыш</t>
  </si>
  <si>
    <t>Генерирование Пина и печать ПИН-конверта</t>
  </si>
  <si>
    <t>Персонализация карт с контактным чипом</t>
  </si>
  <si>
    <t>Сортировка и упаковка карт и Пин-конвертов</t>
  </si>
  <si>
    <t>Расходы КОКК на персонализацию</t>
  </si>
  <si>
    <t>Расходы РНКО на обслуживание карт</t>
  </si>
  <si>
    <t>Ведение базы данных</t>
  </si>
  <si>
    <t>Переменнные платы</t>
  </si>
  <si>
    <t>по кол-ву активных карт</t>
  </si>
  <si>
    <t>Получение (смена) пин-кода</t>
  </si>
  <si>
    <t>Фиксированные платы  (постоянные платы)</t>
  </si>
  <si>
    <t>Поддержка мультивалютной карты</t>
  </si>
  <si>
    <t>Поручительсво перед РНКО</t>
  </si>
  <si>
    <t>Клиентская поддержка</t>
  </si>
  <si>
    <t>Удаленный доступ к базе ПЦ</t>
  </si>
  <si>
    <t>Оспаривание транзакций</t>
  </si>
  <si>
    <t>Поддержка услуги получения(смены) пин-кода</t>
  </si>
  <si>
    <t>Прочие платы</t>
  </si>
  <si>
    <t>Расчеты с платежными системами</t>
  </si>
  <si>
    <t>Транзакц. платы(в осн-снятия в чужих банкоматах)</t>
  </si>
  <si>
    <t>по объему транзакций в чужих банкоматах</t>
  </si>
  <si>
    <t>Сервисные платы и РКО (постоянные платы)</t>
  </si>
  <si>
    <t>Операционные платы, руб</t>
  </si>
  <si>
    <t>Операционные платы, вал.</t>
  </si>
  <si>
    <t>Бонусы по программе лояльности</t>
  </si>
  <si>
    <t>Трансфертные расходы</t>
  </si>
  <si>
    <t>Курсовая разница</t>
  </si>
  <si>
    <t>Процентные расходы</t>
  </si>
  <si>
    <t>Доходы</t>
  </si>
  <si>
    <t>Комиссия за обслуживание пластиковых карт</t>
  </si>
  <si>
    <t>Интерченж</t>
  </si>
  <si>
    <t>Комиссия за зачисления по ЗП проектам</t>
  </si>
  <si>
    <t>Годовое обслуживание</t>
  </si>
  <si>
    <t>СМС-информирование</t>
  </si>
  <si>
    <t>Комиссия за выдачу наличных</t>
  </si>
  <si>
    <t xml:space="preserve">Прочие комиссии </t>
  </si>
  <si>
    <t>Процентные доходы (овердрвфты)</t>
  </si>
  <si>
    <t>Трансферные доходы</t>
  </si>
  <si>
    <t>ФИНАНСОВЫЙ РЕЗУЛЬТАТ</t>
  </si>
  <si>
    <t>финансовый результат без учета трансфертных и процентных доходов/расходов</t>
  </si>
  <si>
    <t>обороты по снятию от общего оборота, %</t>
  </si>
  <si>
    <t>доля снятий в собственных банкоматах</t>
  </si>
  <si>
    <t>доля активных карт</t>
  </si>
  <si>
    <t>средний на карту оборот по снятию, руб. в мес</t>
  </si>
  <si>
    <t>средний на карту оборот по платежам, руб. в мес</t>
  </si>
  <si>
    <t>средний остаток средств на карте в мес</t>
  </si>
  <si>
    <t>финансовый результат в расчете на карту</t>
  </si>
  <si>
    <t>финансовый результат в расчете на карту без учета фиксированных плат (доход с каждой дополнительной карты)</t>
  </si>
  <si>
    <t>interchange / оборот в торговых сетях</t>
  </si>
  <si>
    <t>средняя процентная ставка</t>
  </si>
  <si>
    <t>финансовый результат в расчете на карту без учета фиксированных плат и процентных расходов</t>
  </si>
  <si>
    <t>Арт-Карта</t>
  </si>
  <si>
    <t>Mastercard World Elite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</si>
</sst>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#,##0.0"/>
  </numFmts>
  <fonts count="16" x14ac:knownFonts="1">
    <font>
      <sz val="10"/>
      <name val="Arial Cyr"/>
      <charset val="204"/>
    </font>
    <font>
      <sz val="10"/>
      <name val="Arial Cyr"/>
      <charset val="204"/>
    </font>
    <font>
      <b/>
      <sz val="8"/>
      <name val="Tahoma"/>
      <family val="2"/>
      <charset val="204"/>
    </font>
    <font>
      <b/>
      <u/>
      <sz val="8"/>
      <color theme="0" tint="-0.499984740745262"/>
      <name val="Tahoma"/>
      <family val="2"/>
      <charset val="204"/>
    </font>
    <font>
      <sz val="8"/>
      <name val="Tahoma"/>
      <family val="2"/>
      <charset val="204"/>
    </font>
    <font>
      <b/>
      <u/>
      <sz val="8"/>
      <name val="Tahoma"/>
      <family val="2"/>
      <charset val="204"/>
    </font>
    <font>
      <b/>
      <sz val="8"/>
      <color theme="0"/>
      <name val="Tahoma"/>
      <family val="2"/>
      <charset val="204"/>
    </font>
    <font>
      <b/>
      <u/>
      <sz val="8"/>
      <color theme="0"/>
      <name val="Tahoma"/>
      <family val="2"/>
      <charset val="204"/>
    </font>
    <font>
      <sz val="11"/>
      <color indexed="8"/>
      <name val="Calibri"/>
      <family val="2"/>
      <charset val="204"/>
    </font>
    <font>
      <sz val="8"/>
      <color indexed="8"/>
      <name val="Tahoma"/>
      <family val="2"/>
      <charset val="204"/>
    </font>
    <font>
      <sz val="9"/>
      <name val="Tahoma"/>
      <family val="2"/>
      <charset val="204"/>
    </font>
    <font>
      <sz val="10"/>
      <name val="Helv"/>
      <charset val="204"/>
    </font>
    <font>
      <sz val="8"/>
      <color indexed="55"/>
      <name val="Tahoma"/>
      <family val="2"/>
      <charset val="204"/>
    </font>
    <font>
      <sz val="8"/>
      <color theme="0"/>
      <name val="Tahoma"/>
      <family val="2"/>
      <charset val="204"/>
    </font>
    <font>
      <b/>
      <sz val="8"/>
      <color rgb="FFFF0000"/>
      <name val="Tahoma"/>
      <family val="2"/>
      <charset val="204"/>
    </font>
    <font>
      <sz val="8"/>
      <color rgb="FFFF0000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B3D4F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/>
      <right style="thin">
        <color indexed="64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 style="thin">
        <color indexed="23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0" borderId="0"/>
    <xf numFmtId="0" fontId="11" fillId="0" borderId="0"/>
  </cellStyleXfs>
  <cellXfs count="18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 wrapText="1"/>
    </xf>
    <xf numFmtId="164" fontId="4" fillId="0" borderId="0" xfId="0" applyNumberFormat="1" applyFont="1"/>
    <xf numFmtId="0" fontId="4" fillId="0" borderId="0" xfId="0" applyFont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right" vertical="center"/>
    </xf>
    <xf numFmtId="4" fontId="4" fillId="6" borderId="2" xfId="0" applyNumberFormat="1" applyFont="1" applyFill="1" applyBorder="1" applyAlignment="1">
      <alignment horizontal="right"/>
    </xf>
    <xf numFmtId="3" fontId="4" fillId="6" borderId="16" xfId="0" applyNumberFormat="1" applyFont="1" applyFill="1" applyBorder="1" applyAlignment="1">
      <alignment horizontal="center"/>
    </xf>
    <xf numFmtId="164" fontId="4" fillId="0" borderId="0" xfId="0" applyNumberFormat="1" applyFont="1" applyAlignment="1"/>
    <xf numFmtId="0" fontId="4" fillId="0" borderId="0" xfId="0" applyFont="1" applyAlignment="1"/>
    <xf numFmtId="3" fontId="4" fillId="6" borderId="9" xfId="0" applyNumberFormat="1" applyFont="1" applyFill="1" applyBorder="1" applyAlignment="1">
      <alignment horizontal="center"/>
    </xf>
    <xf numFmtId="3" fontId="10" fillId="6" borderId="2" xfId="0" applyNumberFormat="1" applyFont="1" applyFill="1" applyBorder="1" applyAlignment="1">
      <alignment horizontal="right"/>
    </xf>
    <xf numFmtId="164" fontId="10" fillId="0" borderId="0" xfId="0" applyNumberFormat="1" applyFont="1" applyAlignment="1"/>
    <xf numFmtId="0" fontId="10" fillId="0" borderId="0" xfId="0" applyFont="1" applyAlignment="1"/>
    <xf numFmtId="4" fontId="4" fillId="0" borderId="2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center"/>
    </xf>
    <xf numFmtId="164" fontId="4" fillId="0" borderId="0" xfId="0" applyNumberFormat="1" applyFont="1" applyFill="1" applyAlignment="1"/>
    <xf numFmtId="0" fontId="4" fillId="0" borderId="0" xfId="0" applyFont="1" applyFill="1" applyAlignment="1"/>
    <xf numFmtId="4" fontId="4" fillId="0" borderId="17" xfId="0" applyNumberFormat="1" applyFont="1" applyFill="1" applyBorder="1" applyAlignment="1">
      <alignment horizontal="right"/>
    </xf>
    <xf numFmtId="4" fontId="4" fillId="0" borderId="1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center" vertical="center"/>
    </xf>
    <xf numFmtId="4" fontId="4" fillId="6" borderId="5" xfId="0" applyNumberFormat="1" applyFont="1" applyFill="1" applyBorder="1" applyAlignment="1">
      <alignment horizontal="right" vertical="center"/>
    </xf>
    <xf numFmtId="0" fontId="4" fillId="6" borderId="9" xfId="0" applyFont="1" applyFill="1" applyBorder="1" applyAlignment="1">
      <alignment horizontal="center" vertical="center"/>
    </xf>
    <xf numFmtId="4" fontId="4" fillId="6" borderId="5" xfId="0" applyNumberFormat="1" applyFont="1" applyFill="1" applyBorder="1" applyAlignment="1">
      <alignment horizontal="right"/>
    </xf>
    <xf numFmtId="0" fontId="4" fillId="6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right"/>
    </xf>
    <xf numFmtId="0" fontId="4" fillId="0" borderId="9" xfId="3" applyFont="1" applyFill="1" applyBorder="1" applyAlignment="1">
      <alignment horizontal="center"/>
    </xf>
    <xf numFmtId="0" fontId="4" fillId="6" borderId="9" xfId="3" applyFont="1" applyFill="1" applyBorder="1" applyAlignment="1">
      <alignment horizontal="center"/>
    </xf>
    <xf numFmtId="4" fontId="4" fillId="7" borderId="2" xfId="0" applyNumberFormat="1" applyFont="1" applyFill="1" applyBorder="1" applyAlignment="1">
      <alignment horizontal="right"/>
    </xf>
    <xf numFmtId="4" fontId="4" fillId="7" borderId="13" xfId="0" applyNumberFormat="1" applyFont="1" applyFill="1" applyBorder="1" applyAlignment="1">
      <alignment horizontal="right"/>
    </xf>
    <xf numFmtId="0" fontId="4" fillId="0" borderId="9" xfId="0" applyFont="1" applyBorder="1" applyAlignment="1">
      <alignment horizontal="center"/>
    </xf>
    <xf numFmtId="3" fontId="4" fillId="6" borderId="11" xfId="0" applyNumberFormat="1" applyFont="1" applyFill="1" applyBorder="1" applyAlignment="1">
      <alignment vertical="center" wrapText="1"/>
    </xf>
    <xf numFmtId="3" fontId="4" fillId="6" borderId="19" xfId="0" applyNumberFormat="1" applyFont="1" applyFill="1" applyBorder="1" applyAlignment="1">
      <alignment vertical="center" wrapText="1"/>
    </xf>
    <xf numFmtId="3" fontId="4" fillId="6" borderId="13" xfId="0" applyNumberFormat="1" applyFont="1" applyFill="1" applyBorder="1" applyAlignment="1">
      <alignment vertical="center" wrapText="1"/>
    </xf>
    <xf numFmtId="3" fontId="2" fillId="8" borderId="2" xfId="0" applyNumberFormat="1" applyFont="1" applyFill="1" applyBorder="1" applyAlignment="1">
      <alignment horizontal="right" vertical="center" wrapText="1"/>
    </xf>
    <xf numFmtId="0" fontId="2" fillId="8" borderId="5" xfId="0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right" wrapText="1"/>
    </xf>
    <xf numFmtId="3" fontId="4" fillId="6" borderId="2" xfId="0" applyNumberFormat="1" applyFont="1" applyFill="1" applyBorder="1" applyAlignment="1">
      <alignment horizontal="right" wrapText="1"/>
    </xf>
    <xf numFmtId="3" fontId="4" fillId="6" borderId="20" xfId="0" applyNumberFormat="1" applyFont="1" applyFill="1" applyBorder="1" applyAlignment="1">
      <alignment horizontal="center" wrapText="1"/>
    </xf>
    <xf numFmtId="3" fontId="4" fillId="0" borderId="2" xfId="0" applyNumberFormat="1" applyFont="1" applyFill="1" applyBorder="1" applyAlignment="1">
      <alignment horizontal="right"/>
    </xf>
    <xf numFmtId="3" fontId="4" fillId="0" borderId="3" xfId="0" applyNumberFormat="1" applyFont="1" applyFill="1" applyBorder="1" applyAlignment="1">
      <alignment horizontal="right" wrapText="1"/>
    </xf>
    <xf numFmtId="3" fontId="4" fillId="6" borderId="21" xfId="0" applyNumberFormat="1" applyFont="1" applyFill="1" applyBorder="1" applyAlignment="1">
      <alignment horizontal="right" wrapText="1"/>
    </xf>
    <xf numFmtId="3" fontId="4" fillId="6" borderId="22" xfId="0" applyNumberFormat="1" applyFont="1" applyFill="1" applyBorder="1" applyAlignment="1">
      <alignment horizontal="right" wrapText="1"/>
    </xf>
    <xf numFmtId="3" fontId="4" fillId="6" borderId="20" xfId="0" applyNumberFormat="1" applyFont="1" applyFill="1" applyBorder="1" applyAlignment="1">
      <alignment horizontal="right" wrapText="1"/>
    </xf>
    <xf numFmtId="3" fontId="4" fillId="6" borderId="9" xfId="0" applyNumberFormat="1" applyFont="1" applyFill="1" applyBorder="1" applyAlignment="1">
      <alignment horizontal="right" wrapText="1"/>
    </xf>
    <xf numFmtId="3" fontId="4" fillId="6" borderId="2" xfId="0" applyNumberFormat="1" applyFont="1" applyFill="1" applyBorder="1" applyAlignment="1">
      <alignment horizontal="right"/>
    </xf>
    <xf numFmtId="3" fontId="4" fillId="6" borderId="23" xfId="0" applyNumberFormat="1" applyFont="1" applyFill="1" applyBorder="1" applyAlignment="1">
      <alignment horizontal="right" wrapText="1"/>
    </xf>
    <xf numFmtId="3" fontId="4" fillId="6" borderId="0" xfId="0" applyNumberFormat="1" applyFont="1" applyFill="1" applyBorder="1" applyAlignment="1">
      <alignment horizontal="right" wrapText="1"/>
    </xf>
    <xf numFmtId="3" fontId="4" fillId="0" borderId="23" xfId="0" applyNumberFormat="1" applyFont="1" applyFill="1" applyBorder="1" applyAlignment="1">
      <alignment horizontal="right" wrapText="1"/>
    </xf>
    <xf numFmtId="3" fontId="4" fillId="0" borderId="0" xfId="0" applyNumberFormat="1" applyFont="1" applyFill="1" applyBorder="1" applyAlignment="1">
      <alignment horizontal="right" wrapText="1"/>
    </xf>
    <xf numFmtId="3" fontId="4" fillId="0" borderId="9" xfId="0" applyNumberFormat="1" applyFont="1" applyFill="1" applyBorder="1" applyAlignment="1">
      <alignment horizontal="right" wrapText="1"/>
    </xf>
    <xf numFmtId="164" fontId="4" fillId="0" borderId="0" xfId="0" applyNumberFormat="1" applyFont="1" applyFill="1"/>
    <xf numFmtId="0" fontId="4" fillId="0" borderId="0" xfId="0" applyFont="1" applyFill="1"/>
    <xf numFmtId="3" fontId="4" fillId="0" borderId="19" xfId="0" applyNumberFormat="1" applyFont="1" applyFill="1" applyBorder="1" applyAlignment="1">
      <alignment horizontal="right" wrapText="1"/>
    </xf>
    <xf numFmtId="3" fontId="4" fillId="0" borderId="11" xfId="0" applyNumberFormat="1" applyFont="1" applyFill="1" applyBorder="1" applyAlignment="1">
      <alignment horizontal="right" wrapText="1"/>
    </xf>
    <xf numFmtId="3" fontId="4" fillId="0" borderId="12" xfId="0" applyNumberFormat="1" applyFont="1" applyFill="1" applyBorder="1" applyAlignment="1">
      <alignment horizontal="right" wrapText="1"/>
    </xf>
    <xf numFmtId="0" fontId="4" fillId="6" borderId="9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 wrapText="1"/>
    </xf>
    <xf numFmtId="0" fontId="12" fillId="0" borderId="9" xfId="0" applyFont="1" applyFill="1" applyBorder="1" applyAlignment="1">
      <alignment horizontal="center" wrapText="1"/>
    </xf>
    <xf numFmtId="165" fontId="10" fillId="0" borderId="2" xfId="0" applyNumberFormat="1" applyFont="1" applyFill="1" applyBorder="1" applyAlignment="1">
      <alignment horizontal="right" wrapText="1"/>
    </xf>
    <xf numFmtId="165" fontId="4" fillId="0" borderId="2" xfId="0" applyNumberFormat="1" applyFont="1" applyFill="1" applyBorder="1" applyAlignment="1">
      <alignment horizontal="right" wrapText="1"/>
    </xf>
    <xf numFmtId="164" fontId="2" fillId="0" borderId="0" xfId="0" applyNumberFormat="1" applyFont="1" applyFill="1"/>
    <xf numFmtId="0" fontId="2" fillId="0" borderId="0" xfId="0" applyFont="1" applyFill="1"/>
    <xf numFmtId="3" fontId="4" fillId="8" borderId="2" xfId="0" applyNumberFormat="1" applyFont="1" applyFill="1" applyBorder="1" applyAlignment="1">
      <alignment horizontal="right" wrapText="1"/>
    </xf>
    <xf numFmtId="0" fontId="12" fillId="9" borderId="9" xfId="0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right" wrapText="1"/>
    </xf>
    <xf numFmtId="0" fontId="4" fillId="6" borderId="9" xfId="0" applyFont="1" applyFill="1" applyBorder="1" applyAlignment="1">
      <alignment horizontal="center" vertical="center" wrapText="1"/>
    </xf>
    <xf numFmtId="3" fontId="4" fillId="0" borderId="2" xfId="0" applyNumberFormat="1" applyFont="1" applyFill="1" applyBorder="1" applyAlignment="1">
      <alignment horizontal="right" vertical="center"/>
    </xf>
    <xf numFmtId="3" fontId="4" fillId="0" borderId="2" xfId="0" applyNumberFormat="1" applyFont="1" applyFill="1" applyBorder="1" applyAlignment="1">
      <alignment horizontal="right" vertical="center" wrapText="1"/>
    </xf>
    <xf numFmtId="3" fontId="4" fillId="0" borderId="10" xfId="0" applyNumberFormat="1" applyFont="1" applyFill="1" applyBorder="1" applyAlignment="1">
      <alignment horizontal="right"/>
    </xf>
    <xf numFmtId="0" fontId="4" fillId="0" borderId="9" xfId="0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wrapText="1"/>
    </xf>
    <xf numFmtId="3" fontId="13" fillId="6" borderId="2" xfId="0" applyNumberFormat="1" applyFont="1" applyFill="1" applyBorder="1" applyAlignment="1">
      <alignment horizontal="right"/>
    </xf>
    <xf numFmtId="3" fontId="6" fillId="6" borderId="9" xfId="0" applyNumberFormat="1" applyFont="1" applyFill="1" applyBorder="1" applyAlignment="1">
      <alignment horizontal="center" wrapText="1"/>
    </xf>
    <xf numFmtId="3" fontId="2" fillId="8" borderId="4" xfId="0" applyNumberFormat="1" applyFont="1" applyFill="1" applyBorder="1" applyAlignment="1">
      <alignment horizontal="right"/>
    </xf>
    <xf numFmtId="3" fontId="2" fillId="8" borderId="5" xfId="0" applyNumberFormat="1" applyFont="1" applyFill="1" applyBorder="1" applyAlignment="1">
      <alignment horizontal="right" vertical="center" wrapText="1"/>
    </xf>
    <xf numFmtId="0" fontId="4" fillId="6" borderId="20" xfId="0" applyFont="1" applyFill="1" applyBorder="1" applyAlignment="1">
      <alignment horizontal="center" wrapText="1"/>
    </xf>
    <xf numFmtId="3" fontId="14" fillId="6" borderId="2" xfId="0" applyNumberFormat="1" applyFont="1" applyFill="1" applyBorder="1" applyAlignment="1">
      <alignment horizontal="right"/>
    </xf>
    <xf numFmtId="3" fontId="15" fillId="6" borderId="2" xfId="0" applyNumberFormat="1" applyFont="1" applyFill="1" applyBorder="1" applyAlignment="1">
      <alignment horizontal="right" vertical="center" wrapText="1"/>
    </xf>
    <xf numFmtId="3" fontId="15" fillId="6" borderId="2" xfId="0" applyNumberFormat="1" applyFont="1" applyFill="1" applyBorder="1" applyAlignment="1">
      <alignment horizontal="right"/>
    </xf>
    <xf numFmtId="3" fontId="14" fillId="6" borderId="9" xfId="2" applyNumberFormat="1" applyFont="1" applyFill="1" applyBorder="1" applyAlignment="1">
      <alignment horizontal="center" wrapText="1"/>
    </xf>
    <xf numFmtId="3" fontId="2" fillId="8" borderId="2" xfId="0" applyNumberFormat="1" applyFont="1" applyFill="1" applyBorder="1" applyAlignment="1">
      <alignment horizontal="right"/>
    </xf>
    <xf numFmtId="3" fontId="2" fillId="8" borderId="5" xfId="0" applyNumberFormat="1" applyFont="1" applyFill="1" applyBorder="1" applyAlignment="1">
      <alignment horizontal="center" wrapText="1"/>
    </xf>
    <xf numFmtId="3" fontId="4" fillId="6" borderId="0" xfId="0" applyNumberFormat="1" applyFont="1" applyFill="1" applyBorder="1" applyAlignment="1">
      <alignment horizontal="right"/>
    </xf>
    <xf numFmtId="3" fontId="4" fillId="6" borderId="9" xfId="0" applyNumberFormat="1" applyFont="1" applyFill="1" applyBorder="1" applyAlignment="1">
      <alignment horizontal="right"/>
    </xf>
    <xf numFmtId="9" fontId="4" fillId="6" borderId="0" xfId="1" applyFont="1" applyFill="1" applyBorder="1" applyAlignment="1">
      <alignment horizontal="right"/>
    </xf>
    <xf numFmtId="9" fontId="4" fillId="6" borderId="9" xfId="1" applyFont="1" applyFill="1" applyBorder="1" applyAlignment="1">
      <alignment horizontal="right"/>
    </xf>
    <xf numFmtId="10" fontId="4" fillId="6" borderId="0" xfId="1" applyNumberFormat="1" applyFont="1" applyFill="1" applyBorder="1" applyAlignment="1">
      <alignment horizontal="right"/>
    </xf>
    <xf numFmtId="10" fontId="4" fillId="6" borderId="9" xfId="1" applyNumberFormat="1" applyFont="1" applyFill="1" applyBorder="1" applyAlignment="1">
      <alignment horizontal="right"/>
    </xf>
    <xf numFmtId="10" fontId="4" fillId="6" borderId="11" xfId="1" applyNumberFormat="1" applyFont="1" applyFill="1" applyBorder="1" applyAlignment="1">
      <alignment horizontal="right"/>
    </xf>
    <xf numFmtId="4" fontId="4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0" applyNumberFormat="1" applyFont="1"/>
    <xf numFmtId="0" fontId="4" fillId="6" borderId="10" xfId="0" applyFont="1" applyFill="1" applyBorder="1" applyAlignment="1">
      <alignment horizontal="left" wrapText="1"/>
    </xf>
    <xf numFmtId="0" fontId="4" fillId="6" borderId="23" xfId="0" applyFont="1" applyFill="1" applyBorder="1" applyAlignment="1">
      <alignment horizontal="left" wrapText="1"/>
    </xf>
    <xf numFmtId="0" fontId="4" fillId="6" borderId="19" xfId="0" applyFont="1" applyFill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3" xfId="0" applyFont="1" applyFill="1" applyBorder="1" applyAlignment="1">
      <alignment horizontal="left" wrapText="1"/>
    </xf>
    <xf numFmtId="0" fontId="4" fillId="0" borderId="5" xfId="0" applyFont="1" applyFill="1" applyBorder="1" applyAlignment="1">
      <alignment horizontal="left" wrapText="1"/>
    </xf>
    <xf numFmtId="0" fontId="4" fillId="6" borderId="3" xfId="0" applyFont="1" applyFill="1" applyBorder="1" applyAlignment="1">
      <alignment horizontal="left" wrapText="1"/>
    </xf>
    <xf numFmtId="0" fontId="4" fillId="6" borderId="5" xfId="0" applyFont="1" applyFill="1" applyBorder="1" applyAlignment="1">
      <alignment horizontal="left" wrapText="1"/>
    </xf>
    <xf numFmtId="0" fontId="2" fillId="8" borderId="3" xfId="0" applyFont="1" applyFill="1" applyBorder="1" applyAlignment="1">
      <alignment horizontal="left"/>
    </xf>
    <xf numFmtId="0" fontId="2" fillId="8" borderId="5" xfId="0" applyFont="1" applyFill="1" applyBorder="1" applyAlignment="1">
      <alignment horizontal="left"/>
    </xf>
    <xf numFmtId="3" fontId="4" fillId="0" borderId="3" xfId="0" applyNumberFormat="1" applyFont="1" applyFill="1" applyBorder="1" applyAlignment="1">
      <alignment horizontal="left" wrapText="1"/>
    </xf>
    <xf numFmtId="3" fontId="4" fillId="0" borderId="5" xfId="0" applyNumberFormat="1" applyFont="1" applyFill="1" applyBorder="1" applyAlignment="1">
      <alignment horizontal="left" wrapText="1"/>
    </xf>
    <xf numFmtId="3" fontId="2" fillId="6" borderId="3" xfId="0" applyNumberFormat="1" applyFont="1" applyFill="1" applyBorder="1" applyAlignment="1">
      <alignment horizontal="left" wrapText="1"/>
    </xf>
    <xf numFmtId="3" fontId="2" fillId="6" borderId="5" xfId="0" applyNumberFormat="1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wrapText="1"/>
    </xf>
    <xf numFmtId="0" fontId="12" fillId="0" borderId="5" xfId="0" applyFont="1" applyFill="1" applyBorder="1" applyAlignment="1">
      <alignment horizontal="left" wrapText="1"/>
    </xf>
    <xf numFmtId="0" fontId="12" fillId="8" borderId="3" xfId="0" applyFont="1" applyFill="1" applyBorder="1" applyAlignment="1">
      <alignment horizontal="left" wrapText="1"/>
    </xf>
    <xf numFmtId="0" fontId="12" fillId="8" borderId="5" xfId="0" applyFont="1" applyFill="1" applyBorder="1" applyAlignment="1">
      <alignment horizontal="left" wrapText="1"/>
    </xf>
    <xf numFmtId="0" fontId="4" fillId="7" borderId="3" xfId="0" applyFont="1" applyFill="1" applyBorder="1" applyAlignment="1">
      <alignment horizontal="left"/>
    </xf>
    <xf numFmtId="0" fontId="4" fillId="7" borderId="5" xfId="0" applyFont="1" applyFill="1" applyBorder="1" applyAlignment="1">
      <alignment horizontal="left"/>
    </xf>
    <xf numFmtId="3" fontId="4" fillId="0" borderId="3" xfId="0" applyNumberFormat="1" applyFont="1" applyFill="1" applyBorder="1" applyAlignment="1">
      <alignment horizontal="left" vertical="center"/>
    </xf>
    <xf numFmtId="3" fontId="4" fillId="0" borderId="5" xfId="0" applyNumberFormat="1" applyFont="1" applyFill="1" applyBorder="1" applyAlignment="1">
      <alignment horizontal="left" vertical="center"/>
    </xf>
    <xf numFmtId="0" fontId="4" fillId="7" borderId="3" xfId="3" applyFont="1" applyFill="1" applyBorder="1" applyAlignment="1">
      <alignment horizontal="left"/>
    </xf>
    <xf numFmtId="0" fontId="4" fillId="7" borderId="5" xfId="3" applyFont="1" applyFill="1" applyBorder="1" applyAlignment="1">
      <alignment horizontal="left"/>
    </xf>
    <xf numFmtId="0" fontId="4" fillId="0" borderId="3" xfId="3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left"/>
    </xf>
    <xf numFmtId="0" fontId="4" fillId="5" borderId="3" xfId="3" applyFont="1" applyFill="1" applyBorder="1" applyAlignment="1">
      <alignment horizontal="left"/>
    </xf>
    <xf numFmtId="0" fontId="4" fillId="5" borderId="5" xfId="3" applyFont="1" applyFill="1" applyBorder="1" applyAlignment="1">
      <alignment horizontal="left"/>
    </xf>
    <xf numFmtId="0" fontId="4" fillId="6" borderId="3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9" fillId="6" borderId="3" xfId="2" applyFont="1" applyFill="1" applyBorder="1" applyAlignment="1">
      <alignment horizontal="left"/>
    </xf>
    <xf numFmtId="0" fontId="9" fillId="6" borderId="5" xfId="2" applyFont="1" applyFill="1" applyBorder="1" applyAlignment="1">
      <alignment horizontal="left"/>
    </xf>
    <xf numFmtId="0" fontId="5" fillId="2" borderId="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4" fontId="2" fillId="8" borderId="2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left" wrapText="1"/>
    </xf>
    <xf numFmtId="3" fontId="2" fillId="8" borderId="20" xfId="0" applyNumberFormat="1" applyFont="1" applyFill="1" applyBorder="1" applyAlignment="1">
      <alignment horizontal="left" wrapText="1"/>
    </xf>
    <xf numFmtId="3" fontId="2" fillId="8" borderId="22" xfId="0" applyNumberFormat="1" applyFont="1" applyFill="1" applyBorder="1" applyAlignment="1">
      <alignment horizontal="right"/>
    </xf>
    <xf numFmtId="4" fontId="4" fillId="6" borderId="0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left" wrapText="1"/>
    </xf>
    <xf numFmtId="0" fontId="4" fillId="6" borderId="0" xfId="0" applyFont="1" applyFill="1" applyBorder="1" applyAlignment="1">
      <alignment horizontal="left"/>
    </xf>
    <xf numFmtId="0" fontId="4" fillId="6" borderId="21" xfId="0" applyFont="1" applyFill="1" applyBorder="1" applyAlignment="1">
      <alignment horizontal="left" wrapText="1"/>
    </xf>
    <xf numFmtId="0" fontId="4" fillId="6" borderId="22" xfId="0" applyFont="1" applyFill="1" applyBorder="1" applyAlignment="1">
      <alignment horizontal="left" wrapText="1"/>
    </xf>
    <xf numFmtId="3" fontId="4" fillId="6" borderId="22" xfId="0" applyNumberFormat="1" applyFont="1" applyFill="1" applyBorder="1" applyAlignment="1">
      <alignment horizontal="right"/>
    </xf>
    <xf numFmtId="4" fontId="4" fillId="6" borderId="22" xfId="0" applyNumberFormat="1" applyFont="1" applyFill="1" applyBorder="1" applyAlignment="1">
      <alignment horizontal="right"/>
    </xf>
    <xf numFmtId="4" fontId="4" fillId="6" borderId="20" xfId="0" applyNumberFormat="1" applyFont="1" applyFill="1" applyBorder="1" applyAlignment="1">
      <alignment horizontal="right"/>
    </xf>
    <xf numFmtId="0" fontId="4" fillId="6" borderId="23" xfId="0" applyFont="1" applyFill="1" applyBorder="1" applyAlignment="1">
      <alignment horizontal="left"/>
    </xf>
    <xf numFmtId="4" fontId="4" fillId="6" borderId="9" xfId="0" applyNumberFormat="1" applyFont="1" applyFill="1" applyBorder="1" applyAlignment="1">
      <alignment horizontal="right"/>
    </xf>
    <xf numFmtId="0" fontId="4" fillId="6" borderId="11" xfId="0" applyFont="1" applyFill="1" applyBorder="1" applyAlignment="1">
      <alignment horizontal="left" wrapText="1"/>
    </xf>
    <xf numFmtId="3" fontId="4" fillId="6" borderId="11" xfId="0" applyNumberFormat="1" applyFont="1" applyFill="1" applyBorder="1" applyAlignment="1">
      <alignment horizontal="right"/>
    </xf>
    <xf numFmtId="4" fontId="4" fillId="6" borderId="11" xfId="0" applyNumberFormat="1" applyFont="1" applyFill="1" applyBorder="1" applyAlignment="1">
      <alignment horizontal="right"/>
    </xf>
    <xf numFmtId="4" fontId="4" fillId="6" borderId="12" xfId="0" applyNumberFormat="1" applyFont="1" applyFill="1" applyBorder="1" applyAlignment="1">
      <alignment horizontal="right"/>
    </xf>
  </cellXfs>
  <cellStyles count="4">
    <cellStyle name="Обычный" xfId="0" builtinId="0"/>
    <cellStyle name="Обычный_Лист1" xfId="2"/>
    <cellStyle name="Процентный" xfId="1" builtinId="5"/>
    <cellStyle name="Стиль 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Z73" sqref="Z73:AB73"/>
    </sheetView>
  </sheetViews>
  <sheetFormatPr defaultColWidth="9.140625" defaultRowHeight="12.75" outlineLevelRow="2" outlineLevelCol="1" x14ac:dyDescent="0.2"/>
  <cols>
    <col min="1" max="1" width="33" customWidth="1"/>
    <col min="2" max="2" width="7.28515625" customWidth="1"/>
    <col min="3" max="29" width="12.42578125" customWidth="1"/>
    <col min="30" max="30" width="30.42578125" hidden="1" customWidth="1" outlineLevel="1"/>
    <col min="31" max="31" width="11.7109375" bestFit="1" customWidth="1" collapsed="1"/>
  </cols>
  <sheetData>
    <row r="1" spans="1:31" ht="12" customHeight="1" x14ac:dyDescent="0.2">
      <c r="A1" s="1" t="s">
        <v>0</v>
      </c>
      <c r="B1" s="2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1"/>
      <c r="AD1" s="3" t="s">
        <v>1</v>
      </c>
      <c r="AE1" s="4"/>
    </row>
    <row r="2" spans="1:31" ht="12" customHeight="1" thickBot="1" x14ac:dyDescent="0.25">
      <c r="A2" s="6" t="s">
        <v>2</v>
      </c>
      <c r="B2" s="7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 t="s">
        <v>3</v>
      </c>
      <c r="S2" s="158"/>
      <c r="T2" s="158"/>
      <c r="U2" s="158"/>
      <c r="V2" s="158"/>
      <c r="W2" s="158"/>
      <c r="X2" s="158"/>
      <c r="Y2" s="159"/>
      <c r="Z2" s="162" t="s">
        <v>4</v>
      </c>
      <c r="AA2" s="162" t="s">
        <v>5</v>
      </c>
      <c r="AB2" s="162" t="s">
        <v>6</v>
      </c>
      <c r="AC2" s="162" t="s">
        <v>7</v>
      </c>
      <c r="AD2" s="3"/>
      <c r="AE2" s="4"/>
    </row>
    <row r="3" spans="1:31" ht="12" customHeight="1" x14ac:dyDescent="0.2">
      <c r="A3" s="148"/>
      <c r="B3" s="149"/>
      <c r="C3" s="153"/>
      <c r="D3" s="153"/>
      <c r="E3" s="153"/>
      <c r="F3" s="153"/>
      <c r="G3" s="154"/>
      <c r="H3" s="152" t="s">
        <v>8</v>
      </c>
      <c r="I3" s="153"/>
      <c r="J3" s="153"/>
      <c r="K3" s="153"/>
      <c r="L3" s="153"/>
      <c r="M3" s="153"/>
      <c r="N3" s="153"/>
      <c r="O3" s="153"/>
      <c r="P3" s="154"/>
      <c r="Q3" s="155" t="s">
        <v>9</v>
      </c>
      <c r="R3" s="157" t="s">
        <v>10</v>
      </c>
      <c r="S3" s="158"/>
      <c r="T3" s="158"/>
      <c r="U3" s="159"/>
      <c r="V3" s="157" t="s">
        <v>8</v>
      </c>
      <c r="W3" s="158"/>
      <c r="X3" s="158"/>
      <c r="Y3" s="159"/>
      <c r="Z3" s="163"/>
      <c r="AA3" s="163"/>
      <c r="AB3" s="163"/>
      <c r="AC3" s="163"/>
      <c r="AD3" s="142" t="s">
        <v>1</v>
      </c>
      <c r="AE3" s="4"/>
    </row>
    <row r="4" spans="1:31" ht="31.5" x14ac:dyDescent="0.2">
      <c r="A4" s="150"/>
      <c r="B4" s="151"/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23</v>
      </c>
      <c r="M4" s="8" t="s">
        <v>108</v>
      </c>
      <c r="N4" s="8" t="s">
        <v>20</v>
      </c>
      <c r="O4" s="8" t="s">
        <v>21</v>
      </c>
      <c r="P4" s="8" t="s">
        <v>107</v>
      </c>
      <c r="Q4" s="156"/>
      <c r="R4" s="8" t="s">
        <v>11</v>
      </c>
      <c r="S4" s="8" t="s">
        <v>12</v>
      </c>
      <c r="T4" s="8" t="s">
        <v>13</v>
      </c>
      <c r="U4" s="8" t="s">
        <v>14</v>
      </c>
      <c r="V4" s="8" t="s">
        <v>22</v>
      </c>
      <c r="W4" s="8" t="s">
        <v>19</v>
      </c>
      <c r="X4" s="8" t="s">
        <v>23</v>
      </c>
      <c r="Y4" s="8" t="s">
        <v>24</v>
      </c>
      <c r="Z4" s="164"/>
      <c r="AA4" s="164"/>
      <c r="AB4" s="164"/>
      <c r="AC4" s="164"/>
      <c r="AD4" s="143"/>
      <c r="AE4" s="4"/>
    </row>
    <row r="5" spans="1:31" ht="12.75" customHeight="1" x14ac:dyDescent="0.2">
      <c r="A5" s="144" t="s">
        <v>25</v>
      </c>
      <c r="B5" s="14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A5" s="10"/>
      <c r="AB5" s="10"/>
      <c r="AC5" s="10"/>
      <c r="AD5" s="11"/>
      <c r="AE5" s="4"/>
    </row>
    <row r="6" spans="1:31" s="16" customFormat="1" ht="10.5" x14ac:dyDescent="0.15">
      <c r="A6" s="138" t="s">
        <v>26</v>
      </c>
      <c r="B6" s="139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53">
        <f>C6+D6+G6+R6+S6+T6+U6+E6+F6</f>
        <v>0</v>
      </c>
      <c r="AA6" s="53">
        <f>H6+I6+J6+M6+N6+P6+V6+W6+X6+Y6+O6+L6+K6</f>
        <v>0</v>
      </c>
      <c r="AB6" s="53">
        <f t="shared" ref="AB6" si="0">Q6</f>
        <v>0</v>
      </c>
      <c r="AC6" s="53">
        <f>Z6+AA6+AB6</f>
        <v>0</v>
      </c>
      <c r="AD6" s="14" t="s">
        <v>27</v>
      </c>
      <c r="AE6" s="15"/>
    </row>
    <row r="7" spans="1:31" s="16" customFormat="1" ht="10.5" x14ac:dyDescent="0.15">
      <c r="A7" s="146" t="s">
        <v>28</v>
      </c>
      <c r="B7" s="147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53">
        <f>C7+D7+G7+R7+S7+T7+U7+E7+F7</f>
        <v>0</v>
      </c>
      <c r="AA7" s="53">
        <f t="shared" ref="AA7:AA12" si="1">H7+I7+J7+M7+N7+P7+V7+W7+X7+Y7+O7+L7+K7</f>
        <v>0</v>
      </c>
      <c r="AB7" s="53">
        <f t="shared" ref="AB7:AB12" si="2">Q7</f>
        <v>0</v>
      </c>
      <c r="AC7" s="53">
        <f t="shared" ref="AC7:AC13" si="3">Z7+AA7+AB7</f>
        <v>0</v>
      </c>
      <c r="AD7" s="17" t="s">
        <v>27</v>
      </c>
      <c r="AE7" s="15"/>
    </row>
    <row r="8" spans="1:31" s="16" customFormat="1" ht="10.5" x14ac:dyDescent="0.15">
      <c r="A8" s="146" t="s">
        <v>29</v>
      </c>
      <c r="B8" s="147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53">
        <f>C8+D8+G8+R8+S8+T8+U8+E8+F8</f>
        <v>0</v>
      </c>
      <c r="AA8" s="53">
        <f t="shared" si="1"/>
        <v>0</v>
      </c>
      <c r="AB8" s="53">
        <f t="shared" si="2"/>
        <v>0</v>
      </c>
      <c r="AC8" s="53">
        <f t="shared" si="3"/>
        <v>0</v>
      </c>
      <c r="AD8" s="17" t="s">
        <v>27</v>
      </c>
      <c r="AE8" s="15"/>
    </row>
    <row r="9" spans="1:31" s="16" customFormat="1" ht="10.5" x14ac:dyDescent="0.15">
      <c r="A9" s="138" t="s">
        <v>30</v>
      </c>
      <c r="B9" s="139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53">
        <f>C9+D9+G9+R9+S9+T9+U9+E9+F9</f>
        <v>0</v>
      </c>
      <c r="AA9" s="53">
        <f t="shared" si="1"/>
        <v>0</v>
      </c>
      <c r="AB9" s="53">
        <f t="shared" si="2"/>
        <v>0</v>
      </c>
      <c r="AC9" s="53">
        <f t="shared" si="3"/>
        <v>0</v>
      </c>
      <c r="AD9" s="17" t="s">
        <v>27</v>
      </c>
      <c r="AE9" s="15"/>
    </row>
    <row r="10" spans="1:31" s="20" customFormat="1" ht="11.25" hidden="1" outlineLevel="2" x14ac:dyDescent="0.15">
      <c r="A10" s="165" t="s">
        <v>31</v>
      </c>
      <c r="B10" s="166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53" t="e">
        <f>#REF!+C10+D10+G10+R10+S10+T10+U10+E10+F10</f>
        <v>#REF!</v>
      </c>
      <c r="AA10" s="53">
        <f t="shared" si="1"/>
        <v>0</v>
      </c>
      <c r="AB10" s="53">
        <f t="shared" si="2"/>
        <v>0</v>
      </c>
      <c r="AC10" s="18">
        <f t="shared" ref="AC10" si="4">AC9</f>
        <v>0</v>
      </c>
      <c r="AD10" s="18" t="e">
        <f>#REF!+AD9</f>
        <v>#REF!</v>
      </c>
      <c r="AE10" s="19"/>
    </row>
    <row r="11" spans="1:31" s="24" customFormat="1" ht="10.5" collapsed="1" x14ac:dyDescent="0.15">
      <c r="A11" s="140" t="s">
        <v>32</v>
      </c>
      <c r="B11" s="141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53">
        <f>C11+D11+G11+R11+S11+T11+U11+E11+F11</f>
        <v>0</v>
      </c>
      <c r="AA11" s="53">
        <f t="shared" si="1"/>
        <v>0</v>
      </c>
      <c r="AB11" s="53">
        <f t="shared" si="2"/>
        <v>0</v>
      </c>
      <c r="AC11" s="47">
        <f t="shared" si="3"/>
        <v>0</v>
      </c>
      <c r="AD11" s="22"/>
      <c r="AE11" s="23"/>
    </row>
    <row r="12" spans="1:31" s="16" customFormat="1" ht="12" customHeight="1" x14ac:dyDescent="0.15">
      <c r="A12" s="138" t="s">
        <v>33</v>
      </c>
      <c r="B12" s="139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>
        <f>C12+D12+G12+R12+S12+T12+U12+E12+F12</f>
        <v>0</v>
      </c>
      <c r="AA12" s="53">
        <f t="shared" si="1"/>
        <v>0</v>
      </c>
      <c r="AB12" s="53">
        <f t="shared" si="2"/>
        <v>0</v>
      </c>
      <c r="AC12" s="53">
        <f t="shared" si="3"/>
        <v>0</v>
      </c>
      <c r="AD12" s="17"/>
      <c r="AE12" s="15"/>
    </row>
    <row r="13" spans="1:31" s="24" customFormat="1" ht="12" customHeight="1" x14ac:dyDescent="0.15">
      <c r="A13" s="128" t="s">
        <v>34</v>
      </c>
      <c r="B13" s="129"/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53">
        <f>C13+D13+G13+R13+S13+T13+U13+E13+F13</f>
        <v>0</v>
      </c>
      <c r="AA13" s="53">
        <f t="shared" ref="AA13" si="5">H13+I13+J13+M13+N13+P13+V13+W13+X13+Y13+O13+L13+K13</f>
        <v>0</v>
      </c>
      <c r="AB13" s="53">
        <f t="shared" ref="AB13" si="6">Q13</f>
        <v>0</v>
      </c>
      <c r="AC13" s="21">
        <f t="shared" si="3"/>
        <v>0</v>
      </c>
      <c r="AD13" s="27" t="s">
        <v>27</v>
      </c>
      <c r="AE13" s="23"/>
    </row>
    <row r="14" spans="1:31" s="16" customFormat="1" ht="12.75" customHeight="1" x14ac:dyDescent="0.15">
      <c r="A14" s="140" t="s">
        <v>35</v>
      </c>
      <c r="B14" s="141"/>
      <c r="C14" s="28" t="e">
        <f t="shared" ref="C14:Y14" si="7">(C21+C25)*$AC$14/($AC$21+$AC$25)</f>
        <v>#DIV/0!</v>
      </c>
      <c r="D14" s="28" t="e">
        <f t="shared" si="7"/>
        <v>#DIV/0!</v>
      </c>
      <c r="E14" s="28" t="e">
        <f t="shared" si="7"/>
        <v>#DIV/0!</v>
      </c>
      <c r="F14" s="28" t="e">
        <f t="shared" si="7"/>
        <v>#DIV/0!</v>
      </c>
      <c r="G14" s="28" t="e">
        <f t="shared" si="7"/>
        <v>#DIV/0!</v>
      </c>
      <c r="H14" s="28" t="e">
        <f t="shared" si="7"/>
        <v>#DIV/0!</v>
      </c>
      <c r="I14" s="28" t="e">
        <f t="shared" si="7"/>
        <v>#DIV/0!</v>
      </c>
      <c r="J14" s="28" t="e">
        <f t="shared" si="7"/>
        <v>#DIV/0!</v>
      </c>
      <c r="K14" s="28" t="e">
        <f t="shared" si="7"/>
        <v>#DIV/0!</v>
      </c>
      <c r="L14" s="28" t="e">
        <f t="shared" si="7"/>
        <v>#DIV/0!</v>
      </c>
      <c r="M14" s="28" t="e">
        <f t="shared" si="7"/>
        <v>#DIV/0!</v>
      </c>
      <c r="N14" s="28" t="e">
        <f t="shared" si="7"/>
        <v>#DIV/0!</v>
      </c>
      <c r="O14" s="28" t="e">
        <f t="shared" si="7"/>
        <v>#DIV/0!</v>
      </c>
      <c r="P14" s="28" t="e">
        <f t="shared" si="7"/>
        <v>#DIV/0!</v>
      </c>
      <c r="Q14" s="28" t="e">
        <f t="shared" si="7"/>
        <v>#DIV/0!</v>
      </c>
      <c r="R14" s="28" t="e">
        <f t="shared" si="7"/>
        <v>#DIV/0!</v>
      </c>
      <c r="S14" s="28" t="e">
        <f t="shared" si="7"/>
        <v>#DIV/0!</v>
      </c>
      <c r="T14" s="28" t="e">
        <f t="shared" si="7"/>
        <v>#DIV/0!</v>
      </c>
      <c r="U14" s="28" t="e">
        <f t="shared" si="7"/>
        <v>#DIV/0!</v>
      </c>
      <c r="V14" s="28" t="e">
        <f t="shared" si="7"/>
        <v>#DIV/0!</v>
      </c>
      <c r="W14" s="28" t="e">
        <f t="shared" si="7"/>
        <v>#DIV/0!</v>
      </c>
      <c r="X14" s="28" t="e">
        <f t="shared" si="7"/>
        <v>#DIV/0!</v>
      </c>
      <c r="Y14" s="28" t="e">
        <f t="shared" si="7"/>
        <v>#DIV/0!</v>
      </c>
      <c r="Z14" s="53" t="e">
        <f>C14+D14+G14+R14+S14+T14+U14+E14+F14</f>
        <v>#DIV/0!</v>
      </c>
      <c r="AA14" s="53" t="e">
        <f t="shared" ref="AA14:AA15" si="8">H14+I14+J14+M14+N14+P14+V14+W14+X14+Y14+O14+L14+K14</f>
        <v>#DIV/0!</v>
      </c>
      <c r="AB14" s="53" t="e">
        <f t="shared" ref="AB14:AB15" si="9">Q14</f>
        <v>#DIV/0!</v>
      </c>
      <c r="AC14" s="13"/>
      <c r="AD14" s="29" t="s">
        <v>36</v>
      </c>
      <c r="AE14" s="15"/>
    </row>
    <row r="15" spans="1:31" s="16" customFormat="1" ht="10.5" x14ac:dyDescent="0.15">
      <c r="A15" s="116" t="s">
        <v>37</v>
      </c>
      <c r="B15" s="117"/>
      <c r="C15" s="30" t="e">
        <f t="shared" ref="C15:Y15" si="10">C19*$AC$15/$AC$19</f>
        <v>#DIV/0!</v>
      </c>
      <c r="D15" s="30" t="e">
        <f t="shared" si="10"/>
        <v>#DIV/0!</v>
      </c>
      <c r="E15" s="30" t="e">
        <f t="shared" si="10"/>
        <v>#DIV/0!</v>
      </c>
      <c r="F15" s="30" t="e">
        <f t="shared" si="10"/>
        <v>#DIV/0!</v>
      </c>
      <c r="G15" s="30" t="e">
        <f t="shared" si="10"/>
        <v>#DIV/0!</v>
      </c>
      <c r="H15" s="30" t="e">
        <f t="shared" si="10"/>
        <v>#DIV/0!</v>
      </c>
      <c r="I15" s="30" t="e">
        <f t="shared" si="10"/>
        <v>#DIV/0!</v>
      </c>
      <c r="J15" s="30" t="e">
        <f t="shared" si="10"/>
        <v>#DIV/0!</v>
      </c>
      <c r="K15" s="30" t="e">
        <f t="shared" si="10"/>
        <v>#DIV/0!</v>
      </c>
      <c r="L15" s="30" t="e">
        <f t="shared" si="10"/>
        <v>#DIV/0!</v>
      </c>
      <c r="M15" s="30" t="e">
        <f t="shared" si="10"/>
        <v>#DIV/0!</v>
      </c>
      <c r="N15" s="30" t="e">
        <f t="shared" si="10"/>
        <v>#DIV/0!</v>
      </c>
      <c r="O15" s="30" t="e">
        <f t="shared" si="10"/>
        <v>#DIV/0!</v>
      </c>
      <c r="P15" s="30" t="e">
        <f t="shared" si="10"/>
        <v>#DIV/0!</v>
      </c>
      <c r="Q15" s="30" t="e">
        <f t="shared" si="10"/>
        <v>#DIV/0!</v>
      </c>
      <c r="R15" s="30" t="e">
        <f t="shared" si="10"/>
        <v>#DIV/0!</v>
      </c>
      <c r="S15" s="30" t="e">
        <f t="shared" si="10"/>
        <v>#DIV/0!</v>
      </c>
      <c r="T15" s="30" t="e">
        <f t="shared" si="10"/>
        <v>#DIV/0!</v>
      </c>
      <c r="U15" s="30" t="e">
        <f t="shared" si="10"/>
        <v>#DIV/0!</v>
      </c>
      <c r="V15" s="30" t="e">
        <f t="shared" si="10"/>
        <v>#DIV/0!</v>
      </c>
      <c r="W15" s="30" t="e">
        <f t="shared" si="10"/>
        <v>#DIV/0!</v>
      </c>
      <c r="X15" s="30" t="e">
        <f t="shared" si="10"/>
        <v>#DIV/0!</v>
      </c>
      <c r="Y15" s="30" t="e">
        <f t="shared" si="10"/>
        <v>#DIV/0!</v>
      </c>
      <c r="Z15" s="53" t="e">
        <f>C15+D15+G15+R15+S15+T15+U15+E15+F15</f>
        <v>#DIV/0!</v>
      </c>
      <c r="AA15" s="53" t="e">
        <f t="shared" si="8"/>
        <v>#DIV/0!</v>
      </c>
      <c r="AB15" s="53" t="e">
        <f t="shared" si="9"/>
        <v>#DIV/0!</v>
      </c>
      <c r="AC15" s="13"/>
      <c r="AD15" s="31" t="s">
        <v>38</v>
      </c>
      <c r="AE15" s="15"/>
    </row>
    <row r="16" spans="1:31" s="24" customFormat="1" ht="12" customHeight="1" x14ac:dyDescent="0.15">
      <c r="A16" s="116" t="s">
        <v>39</v>
      </c>
      <c r="B16" s="117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3">
        <f>C16+D16+G16+R16+S16+T16+U16+E16+F16</f>
        <v>0</v>
      </c>
      <c r="AA16" s="13">
        <f t="shared" ref="AA16" si="11">H16+I16+J16+M16+N16+P16+V16+W16+X16+Y16+O16+L16+K16</f>
        <v>0</v>
      </c>
      <c r="AB16" s="13">
        <f t="shared" ref="AB16" si="12">Q16</f>
        <v>0</v>
      </c>
      <c r="AC16" s="21">
        <f t="shared" ref="AC16:AC38" si="13">Z16+AA16+AB16</f>
        <v>0</v>
      </c>
      <c r="AD16" s="32"/>
      <c r="AE16" s="23"/>
    </row>
    <row r="17" spans="1:31" s="24" customFormat="1" ht="11.25" hidden="1" customHeight="1" outlineLevel="1" x14ac:dyDescent="0.15">
      <c r="A17" s="134" t="s">
        <v>40</v>
      </c>
      <c r="B17" s="135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13" t="e">
        <f>#REF!+C17+D17+G17+R17+S17+T17+U17+E17+F17</f>
        <v>#REF!</v>
      </c>
      <c r="AA17" s="13">
        <f t="shared" ref="AA17:AA38" si="14">H17+I17+J17+M17+N17+P17+V17+W17+X17+Y17+O17+L17+K17</f>
        <v>0</v>
      </c>
      <c r="AB17" s="13">
        <f t="shared" ref="AB17:AB38" si="15">Q17</f>
        <v>0</v>
      </c>
      <c r="AC17" s="21" t="e">
        <f t="shared" si="13"/>
        <v>#REF!</v>
      </c>
      <c r="AD17" s="32" t="e">
        <f>#REF!</f>
        <v>#REF!</v>
      </c>
      <c r="AE17" s="23"/>
    </row>
    <row r="18" spans="1:31" s="24" customFormat="1" ht="10.5" hidden="1" outlineLevel="1" collapsed="1" x14ac:dyDescent="0.15">
      <c r="A18" s="136" t="s">
        <v>41</v>
      </c>
      <c r="B18" s="137"/>
      <c r="C18" s="33">
        <v>26</v>
      </c>
      <c r="D18" s="33">
        <v>117</v>
      </c>
      <c r="E18" s="33">
        <v>0</v>
      </c>
      <c r="F18" s="33">
        <v>0</v>
      </c>
      <c r="G18" s="33"/>
      <c r="H18" s="33">
        <v>76</v>
      </c>
      <c r="I18" s="33">
        <v>499</v>
      </c>
      <c r="J18" s="33">
        <v>1627</v>
      </c>
      <c r="K18" s="33"/>
      <c r="L18" s="33"/>
      <c r="M18" s="33">
        <v>397</v>
      </c>
      <c r="N18" s="33">
        <v>0</v>
      </c>
      <c r="O18" s="33"/>
      <c r="P18" s="33"/>
      <c r="Q18" s="33">
        <v>352</v>
      </c>
      <c r="R18" s="33">
        <v>7</v>
      </c>
      <c r="S18" s="33">
        <v>8</v>
      </c>
      <c r="T18" s="33">
        <v>14</v>
      </c>
      <c r="U18" s="33">
        <v>26</v>
      </c>
      <c r="V18" s="33">
        <v>15</v>
      </c>
      <c r="W18" s="33">
        <v>6</v>
      </c>
      <c r="X18" s="33">
        <v>6</v>
      </c>
      <c r="Y18" s="33">
        <v>18</v>
      </c>
      <c r="Z18" s="13" t="e">
        <f>#REF!+C18+D18+G18+R18+S18+T18+U18+E18+F18</f>
        <v>#REF!</v>
      </c>
      <c r="AA18" s="13">
        <f t="shared" si="14"/>
        <v>2644</v>
      </c>
      <c r="AB18" s="13">
        <f t="shared" si="15"/>
        <v>352</v>
      </c>
      <c r="AC18" s="21" t="e">
        <f t="shared" si="13"/>
        <v>#REF!</v>
      </c>
      <c r="AD18" s="34" t="s">
        <v>27</v>
      </c>
      <c r="AE18" s="23"/>
    </row>
    <row r="19" spans="1:31" s="16" customFormat="1" ht="10.5" collapsed="1" x14ac:dyDescent="0.15">
      <c r="A19" s="132" t="s">
        <v>42</v>
      </c>
      <c r="B19" s="133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53">
        <f>C19+D19+G19+R19+S19+T19+U19+E19+F19</f>
        <v>0</v>
      </c>
      <c r="AA19" s="13">
        <f t="shared" si="14"/>
        <v>0</v>
      </c>
      <c r="AB19" s="13">
        <f t="shared" si="15"/>
        <v>0</v>
      </c>
      <c r="AC19" s="21">
        <f t="shared" si="13"/>
        <v>0</v>
      </c>
      <c r="AD19" s="35" t="s">
        <v>27</v>
      </c>
      <c r="AE19" s="15"/>
    </row>
    <row r="20" spans="1:31" s="16" customFormat="1" ht="10.5" hidden="1" outlineLevel="1" x14ac:dyDescent="0.15">
      <c r="A20" s="132" t="s">
        <v>43</v>
      </c>
      <c r="B20" s="133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13" t="e">
        <f>#REF!+C20+D20+G20+R20+S20+T20+U20+E20+F20</f>
        <v>#REF!</v>
      </c>
      <c r="AA20" s="13">
        <f t="shared" si="14"/>
        <v>0</v>
      </c>
      <c r="AB20" s="13">
        <f t="shared" si="15"/>
        <v>0</v>
      </c>
      <c r="AC20" s="21" t="e">
        <f t="shared" si="13"/>
        <v>#REF!</v>
      </c>
      <c r="AD20" s="35" t="s">
        <v>27</v>
      </c>
      <c r="AE20" s="23"/>
    </row>
    <row r="21" spans="1:31" s="16" customFormat="1" ht="10.5" collapsed="1" x14ac:dyDescent="0.15">
      <c r="A21" s="132" t="s">
        <v>44</v>
      </c>
      <c r="B21" s="133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53">
        <f>C21+D21+G21+R21+S21+T21+U21+E21+F21</f>
        <v>0</v>
      </c>
      <c r="AA21" s="13">
        <f t="shared" si="14"/>
        <v>0</v>
      </c>
      <c r="AB21" s="13">
        <f t="shared" si="15"/>
        <v>0</v>
      </c>
      <c r="AC21" s="21">
        <f t="shared" si="13"/>
        <v>0</v>
      </c>
      <c r="AD21" s="35" t="s">
        <v>27</v>
      </c>
      <c r="AE21" s="23"/>
    </row>
    <row r="22" spans="1:31" s="16" customFormat="1" ht="10.5" x14ac:dyDescent="0.15">
      <c r="A22" s="132" t="s">
        <v>45</v>
      </c>
      <c r="B22" s="133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53">
        <f>C22+D22+G22+R22+S22+T22+U22+E22+F22</f>
        <v>0</v>
      </c>
      <c r="AA22" s="13">
        <f t="shared" si="14"/>
        <v>0</v>
      </c>
      <c r="AB22" s="13">
        <f t="shared" si="15"/>
        <v>0</v>
      </c>
      <c r="AC22" s="21">
        <f t="shared" si="13"/>
        <v>0</v>
      </c>
      <c r="AD22" s="35"/>
      <c r="AE22" s="23"/>
    </row>
    <row r="23" spans="1:31" s="16" customFormat="1" ht="10.5" x14ac:dyDescent="0.15">
      <c r="A23" s="132" t="s">
        <v>46</v>
      </c>
      <c r="B23" s="133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53">
        <f>C23+D23+G23+R23+S23+T23+U23+E23+F23</f>
        <v>0</v>
      </c>
      <c r="AA23" s="13">
        <f t="shared" si="14"/>
        <v>0</v>
      </c>
      <c r="AB23" s="13">
        <f t="shared" si="15"/>
        <v>0</v>
      </c>
      <c r="AC23" s="21">
        <f t="shared" si="13"/>
        <v>0</v>
      </c>
      <c r="AD23" s="35"/>
      <c r="AE23" s="23"/>
    </row>
    <row r="24" spans="1:31" s="16" customFormat="1" ht="10.5" hidden="1" outlineLevel="1" x14ac:dyDescent="0.15">
      <c r="A24" s="132" t="s">
        <v>47</v>
      </c>
      <c r="B24" s="13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 t="e">
        <f>#REF!+C24+D24+G24+R24+S24+T24+U24+E24+F24</f>
        <v>#REF!</v>
      </c>
      <c r="AA24" s="13">
        <f t="shared" si="14"/>
        <v>0</v>
      </c>
      <c r="AB24" s="13">
        <f t="shared" si="15"/>
        <v>0</v>
      </c>
      <c r="AC24" s="21" t="e">
        <f t="shared" si="13"/>
        <v>#REF!</v>
      </c>
      <c r="AD24" s="35" t="s">
        <v>27</v>
      </c>
      <c r="AE24" s="23"/>
    </row>
    <row r="25" spans="1:31" s="16" customFormat="1" ht="10.5" collapsed="1" x14ac:dyDescent="0.15">
      <c r="A25" s="132" t="s">
        <v>48</v>
      </c>
      <c r="B25" s="133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53">
        <f>C25+D25+G25+R25+S25+T25+U25+E25+F25</f>
        <v>0</v>
      </c>
      <c r="AA25" s="13">
        <f t="shared" si="14"/>
        <v>0</v>
      </c>
      <c r="AB25" s="13">
        <f t="shared" si="15"/>
        <v>0</v>
      </c>
      <c r="AC25" s="21">
        <f t="shared" si="13"/>
        <v>0</v>
      </c>
      <c r="AD25" s="35" t="s">
        <v>27</v>
      </c>
      <c r="AE25" s="23"/>
    </row>
    <row r="26" spans="1:31" s="16" customFormat="1" ht="10.5" x14ac:dyDescent="0.15">
      <c r="A26" s="132" t="s">
        <v>49</v>
      </c>
      <c r="B26" s="133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53">
        <f>C26+D26+G26+R26+S26+T26+U26+E26+F26</f>
        <v>0</v>
      </c>
      <c r="AA26" s="13">
        <f t="shared" si="14"/>
        <v>0</v>
      </c>
      <c r="AB26" s="13">
        <f t="shared" si="15"/>
        <v>0</v>
      </c>
      <c r="AC26" s="21">
        <f t="shared" si="13"/>
        <v>0</v>
      </c>
      <c r="AD26" s="35"/>
      <c r="AE26" s="23"/>
    </row>
    <row r="27" spans="1:31" s="16" customFormat="1" ht="10.5" x14ac:dyDescent="0.15">
      <c r="A27" s="132" t="s">
        <v>50</v>
      </c>
      <c r="B27" s="133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53">
        <f>C27+D27+G27+R27+S27+T27+U27+E27+F27</f>
        <v>0</v>
      </c>
      <c r="AA27" s="13">
        <f t="shared" si="14"/>
        <v>0</v>
      </c>
      <c r="AB27" s="13">
        <f t="shared" si="15"/>
        <v>0</v>
      </c>
      <c r="AC27" s="21">
        <f t="shared" si="13"/>
        <v>0</v>
      </c>
      <c r="AD27" s="35"/>
      <c r="AE27" s="23"/>
    </row>
    <row r="28" spans="1:31" s="24" customFormat="1" ht="10.5" hidden="1" outlineLevel="1" x14ac:dyDescent="0.15">
      <c r="A28" s="130" t="s">
        <v>51</v>
      </c>
      <c r="B28" s="131"/>
      <c r="C28" s="36"/>
      <c r="D28" s="36"/>
      <c r="E28" s="36"/>
      <c r="F28" s="36"/>
      <c r="G28" s="36"/>
      <c r="H28" s="36"/>
      <c r="I28" s="36"/>
      <c r="J28" s="36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13" t="e">
        <f>#REF!+C28+D28+G28+R28+S28+T28+U28+E28+F28</f>
        <v>#REF!</v>
      </c>
      <c r="AA28" s="13">
        <f t="shared" si="14"/>
        <v>0</v>
      </c>
      <c r="AB28" s="13">
        <f t="shared" si="15"/>
        <v>0</v>
      </c>
      <c r="AC28" s="21" t="e">
        <f t="shared" si="13"/>
        <v>#REF!</v>
      </c>
      <c r="AD28" s="34"/>
      <c r="AE28" s="23"/>
    </row>
    <row r="29" spans="1:31" s="24" customFormat="1" ht="10.5" hidden="1" outlineLevel="1" x14ac:dyDescent="0.15">
      <c r="A29" s="126"/>
      <c r="B29" s="127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13" t="e">
        <f>#REF!+C29+D29+G29+R29+S29+T29+U29+E29+F29</f>
        <v>#REF!</v>
      </c>
      <c r="AA29" s="13">
        <f t="shared" si="14"/>
        <v>0</v>
      </c>
      <c r="AB29" s="13">
        <f t="shared" si="15"/>
        <v>0</v>
      </c>
      <c r="AC29" s="21" t="e">
        <f t="shared" si="13"/>
        <v>#REF!</v>
      </c>
      <c r="AD29" s="27"/>
      <c r="AE29" s="23"/>
    </row>
    <row r="30" spans="1:31" s="24" customFormat="1" ht="10.5" hidden="1" outlineLevel="1" x14ac:dyDescent="0.15">
      <c r="A30" s="126"/>
      <c r="B30" s="127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13" t="e">
        <f>#REF!+C30+D30+G30+R30+S30+T30+U30+E30+F30</f>
        <v>#REF!</v>
      </c>
      <c r="AA30" s="13">
        <f t="shared" si="14"/>
        <v>0</v>
      </c>
      <c r="AB30" s="13">
        <f t="shared" si="15"/>
        <v>0</v>
      </c>
      <c r="AC30" s="21" t="e">
        <f t="shared" si="13"/>
        <v>#REF!</v>
      </c>
      <c r="AD30" s="27"/>
      <c r="AE30" s="23"/>
    </row>
    <row r="31" spans="1:31" s="24" customFormat="1" ht="10.5" hidden="1" outlineLevel="1" x14ac:dyDescent="0.15">
      <c r="A31" s="126"/>
      <c r="B31" s="127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13" t="e">
        <f>#REF!+C31+D31+G31+R31+S31+T31+U31+E31+F31</f>
        <v>#REF!</v>
      </c>
      <c r="AA31" s="13">
        <f t="shared" si="14"/>
        <v>0</v>
      </c>
      <c r="AB31" s="13">
        <f t="shared" si="15"/>
        <v>0</v>
      </c>
      <c r="AC31" s="21" t="e">
        <f t="shared" si="13"/>
        <v>#REF!</v>
      </c>
      <c r="AD31" s="27"/>
      <c r="AE31" s="23"/>
    </row>
    <row r="32" spans="1:31" s="24" customFormat="1" ht="10.5" hidden="1" outlineLevel="1" x14ac:dyDescent="0.15">
      <c r="A32" s="126"/>
      <c r="B32" s="127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13" t="e">
        <f>#REF!+C32+D32+G32+R32+S32+T32+U32+E32+F32</f>
        <v>#REF!</v>
      </c>
      <c r="AA32" s="13">
        <f t="shared" si="14"/>
        <v>0</v>
      </c>
      <c r="AB32" s="13">
        <f t="shared" si="15"/>
        <v>0</v>
      </c>
      <c r="AC32" s="21" t="e">
        <f t="shared" si="13"/>
        <v>#REF!</v>
      </c>
      <c r="AD32" s="27"/>
      <c r="AE32" s="23"/>
    </row>
    <row r="33" spans="1:31" s="24" customFormat="1" ht="10.5" hidden="1" outlineLevel="1" x14ac:dyDescent="0.15">
      <c r="A33" s="126"/>
      <c r="B33" s="127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13" t="e">
        <f>#REF!+C33+D33+G33+R33+S33+T33+U33+E33+F33</f>
        <v>#REF!</v>
      </c>
      <c r="AA33" s="13">
        <f t="shared" si="14"/>
        <v>0</v>
      </c>
      <c r="AB33" s="13">
        <f t="shared" si="15"/>
        <v>0</v>
      </c>
      <c r="AC33" s="21" t="e">
        <f t="shared" si="13"/>
        <v>#REF!</v>
      </c>
      <c r="AD33" s="27"/>
      <c r="AE33" s="23"/>
    </row>
    <row r="34" spans="1:31" s="24" customFormat="1" ht="10.5" hidden="1" outlineLevel="1" x14ac:dyDescent="0.15">
      <c r="A34" s="126"/>
      <c r="B34" s="127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13" t="e">
        <f>#REF!+C34+D34+G34+R34+S34+T34+U34+E34+F34</f>
        <v>#REF!</v>
      </c>
      <c r="AA34" s="13">
        <f t="shared" si="14"/>
        <v>0</v>
      </c>
      <c r="AB34" s="13">
        <f t="shared" si="15"/>
        <v>0</v>
      </c>
      <c r="AC34" s="21" t="e">
        <f t="shared" si="13"/>
        <v>#REF!</v>
      </c>
      <c r="AD34" s="27" t="e">
        <f>D34+#REF!</f>
        <v>#REF!</v>
      </c>
      <c r="AE34" s="23"/>
    </row>
    <row r="35" spans="1:31" s="24" customFormat="1" ht="10.5" hidden="1" outlineLevel="1" x14ac:dyDescent="0.15">
      <c r="A35" s="126"/>
      <c r="B35" s="127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13" t="e">
        <f>#REF!+C35+D35+G35+R35+S35+T35+U35+E35+F35</f>
        <v>#REF!</v>
      </c>
      <c r="AA35" s="13">
        <f t="shared" si="14"/>
        <v>0</v>
      </c>
      <c r="AB35" s="13">
        <f t="shared" si="15"/>
        <v>0</v>
      </c>
      <c r="AC35" s="21" t="e">
        <f t="shared" si="13"/>
        <v>#REF!</v>
      </c>
      <c r="AD35" s="27"/>
      <c r="AE35" s="23"/>
    </row>
    <row r="36" spans="1:31" s="24" customFormat="1" ht="10.5" hidden="1" outlineLevel="1" x14ac:dyDescent="0.15">
      <c r="A36" s="126"/>
      <c r="B36" s="127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13" t="e">
        <f>#REF!+C36+D36+G36+R36+S36+T36+U36+E36+F36</f>
        <v>#REF!</v>
      </c>
      <c r="AA36" s="13">
        <f t="shared" si="14"/>
        <v>0</v>
      </c>
      <c r="AB36" s="13">
        <f t="shared" si="15"/>
        <v>0</v>
      </c>
      <c r="AC36" s="21" t="e">
        <f t="shared" si="13"/>
        <v>#REF!</v>
      </c>
      <c r="AD36" s="27"/>
      <c r="AE36" s="23"/>
    </row>
    <row r="37" spans="1:31" s="24" customFormat="1" ht="10.5" hidden="1" outlineLevel="1" x14ac:dyDescent="0.15">
      <c r="A37" s="126"/>
      <c r="B37" s="127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13" t="e">
        <f>#REF!+C37+D37+G37+R37+S37+T37+U37+E37+F37</f>
        <v>#REF!</v>
      </c>
      <c r="AA37" s="13">
        <f t="shared" si="14"/>
        <v>0</v>
      </c>
      <c r="AB37" s="13">
        <f t="shared" si="15"/>
        <v>0</v>
      </c>
      <c r="AC37" s="21" t="e">
        <f t="shared" si="13"/>
        <v>#REF!</v>
      </c>
      <c r="AD37" s="27"/>
      <c r="AE37" s="23"/>
    </row>
    <row r="38" spans="1:31" s="16" customFormat="1" ht="10.5" collapsed="1" x14ac:dyDescent="0.15">
      <c r="A38" s="128" t="s">
        <v>52</v>
      </c>
      <c r="B38" s="129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53">
        <f>C38+D38+G38+R38+S38+T38+U38+E38+F38</f>
        <v>0</v>
      </c>
      <c r="AA38" s="13">
        <f t="shared" si="14"/>
        <v>0</v>
      </c>
      <c r="AB38" s="13">
        <f t="shared" si="15"/>
        <v>0</v>
      </c>
      <c r="AC38" s="21">
        <f t="shared" si="13"/>
        <v>0</v>
      </c>
      <c r="AD38" s="38"/>
      <c r="AE38" s="23"/>
    </row>
    <row r="39" spans="1:31" x14ac:dyDescent="0.2">
      <c r="A39" s="104"/>
      <c r="B39" s="105"/>
      <c r="C39" s="39"/>
      <c r="D39" s="39"/>
      <c r="E39" s="39"/>
      <c r="F39" s="39"/>
      <c r="G39" s="39"/>
      <c r="H39" s="40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40"/>
      <c r="AA39" s="40"/>
      <c r="AB39" s="40"/>
      <c r="AC39" s="41"/>
      <c r="AD39" s="38"/>
      <c r="AE39" s="4"/>
    </row>
    <row r="40" spans="1:31" x14ac:dyDescent="0.2">
      <c r="A40" s="110" t="s">
        <v>53</v>
      </c>
      <c r="B40" s="111"/>
      <c r="C40" s="42" t="e">
        <f>C41+C47+C48+C64+C72+C74+C71</f>
        <v>#DIV/0!</v>
      </c>
      <c r="D40" s="42" t="e">
        <f t="shared" ref="D40:Y40" si="16">D41+D47+D48+D64+D72+D74+D71</f>
        <v>#DIV/0!</v>
      </c>
      <c r="E40" s="42" t="e">
        <f t="shared" si="16"/>
        <v>#DIV/0!</v>
      </c>
      <c r="F40" s="42" t="e">
        <f t="shared" si="16"/>
        <v>#DIV/0!</v>
      </c>
      <c r="G40" s="42" t="e">
        <f t="shared" si="16"/>
        <v>#DIV/0!</v>
      </c>
      <c r="H40" s="42" t="e">
        <f t="shared" si="16"/>
        <v>#DIV/0!</v>
      </c>
      <c r="I40" s="42" t="e">
        <f t="shared" si="16"/>
        <v>#DIV/0!</v>
      </c>
      <c r="J40" s="42" t="e">
        <f t="shared" si="16"/>
        <v>#DIV/0!</v>
      </c>
      <c r="K40" s="42" t="e">
        <f t="shared" si="16"/>
        <v>#DIV/0!</v>
      </c>
      <c r="L40" s="42" t="e">
        <f t="shared" si="16"/>
        <v>#DIV/0!</v>
      </c>
      <c r="M40" s="42" t="e">
        <f t="shared" si="16"/>
        <v>#DIV/0!</v>
      </c>
      <c r="N40" s="42" t="e">
        <f t="shared" si="16"/>
        <v>#DIV/0!</v>
      </c>
      <c r="O40" s="42" t="e">
        <f t="shared" si="16"/>
        <v>#DIV/0!</v>
      </c>
      <c r="P40" s="42" t="e">
        <f t="shared" si="16"/>
        <v>#DIV/0!</v>
      </c>
      <c r="Q40" s="42" t="e">
        <f t="shared" si="16"/>
        <v>#DIV/0!</v>
      </c>
      <c r="R40" s="42" t="e">
        <f t="shared" si="16"/>
        <v>#DIV/0!</v>
      </c>
      <c r="S40" s="42" t="e">
        <f t="shared" si="16"/>
        <v>#DIV/0!</v>
      </c>
      <c r="T40" s="42" t="e">
        <f t="shared" si="16"/>
        <v>#DIV/0!</v>
      </c>
      <c r="U40" s="42" t="e">
        <f t="shared" si="16"/>
        <v>#DIV/0!</v>
      </c>
      <c r="V40" s="42" t="e">
        <f t="shared" si="16"/>
        <v>#DIV/0!</v>
      </c>
      <c r="W40" s="42" t="e">
        <f t="shared" si="16"/>
        <v>#DIV/0!</v>
      </c>
      <c r="X40" s="42" t="e">
        <f t="shared" si="16"/>
        <v>#DIV/0!</v>
      </c>
      <c r="Y40" s="42" t="e">
        <f t="shared" si="16"/>
        <v>#DIV/0!</v>
      </c>
      <c r="Z40" s="89" t="e">
        <f>C40+D40+G40+R40+S40+T40+U40+E40+F40</f>
        <v>#DIV/0!</v>
      </c>
      <c r="AA40" s="167" t="e">
        <f t="shared" ref="AA40" si="17">H40+I40+J40+M40+N40+P40+V40+W40+X40+Y40+O40+L40+K40</f>
        <v>#DIV/0!</v>
      </c>
      <c r="AB40" s="167" t="e">
        <f t="shared" ref="AB40" si="18">Q40</f>
        <v>#DIV/0!</v>
      </c>
      <c r="AC40" s="167" t="e">
        <f t="shared" ref="AC40" si="19">Z40+AA40+AB40</f>
        <v>#DIV/0!</v>
      </c>
      <c r="AD40" s="43"/>
      <c r="AE40" s="4"/>
    </row>
    <row r="41" spans="1:31" x14ac:dyDescent="0.2">
      <c r="A41" s="106" t="s">
        <v>54</v>
      </c>
      <c r="B41" s="107"/>
      <c r="C41" s="44">
        <f>(SUM(C42:C46)*C9)</f>
        <v>0</v>
      </c>
      <c r="D41" s="44">
        <f t="shared" ref="D41:Y41" si="20">(SUM(D42:D46)*D9)</f>
        <v>0</v>
      </c>
      <c r="E41" s="44">
        <f t="shared" si="20"/>
        <v>0</v>
      </c>
      <c r="F41" s="44">
        <f t="shared" si="20"/>
        <v>0</v>
      </c>
      <c r="G41" s="44">
        <f t="shared" si="20"/>
        <v>0</v>
      </c>
      <c r="H41" s="44">
        <f t="shared" si="20"/>
        <v>0</v>
      </c>
      <c r="I41" s="44">
        <f t="shared" si="20"/>
        <v>0</v>
      </c>
      <c r="J41" s="44">
        <f t="shared" si="20"/>
        <v>0</v>
      </c>
      <c r="K41" s="44">
        <f t="shared" si="20"/>
        <v>0</v>
      </c>
      <c r="L41" s="44">
        <f t="shared" si="20"/>
        <v>0</v>
      </c>
      <c r="M41" s="44">
        <f t="shared" si="20"/>
        <v>0</v>
      </c>
      <c r="N41" s="44">
        <f t="shared" si="20"/>
        <v>0</v>
      </c>
      <c r="O41" s="44">
        <f t="shared" si="20"/>
        <v>0</v>
      </c>
      <c r="P41" s="44">
        <f t="shared" si="20"/>
        <v>0</v>
      </c>
      <c r="Q41" s="44">
        <f t="shared" si="20"/>
        <v>0</v>
      </c>
      <c r="R41" s="44">
        <f t="shared" si="20"/>
        <v>0</v>
      </c>
      <c r="S41" s="44">
        <f t="shared" si="20"/>
        <v>0</v>
      </c>
      <c r="T41" s="44">
        <f t="shared" si="20"/>
        <v>0</v>
      </c>
      <c r="U41" s="44">
        <f t="shared" si="20"/>
        <v>0</v>
      </c>
      <c r="V41" s="44">
        <f t="shared" si="20"/>
        <v>0</v>
      </c>
      <c r="W41" s="44">
        <f t="shared" si="20"/>
        <v>0</v>
      </c>
      <c r="X41" s="44">
        <f t="shared" si="20"/>
        <v>0</v>
      </c>
      <c r="Y41" s="44">
        <f t="shared" si="20"/>
        <v>0</v>
      </c>
      <c r="Z41" s="53">
        <f>C41+D41+G41+R41+S41+T41+U41+E41+F41</f>
        <v>0</v>
      </c>
      <c r="AA41" s="13">
        <f t="shared" ref="AA41" si="21">H41+I41+J41+M41+N41+P41+V41+W41+X41+Y41+O41+L41+K41</f>
        <v>0</v>
      </c>
      <c r="AB41" s="13">
        <f t="shared" ref="AB41" si="22">Q41</f>
        <v>0</v>
      </c>
      <c r="AC41" s="21">
        <f t="shared" ref="AC41" si="23">Z41+AA41+AB41</f>
        <v>0</v>
      </c>
      <c r="AD41" s="46" t="s">
        <v>38</v>
      </c>
      <c r="AE41" s="4"/>
    </row>
    <row r="42" spans="1:31" hidden="1" outlineLevel="1" x14ac:dyDescent="0.2">
      <c r="A42" s="122" t="s">
        <v>55</v>
      </c>
      <c r="B42" s="123"/>
      <c r="C42" s="47">
        <v>159.97999999999999</v>
      </c>
      <c r="D42" s="44">
        <v>105.89</v>
      </c>
      <c r="E42" s="44">
        <v>232.95</v>
      </c>
      <c r="F42" s="48">
        <v>269.45999999999998</v>
      </c>
      <c r="G42" s="48"/>
      <c r="H42" s="44">
        <v>0</v>
      </c>
      <c r="I42" s="44">
        <v>69.44</v>
      </c>
      <c r="J42" s="44">
        <v>96.35</v>
      </c>
      <c r="K42" s="44"/>
      <c r="L42" s="44"/>
      <c r="M42" s="44">
        <v>111.22</v>
      </c>
      <c r="N42" s="44">
        <v>213.83</v>
      </c>
      <c r="O42" s="44"/>
      <c r="P42" s="44"/>
      <c r="Q42" s="44">
        <v>117.13</v>
      </c>
      <c r="R42" s="47">
        <v>159.97999999999999</v>
      </c>
      <c r="S42" s="44">
        <v>230.75</v>
      </c>
      <c r="T42" s="44">
        <v>232.95</v>
      </c>
      <c r="U42" s="48">
        <v>269.45999999999998</v>
      </c>
      <c r="V42" s="44">
        <v>96.35</v>
      </c>
      <c r="W42" s="44">
        <v>236.87</v>
      </c>
      <c r="X42" s="44">
        <v>236.42</v>
      </c>
      <c r="Y42" s="44">
        <v>198.71</v>
      </c>
      <c r="Z42" s="49"/>
      <c r="AA42" s="50"/>
      <c r="AB42" s="50"/>
      <c r="AC42" s="51"/>
      <c r="AD42" s="52"/>
      <c r="AE42" s="4"/>
    </row>
    <row r="43" spans="1:31" hidden="1" outlineLevel="1" x14ac:dyDescent="0.2">
      <c r="A43" s="122" t="s">
        <v>56</v>
      </c>
      <c r="B43" s="123"/>
      <c r="C43" s="47">
        <v>0</v>
      </c>
      <c r="D43" s="45">
        <v>0</v>
      </c>
      <c r="E43" s="45">
        <v>0</v>
      </c>
      <c r="F43" s="45">
        <v>0</v>
      </c>
      <c r="G43" s="45"/>
      <c r="H43" s="45">
        <v>0</v>
      </c>
      <c r="I43" s="45">
        <v>0</v>
      </c>
      <c r="J43" s="45">
        <v>0</v>
      </c>
      <c r="K43" s="45"/>
      <c r="L43" s="45"/>
      <c r="M43" s="45">
        <v>0</v>
      </c>
      <c r="N43" s="45">
        <v>0</v>
      </c>
      <c r="O43" s="45"/>
      <c r="P43" s="45"/>
      <c r="Q43" s="45">
        <v>0</v>
      </c>
      <c r="R43" s="45">
        <v>0</v>
      </c>
      <c r="S43" s="45">
        <v>0</v>
      </c>
      <c r="T43" s="45">
        <v>0</v>
      </c>
      <c r="U43" s="45">
        <v>0</v>
      </c>
      <c r="V43" s="45">
        <v>0</v>
      </c>
      <c r="W43" s="45">
        <v>0</v>
      </c>
      <c r="X43" s="45">
        <v>0</v>
      </c>
      <c r="Y43" s="45">
        <v>0</v>
      </c>
      <c r="Z43" s="54"/>
      <c r="AA43" s="55"/>
      <c r="AB43" s="55"/>
      <c r="AC43" s="52"/>
      <c r="AD43" s="52"/>
      <c r="AE43" s="4"/>
    </row>
    <row r="44" spans="1:31" s="60" customFormat="1" ht="10.5" hidden="1" outlineLevel="1" x14ac:dyDescent="0.15">
      <c r="A44" s="122" t="s">
        <v>57</v>
      </c>
      <c r="B44" s="123"/>
      <c r="C44" s="47">
        <v>5</v>
      </c>
      <c r="D44" s="44">
        <v>5</v>
      </c>
      <c r="E44" s="44">
        <v>5</v>
      </c>
      <c r="F44" s="44">
        <v>5</v>
      </c>
      <c r="G44" s="44"/>
      <c r="H44" s="44">
        <v>5</v>
      </c>
      <c r="I44" s="44">
        <v>5</v>
      </c>
      <c r="J44" s="44">
        <v>5</v>
      </c>
      <c r="K44" s="44"/>
      <c r="L44" s="44"/>
      <c r="M44" s="44">
        <v>5</v>
      </c>
      <c r="N44" s="44">
        <v>5</v>
      </c>
      <c r="O44" s="44"/>
      <c r="P44" s="44"/>
      <c r="Q44" s="44">
        <v>5</v>
      </c>
      <c r="R44" s="44">
        <v>5</v>
      </c>
      <c r="S44" s="44">
        <v>5</v>
      </c>
      <c r="T44" s="44">
        <v>5</v>
      </c>
      <c r="U44" s="44">
        <v>5</v>
      </c>
      <c r="V44" s="44">
        <v>5</v>
      </c>
      <c r="W44" s="44">
        <v>5</v>
      </c>
      <c r="X44" s="44">
        <v>5</v>
      </c>
      <c r="Y44" s="44">
        <v>5</v>
      </c>
      <c r="Z44" s="56"/>
      <c r="AA44" s="57"/>
      <c r="AB44" s="57"/>
      <c r="AC44" s="58"/>
      <c r="AD44" s="58"/>
      <c r="AE44" s="59"/>
    </row>
    <row r="45" spans="1:31" hidden="1" outlineLevel="1" x14ac:dyDescent="0.2">
      <c r="A45" s="122" t="s">
        <v>58</v>
      </c>
      <c r="B45" s="123"/>
      <c r="C45" s="47">
        <v>46</v>
      </c>
      <c r="D45" s="45">
        <v>46</v>
      </c>
      <c r="E45" s="45">
        <v>46</v>
      </c>
      <c r="F45" s="45">
        <v>46</v>
      </c>
      <c r="G45" s="45"/>
      <c r="H45" s="45">
        <v>42</v>
      </c>
      <c r="I45" s="45">
        <v>42</v>
      </c>
      <c r="J45" s="45">
        <v>46</v>
      </c>
      <c r="K45" s="45"/>
      <c r="L45" s="45"/>
      <c r="M45" s="45">
        <v>46</v>
      </c>
      <c r="N45" s="45">
        <v>46</v>
      </c>
      <c r="O45" s="45"/>
      <c r="P45" s="45"/>
      <c r="Q45" s="45">
        <v>46</v>
      </c>
      <c r="R45" s="45">
        <v>46</v>
      </c>
      <c r="S45" s="45">
        <v>46</v>
      </c>
      <c r="T45" s="45">
        <v>46</v>
      </c>
      <c r="U45" s="45">
        <v>46</v>
      </c>
      <c r="V45" s="45">
        <v>46</v>
      </c>
      <c r="W45" s="45">
        <v>46</v>
      </c>
      <c r="X45" s="45">
        <v>46</v>
      </c>
      <c r="Y45" s="45">
        <v>46</v>
      </c>
      <c r="Z45" s="54"/>
      <c r="AA45" s="55"/>
      <c r="AB45" s="55"/>
      <c r="AC45" s="52"/>
      <c r="AD45" s="52"/>
      <c r="AE45" s="4"/>
    </row>
    <row r="46" spans="1:31" s="60" customFormat="1" ht="10.5" hidden="1" outlineLevel="1" x14ac:dyDescent="0.15">
      <c r="A46" s="122" t="s">
        <v>59</v>
      </c>
      <c r="B46" s="123"/>
      <c r="C46" s="47">
        <f t="shared" ref="C46:Y46" si="24">3.4*2</f>
        <v>6.8</v>
      </c>
      <c r="D46" s="47">
        <f t="shared" si="24"/>
        <v>6.8</v>
      </c>
      <c r="E46" s="47">
        <f t="shared" si="24"/>
        <v>6.8</v>
      </c>
      <c r="F46" s="47">
        <f t="shared" si="24"/>
        <v>6.8</v>
      </c>
      <c r="G46" s="47"/>
      <c r="H46" s="47">
        <f t="shared" si="24"/>
        <v>6.8</v>
      </c>
      <c r="I46" s="47">
        <f t="shared" si="24"/>
        <v>6.8</v>
      </c>
      <c r="J46" s="47">
        <f t="shared" si="24"/>
        <v>6.8</v>
      </c>
      <c r="K46" s="47"/>
      <c r="L46" s="47"/>
      <c r="M46" s="47">
        <f t="shared" si="24"/>
        <v>6.8</v>
      </c>
      <c r="N46" s="47">
        <f t="shared" si="24"/>
        <v>6.8</v>
      </c>
      <c r="O46" s="47"/>
      <c r="P46" s="47"/>
      <c r="Q46" s="47">
        <f t="shared" si="24"/>
        <v>6.8</v>
      </c>
      <c r="R46" s="47">
        <f t="shared" si="24"/>
        <v>6.8</v>
      </c>
      <c r="S46" s="47">
        <f t="shared" si="24"/>
        <v>6.8</v>
      </c>
      <c r="T46" s="47">
        <f t="shared" si="24"/>
        <v>6.8</v>
      </c>
      <c r="U46" s="47">
        <f t="shared" si="24"/>
        <v>6.8</v>
      </c>
      <c r="V46" s="47">
        <f t="shared" si="24"/>
        <v>6.8</v>
      </c>
      <c r="W46" s="47">
        <f t="shared" si="24"/>
        <v>6.8</v>
      </c>
      <c r="X46" s="47">
        <f t="shared" si="24"/>
        <v>6.8</v>
      </c>
      <c r="Y46" s="47">
        <f t="shared" si="24"/>
        <v>6.8</v>
      </c>
      <c r="Z46" s="61"/>
      <c r="AA46" s="62"/>
      <c r="AB46" s="62"/>
      <c r="AC46" s="63"/>
      <c r="AD46" s="58"/>
      <c r="AE46" s="59"/>
    </row>
    <row r="47" spans="1:31" collapsed="1" x14ac:dyDescent="0.2">
      <c r="A47" s="106" t="s">
        <v>60</v>
      </c>
      <c r="B47" s="107"/>
      <c r="C47" s="47" t="e">
        <f>C6*3000/(C6+R6)</f>
        <v>#DIV/0!</v>
      </c>
      <c r="D47" s="47" t="e">
        <f>D6*3000/(D6+G6+S6)</f>
        <v>#DIV/0!</v>
      </c>
      <c r="E47" s="47" t="e">
        <f>E6*3000/(E6+T6)</f>
        <v>#DIV/0!</v>
      </c>
      <c r="F47" s="47" t="e">
        <f>F6*3000/(F6+U6)</f>
        <v>#DIV/0!</v>
      </c>
      <c r="G47" s="47" t="e">
        <f>G6*3000/(G6+D6+S6)</f>
        <v>#DIV/0!</v>
      </c>
      <c r="H47" s="45">
        <v>0</v>
      </c>
      <c r="I47" s="45" t="e">
        <f>I6*3000/(I6+J6+V6+N6)</f>
        <v>#DIV/0!</v>
      </c>
      <c r="J47" s="45" t="e">
        <f>J6*3000/(J6+I6++N6+V6)</f>
        <v>#DIV/0!</v>
      </c>
      <c r="K47" s="45" t="e">
        <f>K6*3000/(K6+O6+W6)</f>
        <v>#DIV/0!</v>
      </c>
      <c r="L47" s="45" t="e">
        <f>L6*3000/(L6+P6+X6)</f>
        <v>#DIV/0!</v>
      </c>
      <c r="M47" s="45" t="e">
        <f>M6*3000/(M6+Y6)</f>
        <v>#DIV/0!</v>
      </c>
      <c r="N47" s="45" t="e">
        <f>N6*3000/(N6+I6+J6+V6)</f>
        <v>#DIV/0!</v>
      </c>
      <c r="O47" s="45" t="e">
        <f>O6*3000/(O6+K6+W6)</f>
        <v>#DIV/0!</v>
      </c>
      <c r="P47" s="45" t="e">
        <f>P6*3000/(P6+L6+X6)</f>
        <v>#DIV/0!</v>
      </c>
      <c r="Q47" s="45">
        <v>3000</v>
      </c>
      <c r="R47" s="45" t="e">
        <f>R6*3000/(R6+C6)</f>
        <v>#DIV/0!</v>
      </c>
      <c r="S47" s="47" t="e">
        <f>S6*3000/(S6+G6+D6)</f>
        <v>#DIV/0!</v>
      </c>
      <c r="T47" s="47" t="e">
        <f>T6*3000/(T6+E6)</f>
        <v>#DIV/0!</v>
      </c>
      <c r="U47" s="47" t="e">
        <f>U6*3000/(U6+F6)</f>
        <v>#DIV/0!</v>
      </c>
      <c r="V47" s="45" t="e">
        <f>V6*3000/(V6+I6+N6+J6)</f>
        <v>#DIV/0!</v>
      </c>
      <c r="W47" s="45" t="e">
        <f>W6*3000/(W6+K6+O6)</f>
        <v>#DIV/0!</v>
      </c>
      <c r="X47" s="45" t="e">
        <f>X6*3000/(X6+P6+L6)</f>
        <v>#DIV/0!</v>
      </c>
      <c r="Y47" s="45" t="e">
        <f>Y6*3000/(Y6+M6)</f>
        <v>#DIV/0!</v>
      </c>
      <c r="Z47" s="53" t="e">
        <f>C47+D47+G47+R47+S47+T47+U47+E47+F47</f>
        <v>#DIV/0!</v>
      </c>
      <c r="AA47" s="13" t="e">
        <f t="shared" ref="AA47:AA48" si="25">H47+I47+J47+M47+N47+P47+V47+W47+X47+Y47+O47+L47+K47</f>
        <v>#DIV/0!</v>
      </c>
      <c r="AB47" s="13">
        <f t="shared" ref="AB47:AB48" si="26">Q47</f>
        <v>3000</v>
      </c>
      <c r="AC47" s="21" t="e">
        <f t="shared" ref="AC47:AC50" si="27">Z47+AA47+AB47</f>
        <v>#DIV/0!</v>
      </c>
      <c r="AD47" s="52"/>
      <c r="AE47" s="4"/>
    </row>
    <row r="48" spans="1:31" x14ac:dyDescent="0.2">
      <c r="A48" s="106" t="s">
        <v>61</v>
      </c>
      <c r="B48" s="107"/>
      <c r="C48" s="47" t="e">
        <f>C49+C50+C55</f>
        <v>#DIV/0!</v>
      </c>
      <c r="D48" s="47" t="e">
        <f t="shared" ref="D48:Y48" si="28">D49+D50+D55</f>
        <v>#DIV/0!</v>
      </c>
      <c r="E48" s="47" t="e">
        <f t="shared" si="28"/>
        <v>#DIV/0!</v>
      </c>
      <c r="F48" s="47" t="e">
        <f t="shared" si="28"/>
        <v>#DIV/0!</v>
      </c>
      <c r="G48" s="47" t="e">
        <f t="shared" si="28"/>
        <v>#DIV/0!</v>
      </c>
      <c r="H48" s="47" t="e">
        <f t="shared" si="28"/>
        <v>#DIV/0!</v>
      </c>
      <c r="I48" s="47" t="e">
        <f t="shared" si="28"/>
        <v>#DIV/0!</v>
      </c>
      <c r="J48" s="47" t="e">
        <f t="shared" si="28"/>
        <v>#DIV/0!</v>
      </c>
      <c r="K48" s="47" t="e">
        <f t="shared" si="28"/>
        <v>#DIV/0!</v>
      </c>
      <c r="L48" s="47" t="e">
        <f t="shared" si="28"/>
        <v>#DIV/0!</v>
      </c>
      <c r="M48" s="47" t="e">
        <f t="shared" si="28"/>
        <v>#DIV/0!</v>
      </c>
      <c r="N48" s="47" t="e">
        <f t="shared" si="28"/>
        <v>#DIV/0!</v>
      </c>
      <c r="O48" s="47" t="e">
        <f t="shared" si="28"/>
        <v>#DIV/0!</v>
      </c>
      <c r="P48" s="47" t="e">
        <f t="shared" si="28"/>
        <v>#DIV/0!</v>
      </c>
      <c r="Q48" s="47" t="e">
        <f t="shared" si="28"/>
        <v>#DIV/0!</v>
      </c>
      <c r="R48" s="47" t="e">
        <f t="shared" si="28"/>
        <v>#DIV/0!</v>
      </c>
      <c r="S48" s="47" t="e">
        <f t="shared" si="28"/>
        <v>#DIV/0!</v>
      </c>
      <c r="T48" s="47" t="e">
        <f t="shared" si="28"/>
        <v>#DIV/0!</v>
      </c>
      <c r="U48" s="47" t="e">
        <f t="shared" si="28"/>
        <v>#DIV/0!</v>
      </c>
      <c r="V48" s="47" t="e">
        <f t="shared" si="28"/>
        <v>#DIV/0!</v>
      </c>
      <c r="W48" s="47" t="e">
        <f t="shared" si="28"/>
        <v>#DIV/0!</v>
      </c>
      <c r="X48" s="47" t="e">
        <f t="shared" si="28"/>
        <v>#DIV/0!</v>
      </c>
      <c r="Y48" s="47" t="e">
        <f t="shared" si="28"/>
        <v>#DIV/0!</v>
      </c>
      <c r="Z48" s="53" t="e">
        <f>C48+D48+G48+R48+S48+T48+U48+E48+F48</f>
        <v>#DIV/0!</v>
      </c>
      <c r="AA48" s="13" t="e">
        <f t="shared" si="25"/>
        <v>#DIV/0!</v>
      </c>
      <c r="AB48" s="13" t="e">
        <f t="shared" si="26"/>
        <v>#DIV/0!</v>
      </c>
      <c r="AC48" s="21" t="e">
        <f t="shared" si="27"/>
        <v>#DIV/0!</v>
      </c>
      <c r="AD48" s="64"/>
      <c r="AE48" s="4"/>
    </row>
    <row r="49" spans="1:31" s="60" customFormat="1" ht="10.5" x14ac:dyDescent="0.15">
      <c r="A49" s="106" t="s">
        <v>62</v>
      </c>
      <c r="B49" s="107"/>
      <c r="C49" s="47" t="e">
        <f>C6*$AC$49/($AC$6)</f>
        <v>#DIV/0!</v>
      </c>
      <c r="D49" s="47" t="e">
        <f t="shared" ref="D49:Y49" si="29">D6*$AC$49/($AC$6)</f>
        <v>#DIV/0!</v>
      </c>
      <c r="E49" s="47" t="e">
        <f t="shared" si="29"/>
        <v>#DIV/0!</v>
      </c>
      <c r="F49" s="47" t="e">
        <f t="shared" si="29"/>
        <v>#DIV/0!</v>
      </c>
      <c r="G49" s="47" t="e">
        <f t="shared" si="29"/>
        <v>#DIV/0!</v>
      </c>
      <c r="H49" s="47" t="e">
        <f t="shared" si="29"/>
        <v>#DIV/0!</v>
      </c>
      <c r="I49" s="47" t="e">
        <f t="shared" si="29"/>
        <v>#DIV/0!</v>
      </c>
      <c r="J49" s="47" t="e">
        <f t="shared" si="29"/>
        <v>#DIV/0!</v>
      </c>
      <c r="K49" s="47" t="e">
        <f t="shared" si="29"/>
        <v>#DIV/0!</v>
      </c>
      <c r="L49" s="47" t="e">
        <f t="shared" si="29"/>
        <v>#DIV/0!</v>
      </c>
      <c r="M49" s="47" t="e">
        <f t="shared" si="29"/>
        <v>#DIV/0!</v>
      </c>
      <c r="N49" s="47" t="e">
        <f t="shared" si="29"/>
        <v>#DIV/0!</v>
      </c>
      <c r="O49" s="47" t="e">
        <f t="shared" si="29"/>
        <v>#DIV/0!</v>
      </c>
      <c r="P49" s="47" t="e">
        <f t="shared" si="29"/>
        <v>#DIV/0!</v>
      </c>
      <c r="Q49" s="47" t="e">
        <f t="shared" si="29"/>
        <v>#DIV/0!</v>
      </c>
      <c r="R49" s="47" t="e">
        <f t="shared" si="29"/>
        <v>#DIV/0!</v>
      </c>
      <c r="S49" s="47" t="e">
        <f t="shared" si="29"/>
        <v>#DIV/0!</v>
      </c>
      <c r="T49" s="47" t="e">
        <f t="shared" si="29"/>
        <v>#DIV/0!</v>
      </c>
      <c r="U49" s="47" t="e">
        <f t="shared" si="29"/>
        <v>#DIV/0!</v>
      </c>
      <c r="V49" s="47" t="e">
        <f t="shared" si="29"/>
        <v>#DIV/0!</v>
      </c>
      <c r="W49" s="47" t="e">
        <f t="shared" si="29"/>
        <v>#DIV/0!</v>
      </c>
      <c r="X49" s="47" t="e">
        <f t="shared" si="29"/>
        <v>#DIV/0!</v>
      </c>
      <c r="Y49" s="47" t="e">
        <f t="shared" si="29"/>
        <v>#DIV/0!</v>
      </c>
      <c r="Z49" s="53" t="e">
        <f>C49+D49+G49+R49+S49+T49+U49+E49+F49</f>
        <v>#DIV/0!</v>
      </c>
      <c r="AA49" s="13" t="e">
        <f t="shared" ref="AA49" si="30">H49+I49+J49+M49+N49+P49+V49+W49+X49+Y49+O49+L49+K49</f>
        <v>#DIV/0!</v>
      </c>
      <c r="AB49" s="13" t="e">
        <f t="shared" ref="AB49" si="31">Q49</f>
        <v>#DIV/0!</v>
      </c>
      <c r="AC49" s="44"/>
      <c r="AD49" s="65" t="s">
        <v>38</v>
      </c>
      <c r="AE49" s="59"/>
    </row>
    <row r="50" spans="1:31" x14ac:dyDescent="0.2">
      <c r="A50" s="106" t="s">
        <v>63</v>
      </c>
      <c r="B50" s="107"/>
      <c r="C50" s="53">
        <f>C51+C52+C53</f>
        <v>0</v>
      </c>
      <c r="D50" s="53">
        <f t="shared" ref="D50:Y50" si="32">D51+D52+D53</f>
        <v>0</v>
      </c>
      <c r="E50" s="53">
        <f t="shared" si="32"/>
        <v>0</v>
      </c>
      <c r="F50" s="53">
        <f t="shared" si="32"/>
        <v>0</v>
      </c>
      <c r="G50" s="53">
        <f t="shared" si="32"/>
        <v>0</v>
      </c>
      <c r="H50" s="53">
        <f t="shared" si="32"/>
        <v>0</v>
      </c>
      <c r="I50" s="53">
        <f t="shared" si="32"/>
        <v>0</v>
      </c>
      <c r="J50" s="53">
        <f t="shared" si="32"/>
        <v>0</v>
      </c>
      <c r="K50" s="53">
        <f t="shared" si="32"/>
        <v>0</v>
      </c>
      <c r="L50" s="53">
        <f t="shared" si="32"/>
        <v>0</v>
      </c>
      <c r="M50" s="53">
        <f t="shared" si="32"/>
        <v>0</v>
      </c>
      <c r="N50" s="53">
        <f t="shared" si="32"/>
        <v>0</v>
      </c>
      <c r="O50" s="53">
        <f t="shared" si="32"/>
        <v>0</v>
      </c>
      <c r="P50" s="53">
        <f t="shared" si="32"/>
        <v>0</v>
      </c>
      <c r="Q50" s="53">
        <f t="shared" si="32"/>
        <v>0</v>
      </c>
      <c r="R50" s="53">
        <f t="shared" si="32"/>
        <v>0</v>
      </c>
      <c r="S50" s="53">
        <f t="shared" si="32"/>
        <v>0</v>
      </c>
      <c r="T50" s="53">
        <f t="shared" si="32"/>
        <v>0</v>
      </c>
      <c r="U50" s="53">
        <f t="shared" si="32"/>
        <v>0</v>
      </c>
      <c r="V50" s="53">
        <f t="shared" si="32"/>
        <v>0</v>
      </c>
      <c r="W50" s="53">
        <f t="shared" si="32"/>
        <v>0</v>
      </c>
      <c r="X50" s="53">
        <f t="shared" si="32"/>
        <v>0</v>
      </c>
      <c r="Y50" s="53">
        <f t="shared" si="32"/>
        <v>0</v>
      </c>
      <c r="Z50" s="53">
        <f t="shared" ref="Z50:Z55" si="33">C50+D50+G50+R50+S50+T50+U50+E50+F50</f>
        <v>0</v>
      </c>
      <c r="AA50" s="13">
        <f t="shared" ref="AA50:AA55" si="34">H50+I50+J50+M50+N50+P50+V50+W50+X50+Y50+O50+L50+K50</f>
        <v>0</v>
      </c>
      <c r="AB50" s="13">
        <f t="shared" ref="AB50:AB55" si="35">Q50</f>
        <v>0</v>
      </c>
      <c r="AC50" s="21">
        <f t="shared" si="27"/>
        <v>0</v>
      </c>
      <c r="AD50" s="64" t="s">
        <v>64</v>
      </c>
      <c r="AE50" s="4"/>
    </row>
    <row r="51" spans="1:31" s="60" customFormat="1" ht="10.5" hidden="1" outlineLevel="1" x14ac:dyDescent="0.15">
      <c r="A51" s="122"/>
      <c r="B51" s="123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53">
        <f t="shared" si="33"/>
        <v>0</v>
      </c>
      <c r="AA51" s="13">
        <f t="shared" si="34"/>
        <v>0</v>
      </c>
      <c r="AB51" s="13">
        <f t="shared" si="35"/>
        <v>0</v>
      </c>
      <c r="AC51" s="44"/>
      <c r="AD51" s="66"/>
      <c r="AE51" s="59"/>
    </row>
    <row r="52" spans="1:31" s="60" customFormat="1" ht="11.25" hidden="1" outlineLevel="1" x14ac:dyDescent="0.15">
      <c r="A52" s="122"/>
      <c r="B52" s="123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53">
        <f t="shared" si="33"/>
        <v>0</v>
      </c>
      <c r="AA52" s="13">
        <f t="shared" si="34"/>
        <v>0</v>
      </c>
      <c r="AB52" s="13">
        <f t="shared" si="35"/>
        <v>0</v>
      </c>
      <c r="AC52" s="68"/>
      <c r="AD52" s="66"/>
      <c r="AE52" s="59"/>
    </row>
    <row r="53" spans="1:31" s="70" customFormat="1" ht="10.5" hidden="1" outlineLevel="1" x14ac:dyDescent="0.15">
      <c r="A53" s="122"/>
      <c r="B53" s="123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53">
        <f t="shared" si="33"/>
        <v>0</v>
      </c>
      <c r="AA53" s="13">
        <f t="shared" si="34"/>
        <v>0</v>
      </c>
      <c r="AB53" s="13">
        <f t="shared" si="35"/>
        <v>0</v>
      </c>
      <c r="AC53" s="44"/>
      <c r="AD53" s="66"/>
      <c r="AE53" s="69"/>
    </row>
    <row r="54" spans="1:31" s="70" customFormat="1" ht="10.5" hidden="1" outlineLevel="1" x14ac:dyDescent="0.15">
      <c r="A54" s="122" t="s">
        <v>65</v>
      </c>
      <c r="B54" s="123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53">
        <f t="shared" si="33"/>
        <v>0</v>
      </c>
      <c r="AA54" s="13">
        <f t="shared" si="34"/>
        <v>0</v>
      </c>
      <c r="AB54" s="13">
        <f t="shared" si="35"/>
        <v>0</v>
      </c>
      <c r="AC54" s="44">
        <f t="shared" ref="AC54:AC55" si="36">Z54+AA54+AB54</f>
        <v>0</v>
      </c>
      <c r="AD54" s="66"/>
      <c r="AE54" s="69"/>
    </row>
    <row r="55" spans="1:31" collapsed="1" x14ac:dyDescent="0.2">
      <c r="A55" s="106" t="s">
        <v>66</v>
      </c>
      <c r="B55" s="107"/>
      <c r="C55" s="53" t="e">
        <f t="shared" ref="C55:N55" si="37">C56+C57+C58+C59+C60+C61+C63</f>
        <v>#DIV/0!</v>
      </c>
      <c r="D55" s="53" t="e">
        <f t="shared" si="37"/>
        <v>#DIV/0!</v>
      </c>
      <c r="E55" s="53" t="e">
        <f t="shared" si="37"/>
        <v>#DIV/0!</v>
      </c>
      <c r="F55" s="53" t="e">
        <f t="shared" si="37"/>
        <v>#DIV/0!</v>
      </c>
      <c r="G55" s="53"/>
      <c r="H55" s="53" t="e">
        <f t="shared" si="37"/>
        <v>#DIV/0!</v>
      </c>
      <c r="I55" s="53" t="e">
        <f t="shared" si="37"/>
        <v>#DIV/0!</v>
      </c>
      <c r="J55" s="53" t="e">
        <f t="shared" si="37"/>
        <v>#DIV/0!</v>
      </c>
      <c r="K55" s="53"/>
      <c r="L55" s="53"/>
      <c r="M55" s="53" t="e">
        <f t="shared" si="37"/>
        <v>#DIV/0!</v>
      </c>
      <c r="N55" s="53" t="e">
        <f t="shared" si="37"/>
        <v>#DIV/0!</v>
      </c>
      <c r="O55" s="53"/>
      <c r="P55" s="53"/>
      <c r="Q55" s="53" t="e">
        <f>Q56+Q57+Q58+Q59+Q60+Q61+Q63</f>
        <v>#DIV/0!</v>
      </c>
      <c r="R55" s="53" t="e">
        <f t="shared" ref="R55:Y55" si="38">R56+R57+R58+R59+R60+R61+R63</f>
        <v>#DIV/0!</v>
      </c>
      <c r="S55" s="53" t="e">
        <f t="shared" si="38"/>
        <v>#DIV/0!</v>
      </c>
      <c r="T55" s="53" t="e">
        <f t="shared" si="38"/>
        <v>#DIV/0!</v>
      </c>
      <c r="U55" s="53" t="e">
        <f t="shared" si="38"/>
        <v>#DIV/0!</v>
      </c>
      <c r="V55" s="53" t="e">
        <f t="shared" si="38"/>
        <v>#DIV/0!</v>
      </c>
      <c r="W55" s="53" t="e">
        <f t="shared" si="38"/>
        <v>#DIV/0!</v>
      </c>
      <c r="X55" s="53" t="e">
        <f t="shared" si="38"/>
        <v>#DIV/0!</v>
      </c>
      <c r="Y55" s="53" t="e">
        <f t="shared" si="38"/>
        <v>#DIV/0!</v>
      </c>
      <c r="Z55" s="53" t="e">
        <f t="shared" si="33"/>
        <v>#DIV/0!</v>
      </c>
      <c r="AA55" s="13" t="e">
        <f t="shared" si="34"/>
        <v>#DIV/0!</v>
      </c>
      <c r="AB55" s="13" t="e">
        <f t="shared" si="35"/>
        <v>#DIV/0!</v>
      </c>
      <c r="AC55" s="21" t="e">
        <f t="shared" si="36"/>
        <v>#DIV/0!</v>
      </c>
      <c r="AD55" s="64" t="s">
        <v>64</v>
      </c>
      <c r="AE55" s="4"/>
    </row>
    <row r="56" spans="1:31" ht="11.25" hidden="1" customHeight="1" outlineLevel="1" x14ac:dyDescent="0.2">
      <c r="A56" s="124"/>
      <c r="B56" s="125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2"/>
      <c r="AE56" s="4"/>
    </row>
    <row r="57" spans="1:31" s="60" customFormat="1" ht="10.5" hidden="1" outlineLevel="1" x14ac:dyDescent="0.15">
      <c r="A57" s="122" t="s">
        <v>67</v>
      </c>
      <c r="B57" s="123"/>
      <c r="C57" s="44"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 t="e">
        <f>U6*25000/(U6+Y6)</f>
        <v>#DIV/0!</v>
      </c>
      <c r="V57" s="44">
        <v>0</v>
      </c>
      <c r="W57" s="44">
        <v>0</v>
      </c>
      <c r="X57" s="44">
        <v>0</v>
      </c>
      <c r="Y57" s="44" t="e">
        <f>Y6*25000/(U6+Y6)</f>
        <v>#DIV/0!</v>
      </c>
      <c r="Z57" s="53" t="e">
        <f>C57+D57+G57+R57+S57+T57+U57+E57+F57</f>
        <v>#DIV/0!</v>
      </c>
      <c r="AA57" s="13" t="e">
        <f t="shared" ref="AA57" si="39">H57+I57+J57+M57+N57+P57+V57+W57+X57+Y57+O57+L57+K57</f>
        <v>#DIV/0!</v>
      </c>
      <c r="AB57" s="13">
        <f t="shared" ref="AB57" si="40">Q57</f>
        <v>0</v>
      </c>
      <c r="AC57" s="21" t="e">
        <f t="shared" ref="AC57" si="41">Z57+AA57+AB57</f>
        <v>#DIV/0!</v>
      </c>
      <c r="AD57" s="66"/>
      <c r="AE57" s="59"/>
    </row>
    <row r="58" spans="1:31" s="60" customFormat="1" ht="10.5" hidden="1" outlineLevel="1" x14ac:dyDescent="0.15">
      <c r="A58" s="122" t="s">
        <v>68</v>
      </c>
      <c r="B58" s="123"/>
      <c r="C58" s="44" t="e">
        <f>C7*$AC$58/$AC$7</f>
        <v>#DIV/0!</v>
      </c>
      <c r="D58" s="44" t="e">
        <f t="shared" ref="D58:Y58" si="42">D7*$AC$58/$AC$7</f>
        <v>#DIV/0!</v>
      </c>
      <c r="E58" s="44" t="e">
        <f t="shared" si="42"/>
        <v>#DIV/0!</v>
      </c>
      <c r="F58" s="44" t="e">
        <f t="shared" si="42"/>
        <v>#DIV/0!</v>
      </c>
      <c r="G58" s="44" t="e">
        <f t="shared" si="42"/>
        <v>#DIV/0!</v>
      </c>
      <c r="H58" s="44" t="e">
        <f t="shared" si="42"/>
        <v>#DIV/0!</v>
      </c>
      <c r="I58" s="44" t="e">
        <f t="shared" si="42"/>
        <v>#DIV/0!</v>
      </c>
      <c r="J58" s="44" t="e">
        <f t="shared" si="42"/>
        <v>#DIV/0!</v>
      </c>
      <c r="K58" s="44" t="e">
        <f t="shared" si="42"/>
        <v>#DIV/0!</v>
      </c>
      <c r="L58" s="44" t="e">
        <f t="shared" si="42"/>
        <v>#DIV/0!</v>
      </c>
      <c r="M58" s="44" t="e">
        <f t="shared" si="42"/>
        <v>#DIV/0!</v>
      </c>
      <c r="N58" s="44" t="e">
        <f t="shared" si="42"/>
        <v>#DIV/0!</v>
      </c>
      <c r="O58" s="44" t="e">
        <f t="shared" si="42"/>
        <v>#DIV/0!</v>
      </c>
      <c r="P58" s="44" t="e">
        <f t="shared" si="42"/>
        <v>#DIV/0!</v>
      </c>
      <c r="Q58" s="44" t="e">
        <f t="shared" si="42"/>
        <v>#DIV/0!</v>
      </c>
      <c r="R58" s="44" t="e">
        <f t="shared" si="42"/>
        <v>#DIV/0!</v>
      </c>
      <c r="S58" s="44" t="e">
        <f t="shared" si="42"/>
        <v>#DIV/0!</v>
      </c>
      <c r="T58" s="44" t="e">
        <f t="shared" si="42"/>
        <v>#DIV/0!</v>
      </c>
      <c r="U58" s="44" t="e">
        <f t="shared" si="42"/>
        <v>#DIV/0!</v>
      </c>
      <c r="V58" s="44" t="e">
        <f t="shared" si="42"/>
        <v>#DIV/0!</v>
      </c>
      <c r="W58" s="44" t="e">
        <f t="shared" si="42"/>
        <v>#DIV/0!</v>
      </c>
      <c r="X58" s="44" t="e">
        <f t="shared" si="42"/>
        <v>#DIV/0!</v>
      </c>
      <c r="Y58" s="44" t="e">
        <f t="shared" si="42"/>
        <v>#DIV/0!</v>
      </c>
      <c r="Z58" s="53" t="e">
        <f>C58+D58+G58+R58+S58+T58+U58+E58+F58</f>
        <v>#DIV/0!</v>
      </c>
      <c r="AA58" s="13" t="e">
        <f t="shared" ref="AA58:AA70" si="43">H58+I58+J58+M58+N58+P58+V58+W58+X58+Y58+O58+L58+K58</f>
        <v>#DIV/0!</v>
      </c>
      <c r="AB58" s="13" t="e">
        <f t="shared" ref="AB58:AB70" si="44">Q58</f>
        <v>#DIV/0!</v>
      </c>
      <c r="AC58" s="44"/>
      <c r="AD58" s="66"/>
      <c r="AE58" s="59"/>
    </row>
    <row r="59" spans="1:31" s="60" customFormat="1" ht="10.5" hidden="1" outlineLevel="1" x14ac:dyDescent="0.15">
      <c r="A59" s="122" t="s">
        <v>69</v>
      </c>
      <c r="B59" s="123"/>
      <c r="C59" s="44" t="e">
        <f>C7*$AC$59/$AC$7</f>
        <v>#DIV/0!</v>
      </c>
      <c r="D59" s="44" t="e">
        <f t="shared" ref="D59:Y59" si="45">D7*$AC$59/$AC$7</f>
        <v>#DIV/0!</v>
      </c>
      <c r="E59" s="44" t="e">
        <f t="shared" si="45"/>
        <v>#DIV/0!</v>
      </c>
      <c r="F59" s="44" t="e">
        <f t="shared" si="45"/>
        <v>#DIV/0!</v>
      </c>
      <c r="G59" s="44" t="e">
        <f t="shared" si="45"/>
        <v>#DIV/0!</v>
      </c>
      <c r="H59" s="44" t="e">
        <f t="shared" si="45"/>
        <v>#DIV/0!</v>
      </c>
      <c r="I59" s="44" t="e">
        <f t="shared" si="45"/>
        <v>#DIV/0!</v>
      </c>
      <c r="J59" s="44" t="e">
        <f t="shared" si="45"/>
        <v>#DIV/0!</v>
      </c>
      <c r="K59" s="44" t="e">
        <f t="shared" si="45"/>
        <v>#DIV/0!</v>
      </c>
      <c r="L59" s="44" t="e">
        <f t="shared" si="45"/>
        <v>#DIV/0!</v>
      </c>
      <c r="M59" s="44" t="e">
        <f t="shared" si="45"/>
        <v>#DIV/0!</v>
      </c>
      <c r="N59" s="44" t="e">
        <f t="shared" si="45"/>
        <v>#DIV/0!</v>
      </c>
      <c r="O59" s="44" t="e">
        <f t="shared" si="45"/>
        <v>#DIV/0!</v>
      </c>
      <c r="P59" s="44" t="e">
        <f t="shared" si="45"/>
        <v>#DIV/0!</v>
      </c>
      <c r="Q59" s="44" t="e">
        <f t="shared" si="45"/>
        <v>#DIV/0!</v>
      </c>
      <c r="R59" s="44" t="e">
        <f t="shared" si="45"/>
        <v>#DIV/0!</v>
      </c>
      <c r="S59" s="44" t="e">
        <f t="shared" si="45"/>
        <v>#DIV/0!</v>
      </c>
      <c r="T59" s="44" t="e">
        <f t="shared" si="45"/>
        <v>#DIV/0!</v>
      </c>
      <c r="U59" s="44" t="e">
        <f t="shared" si="45"/>
        <v>#DIV/0!</v>
      </c>
      <c r="V59" s="44" t="e">
        <f t="shared" si="45"/>
        <v>#DIV/0!</v>
      </c>
      <c r="W59" s="44" t="e">
        <f t="shared" si="45"/>
        <v>#DIV/0!</v>
      </c>
      <c r="X59" s="44" t="e">
        <f t="shared" si="45"/>
        <v>#DIV/0!</v>
      </c>
      <c r="Y59" s="44" t="e">
        <f t="shared" si="45"/>
        <v>#DIV/0!</v>
      </c>
      <c r="Z59" s="53" t="e">
        <f>C59+D59+G59+R59+S59+T59+U59+E59+F59</f>
        <v>#DIV/0!</v>
      </c>
      <c r="AA59" s="13" t="e">
        <f t="shared" si="43"/>
        <v>#DIV/0!</v>
      </c>
      <c r="AB59" s="13" t="e">
        <f t="shared" si="44"/>
        <v>#DIV/0!</v>
      </c>
      <c r="AC59" s="44"/>
      <c r="AD59" s="66"/>
      <c r="AE59" s="59"/>
    </row>
    <row r="60" spans="1:31" s="60" customFormat="1" ht="10.5" hidden="1" outlineLevel="1" x14ac:dyDescent="0.15">
      <c r="A60" s="122" t="s">
        <v>70</v>
      </c>
      <c r="B60" s="123"/>
      <c r="C60" s="44" t="e">
        <f>C7*$AC$60/$AC$7</f>
        <v>#DIV/0!</v>
      </c>
      <c r="D60" s="44" t="e">
        <f t="shared" ref="D60:Y60" si="46">D7*$AC$60/$AC$7</f>
        <v>#DIV/0!</v>
      </c>
      <c r="E60" s="44" t="e">
        <f t="shared" si="46"/>
        <v>#DIV/0!</v>
      </c>
      <c r="F60" s="44" t="e">
        <f t="shared" si="46"/>
        <v>#DIV/0!</v>
      </c>
      <c r="G60" s="44" t="e">
        <f t="shared" si="46"/>
        <v>#DIV/0!</v>
      </c>
      <c r="H60" s="44" t="e">
        <f t="shared" si="46"/>
        <v>#DIV/0!</v>
      </c>
      <c r="I60" s="44" t="e">
        <f t="shared" si="46"/>
        <v>#DIV/0!</v>
      </c>
      <c r="J60" s="44" t="e">
        <f t="shared" si="46"/>
        <v>#DIV/0!</v>
      </c>
      <c r="K60" s="44" t="e">
        <f t="shared" si="46"/>
        <v>#DIV/0!</v>
      </c>
      <c r="L60" s="44" t="e">
        <f t="shared" si="46"/>
        <v>#DIV/0!</v>
      </c>
      <c r="M60" s="44" t="e">
        <f t="shared" si="46"/>
        <v>#DIV/0!</v>
      </c>
      <c r="N60" s="44" t="e">
        <f t="shared" si="46"/>
        <v>#DIV/0!</v>
      </c>
      <c r="O60" s="44" t="e">
        <f t="shared" si="46"/>
        <v>#DIV/0!</v>
      </c>
      <c r="P60" s="44" t="e">
        <f t="shared" si="46"/>
        <v>#DIV/0!</v>
      </c>
      <c r="Q60" s="44" t="e">
        <f t="shared" si="46"/>
        <v>#DIV/0!</v>
      </c>
      <c r="R60" s="44" t="e">
        <f t="shared" si="46"/>
        <v>#DIV/0!</v>
      </c>
      <c r="S60" s="44" t="e">
        <f t="shared" si="46"/>
        <v>#DIV/0!</v>
      </c>
      <c r="T60" s="44" t="e">
        <f t="shared" si="46"/>
        <v>#DIV/0!</v>
      </c>
      <c r="U60" s="44" t="e">
        <f t="shared" si="46"/>
        <v>#DIV/0!</v>
      </c>
      <c r="V60" s="44" t="e">
        <f t="shared" si="46"/>
        <v>#DIV/0!</v>
      </c>
      <c r="W60" s="44" t="e">
        <f t="shared" si="46"/>
        <v>#DIV/0!</v>
      </c>
      <c r="X60" s="44" t="e">
        <f t="shared" si="46"/>
        <v>#DIV/0!</v>
      </c>
      <c r="Y60" s="44" t="e">
        <f t="shared" si="46"/>
        <v>#DIV/0!</v>
      </c>
      <c r="Z60" s="53" t="e">
        <f>C60+D60+G60+R60+S60+T60+U60+E60+F60</f>
        <v>#DIV/0!</v>
      </c>
      <c r="AA60" s="13" t="e">
        <f t="shared" si="43"/>
        <v>#DIV/0!</v>
      </c>
      <c r="AB60" s="13" t="e">
        <f t="shared" si="44"/>
        <v>#DIV/0!</v>
      </c>
      <c r="AC60" s="44"/>
      <c r="AD60" s="66"/>
      <c r="AE60" s="59"/>
    </row>
    <row r="61" spans="1:31" s="60" customFormat="1" ht="10.5" hidden="1" outlineLevel="1" x14ac:dyDescent="0.15">
      <c r="A61" s="122" t="s">
        <v>71</v>
      </c>
      <c r="B61" s="123"/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53">
        <f>C61+D61+G61+R61+S61+T61+U61+E61+F61</f>
        <v>0</v>
      </c>
      <c r="AA61" s="13">
        <f t="shared" si="43"/>
        <v>0</v>
      </c>
      <c r="AB61" s="13">
        <f t="shared" si="44"/>
        <v>0</v>
      </c>
      <c r="AC61" s="44">
        <f t="shared" ref="AC61" si="47">Z61+AA61+AB61</f>
        <v>0</v>
      </c>
      <c r="AD61" s="66"/>
      <c r="AE61" s="59"/>
    </row>
    <row r="62" spans="1:31" s="60" customFormat="1" ht="11.25" hidden="1" customHeight="1" outlineLevel="1" x14ac:dyDescent="0.15">
      <c r="A62" s="122" t="s">
        <v>72</v>
      </c>
      <c r="B62" s="123"/>
      <c r="C62" s="44" t="e">
        <f>C7*$AC$62/$AC$7</f>
        <v>#DIV/0!</v>
      </c>
      <c r="D62" s="44" t="e">
        <f t="shared" ref="D62:Y62" si="48">D7*$AC$62/$AC$7</f>
        <v>#DIV/0!</v>
      </c>
      <c r="E62" s="44" t="e">
        <f t="shared" si="48"/>
        <v>#DIV/0!</v>
      </c>
      <c r="F62" s="44" t="e">
        <f t="shared" si="48"/>
        <v>#DIV/0!</v>
      </c>
      <c r="G62" s="44" t="e">
        <f t="shared" si="48"/>
        <v>#DIV/0!</v>
      </c>
      <c r="H62" s="44" t="e">
        <f t="shared" si="48"/>
        <v>#DIV/0!</v>
      </c>
      <c r="I62" s="44" t="e">
        <f t="shared" si="48"/>
        <v>#DIV/0!</v>
      </c>
      <c r="J62" s="44" t="e">
        <f t="shared" si="48"/>
        <v>#DIV/0!</v>
      </c>
      <c r="K62" s="44" t="e">
        <f t="shared" si="48"/>
        <v>#DIV/0!</v>
      </c>
      <c r="L62" s="44" t="e">
        <f t="shared" si="48"/>
        <v>#DIV/0!</v>
      </c>
      <c r="M62" s="44" t="e">
        <f t="shared" si="48"/>
        <v>#DIV/0!</v>
      </c>
      <c r="N62" s="44" t="e">
        <f t="shared" si="48"/>
        <v>#DIV/0!</v>
      </c>
      <c r="O62" s="44" t="e">
        <f t="shared" si="48"/>
        <v>#DIV/0!</v>
      </c>
      <c r="P62" s="44" t="e">
        <f t="shared" si="48"/>
        <v>#DIV/0!</v>
      </c>
      <c r="Q62" s="44" t="e">
        <f t="shared" si="48"/>
        <v>#DIV/0!</v>
      </c>
      <c r="R62" s="44" t="e">
        <f t="shared" si="48"/>
        <v>#DIV/0!</v>
      </c>
      <c r="S62" s="44" t="e">
        <f t="shared" si="48"/>
        <v>#DIV/0!</v>
      </c>
      <c r="T62" s="44" t="e">
        <f t="shared" si="48"/>
        <v>#DIV/0!</v>
      </c>
      <c r="U62" s="44" t="e">
        <f t="shared" si="48"/>
        <v>#DIV/0!</v>
      </c>
      <c r="V62" s="44" t="e">
        <f t="shared" si="48"/>
        <v>#DIV/0!</v>
      </c>
      <c r="W62" s="44" t="e">
        <f t="shared" si="48"/>
        <v>#DIV/0!</v>
      </c>
      <c r="X62" s="44" t="e">
        <f t="shared" si="48"/>
        <v>#DIV/0!</v>
      </c>
      <c r="Y62" s="44" t="e">
        <f t="shared" si="48"/>
        <v>#DIV/0!</v>
      </c>
      <c r="Z62" s="53" t="e">
        <f>C62+D62+G62+R62+S62+T62+U62+E62+F62</f>
        <v>#DIV/0!</v>
      </c>
      <c r="AA62" s="13" t="e">
        <f t="shared" si="43"/>
        <v>#DIV/0!</v>
      </c>
      <c r="AB62" s="13" t="e">
        <f t="shared" si="44"/>
        <v>#DIV/0!</v>
      </c>
      <c r="AC62" s="44"/>
      <c r="AD62" s="48" t="e">
        <f t="shared" ref="AD62" si="49">S62</f>
        <v>#DIV/0!</v>
      </c>
      <c r="AE62" s="73"/>
    </row>
    <row r="63" spans="1:31" s="60" customFormat="1" ht="10.5" hidden="1" outlineLevel="1" x14ac:dyDescent="0.15">
      <c r="A63" s="122" t="s">
        <v>73</v>
      </c>
      <c r="B63" s="123"/>
      <c r="C63" s="44" t="e">
        <f>C7*$AC$63/$AC$7</f>
        <v>#DIV/0!</v>
      </c>
      <c r="D63" s="44" t="e">
        <f t="shared" ref="D63:Y63" si="50">D7*$AC$63/$AC$7</f>
        <v>#DIV/0!</v>
      </c>
      <c r="E63" s="44" t="e">
        <f t="shared" si="50"/>
        <v>#DIV/0!</v>
      </c>
      <c r="F63" s="44" t="e">
        <f t="shared" si="50"/>
        <v>#DIV/0!</v>
      </c>
      <c r="G63" s="44" t="e">
        <f t="shared" si="50"/>
        <v>#DIV/0!</v>
      </c>
      <c r="H63" s="44" t="e">
        <f t="shared" si="50"/>
        <v>#DIV/0!</v>
      </c>
      <c r="I63" s="44" t="e">
        <f t="shared" si="50"/>
        <v>#DIV/0!</v>
      </c>
      <c r="J63" s="44" t="e">
        <f t="shared" si="50"/>
        <v>#DIV/0!</v>
      </c>
      <c r="K63" s="44" t="e">
        <f t="shared" si="50"/>
        <v>#DIV/0!</v>
      </c>
      <c r="L63" s="44" t="e">
        <f t="shared" si="50"/>
        <v>#DIV/0!</v>
      </c>
      <c r="M63" s="44" t="e">
        <f t="shared" si="50"/>
        <v>#DIV/0!</v>
      </c>
      <c r="N63" s="44" t="e">
        <f t="shared" si="50"/>
        <v>#DIV/0!</v>
      </c>
      <c r="O63" s="44" t="e">
        <f t="shared" si="50"/>
        <v>#DIV/0!</v>
      </c>
      <c r="P63" s="44" t="e">
        <f t="shared" si="50"/>
        <v>#DIV/0!</v>
      </c>
      <c r="Q63" s="44" t="e">
        <f t="shared" si="50"/>
        <v>#DIV/0!</v>
      </c>
      <c r="R63" s="44" t="e">
        <f t="shared" si="50"/>
        <v>#DIV/0!</v>
      </c>
      <c r="S63" s="44" t="e">
        <f t="shared" si="50"/>
        <v>#DIV/0!</v>
      </c>
      <c r="T63" s="44" t="e">
        <f t="shared" si="50"/>
        <v>#DIV/0!</v>
      </c>
      <c r="U63" s="44" t="e">
        <f t="shared" si="50"/>
        <v>#DIV/0!</v>
      </c>
      <c r="V63" s="44" t="e">
        <f t="shared" si="50"/>
        <v>#DIV/0!</v>
      </c>
      <c r="W63" s="44" t="e">
        <f t="shared" si="50"/>
        <v>#DIV/0!</v>
      </c>
      <c r="X63" s="44" t="e">
        <f t="shared" si="50"/>
        <v>#DIV/0!</v>
      </c>
      <c r="Y63" s="44" t="e">
        <f t="shared" si="50"/>
        <v>#DIV/0!</v>
      </c>
      <c r="Z63" s="53" t="e">
        <f>C63+D63+G63+R63+S63+T63+U63+E63+F63</f>
        <v>#DIV/0!</v>
      </c>
      <c r="AA63" s="13" t="e">
        <f t="shared" si="43"/>
        <v>#DIV/0!</v>
      </c>
      <c r="AB63" s="13" t="e">
        <f t="shared" si="44"/>
        <v>#DIV/0!</v>
      </c>
      <c r="AC63" s="44"/>
      <c r="AD63" s="66"/>
      <c r="AE63" s="59"/>
    </row>
    <row r="64" spans="1:31" collapsed="1" x14ac:dyDescent="0.2">
      <c r="A64" s="118" t="s">
        <v>74</v>
      </c>
      <c r="B64" s="119"/>
      <c r="C64" s="47">
        <f>C65+C66</f>
        <v>0</v>
      </c>
      <c r="D64" s="47">
        <f t="shared" ref="D64:Y64" si="51">D65+D66</f>
        <v>0</v>
      </c>
      <c r="E64" s="47">
        <f t="shared" si="51"/>
        <v>0</v>
      </c>
      <c r="F64" s="47">
        <f t="shared" si="51"/>
        <v>0</v>
      </c>
      <c r="G64" s="47">
        <f t="shared" si="51"/>
        <v>0</v>
      </c>
      <c r="H64" s="47">
        <f t="shared" si="51"/>
        <v>0</v>
      </c>
      <c r="I64" s="47">
        <f t="shared" si="51"/>
        <v>0</v>
      </c>
      <c r="J64" s="47">
        <f t="shared" si="51"/>
        <v>0</v>
      </c>
      <c r="K64" s="47">
        <f t="shared" si="51"/>
        <v>0</v>
      </c>
      <c r="L64" s="47">
        <f t="shared" si="51"/>
        <v>0</v>
      </c>
      <c r="M64" s="47">
        <f t="shared" si="51"/>
        <v>0</v>
      </c>
      <c r="N64" s="47">
        <f t="shared" si="51"/>
        <v>0</v>
      </c>
      <c r="O64" s="47">
        <f t="shared" si="51"/>
        <v>0</v>
      </c>
      <c r="P64" s="47">
        <f t="shared" si="51"/>
        <v>0</v>
      </c>
      <c r="Q64" s="47">
        <f t="shared" si="51"/>
        <v>0</v>
      </c>
      <c r="R64" s="47">
        <f t="shared" si="51"/>
        <v>0</v>
      </c>
      <c r="S64" s="47">
        <f t="shared" si="51"/>
        <v>0</v>
      </c>
      <c r="T64" s="47">
        <f t="shared" si="51"/>
        <v>0</v>
      </c>
      <c r="U64" s="47">
        <f t="shared" si="51"/>
        <v>0</v>
      </c>
      <c r="V64" s="47">
        <f t="shared" si="51"/>
        <v>0</v>
      </c>
      <c r="W64" s="47">
        <f t="shared" si="51"/>
        <v>0</v>
      </c>
      <c r="X64" s="47">
        <f t="shared" si="51"/>
        <v>0</v>
      </c>
      <c r="Y64" s="47">
        <f t="shared" si="51"/>
        <v>0</v>
      </c>
      <c r="Z64" s="53">
        <f>C64+D64+G64+R64+S64+T64+U64+E64+F64</f>
        <v>0</v>
      </c>
      <c r="AA64" s="13">
        <f t="shared" si="43"/>
        <v>0</v>
      </c>
      <c r="AB64" s="13">
        <f t="shared" si="44"/>
        <v>0</v>
      </c>
      <c r="AC64" s="21">
        <f t="shared" ref="AC64:AC70" si="52">Z64+AA64+AB64</f>
        <v>0</v>
      </c>
      <c r="AD64" s="74"/>
      <c r="AE64" s="4"/>
    </row>
    <row r="65" spans="1:31" s="60" customFormat="1" ht="12.75" customHeight="1" x14ac:dyDescent="0.15">
      <c r="A65" s="120" t="s">
        <v>75</v>
      </c>
      <c r="B65" s="121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44"/>
      <c r="V65" s="77"/>
      <c r="W65" s="77"/>
      <c r="X65" s="77"/>
      <c r="Y65" s="77"/>
      <c r="Z65" s="53">
        <f>C65+D65+G65+R65+S65+T65+U65+E65+F65</f>
        <v>0</v>
      </c>
      <c r="AA65" s="13">
        <f t="shared" si="43"/>
        <v>0</v>
      </c>
      <c r="AB65" s="13">
        <f t="shared" si="44"/>
        <v>0</v>
      </c>
      <c r="AC65" s="21">
        <f t="shared" si="52"/>
        <v>0</v>
      </c>
      <c r="AD65" s="78" t="s">
        <v>76</v>
      </c>
      <c r="AE65" s="59"/>
    </row>
    <row r="66" spans="1:31" s="60" customFormat="1" ht="10.5" x14ac:dyDescent="0.15">
      <c r="A66" s="106" t="s">
        <v>77</v>
      </c>
      <c r="B66" s="107"/>
      <c r="C66" s="53">
        <f>SUM(C67:C70)</f>
        <v>0</v>
      </c>
      <c r="D66" s="53">
        <f t="shared" ref="D66:Y66" si="53">SUM(D67:D70)</f>
        <v>0</v>
      </c>
      <c r="E66" s="53">
        <f t="shared" si="53"/>
        <v>0</v>
      </c>
      <c r="F66" s="53">
        <f t="shared" si="53"/>
        <v>0</v>
      </c>
      <c r="G66" s="53">
        <f t="shared" si="53"/>
        <v>0</v>
      </c>
      <c r="H66" s="53">
        <f t="shared" si="53"/>
        <v>0</v>
      </c>
      <c r="I66" s="53">
        <f t="shared" si="53"/>
        <v>0</v>
      </c>
      <c r="J66" s="53">
        <f t="shared" si="53"/>
        <v>0</v>
      </c>
      <c r="K66" s="53">
        <f t="shared" si="53"/>
        <v>0</v>
      </c>
      <c r="L66" s="53">
        <f t="shared" si="53"/>
        <v>0</v>
      </c>
      <c r="M66" s="53">
        <f t="shared" si="53"/>
        <v>0</v>
      </c>
      <c r="N66" s="53">
        <f t="shared" si="53"/>
        <v>0</v>
      </c>
      <c r="O66" s="53">
        <f t="shared" si="53"/>
        <v>0</v>
      </c>
      <c r="P66" s="53">
        <f t="shared" si="53"/>
        <v>0</v>
      </c>
      <c r="Q66" s="53">
        <f t="shared" si="53"/>
        <v>0</v>
      </c>
      <c r="R66" s="53">
        <f t="shared" si="53"/>
        <v>0</v>
      </c>
      <c r="S66" s="53">
        <f t="shared" si="53"/>
        <v>0</v>
      </c>
      <c r="T66" s="53">
        <f t="shared" si="53"/>
        <v>0</v>
      </c>
      <c r="U66" s="53">
        <f t="shared" si="53"/>
        <v>0</v>
      </c>
      <c r="V66" s="53">
        <f t="shared" si="53"/>
        <v>0</v>
      </c>
      <c r="W66" s="53">
        <f t="shared" si="53"/>
        <v>0</v>
      </c>
      <c r="X66" s="53">
        <f t="shared" si="53"/>
        <v>0</v>
      </c>
      <c r="Y66" s="53">
        <f t="shared" si="53"/>
        <v>0</v>
      </c>
      <c r="Z66" s="53">
        <f>C66+D66+G66+R66+S66+T66+U66+E66+F66</f>
        <v>0</v>
      </c>
      <c r="AA66" s="13">
        <f t="shared" si="43"/>
        <v>0</v>
      </c>
      <c r="AB66" s="13">
        <f t="shared" si="44"/>
        <v>0</v>
      </c>
      <c r="AC66" s="21">
        <f t="shared" si="52"/>
        <v>0</v>
      </c>
      <c r="AD66" s="74" t="s">
        <v>38</v>
      </c>
      <c r="AE66" s="59"/>
    </row>
    <row r="67" spans="1:31" s="60" customFormat="1" ht="10.5" hidden="1" outlineLevel="2" x14ac:dyDescent="0.15">
      <c r="A67" s="112" t="s">
        <v>78</v>
      </c>
      <c r="B67" s="11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53">
        <f>C67+D67+G67+R67+S67+T67+U67+E67+F67</f>
        <v>0</v>
      </c>
      <c r="AA67" s="13">
        <f t="shared" si="43"/>
        <v>0</v>
      </c>
      <c r="AB67" s="13">
        <f t="shared" si="44"/>
        <v>0</v>
      </c>
      <c r="AC67" s="21">
        <f t="shared" si="52"/>
        <v>0</v>
      </c>
      <c r="AD67" s="78"/>
      <c r="AE67" s="59"/>
    </row>
    <row r="68" spans="1:31" s="60" customFormat="1" ht="10.5" hidden="1" outlineLevel="2" x14ac:dyDescent="0.15">
      <c r="A68" s="112" t="s">
        <v>78</v>
      </c>
      <c r="B68" s="113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4"/>
      <c r="R68" s="47"/>
      <c r="S68" s="47"/>
      <c r="T68" s="47"/>
      <c r="U68" s="47"/>
      <c r="V68" s="44"/>
      <c r="W68" s="44"/>
      <c r="X68" s="44"/>
      <c r="Y68" s="44"/>
      <c r="Z68" s="53">
        <f>C68+D68+G68+R68+S68+T68+U68+E68+F68</f>
        <v>0</v>
      </c>
      <c r="AA68" s="13">
        <f t="shared" si="43"/>
        <v>0</v>
      </c>
      <c r="AB68" s="13">
        <f t="shared" si="44"/>
        <v>0</v>
      </c>
      <c r="AC68" s="21">
        <f t="shared" si="52"/>
        <v>0</v>
      </c>
      <c r="AD68" s="78"/>
      <c r="AE68" s="59"/>
    </row>
    <row r="69" spans="1:31" s="60" customFormat="1" ht="10.5" hidden="1" outlineLevel="2" x14ac:dyDescent="0.15">
      <c r="A69" s="112" t="s">
        <v>79</v>
      </c>
      <c r="B69" s="113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53">
        <f>C69+D69+G69+R69+S69+T69+U69+E69+F69</f>
        <v>0</v>
      </c>
      <c r="AA69" s="13">
        <f t="shared" si="43"/>
        <v>0</v>
      </c>
      <c r="AB69" s="13">
        <f t="shared" si="44"/>
        <v>0</v>
      </c>
      <c r="AC69" s="21">
        <f t="shared" si="52"/>
        <v>0</v>
      </c>
      <c r="AD69" s="78"/>
      <c r="AE69" s="59"/>
    </row>
    <row r="70" spans="1:31" s="60" customFormat="1" ht="10.5" hidden="1" outlineLevel="2" x14ac:dyDescent="0.15">
      <c r="A70" s="112" t="s">
        <v>79</v>
      </c>
      <c r="B70" s="113"/>
      <c r="C70" s="47"/>
      <c r="D70" s="44"/>
      <c r="E70" s="44"/>
      <c r="F70" s="44"/>
      <c r="G70" s="44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4"/>
      <c r="S70" s="44"/>
      <c r="T70" s="44"/>
      <c r="U70" s="44"/>
      <c r="V70" s="44"/>
      <c r="W70" s="44"/>
      <c r="X70" s="44"/>
      <c r="Y70" s="44"/>
      <c r="Z70" s="53">
        <f>C70+D70+G70+R70+S70+T70+U70+E70+F70</f>
        <v>0</v>
      </c>
      <c r="AA70" s="13">
        <f t="shared" si="43"/>
        <v>0</v>
      </c>
      <c r="AB70" s="13">
        <f t="shared" si="44"/>
        <v>0</v>
      </c>
      <c r="AC70" s="21">
        <f t="shared" si="52"/>
        <v>0</v>
      </c>
      <c r="AD70" s="78"/>
      <c r="AE70" s="59"/>
    </row>
    <row r="71" spans="1:31" collapsed="1" x14ac:dyDescent="0.2">
      <c r="A71" s="112" t="s">
        <v>80</v>
      </c>
      <c r="B71" s="113"/>
      <c r="C71" s="47"/>
      <c r="D71" s="45"/>
      <c r="E71" s="45"/>
      <c r="F71" s="45"/>
      <c r="G71" s="45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45"/>
      <c r="S71" s="45"/>
      <c r="T71" s="45"/>
      <c r="U71" s="45"/>
      <c r="V71" s="45"/>
      <c r="W71" s="45"/>
      <c r="X71" s="45"/>
      <c r="Y71" s="45"/>
      <c r="Z71" s="53">
        <f>C71+D71+G71+R71+S71+T71+U71+E71+F71</f>
        <v>0</v>
      </c>
      <c r="AA71" s="13">
        <f t="shared" ref="AA71:AA72" si="54">H71+I71+J71+M71+N71+P71+V71+W71+X71+Y71+O71+L71+K71</f>
        <v>0</v>
      </c>
      <c r="AB71" s="13">
        <f t="shared" ref="AB71:AB72" si="55">Q71</f>
        <v>0</v>
      </c>
      <c r="AC71" s="21">
        <f t="shared" ref="AC71:AC72" si="56">Z71+AA71+AB71</f>
        <v>0</v>
      </c>
      <c r="AD71" s="74"/>
      <c r="AE71" s="4"/>
    </row>
    <row r="72" spans="1:31" x14ac:dyDescent="0.2">
      <c r="A72" s="108" t="s">
        <v>81</v>
      </c>
      <c r="B72" s="109"/>
      <c r="C72" s="53" t="e">
        <f>(C14+C15+C16)*$B$1/100/12</f>
        <v>#DIV/0!</v>
      </c>
      <c r="D72" s="53" t="e">
        <f t="shared" ref="D72:Y72" si="57">(D14+D15+D16)*$B$1/100/12</f>
        <v>#DIV/0!</v>
      </c>
      <c r="E72" s="53" t="e">
        <f t="shared" si="57"/>
        <v>#DIV/0!</v>
      </c>
      <c r="F72" s="53" t="e">
        <f t="shared" si="57"/>
        <v>#DIV/0!</v>
      </c>
      <c r="G72" s="53" t="e">
        <f t="shared" si="57"/>
        <v>#DIV/0!</v>
      </c>
      <c r="H72" s="53" t="e">
        <f t="shared" si="57"/>
        <v>#DIV/0!</v>
      </c>
      <c r="I72" s="53" t="e">
        <f t="shared" si="57"/>
        <v>#DIV/0!</v>
      </c>
      <c r="J72" s="53" t="e">
        <f t="shared" si="57"/>
        <v>#DIV/0!</v>
      </c>
      <c r="K72" s="53" t="e">
        <f t="shared" si="57"/>
        <v>#DIV/0!</v>
      </c>
      <c r="L72" s="53" t="e">
        <f t="shared" si="57"/>
        <v>#DIV/0!</v>
      </c>
      <c r="M72" s="53" t="e">
        <f t="shared" si="57"/>
        <v>#DIV/0!</v>
      </c>
      <c r="N72" s="53" t="e">
        <f t="shared" si="57"/>
        <v>#DIV/0!</v>
      </c>
      <c r="O72" s="53" t="e">
        <f t="shared" si="57"/>
        <v>#DIV/0!</v>
      </c>
      <c r="P72" s="53" t="e">
        <f t="shared" si="57"/>
        <v>#DIV/0!</v>
      </c>
      <c r="Q72" s="53" t="e">
        <f t="shared" si="57"/>
        <v>#DIV/0!</v>
      </c>
      <c r="R72" s="53" t="e">
        <f t="shared" si="57"/>
        <v>#DIV/0!</v>
      </c>
      <c r="S72" s="53" t="e">
        <f t="shared" si="57"/>
        <v>#DIV/0!</v>
      </c>
      <c r="T72" s="53" t="e">
        <f t="shared" si="57"/>
        <v>#DIV/0!</v>
      </c>
      <c r="U72" s="53" t="e">
        <f t="shared" si="57"/>
        <v>#DIV/0!</v>
      </c>
      <c r="V72" s="53" t="e">
        <f t="shared" si="57"/>
        <v>#DIV/0!</v>
      </c>
      <c r="W72" s="53" t="e">
        <f t="shared" si="57"/>
        <v>#DIV/0!</v>
      </c>
      <c r="X72" s="53" t="e">
        <f t="shared" si="57"/>
        <v>#DIV/0!</v>
      </c>
      <c r="Y72" s="53" t="e">
        <f t="shared" si="57"/>
        <v>#DIV/0!</v>
      </c>
      <c r="Z72" s="53" t="e">
        <f>C72+D72+G72+R72+S72+T72+U72+E72+F72</f>
        <v>#DIV/0!</v>
      </c>
      <c r="AA72" s="13" t="e">
        <f t="shared" si="54"/>
        <v>#DIV/0!</v>
      </c>
      <c r="AB72" s="13" t="e">
        <f t="shared" si="55"/>
        <v>#DIV/0!</v>
      </c>
      <c r="AC72" s="21" t="e">
        <f t="shared" si="56"/>
        <v>#DIV/0!</v>
      </c>
      <c r="AD72" s="64" t="s">
        <v>27</v>
      </c>
      <c r="AE72" s="4"/>
    </row>
    <row r="73" spans="1:31" hidden="1" outlineLevel="2" x14ac:dyDescent="0.2">
      <c r="A73" s="114" t="s">
        <v>82</v>
      </c>
      <c r="B73" s="115"/>
      <c r="C73" s="47" t="e">
        <f>C25*$AC73/$AC25</f>
        <v>#DIV/0!</v>
      </c>
      <c r="D73" s="47" t="e">
        <f t="shared" ref="D73:Y73" si="58">D25*$AC73/$AC25</f>
        <v>#DIV/0!</v>
      </c>
      <c r="E73" s="47" t="e">
        <f t="shared" si="58"/>
        <v>#DIV/0!</v>
      </c>
      <c r="F73" s="47" t="e">
        <f t="shared" si="58"/>
        <v>#DIV/0!</v>
      </c>
      <c r="G73" s="47" t="e">
        <f t="shared" si="58"/>
        <v>#DIV/0!</v>
      </c>
      <c r="H73" s="47" t="e">
        <f t="shared" si="58"/>
        <v>#DIV/0!</v>
      </c>
      <c r="I73" s="47" t="e">
        <f t="shared" si="58"/>
        <v>#DIV/0!</v>
      </c>
      <c r="J73" s="47" t="e">
        <f t="shared" si="58"/>
        <v>#DIV/0!</v>
      </c>
      <c r="K73" s="47" t="e">
        <f t="shared" si="58"/>
        <v>#DIV/0!</v>
      </c>
      <c r="L73" s="47" t="e">
        <f t="shared" si="58"/>
        <v>#DIV/0!</v>
      </c>
      <c r="M73" s="47" t="e">
        <f t="shared" si="58"/>
        <v>#DIV/0!</v>
      </c>
      <c r="N73" s="47" t="e">
        <f t="shared" si="58"/>
        <v>#DIV/0!</v>
      </c>
      <c r="O73" s="47" t="e">
        <f t="shared" si="58"/>
        <v>#DIV/0!</v>
      </c>
      <c r="P73" s="47" t="e">
        <f t="shared" si="58"/>
        <v>#DIV/0!</v>
      </c>
      <c r="Q73" s="47" t="e">
        <f t="shared" si="58"/>
        <v>#DIV/0!</v>
      </c>
      <c r="R73" s="47" t="e">
        <f t="shared" si="58"/>
        <v>#DIV/0!</v>
      </c>
      <c r="S73" s="47" t="e">
        <f t="shared" si="58"/>
        <v>#DIV/0!</v>
      </c>
      <c r="T73" s="47" t="e">
        <f t="shared" si="58"/>
        <v>#DIV/0!</v>
      </c>
      <c r="U73" s="47" t="e">
        <f t="shared" si="58"/>
        <v>#DIV/0!</v>
      </c>
      <c r="V73" s="47" t="e">
        <f t="shared" si="58"/>
        <v>#DIV/0!</v>
      </c>
      <c r="W73" s="47" t="e">
        <f t="shared" si="58"/>
        <v>#DIV/0!</v>
      </c>
      <c r="X73" s="47" t="e">
        <f t="shared" si="58"/>
        <v>#DIV/0!</v>
      </c>
      <c r="Y73" s="47" t="e">
        <f t="shared" si="58"/>
        <v>#DIV/0!</v>
      </c>
      <c r="Z73" s="53" t="e">
        <f>C73+D73+G73+R73+S73+T73+U73+E73+F73</f>
        <v>#DIV/0!</v>
      </c>
      <c r="AA73" s="13" t="e">
        <f t="shared" ref="AA73" si="59">H73+I73+J73+M73+N73+P73+V73+W73+X73+Y73+O73+L73+K73</f>
        <v>#DIV/0!</v>
      </c>
      <c r="AB73" s="13" t="e">
        <f t="shared" ref="AB73" si="60">Q73</f>
        <v>#DIV/0!</v>
      </c>
      <c r="AC73" s="45"/>
      <c r="AD73" s="79"/>
      <c r="AE73" s="4"/>
    </row>
    <row r="74" spans="1:31" s="60" customFormat="1" ht="12.75" customHeight="1" collapsed="1" x14ac:dyDescent="0.15">
      <c r="A74" s="106" t="s">
        <v>83</v>
      </c>
      <c r="B74" s="107"/>
      <c r="C74" s="47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53">
        <f>C74+D74+G74+R74+S74+T74+U74+E74+F74</f>
        <v>0</v>
      </c>
      <c r="AA74" s="13">
        <f t="shared" ref="AA74" si="61">H74+I74+J74+M74+N74+P74+V74+W74+X74+Y74+O74+L74+K74</f>
        <v>0</v>
      </c>
      <c r="AB74" s="13">
        <f t="shared" ref="AB73:AB74" si="62">Q74</f>
        <v>0</v>
      </c>
      <c r="AC74" s="21">
        <f t="shared" ref="AC74" si="63">Z74+AA74+AB74</f>
        <v>0</v>
      </c>
      <c r="AD74" s="65" t="s">
        <v>27</v>
      </c>
      <c r="AE74" s="59"/>
    </row>
    <row r="75" spans="1:31" s="60" customFormat="1" ht="10.5" x14ac:dyDescent="0.15">
      <c r="A75" s="116"/>
      <c r="B75" s="117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1"/>
      <c r="AE75" s="59"/>
    </row>
    <row r="76" spans="1:31" ht="12.75" customHeight="1" x14ac:dyDescent="0.2">
      <c r="A76" s="110" t="s">
        <v>84</v>
      </c>
      <c r="B76" s="111"/>
      <c r="C76" s="82" t="e">
        <f>C77+C86</f>
        <v>#DIV/0!</v>
      </c>
      <c r="D76" s="82" t="e">
        <f t="shared" ref="D76:Y76" si="64">D77+D86</f>
        <v>#DIV/0!</v>
      </c>
      <c r="E76" s="82" t="e">
        <f t="shared" si="64"/>
        <v>#DIV/0!</v>
      </c>
      <c r="F76" s="82" t="e">
        <f t="shared" si="64"/>
        <v>#DIV/0!</v>
      </c>
      <c r="G76" s="82" t="e">
        <f t="shared" si="64"/>
        <v>#DIV/0!</v>
      </c>
      <c r="H76" s="82" t="e">
        <f t="shared" si="64"/>
        <v>#DIV/0!</v>
      </c>
      <c r="I76" s="82" t="e">
        <f t="shared" si="64"/>
        <v>#DIV/0!</v>
      </c>
      <c r="J76" s="82" t="e">
        <f t="shared" si="64"/>
        <v>#DIV/0!</v>
      </c>
      <c r="K76" s="82" t="e">
        <f t="shared" si="64"/>
        <v>#DIV/0!</v>
      </c>
      <c r="L76" s="82" t="e">
        <f t="shared" si="64"/>
        <v>#DIV/0!</v>
      </c>
      <c r="M76" s="82" t="e">
        <f t="shared" si="64"/>
        <v>#DIV/0!</v>
      </c>
      <c r="N76" s="82" t="e">
        <f t="shared" si="64"/>
        <v>#DIV/0!</v>
      </c>
      <c r="O76" s="82" t="e">
        <f t="shared" si="64"/>
        <v>#DIV/0!</v>
      </c>
      <c r="P76" s="82" t="e">
        <f t="shared" si="64"/>
        <v>#DIV/0!</v>
      </c>
      <c r="Q76" s="82" t="e">
        <f t="shared" si="64"/>
        <v>#DIV/0!</v>
      </c>
      <c r="R76" s="82" t="e">
        <f t="shared" si="64"/>
        <v>#DIV/0!</v>
      </c>
      <c r="S76" s="82" t="e">
        <f t="shared" si="64"/>
        <v>#DIV/0!</v>
      </c>
      <c r="T76" s="82" t="e">
        <f t="shared" si="64"/>
        <v>#DIV/0!</v>
      </c>
      <c r="U76" s="82" t="e">
        <f t="shared" si="64"/>
        <v>#DIV/0!</v>
      </c>
      <c r="V76" s="82" t="e">
        <f t="shared" si="64"/>
        <v>#DIV/0!</v>
      </c>
      <c r="W76" s="82" t="e">
        <f t="shared" si="64"/>
        <v>#DIV/0!</v>
      </c>
      <c r="X76" s="82" t="e">
        <f t="shared" si="64"/>
        <v>#DIV/0!</v>
      </c>
      <c r="Y76" s="82" t="e">
        <f t="shared" si="64"/>
        <v>#DIV/0!</v>
      </c>
      <c r="Z76" s="89" t="e">
        <f>C76+D76+G76+R76+S76+T76+U76+E76+F76</f>
        <v>#DIV/0!</v>
      </c>
      <c r="AA76" s="167" t="e">
        <f t="shared" ref="AA76:AA78" si="65">H76+I76+J76+M76+N76+P76+V76+W76+X76+Y76+O76+L76+K76</f>
        <v>#DIV/0!</v>
      </c>
      <c r="AB76" s="167" t="e">
        <f t="shared" ref="AB76:AB78" si="66">Q76</f>
        <v>#DIV/0!</v>
      </c>
      <c r="AC76" s="167" t="e">
        <f t="shared" ref="AC76:AC78" si="67">Z76+AA76+AB76</f>
        <v>#DIV/0!</v>
      </c>
      <c r="AD76" s="83"/>
      <c r="AE76" s="4"/>
    </row>
    <row r="77" spans="1:31" s="60" customFormat="1" ht="12.75" customHeight="1" x14ac:dyDescent="0.15">
      <c r="A77" s="108" t="s">
        <v>85</v>
      </c>
      <c r="B77" s="109"/>
      <c r="C77" s="47" t="e">
        <f>C78+C79+C80+C81+C82+C83+C84</f>
        <v>#DIV/0!</v>
      </c>
      <c r="D77" s="47" t="e">
        <f t="shared" ref="D77:Y77" si="68">D78+D79+D80+D81+D82+D83+D84</f>
        <v>#DIV/0!</v>
      </c>
      <c r="E77" s="47" t="e">
        <f t="shared" si="68"/>
        <v>#DIV/0!</v>
      </c>
      <c r="F77" s="47" t="e">
        <f t="shared" si="68"/>
        <v>#DIV/0!</v>
      </c>
      <c r="G77" s="47" t="e">
        <f t="shared" si="68"/>
        <v>#DIV/0!</v>
      </c>
      <c r="H77" s="47" t="e">
        <f t="shared" si="68"/>
        <v>#DIV/0!</v>
      </c>
      <c r="I77" s="47" t="e">
        <f t="shared" si="68"/>
        <v>#DIV/0!</v>
      </c>
      <c r="J77" s="47" t="e">
        <f t="shared" si="68"/>
        <v>#DIV/0!</v>
      </c>
      <c r="K77" s="47" t="e">
        <f t="shared" si="68"/>
        <v>#DIV/0!</v>
      </c>
      <c r="L77" s="47" t="e">
        <f t="shared" si="68"/>
        <v>#DIV/0!</v>
      </c>
      <c r="M77" s="47" t="e">
        <f t="shared" si="68"/>
        <v>#DIV/0!</v>
      </c>
      <c r="N77" s="47" t="e">
        <f t="shared" si="68"/>
        <v>#DIV/0!</v>
      </c>
      <c r="O77" s="47" t="e">
        <f t="shared" si="68"/>
        <v>#DIV/0!</v>
      </c>
      <c r="P77" s="47" t="e">
        <f t="shared" si="68"/>
        <v>#DIV/0!</v>
      </c>
      <c r="Q77" s="47" t="e">
        <f t="shared" si="68"/>
        <v>#DIV/0!</v>
      </c>
      <c r="R77" s="47" t="e">
        <f t="shared" si="68"/>
        <v>#DIV/0!</v>
      </c>
      <c r="S77" s="47" t="e">
        <f t="shared" si="68"/>
        <v>#DIV/0!</v>
      </c>
      <c r="T77" s="47" t="e">
        <f t="shared" si="68"/>
        <v>#DIV/0!</v>
      </c>
      <c r="U77" s="47" t="e">
        <f t="shared" si="68"/>
        <v>#DIV/0!</v>
      </c>
      <c r="V77" s="47" t="e">
        <f t="shared" si="68"/>
        <v>#DIV/0!</v>
      </c>
      <c r="W77" s="47" t="e">
        <f t="shared" si="68"/>
        <v>#DIV/0!</v>
      </c>
      <c r="X77" s="47" t="e">
        <f t="shared" si="68"/>
        <v>#DIV/0!</v>
      </c>
      <c r="Y77" s="47" t="e">
        <f t="shared" si="68"/>
        <v>#DIV/0!</v>
      </c>
      <c r="Z77" s="53" t="e">
        <f>C77+D77+G77+R77+S77+T77+U77+E77+F77</f>
        <v>#DIV/0!</v>
      </c>
      <c r="AA77" s="13" t="e">
        <f t="shared" si="65"/>
        <v>#DIV/0!</v>
      </c>
      <c r="AB77" s="13" t="e">
        <f t="shared" si="66"/>
        <v>#DIV/0!</v>
      </c>
      <c r="AC77" s="21" t="e">
        <f t="shared" si="67"/>
        <v>#DIV/0!</v>
      </c>
      <c r="AD77" s="84"/>
      <c r="AE77" s="59"/>
    </row>
    <row r="78" spans="1:31" s="60" customFormat="1" ht="12.75" customHeight="1" x14ac:dyDescent="0.15">
      <c r="A78" s="106" t="s">
        <v>86</v>
      </c>
      <c r="B78" s="10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53">
        <f>C78+D78+G78+R78+S78+T78+U78+E78+F78</f>
        <v>0</v>
      </c>
      <c r="AA78" s="13">
        <f t="shared" si="65"/>
        <v>0</v>
      </c>
      <c r="AB78" s="13">
        <f t="shared" si="66"/>
        <v>0</v>
      </c>
      <c r="AC78" s="21">
        <f t="shared" si="67"/>
        <v>0</v>
      </c>
      <c r="AD78" s="65" t="s">
        <v>27</v>
      </c>
      <c r="AE78" s="59"/>
    </row>
    <row r="79" spans="1:31" s="60" customFormat="1" ht="12.75" customHeight="1" x14ac:dyDescent="0.15">
      <c r="A79" s="106" t="s">
        <v>87</v>
      </c>
      <c r="B79" s="107"/>
      <c r="C79" s="47" t="e">
        <f>C8*$AC79/$AC8</f>
        <v>#DIV/0!</v>
      </c>
      <c r="D79" s="47" t="e">
        <f>D8*$AC79/$AC8</f>
        <v>#DIV/0!</v>
      </c>
      <c r="E79" s="47" t="e">
        <f>E8*$AC79/$AC8</f>
        <v>#DIV/0!</v>
      </c>
      <c r="F79" s="47" t="e">
        <f>F8*$AC79/$AC8</f>
        <v>#DIV/0!</v>
      </c>
      <c r="G79" s="47" t="e">
        <f>G8*$AC79/$AC8</f>
        <v>#DIV/0!</v>
      </c>
      <c r="H79" s="47" t="e">
        <f>H8*$AC79/$AC8</f>
        <v>#DIV/0!</v>
      </c>
      <c r="I79" s="47" t="e">
        <f>I8*$AC79/$AC8</f>
        <v>#DIV/0!</v>
      </c>
      <c r="J79" s="47" t="e">
        <f>J8*$AC79/$AC8</f>
        <v>#DIV/0!</v>
      </c>
      <c r="K79" s="47" t="e">
        <f>K8*$AC79/$AC8</f>
        <v>#DIV/0!</v>
      </c>
      <c r="L79" s="47" t="e">
        <f>L8*$AC79/$AC8</f>
        <v>#DIV/0!</v>
      </c>
      <c r="M79" s="47" t="e">
        <f>M8*$AC79/$AC8</f>
        <v>#DIV/0!</v>
      </c>
      <c r="N79" s="47" t="e">
        <f>N8*$AC79/$AC8</f>
        <v>#DIV/0!</v>
      </c>
      <c r="O79" s="47" t="e">
        <f>O8*$AC79/$AC8</f>
        <v>#DIV/0!</v>
      </c>
      <c r="P79" s="47" t="e">
        <f>P8*$AC79/$AC8</f>
        <v>#DIV/0!</v>
      </c>
      <c r="Q79" s="47" t="e">
        <f>Q8*$AC79/$AC8</f>
        <v>#DIV/0!</v>
      </c>
      <c r="R79" s="47" t="e">
        <f>R8*$AC79/$AC8</f>
        <v>#DIV/0!</v>
      </c>
      <c r="S79" s="47" t="e">
        <f>S8*$AC79/$AC8</f>
        <v>#DIV/0!</v>
      </c>
      <c r="T79" s="47" t="e">
        <f>T8*$AC79/$AC8</f>
        <v>#DIV/0!</v>
      </c>
      <c r="U79" s="47" t="e">
        <f>U8*$AC79/$AC8</f>
        <v>#DIV/0!</v>
      </c>
      <c r="V79" s="47" t="e">
        <f>V8*$AC79/$AC8</f>
        <v>#DIV/0!</v>
      </c>
      <c r="W79" s="47" t="e">
        <f>W8*$AC79/$AC8</f>
        <v>#DIV/0!</v>
      </c>
      <c r="X79" s="47" t="e">
        <f>X8*$AC79/$AC8</f>
        <v>#DIV/0!</v>
      </c>
      <c r="Y79" s="47" t="e">
        <f>Y8*$AC79/$AC8</f>
        <v>#DIV/0!</v>
      </c>
      <c r="Z79" s="53" t="e">
        <f>C79+D79+G79+R79+S79+T79+U79+E79+F79</f>
        <v>#DIV/0!</v>
      </c>
      <c r="AA79" s="13" t="e">
        <f t="shared" ref="AA79:AA85" si="69">H79+I79+J79+M79+N79+P79+V79+W79+X79+Y79+O79+L79+K79</f>
        <v>#DIV/0!</v>
      </c>
      <c r="AB79" s="13" t="e">
        <f t="shared" ref="AB79:AB85" si="70">Q79</f>
        <v>#DIV/0!</v>
      </c>
      <c r="AC79" s="44"/>
      <c r="AD79" s="65" t="s">
        <v>27</v>
      </c>
      <c r="AE79" s="59"/>
    </row>
    <row r="80" spans="1:31" s="60" customFormat="1" ht="12.75" customHeight="1" x14ac:dyDescent="0.15">
      <c r="A80" s="106" t="s">
        <v>88</v>
      </c>
      <c r="B80" s="10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53">
        <f>C80+D80+G80+R80+S80+T80+U80+E80+F80</f>
        <v>0</v>
      </c>
      <c r="AA80" s="13">
        <f t="shared" si="69"/>
        <v>0</v>
      </c>
      <c r="AB80" s="13">
        <f t="shared" si="70"/>
        <v>0</v>
      </c>
      <c r="AC80" s="21">
        <f t="shared" ref="AC80:AC84" si="71">Z80+AA80+AB80</f>
        <v>0</v>
      </c>
      <c r="AD80" s="65" t="s">
        <v>27</v>
      </c>
      <c r="AE80" s="59"/>
    </row>
    <row r="81" spans="1:31" s="60" customFormat="1" ht="12.75" customHeight="1" x14ac:dyDescent="0.15">
      <c r="A81" s="106" t="s">
        <v>89</v>
      </c>
      <c r="B81" s="10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53">
        <f>C81+D81+G81+R81+S81+T81+U81+E81+F81</f>
        <v>0</v>
      </c>
      <c r="AA81" s="13">
        <f t="shared" si="69"/>
        <v>0</v>
      </c>
      <c r="AB81" s="13">
        <f t="shared" si="70"/>
        <v>0</v>
      </c>
      <c r="AC81" s="21">
        <f t="shared" si="71"/>
        <v>0</v>
      </c>
      <c r="AD81" s="64"/>
      <c r="AE81" s="59"/>
    </row>
    <row r="82" spans="1:31" s="60" customFormat="1" ht="12.75" customHeight="1" x14ac:dyDescent="0.15">
      <c r="A82" s="106" t="s">
        <v>90</v>
      </c>
      <c r="B82" s="10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53">
        <f>C82+D82+G82+R82+S82+T82+U82+E82+F82</f>
        <v>0</v>
      </c>
      <c r="AA82" s="13">
        <f t="shared" si="69"/>
        <v>0</v>
      </c>
      <c r="AB82" s="13">
        <f t="shared" si="70"/>
        <v>0</v>
      </c>
      <c r="AC82" s="21">
        <f t="shared" si="71"/>
        <v>0</v>
      </c>
      <c r="AD82" s="64"/>
      <c r="AE82" s="59"/>
    </row>
    <row r="83" spans="1:31" s="60" customFormat="1" ht="12.75" customHeight="1" x14ac:dyDescent="0.15">
      <c r="A83" s="106" t="s">
        <v>91</v>
      </c>
      <c r="B83" s="10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53">
        <f>C83+D83+G83+R83+S83+T83+U83+E83+F83</f>
        <v>0</v>
      </c>
      <c r="AA83" s="13">
        <f t="shared" si="69"/>
        <v>0</v>
      </c>
      <c r="AB83" s="13">
        <f t="shared" si="70"/>
        <v>0</v>
      </c>
      <c r="AC83" s="21">
        <f t="shared" si="71"/>
        <v>0</v>
      </c>
      <c r="AD83" s="64"/>
      <c r="AE83" s="59"/>
    </row>
    <row r="84" spans="1:31" s="60" customFormat="1" ht="10.5" x14ac:dyDescent="0.15">
      <c r="A84" s="106" t="s">
        <v>92</v>
      </c>
      <c r="B84" s="107"/>
      <c r="C84" s="47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7"/>
      <c r="R84" s="47"/>
      <c r="S84" s="47"/>
      <c r="T84" s="47"/>
      <c r="U84" s="47"/>
      <c r="V84" s="47"/>
      <c r="W84" s="47"/>
      <c r="X84" s="47"/>
      <c r="Y84" s="47"/>
      <c r="Z84" s="53">
        <f>C84+D84+G84+R84+S84+T84+U84+E84+F84</f>
        <v>0</v>
      </c>
      <c r="AA84" s="13">
        <f t="shared" si="69"/>
        <v>0</v>
      </c>
      <c r="AB84" s="13">
        <f t="shared" si="70"/>
        <v>0</v>
      </c>
      <c r="AC84" s="21">
        <f t="shared" si="71"/>
        <v>0</v>
      </c>
      <c r="AD84" s="65"/>
      <c r="AE84" s="59"/>
    </row>
    <row r="85" spans="1:31" s="60" customFormat="1" ht="10.5" hidden="1" outlineLevel="2" x14ac:dyDescent="0.15">
      <c r="A85" s="108" t="s">
        <v>82</v>
      </c>
      <c r="B85" s="109"/>
      <c r="C85" s="47" t="e">
        <f>C27*$AC85/$AC27</f>
        <v>#DIV/0!</v>
      </c>
      <c r="D85" s="47" t="e">
        <f t="shared" ref="D85:AB85" si="72">D27*$AC85/$AC27</f>
        <v>#DIV/0!</v>
      </c>
      <c r="E85" s="47" t="e">
        <f t="shared" si="72"/>
        <v>#DIV/0!</v>
      </c>
      <c r="F85" s="47" t="e">
        <f t="shared" si="72"/>
        <v>#DIV/0!</v>
      </c>
      <c r="G85" s="47" t="e">
        <f t="shared" si="72"/>
        <v>#DIV/0!</v>
      </c>
      <c r="H85" s="47" t="e">
        <f t="shared" si="72"/>
        <v>#DIV/0!</v>
      </c>
      <c r="I85" s="47" t="e">
        <f t="shared" si="72"/>
        <v>#DIV/0!</v>
      </c>
      <c r="J85" s="47" t="e">
        <f t="shared" si="72"/>
        <v>#DIV/0!</v>
      </c>
      <c r="K85" s="47" t="e">
        <f t="shared" si="72"/>
        <v>#DIV/0!</v>
      </c>
      <c r="L85" s="47" t="e">
        <f t="shared" si="72"/>
        <v>#DIV/0!</v>
      </c>
      <c r="M85" s="47" t="e">
        <f t="shared" si="72"/>
        <v>#DIV/0!</v>
      </c>
      <c r="N85" s="47" t="e">
        <f t="shared" si="72"/>
        <v>#DIV/0!</v>
      </c>
      <c r="O85" s="47" t="e">
        <f t="shared" si="72"/>
        <v>#DIV/0!</v>
      </c>
      <c r="P85" s="47" t="e">
        <f t="shared" si="72"/>
        <v>#DIV/0!</v>
      </c>
      <c r="Q85" s="47" t="e">
        <f t="shared" si="72"/>
        <v>#DIV/0!</v>
      </c>
      <c r="R85" s="47" t="e">
        <f t="shared" si="72"/>
        <v>#DIV/0!</v>
      </c>
      <c r="S85" s="47" t="e">
        <f t="shared" si="72"/>
        <v>#DIV/0!</v>
      </c>
      <c r="T85" s="47" t="e">
        <f t="shared" si="72"/>
        <v>#DIV/0!</v>
      </c>
      <c r="U85" s="47" t="e">
        <f t="shared" si="72"/>
        <v>#DIV/0!</v>
      </c>
      <c r="V85" s="47" t="e">
        <f t="shared" si="72"/>
        <v>#DIV/0!</v>
      </c>
      <c r="W85" s="47" t="e">
        <f t="shared" si="72"/>
        <v>#DIV/0!</v>
      </c>
      <c r="X85" s="47" t="e">
        <f t="shared" si="72"/>
        <v>#DIV/0!</v>
      </c>
      <c r="Y85" s="47" t="e">
        <f t="shared" si="72"/>
        <v>#DIV/0!</v>
      </c>
      <c r="Z85" s="53" t="e">
        <f>C85+D85+G85+R85+S85+T85+U85+E85+F85</f>
        <v>#DIV/0!</v>
      </c>
      <c r="AA85" s="13" t="e">
        <f t="shared" si="69"/>
        <v>#DIV/0!</v>
      </c>
      <c r="AB85" s="13" t="e">
        <f t="shared" si="70"/>
        <v>#DIV/0!</v>
      </c>
      <c r="AC85" s="45"/>
      <c r="AD85" s="64"/>
      <c r="AE85" s="59"/>
    </row>
    <row r="86" spans="1:31" collapsed="1" x14ac:dyDescent="0.2">
      <c r="A86" s="108" t="s">
        <v>93</v>
      </c>
      <c r="B86" s="109"/>
      <c r="C86" s="47">
        <f>C13*$B$2/100/12</f>
        <v>0</v>
      </c>
      <c r="D86" s="47">
        <f>D13*$B$2/100/12</f>
        <v>0</v>
      </c>
      <c r="E86" s="47">
        <f>E13*$B$2/100/12</f>
        <v>0</v>
      </c>
      <c r="F86" s="47">
        <f>F13*$B$2/100/12</f>
        <v>0</v>
      </c>
      <c r="G86" s="47">
        <f>G13*$B$2/100/12</f>
        <v>0</v>
      </c>
      <c r="H86" s="47">
        <f>H13*$B$2/100/12</f>
        <v>0</v>
      </c>
      <c r="I86" s="47">
        <f>I13*$B$2/100/12</f>
        <v>0</v>
      </c>
      <c r="J86" s="47">
        <f>J13*$B$2/100/12</f>
        <v>0</v>
      </c>
      <c r="K86" s="47">
        <f>K13*$B$2/100/12</f>
        <v>0</v>
      </c>
      <c r="L86" s="47">
        <f>L13*$B$2/100/12</f>
        <v>0</v>
      </c>
      <c r="M86" s="47">
        <f>M13*$B$2/100/12</f>
        <v>0</v>
      </c>
      <c r="N86" s="47">
        <f>N13*$B$2/100/12</f>
        <v>0</v>
      </c>
      <c r="O86" s="47">
        <f>O13*$B$2/100/12</f>
        <v>0</v>
      </c>
      <c r="P86" s="47">
        <f>P13*$B$2/100/12</f>
        <v>0</v>
      </c>
      <c r="Q86" s="47">
        <f>Q13*$B$2/100/12</f>
        <v>0</v>
      </c>
      <c r="R86" s="47">
        <f>R13*$B$2/100/12</f>
        <v>0</v>
      </c>
      <c r="S86" s="47">
        <f>S13*$B$2/100/12</f>
        <v>0</v>
      </c>
      <c r="T86" s="47">
        <f>T13*$B$2/100/12</f>
        <v>0</v>
      </c>
      <c r="U86" s="47">
        <f>U13*$B$2/100/12</f>
        <v>0</v>
      </c>
      <c r="V86" s="47">
        <f>V13*$B$2/100/12</f>
        <v>0</v>
      </c>
      <c r="W86" s="47">
        <f>W13*$B$2/100/12</f>
        <v>0</v>
      </c>
      <c r="X86" s="47">
        <f>X13*$B$2/100/12</f>
        <v>0</v>
      </c>
      <c r="Y86" s="47">
        <f>Y13*$B$2/100/12</f>
        <v>0</v>
      </c>
      <c r="Z86" s="53">
        <f>C86+D86+G86+R86+S86+T86+U86+E86+F86</f>
        <v>0</v>
      </c>
      <c r="AA86" s="13">
        <f t="shared" ref="AA86" si="73">H86+I86+J86+M86+N86+P86+V86+W86+X86+Y86+O86+L86+K86</f>
        <v>0</v>
      </c>
      <c r="AB86" s="13">
        <f t="shared" ref="AB85:AB86" si="74">Q86</f>
        <v>0</v>
      </c>
      <c r="AC86" s="21">
        <f t="shared" ref="AC86" si="75">Z86+AA86+AB86</f>
        <v>0</v>
      </c>
      <c r="AD86" s="64"/>
      <c r="AE86" s="4"/>
    </row>
    <row r="87" spans="1:31" x14ac:dyDescent="0.2">
      <c r="A87" s="104"/>
      <c r="B87" s="10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6"/>
      <c r="AA87" s="86"/>
      <c r="AB87" s="86"/>
      <c r="AC87" s="87"/>
      <c r="AD87" s="88"/>
      <c r="AE87" s="4"/>
    </row>
    <row r="88" spans="1:31" x14ac:dyDescent="0.2">
      <c r="A88" s="168" t="s">
        <v>94</v>
      </c>
      <c r="B88" s="169"/>
      <c r="C88" s="170" t="e">
        <f>C76-C40</f>
        <v>#DIV/0!</v>
      </c>
      <c r="D88" s="170" t="e">
        <f t="shared" ref="D88:AC88" si="76">D76-D40</f>
        <v>#DIV/0!</v>
      </c>
      <c r="E88" s="170" t="e">
        <f t="shared" si="76"/>
        <v>#DIV/0!</v>
      </c>
      <c r="F88" s="170" t="e">
        <f t="shared" si="76"/>
        <v>#DIV/0!</v>
      </c>
      <c r="G88" s="170" t="e">
        <f t="shared" si="76"/>
        <v>#DIV/0!</v>
      </c>
      <c r="H88" s="170" t="e">
        <f t="shared" si="76"/>
        <v>#DIV/0!</v>
      </c>
      <c r="I88" s="170" t="e">
        <f t="shared" si="76"/>
        <v>#DIV/0!</v>
      </c>
      <c r="J88" s="170" t="e">
        <f t="shared" si="76"/>
        <v>#DIV/0!</v>
      </c>
      <c r="K88" s="170" t="e">
        <f t="shared" si="76"/>
        <v>#DIV/0!</v>
      </c>
      <c r="L88" s="170" t="e">
        <f t="shared" si="76"/>
        <v>#DIV/0!</v>
      </c>
      <c r="M88" s="170" t="e">
        <f t="shared" si="76"/>
        <v>#DIV/0!</v>
      </c>
      <c r="N88" s="170" t="e">
        <f t="shared" si="76"/>
        <v>#DIV/0!</v>
      </c>
      <c r="O88" s="170" t="e">
        <f t="shared" si="76"/>
        <v>#DIV/0!</v>
      </c>
      <c r="P88" s="170" t="e">
        <f t="shared" si="76"/>
        <v>#DIV/0!</v>
      </c>
      <c r="Q88" s="170" t="e">
        <f t="shared" si="76"/>
        <v>#DIV/0!</v>
      </c>
      <c r="R88" s="170" t="e">
        <f t="shared" si="76"/>
        <v>#DIV/0!</v>
      </c>
      <c r="S88" s="170" t="e">
        <f t="shared" si="76"/>
        <v>#DIV/0!</v>
      </c>
      <c r="T88" s="170" t="e">
        <f t="shared" si="76"/>
        <v>#DIV/0!</v>
      </c>
      <c r="U88" s="170" t="e">
        <f t="shared" si="76"/>
        <v>#DIV/0!</v>
      </c>
      <c r="V88" s="170" t="e">
        <f t="shared" si="76"/>
        <v>#DIV/0!</v>
      </c>
      <c r="W88" s="170" t="e">
        <f t="shared" si="76"/>
        <v>#DIV/0!</v>
      </c>
      <c r="X88" s="170" t="e">
        <f t="shared" si="76"/>
        <v>#DIV/0!</v>
      </c>
      <c r="Y88" s="170" t="e">
        <f t="shared" si="76"/>
        <v>#DIV/0!</v>
      </c>
      <c r="Z88" s="170" t="e">
        <f t="shared" si="76"/>
        <v>#DIV/0!</v>
      </c>
      <c r="AA88" s="170" t="e">
        <f t="shared" si="76"/>
        <v>#DIV/0!</v>
      </c>
      <c r="AB88" s="170" t="e">
        <f t="shared" si="76"/>
        <v>#DIV/0!</v>
      </c>
      <c r="AC88" s="170" t="e">
        <f t="shared" si="76"/>
        <v>#DIV/0!</v>
      </c>
      <c r="AD88" s="90"/>
      <c r="AE88" s="4"/>
    </row>
    <row r="89" spans="1:31" x14ac:dyDescent="0.2">
      <c r="A89" s="174" t="s">
        <v>95</v>
      </c>
      <c r="B89" s="175"/>
      <c r="C89" s="176" t="e">
        <f>C88-C86+C72+C74</f>
        <v>#DIV/0!</v>
      </c>
      <c r="D89" s="176" t="e">
        <f t="shared" ref="D89:Y89" si="77">D88-D86+D72+D74</f>
        <v>#DIV/0!</v>
      </c>
      <c r="E89" s="176" t="e">
        <f t="shared" si="77"/>
        <v>#DIV/0!</v>
      </c>
      <c r="F89" s="176" t="e">
        <f t="shared" si="77"/>
        <v>#DIV/0!</v>
      </c>
      <c r="G89" s="176" t="e">
        <f t="shared" si="77"/>
        <v>#DIV/0!</v>
      </c>
      <c r="H89" s="176" t="e">
        <f t="shared" si="77"/>
        <v>#DIV/0!</v>
      </c>
      <c r="I89" s="176" t="e">
        <f t="shared" si="77"/>
        <v>#DIV/0!</v>
      </c>
      <c r="J89" s="176" t="e">
        <f t="shared" si="77"/>
        <v>#DIV/0!</v>
      </c>
      <c r="K89" s="176" t="e">
        <f t="shared" si="77"/>
        <v>#DIV/0!</v>
      </c>
      <c r="L89" s="176" t="e">
        <f t="shared" si="77"/>
        <v>#DIV/0!</v>
      </c>
      <c r="M89" s="176" t="e">
        <f t="shared" si="77"/>
        <v>#DIV/0!</v>
      </c>
      <c r="N89" s="176" t="e">
        <f t="shared" si="77"/>
        <v>#DIV/0!</v>
      </c>
      <c r="O89" s="176" t="e">
        <f t="shared" si="77"/>
        <v>#DIV/0!</v>
      </c>
      <c r="P89" s="176" t="e">
        <f t="shared" si="77"/>
        <v>#DIV/0!</v>
      </c>
      <c r="Q89" s="176" t="e">
        <f t="shared" si="77"/>
        <v>#DIV/0!</v>
      </c>
      <c r="R89" s="176" t="e">
        <f t="shared" si="77"/>
        <v>#DIV/0!</v>
      </c>
      <c r="S89" s="176" t="e">
        <f t="shared" si="77"/>
        <v>#DIV/0!</v>
      </c>
      <c r="T89" s="176" t="e">
        <f t="shared" si="77"/>
        <v>#DIV/0!</v>
      </c>
      <c r="U89" s="176" t="e">
        <f t="shared" si="77"/>
        <v>#DIV/0!</v>
      </c>
      <c r="V89" s="176" t="e">
        <f t="shared" si="77"/>
        <v>#DIV/0!</v>
      </c>
      <c r="W89" s="176" t="e">
        <f t="shared" si="77"/>
        <v>#DIV/0!</v>
      </c>
      <c r="X89" s="176" t="e">
        <f t="shared" si="77"/>
        <v>#DIV/0!</v>
      </c>
      <c r="Y89" s="176" t="e">
        <f t="shared" si="77"/>
        <v>#DIV/0!</v>
      </c>
      <c r="Z89" s="176" t="e">
        <f>C89+D89+G89+R89+S89+T89+U89+E89+F89</f>
        <v>#DIV/0!</v>
      </c>
      <c r="AA89" s="177" t="e">
        <f t="shared" ref="AA89" si="78">H89+I89+J89+M89+N89+P89+V89+W89+X89+Y89+O89+L89+K89</f>
        <v>#DIV/0!</v>
      </c>
      <c r="AB89" s="177" t="e">
        <f t="shared" ref="AB89" si="79">Q89</f>
        <v>#DIV/0!</v>
      </c>
      <c r="AC89" s="178" t="e">
        <f t="shared" ref="AC89" si="80">Z89+AA89+AB89</f>
        <v>#DIV/0!</v>
      </c>
      <c r="AD89" s="84"/>
      <c r="AE89" s="4"/>
    </row>
    <row r="90" spans="1:31" x14ac:dyDescent="0.2">
      <c r="A90" s="179"/>
      <c r="B90" s="173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2"/>
      <c r="AD90" s="64"/>
      <c r="AE90" s="4"/>
    </row>
    <row r="91" spans="1:31" x14ac:dyDescent="0.2">
      <c r="A91" s="102" t="s">
        <v>96</v>
      </c>
      <c r="B91" s="172"/>
      <c r="C91" s="93" t="e">
        <f>(C19+C21)/(C19+C21+C25)</f>
        <v>#DIV/0!</v>
      </c>
      <c r="D91" s="93" t="e">
        <f t="shared" ref="D91:Y91" si="81">(D19+D21)/(D19+D21+D25)</f>
        <v>#DIV/0!</v>
      </c>
      <c r="E91" s="93" t="e">
        <f t="shared" si="81"/>
        <v>#DIV/0!</v>
      </c>
      <c r="F91" s="93" t="e">
        <f t="shared" si="81"/>
        <v>#DIV/0!</v>
      </c>
      <c r="G91" s="93" t="e">
        <f t="shared" si="81"/>
        <v>#DIV/0!</v>
      </c>
      <c r="H91" s="93" t="e">
        <f t="shared" si="81"/>
        <v>#DIV/0!</v>
      </c>
      <c r="I91" s="93" t="e">
        <f t="shared" si="81"/>
        <v>#DIV/0!</v>
      </c>
      <c r="J91" s="93" t="e">
        <f t="shared" si="81"/>
        <v>#DIV/0!</v>
      </c>
      <c r="K91" s="93" t="e">
        <f t="shared" si="81"/>
        <v>#DIV/0!</v>
      </c>
      <c r="L91" s="93" t="e">
        <f t="shared" si="81"/>
        <v>#DIV/0!</v>
      </c>
      <c r="M91" s="93" t="e">
        <f t="shared" si="81"/>
        <v>#DIV/0!</v>
      </c>
      <c r="N91" s="93" t="e">
        <f t="shared" si="81"/>
        <v>#DIV/0!</v>
      </c>
      <c r="O91" s="93" t="e">
        <f t="shared" si="81"/>
        <v>#DIV/0!</v>
      </c>
      <c r="P91" s="93" t="e">
        <f t="shared" si="81"/>
        <v>#DIV/0!</v>
      </c>
      <c r="Q91" s="93" t="e">
        <f t="shared" si="81"/>
        <v>#DIV/0!</v>
      </c>
      <c r="R91" s="93" t="e">
        <f t="shared" si="81"/>
        <v>#DIV/0!</v>
      </c>
      <c r="S91" s="93" t="e">
        <f t="shared" si="81"/>
        <v>#DIV/0!</v>
      </c>
      <c r="T91" s="93" t="e">
        <f t="shared" si="81"/>
        <v>#DIV/0!</v>
      </c>
      <c r="U91" s="93" t="e">
        <f t="shared" si="81"/>
        <v>#DIV/0!</v>
      </c>
      <c r="V91" s="93" t="e">
        <f t="shared" si="81"/>
        <v>#DIV/0!</v>
      </c>
      <c r="W91" s="93" t="e">
        <f t="shared" si="81"/>
        <v>#DIV/0!</v>
      </c>
      <c r="X91" s="93" t="e">
        <f t="shared" si="81"/>
        <v>#DIV/0!</v>
      </c>
      <c r="Y91" s="93" t="e">
        <f t="shared" si="81"/>
        <v>#DIV/0!</v>
      </c>
      <c r="Z91" s="91" t="e">
        <f>C91+D91+G91+R91+S91+T91+U91+E91+F91</f>
        <v>#DIV/0!</v>
      </c>
      <c r="AA91" s="171" t="e">
        <f t="shared" ref="AA91:AA93" si="82">H91+I91+J91+M91+N91+P91+V91+W91+X91+Y91+O91+L91+K91</f>
        <v>#DIV/0!</v>
      </c>
      <c r="AB91" s="171" t="e">
        <f t="shared" ref="AB91:AB93" si="83">Q91</f>
        <v>#DIV/0!</v>
      </c>
      <c r="AC91" s="180" t="e">
        <f t="shared" ref="AC91:AC93" si="84">Z91+AA91+AB91</f>
        <v>#DIV/0!</v>
      </c>
      <c r="AD91" s="64"/>
      <c r="AE91" s="4"/>
    </row>
    <row r="92" spans="1:31" x14ac:dyDescent="0.2">
      <c r="A92" s="102" t="s">
        <v>97</v>
      </c>
      <c r="B92" s="172"/>
      <c r="C92" s="93" t="e">
        <f>C19/(C21+C19)</f>
        <v>#DIV/0!</v>
      </c>
      <c r="D92" s="93" t="e">
        <f t="shared" ref="D92:Y92" si="85">D19/(D21+D19)</f>
        <v>#DIV/0!</v>
      </c>
      <c r="E92" s="93" t="e">
        <f t="shared" si="85"/>
        <v>#DIV/0!</v>
      </c>
      <c r="F92" s="93" t="e">
        <f t="shared" si="85"/>
        <v>#DIV/0!</v>
      </c>
      <c r="G92" s="93" t="e">
        <f t="shared" si="85"/>
        <v>#DIV/0!</v>
      </c>
      <c r="H92" s="93" t="e">
        <f t="shared" si="85"/>
        <v>#DIV/0!</v>
      </c>
      <c r="I92" s="93" t="e">
        <f t="shared" si="85"/>
        <v>#DIV/0!</v>
      </c>
      <c r="J92" s="93" t="e">
        <f t="shared" si="85"/>
        <v>#DIV/0!</v>
      </c>
      <c r="K92" s="93" t="e">
        <f t="shared" si="85"/>
        <v>#DIV/0!</v>
      </c>
      <c r="L92" s="93" t="e">
        <f t="shared" si="85"/>
        <v>#DIV/0!</v>
      </c>
      <c r="M92" s="93" t="e">
        <f t="shared" si="85"/>
        <v>#DIV/0!</v>
      </c>
      <c r="N92" s="93" t="e">
        <f t="shared" si="85"/>
        <v>#DIV/0!</v>
      </c>
      <c r="O92" s="93" t="e">
        <f t="shared" si="85"/>
        <v>#DIV/0!</v>
      </c>
      <c r="P92" s="93" t="e">
        <f t="shared" si="85"/>
        <v>#DIV/0!</v>
      </c>
      <c r="Q92" s="93" t="e">
        <f t="shared" si="85"/>
        <v>#DIV/0!</v>
      </c>
      <c r="R92" s="93" t="e">
        <f t="shared" si="85"/>
        <v>#DIV/0!</v>
      </c>
      <c r="S92" s="93" t="e">
        <f t="shared" si="85"/>
        <v>#DIV/0!</v>
      </c>
      <c r="T92" s="93" t="e">
        <f t="shared" si="85"/>
        <v>#DIV/0!</v>
      </c>
      <c r="U92" s="93" t="e">
        <f t="shared" si="85"/>
        <v>#DIV/0!</v>
      </c>
      <c r="V92" s="93" t="e">
        <f t="shared" si="85"/>
        <v>#DIV/0!</v>
      </c>
      <c r="W92" s="93" t="e">
        <f t="shared" si="85"/>
        <v>#DIV/0!</v>
      </c>
      <c r="X92" s="93" t="e">
        <f t="shared" si="85"/>
        <v>#DIV/0!</v>
      </c>
      <c r="Y92" s="93" t="e">
        <f t="shared" si="85"/>
        <v>#DIV/0!</v>
      </c>
      <c r="Z92" s="91" t="e">
        <f>C92+D92+G92+R92+S92+T92+U92+E92+F92</f>
        <v>#DIV/0!</v>
      </c>
      <c r="AA92" s="171" t="e">
        <f t="shared" si="82"/>
        <v>#DIV/0!</v>
      </c>
      <c r="AB92" s="171" t="e">
        <f t="shared" si="83"/>
        <v>#DIV/0!</v>
      </c>
      <c r="AC92" s="180" t="e">
        <f t="shared" si="84"/>
        <v>#DIV/0!</v>
      </c>
      <c r="AD92" s="64"/>
    </row>
    <row r="93" spans="1:31" x14ac:dyDescent="0.2">
      <c r="A93" s="102" t="s">
        <v>98</v>
      </c>
      <c r="B93" s="172"/>
      <c r="C93" s="93" t="e">
        <f>C7/C6</f>
        <v>#DIV/0!</v>
      </c>
      <c r="D93" s="93" t="e">
        <f t="shared" ref="D93:Y93" si="86">D7/D6</f>
        <v>#DIV/0!</v>
      </c>
      <c r="E93" s="93" t="e">
        <f t="shared" si="86"/>
        <v>#DIV/0!</v>
      </c>
      <c r="F93" s="93" t="e">
        <f t="shared" si="86"/>
        <v>#DIV/0!</v>
      </c>
      <c r="G93" s="93" t="e">
        <f t="shared" si="86"/>
        <v>#DIV/0!</v>
      </c>
      <c r="H93" s="93" t="e">
        <f t="shared" si="86"/>
        <v>#DIV/0!</v>
      </c>
      <c r="I93" s="93" t="e">
        <f t="shared" si="86"/>
        <v>#DIV/0!</v>
      </c>
      <c r="J93" s="93" t="e">
        <f t="shared" si="86"/>
        <v>#DIV/0!</v>
      </c>
      <c r="K93" s="93" t="e">
        <f t="shared" si="86"/>
        <v>#DIV/0!</v>
      </c>
      <c r="L93" s="93" t="e">
        <f t="shared" si="86"/>
        <v>#DIV/0!</v>
      </c>
      <c r="M93" s="93" t="e">
        <f t="shared" si="86"/>
        <v>#DIV/0!</v>
      </c>
      <c r="N93" s="93" t="e">
        <f t="shared" si="86"/>
        <v>#DIV/0!</v>
      </c>
      <c r="O93" s="93" t="e">
        <f t="shared" si="86"/>
        <v>#DIV/0!</v>
      </c>
      <c r="P93" s="93" t="e">
        <f t="shared" si="86"/>
        <v>#DIV/0!</v>
      </c>
      <c r="Q93" s="93" t="e">
        <f t="shared" si="86"/>
        <v>#DIV/0!</v>
      </c>
      <c r="R93" s="93" t="e">
        <f t="shared" si="86"/>
        <v>#DIV/0!</v>
      </c>
      <c r="S93" s="93" t="e">
        <f t="shared" si="86"/>
        <v>#DIV/0!</v>
      </c>
      <c r="T93" s="93" t="e">
        <f t="shared" si="86"/>
        <v>#DIV/0!</v>
      </c>
      <c r="U93" s="93" t="e">
        <f t="shared" si="86"/>
        <v>#DIV/0!</v>
      </c>
      <c r="V93" s="93" t="e">
        <f t="shared" si="86"/>
        <v>#DIV/0!</v>
      </c>
      <c r="W93" s="93" t="e">
        <f t="shared" si="86"/>
        <v>#DIV/0!</v>
      </c>
      <c r="X93" s="93" t="e">
        <f t="shared" si="86"/>
        <v>#DIV/0!</v>
      </c>
      <c r="Y93" s="93" t="e">
        <f t="shared" si="86"/>
        <v>#DIV/0!</v>
      </c>
      <c r="Z93" s="93" t="e">
        <f t="shared" ref="Z93:AC93" si="87">Z7/Z6</f>
        <v>#DIV/0!</v>
      </c>
      <c r="AA93" s="93" t="e">
        <f t="shared" si="87"/>
        <v>#DIV/0!</v>
      </c>
      <c r="AB93" s="93" t="e">
        <f t="shared" si="87"/>
        <v>#DIV/0!</v>
      </c>
      <c r="AC93" s="94" t="e">
        <f t="shared" si="87"/>
        <v>#DIV/0!</v>
      </c>
      <c r="AD93" s="64"/>
    </row>
    <row r="94" spans="1:31" x14ac:dyDescent="0.2">
      <c r="A94" s="179"/>
      <c r="B94" s="17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4"/>
      <c r="AD94" s="64"/>
    </row>
    <row r="95" spans="1:31" x14ac:dyDescent="0.2">
      <c r="A95" s="102" t="s">
        <v>99</v>
      </c>
      <c r="B95" s="172"/>
      <c r="C95" s="91" t="e">
        <f>(C19+C21)/C12</f>
        <v>#DIV/0!</v>
      </c>
      <c r="D95" s="91" t="e">
        <f t="shared" ref="D95:Y95" si="88">(D19+D21)/D12</f>
        <v>#DIV/0!</v>
      </c>
      <c r="E95" s="91" t="e">
        <f t="shared" si="88"/>
        <v>#DIV/0!</v>
      </c>
      <c r="F95" s="91" t="e">
        <f t="shared" si="88"/>
        <v>#DIV/0!</v>
      </c>
      <c r="G95" s="91" t="e">
        <f t="shared" si="88"/>
        <v>#DIV/0!</v>
      </c>
      <c r="H95" s="91" t="e">
        <f t="shared" si="88"/>
        <v>#DIV/0!</v>
      </c>
      <c r="I95" s="91" t="e">
        <f t="shared" si="88"/>
        <v>#DIV/0!</v>
      </c>
      <c r="J95" s="91" t="e">
        <f t="shared" si="88"/>
        <v>#DIV/0!</v>
      </c>
      <c r="K95" s="91" t="e">
        <f t="shared" si="88"/>
        <v>#DIV/0!</v>
      </c>
      <c r="L95" s="91" t="e">
        <f t="shared" si="88"/>
        <v>#DIV/0!</v>
      </c>
      <c r="M95" s="91" t="e">
        <f t="shared" si="88"/>
        <v>#DIV/0!</v>
      </c>
      <c r="N95" s="91" t="e">
        <f t="shared" si="88"/>
        <v>#DIV/0!</v>
      </c>
      <c r="O95" s="91" t="e">
        <f t="shared" si="88"/>
        <v>#DIV/0!</v>
      </c>
      <c r="P95" s="91" t="e">
        <f t="shared" si="88"/>
        <v>#DIV/0!</v>
      </c>
      <c r="Q95" s="91" t="e">
        <f t="shared" si="88"/>
        <v>#DIV/0!</v>
      </c>
      <c r="R95" s="91" t="e">
        <f t="shared" si="88"/>
        <v>#DIV/0!</v>
      </c>
      <c r="S95" s="91" t="e">
        <f t="shared" si="88"/>
        <v>#DIV/0!</v>
      </c>
      <c r="T95" s="91" t="e">
        <f t="shared" si="88"/>
        <v>#DIV/0!</v>
      </c>
      <c r="U95" s="91" t="e">
        <f t="shared" si="88"/>
        <v>#DIV/0!</v>
      </c>
      <c r="V95" s="91" t="e">
        <f t="shared" si="88"/>
        <v>#DIV/0!</v>
      </c>
      <c r="W95" s="91" t="e">
        <f t="shared" si="88"/>
        <v>#DIV/0!</v>
      </c>
      <c r="X95" s="91" t="e">
        <f t="shared" si="88"/>
        <v>#DIV/0!</v>
      </c>
      <c r="Y95" s="91" t="e">
        <f t="shared" si="88"/>
        <v>#DIV/0!</v>
      </c>
      <c r="Z95" s="91" t="e">
        <f>C95+D95+G95+R95+S95+T95+U95+E95+F95</f>
        <v>#DIV/0!</v>
      </c>
      <c r="AA95" s="171" t="e">
        <f t="shared" ref="AA95:AA97" si="89">H95+I95+J95+M95+N95+P95+V95+W95+X95+Y95+O95+L95+K95</f>
        <v>#DIV/0!</v>
      </c>
      <c r="AB95" s="171" t="e">
        <f t="shared" ref="AB95:AB97" si="90">Q95</f>
        <v>#DIV/0!</v>
      </c>
      <c r="AC95" s="180" t="e">
        <f t="shared" ref="AC95:AC97" si="91">Z95+AA95+AB95</f>
        <v>#DIV/0!</v>
      </c>
      <c r="AD95" s="64"/>
    </row>
    <row r="96" spans="1:31" x14ac:dyDescent="0.2">
      <c r="A96" s="102" t="s">
        <v>100</v>
      </c>
      <c r="B96" s="172"/>
      <c r="C96" s="91" t="e">
        <f>C25/C12</f>
        <v>#DIV/0!</v>
      </c>
      <c r="D96" s="91" t="e">
        <f t="shared" ref="D96:Y96" si="92">D25/D12</f>
        <v>#DIV/0!</v>
      </c>
      <c r="E96" s="91" t="e">
        <f t="shared" si="92"/>
        <v>#DIV/0!</v>
      </c>
      <c r="F96" s="91" t="e">
        <f t="shared" si="92"/>
        <v>#DIV/0!</v>
      </c>
      <c r="G96" s="91" t="e">
        <f t="shared" si="92"/>
        <v>#DIV/0!</v>
      </c>
      <c r="H96" s="91" t="e">
        <f t="shared" si="92"/>
        <v>#DIV/0!</v>
      </c>
      <c r="I96" s="91" t="e">
        <f t="shared" si="92"/>
        <v>#DIV/0!</v>
      </c>
      <c r="J96" s="91" t="e">
        <f t="shared" si="92"/>
        <v>#DIV/0!</v>
      </c>
      <c r="K96" s="91" t="e">
        <f t="shared" si="92"/>
        <v>#DIV/0!</v>
      </c>
      <c r="L96" s="91" t="e">
        <f t="shared" si="92"/>
        <v>#DIV/0!</v>
      </c>
      <c r="M96" s="91" t="e">
        <f t="shared" si="92"/>
        <v>#DIV/0!</v>
      </c>
      <c r="N96" s="91" t="e">
        <f t="shared" si="92"/>
        <v>#DIV/0!</v>
      </c>
      <c r="O96" s="91" t="e">
        <f t="shared" si="92"/>
        <v>#DIV/0!</v>
      </c>
      <c r="P96" s="91" t="e">
        <f t="shared" si="92"/>
        <v>#DIV/0!</v>
      </c>
      <c r="Q96" s="91" t="e">
        <f t="shared" si="92"/>
        <v>#DIV/0!</v>
      </c>
      <c r="R96" s="91" t="e">
        <f t="shared" si="92"/>
        <v>#DIV/0!</v>
      </c>
      <c r="S96" s="91" t="e">
        <f t="shared" si="92"/>
        <v>#DIV/0!</v>
      </c>
      <c r="T96" s="91" t="e">
        <f t="shared" si="92"/>
        <v>#DIV/0!</v>
      </c>
      <c r="U96" s="91" t="e">
        <f t="shared" si="92"/>
        <v>#DIV/0!</v>
      </c>
      <c r="V96" s="91" t="e">
        <f t="shared" si="92"/>
        <v>#DIV/0!</v>
      </c>
      <c r="W96" s="91" t="e">
        <f t="shared" si="92"/>
        <v>#DIV/0!</v>
      </c>
      <c r="X96" s="91" t="e">
        <f t="shared" si="92"/>
        <v>#DIV/0!</v>
      </c>
      <c r="Y96" s="91" t="e">
        <f t="shared" si="92"/>
        <v>#DIV/0!</v>
      </c>
      <c r="Z96" s="91" t="e">
        <f>C96+D96+G96+R96+S96+T96+U96+E96+F96</f>
        <v>#DIV/0!</v>
      </c>
      <c r="AA96" s="171" t="e">
        <f t="shared" si="89"/>
        <v>#DIV/0!</v>
      </c>
      <c r="AB96" s="171" t="e">
        <f t="shared" si="90"/>
        <v>#DIV/0!</v>
      </c>
      <c r="AC96" s="180" t="e">
        <f t="shared" si="91"/>
        <v>#DIV/0!</v>
      </c>
      <c r="AD96" s="64"/>
    </row>
    <row r="97" spans="1:30" x14ac:dyDescent="0.2">
      <c r="A97" s="102" t="s">
        <v>101</v>
      </c>
      <c r="B97" s="172"/>
      <c r="C97" s="91" t="e">
        <f>C17/C6</f>
        <v>#DIV/0!</v>
      </c>
      <c r="D97" s="91" t="e">
        <f t="shared" ref="D97:Y97" si="93">D17/D6</f>
        <v>#DIV/0!</v>
      </c>
      <c r="E97" s="91" t="e">
        <f t="shared" si="93"/>
        <v>#DIV/0!</v>
      </c>
      <c r="F97" s="91" t="e">
        <f t="shared" si="93"/>
        <v>#DIV/0!</v>
      </c>
      <c r="G97" s="91" t="e">
        <f t="shared" si="93"/>
        <v>#DIV/0!</v>
      </c>
      <c r="H97" s="91" t="e">
        <f t="shared" si="93"/>
        <v>#DIV/0!</v>
      </c>
      <c r="I97" s="91" t="e">
        <f t="shared" si="93"/>
        <v>#DIV/0!</v>
      </c>
      <c r="J97" s="91" t="e">
        <f t="shared" si="93"/>
        <v>#DIV/0!</v>
      </c>
      <c r="K97" s="91" t="e">
        <f t="shared" si="93"/>
        <v>#DIV/0!</v>
      </c>
      <c r="L97" s="91" t="e">
        <f t="shared" si="93"/>
        <v>#DIV/0!</v>
      </c>
      <c r="M97" s="91" t="e">
        <f t="shared" si="93"/>
        <v>#DIV/0!</v>
      </c>
      <c r="N97" s="91" t="e">
        <f t="shared" si="93"/>
        <v>#DIV/0!</v>
      </c>
      <c r="O97" s="91" t="e">
        <f t="shared" si="93"/>
        <v>#DIV/0!</v>
      </c>
      <c r="P97" s="91" t="e">
        <f t="shared" si="93"/>
        <v>#DIV/0!</v>
      </c>
      <c r="Q97" s="91" t="e">
        <f t="shared" si="93"/>
        <v>#DIV/0!</v>
      </c>
      <c r="R97" s="91" t="e">
        <f t="shared" si="93"/>
        <v>#DIV/0!</v>
      </c>
      <c r="S97" s="91" t="e">
        <f t="shared" si="93"/>
        <v>#DIV/0!</v>
      </c>
      <c r="T97" s="91" t="e">
        <f t="shared" si="93"/>
        <v>#DIV/0!</v>
      </c>
      <c r="U97" s="91" t="e">
        <f t="shared" si="93"/>
        <v>#DIV/0!</v>
      </c>
      <c r="V97" s="91" t="e">
        <f t="shared" si="93"/>
        <v>#DIV/0!</v>
      </c>
      <c r="W97" s="91" t="e">
        <f t="shared" si="93"/>
        <v>#DIV/0!</v>
      </c>
      <c r="X97" s="91" t="e">
        <f t="shared" si="93"/>
        <v>#DIV/0!</v>
      </c>
      <c r="Y97" s="91" t="e">
        <f t="shared" si="93"/>
        <v>#DIV/0!</v>
      </c>
      <c r="Z97" s="91" t="e">
        <f>C97+D97+G97+R97+S97+T97+U97+E97+F97</f>
        <v>#DIV/0!</v>
      </c>
      <c r="AA97" s="171" t="e">
        <f t="shared" si="89"/>
        <v>#DIV/0!</v>
      </c>
      <c r="AB97" s="171" t="e">
        <f t="shared" si="90"/>
        <v>#DIV/0!</v>
      </c>
      <c r="AC97" s="180" t="e">
        <f t="shared" si="91"/>
        <v>#DIV/0!</v>
      </c>
      <c r="AD97" s="64"/>
    </row>
    <row r="98" spans="1:30" x14ac:dyDescent="0.2">
      <c r="A98" s="179"/>
      <c r="B98" s="173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2"/>
      <c r="AD98" s="64"/>
    </row>
    <row r="99" spans="1:30" x14ac:dyDescent="0.2">
      <c r="A99" s="102" t="s">
        <v>102</v>
      </c>
      <c r="B99" s="172"/>
      <c r="C99" s="91" t="e">
        <f>C88/C12</f>
        <v>#DIV/0!</v>
      </c>
      <c r="D99" s="91" t="e">
        <f t="shared" ref="D99:Y99" si="94">D88/D12</f>
        <v>#DIV/0!</v>
      </c>
      <c r="E99" s="91" t="e">
        <f t="shared" si="94"/>
        <v>#DIV/0!</v>
      </c>
      <c r="F99" s="91" t="e">
        <f t="shared" si="94"/>
        <v>#DIV/0!</v>
      </c>
      <c r="G99" s="91" t="e">
        <f t="shared" si="94"/>
        <v>#DIV/0!</v>
      </c>
      <c r="H99" s="91" t="e">
        <f t="shared" si="94"/>
        <v>#DIV/0!</v>
      </c>
      <c r="I99" s="91" t="e">
        <f t="shared" si="94"/>
        <v>#DIV/0!</v>
      </c>
      <c r="J99" s="91" t="e">
        <f t="shared" si="94"/>
        <v>#DIV/0!</v>
      </c>
      <c r="K99" s="91" t="e">
        <f t="shared" si="94"/>
        <v>#DIV/0!</v>
      </c>
      <c r="L99" s="91" t="e">
        <f t="shared" si="94"/>
        <v>#DIV/0!</v>
      </c>
      <c r="M99" s="91" t="e">
        <f t="shared" si="94"/>
        <v>#DIV/0!</v>
      </c>
      <c r="N99" s="91" t="e">
        <f t="shared" si="94"/>
        <v>#DIV/0!</v>
      </c>
      <c r="O99" s="91" t="e">
        <f t="shared" si="94"/>
        <v>#DIV/0!</v>
      </c>
      <c r="P99" s="91" t="e">
        <f t="shared" si="94"/>
        <v>#DIV/0!</v>
      </c>
      <c r="Q99" s="91" t="e">
        <f t="shared" si="94"/>
        <v>#DIV/0!</v>
      </c>
      <c r="R99" s="91" t="e">
        <f t="shared" si="94"/>
        <v>#DIV/0!</v>
      </c>
      <c r="S99" s="91" t="e">
        <f t="shared" si="94"/>
        <v>#DIV/0!</v>
      </c>
      <c r="T99" s="91" t="e">
        <f t="shared" si="94"/>
        <v>#DIV/0!</v>
      </c>
      <c r="U99" s="91" t="e">
        <f t="shared" si="94"/>
        <v>#DIV/0!</v>
      </c>
      <c r="V99" s="91" t="e">
        <f t="shared" si="94"/>
        <v>#DIV/0!</v>
      </c>
      <c r="W99" s="91" t="e">
        <f t="shared" si="94"/>
        <v>#DIV/0!</v>
      </c>
      <c r="X99" s="91" t="e">
        <f t="shared" si="94"/>
        <v>#DIV/0!</v>
      </c>
      <c r="Y99" s="91" t="e">
        <f t="shared" si="94"/>
        <v>#DIV/0!</v>
      </c>
      <c r="Z99" s="91" t="e">
        <f>C99+D99+G99+R99+S99+T99+U99+E99+F99</f>
        <v>#DIV/0!</v>
      </c>
      <c r="AA99" s="171" t="e">
        <f t="shared" ref="AA99:AA100" si="95">H99+I99+J99+M99+N99+P99+V99+W99+X99+Y99+O99+L99+K99</f>
        <v>#DIV/0!</v>
      </c>
      <c r="AB99" s="171" t="e">
        <f t="shared" ref="AB99:AB100" si="96">Q99</f>
        <v>#DIV/0!</v>
      </c>
      <c r="AC99" s="180" t="e">
        <f t="shared" ref="AC99:AC100" si="97">Z99+AA99+AB99</f>
        <v>#DIV/0!</v>
      </c>
      <c r="AD99" s="64"/>
    </row>
    <row r="100" spans="1:30" x14ac:dyDescent="0.2">
      <c r="A100" s="102" t="s">
        <v>103</v>
      </c>
      <c r="B100" s="172"/>
      <c r="C100" s="91" t="e">
        <f>(C88+C55+C49+C66)/C12</f>
        <v>#DIV/0!</v>
      </c>
      <c r="D100" s="91" t="e">
        <f t="shared" ref="D100:Y100" si="98">(D88+D55+D49+D66)/D12</f>
        <v>#DIV/0!</v>
      </c>
      <c r="E100" s="91" t="e">
        <f t="shared" si="98"/>
        <v>#DIV/0!</v>
      </c>
      <c r="F100" s="91" t="e">
        <f t="shared" si="98"/>
        <v>#DIV/0!</v>
      </c>
      <c r="G100" s="91" t="e">
        <f t="shared" si="98"/>
        <v>#DIV/0!</v>
      </c>
      <c r="H100" s="91" t="e">
        <f t="shared" si="98"/>
        <v>#DIV/0!</v>
      </c>
      <c r="I100" s="91" t="e">
        <f t="shared" si="98"/>
        <v>#DIV/0!</v>
      </c>
      <c r="J100" s="91" t="e">
        <f t="shared" si="98"/>
        <v>#DIV/0!</v>
      </c>
      <c r="K100" s="91" t="e">
        <f t="shared" si="98"/>
        <v>#DIV/0!</v>
      </c>
      <c r="L100" s="91" t="e">
        <f t="shared" si="98"/>
        <v>#DIV/0!</v>
      </c>
      <c r="M100" s="91" t="e">
        <f t="shared" si="98"/>
        <v>#DIV/0!</v>
      </c>
      <c r="N100" s="91" t="e">
        <f t="shared" si="98"/>
        <v>#DIV/0!</v>
      </c>
      <c r="O100" s="91" t="e">
        <f t="shared" si="98"/>
        <v>#DIV/0!</v>
      </c>
      <c r="P100" s="91" t="e">
        <f t="shared" si="98"/>
        <v>#DIV/0!</v>
      </c>
      <c r="Q100" s="91" t="e">
        <f t="shared" si="98"/>
        <v>#DIV/0!</v>
      </c>
      <c r="R100" s="91" t="e">
        <f t="shared" si="98"/>
        <v>#DIV/0!</v>
      </c>
      <c r="S100" s="91" t="e">
        <f t="shared" si="98"/>
        <v>#DIV/0!</v>
      </c>
      <c r="T100" s="91" t="e">
        <f t="shared" si="98"/>
        <v>#DIV/0!</v>
      </c>
      <c r="U100" s="91" t="e">
        <f t="shared" si="98"/>
        <v>#DIV/0!</v>
      </c>
      <c r="V100" s="91" t="e">
        <f t="shared" si="98"/>
        <v>#DIV/0!</v>
      </c>
      <c r="W100" s="91" t="e">
        <f t="shared" si="98"/>
        <v>#DIV/0!</v>
      </c>
      <c r="X100" s="91" t="e">
        <f t="shared" si="98"/>
        <v>#DIV/0!</v>
      </c>
      <c r="Y100" s="91" t="e">
        <f t="shared" si="98"/>
        <v>#DIV/0!</v>
      </c>
      <c r="Z100" s="91" t="e">
        <f>C100+D100+G100+R100+S100+T100+U100+E100+F100</f>
        <v>#DIV/0!</v>
      </c>
      <c r="AA100" s="171" t="e">
        <f t="shared" si="95"/>
        <v>#DIV/0!</v>
      </c>
      <c r="AB100" s="171" t="e">
        <f t="shared" si="96"/>
        <v>#DIV/0!</v>
      </c>
      <c r="AC100" s="180" t="e">
        <f t="shared" si="97"/>
        <v>#DIV/0!</v>
      </c>
      <c r="AD100" s="64"/>
    </row>
    <row r="101" spans="1:30" x14ac:dyDescent="0.2">
      <c r="A101" s="179"/>
      <c r="B101" s="173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2"/>
      <c r="AD101" s="64"/>
    </row>
    <row r="102" spans="1:30" x14ac:dyDescent="0.2">
      <c r="A102" s="102" t="s">
        <v>104</v>
      </c>
      <c r="B102" s="172"/>
      <c r="C102" s="95" t="e">
        <f>C78/C25</f>
        <v>#DIV/0!</v>
      </c>
      <c r="D102" s="95" t="e">
        <f t="shared" ref="D102:Y102" si="99">D78/D25</f>
        <v>#DIV/0!</v>
      </c>
      <c r="E102" s="95" t="e">
        <f t="shared" si="99"/>
        <v>#DIV/0!</v>
      </c>
      <c r="F102" s="95" t="e">
        <f t="shared" si="99"/>
        <v>#DIV/0!</v>
      </c>
      <c r="G102" s="95" t="e">
        <f t="shared" si="99"/>
        <v>#DIV/0!</v>
      </c>
      <c r="H102" s="95" t="e">
        <f t="shared" si="99"/>
        <v>#DIV/0!</v>
      </c>
      <c r="I102" s="95" t="e">
        <f t="shared" si="99"/>
        <v>#DIV/0!</v>
      </c>
      <c r="J102" s="95" t="e">
        <f t="shared" si="99"/>
        <v>#DIV/0!</v>
      </c>
      <c r="K102" s="95" t="e">
        <f t="shared" si="99"/>
        <v>#DIV/0!</v>
      </c>
      <c r="L102" s="95" t="e">
        <f t="shared" si="99"/>
        <v>#DIV/0!</v>
      </c>
      <c r="M102" s="95" t="e">
        <f t="shared" si="99"/>
        <v>#DIV/0!</v>
      </c>
      <c r="N102" s="95" t="e">
        <f t="shared" si="99"/>
        <v>#DIV/0!</v>
      </c>
      <c r="O102" s="95" t="e">
        <f t="shared" si="99"/>
        <v>#DIV/0!</v>
      </c>
      <c r="P102" s="95" t="e">
        <f t="shared" si="99"/>
        <v>#DIV/0!</v>
      </c>
      <c r="Q102" s="95" t="e">
        <f t="shared" si="99"/>
        <v>#DIV/0!</v>
      </c>
      <c r="R102" s="95" t="e">
        <f t="shared" si="99"/>
        <v>#DIV/0!</v>
      </c>
      <c r="S102" s="95" t="e">
        <f t="shared" si="99"/>
        <v>#DIV/0!</v>
      </c>
      <c r="T102" s="95" t="e">
        <f t="shared" si="99"/>
        <v>#DIV/0!</v>
      </c>
      <c r="U102" s="95" t="e">
        <f t="shared" si="99"/>
        <v>#DIV/0!</v>
      </c>
      <c r="V102" s="95" t="e">
        <f t="shared" si="99"/>
        <v>#DIV/0!</v>
      </c>
      <c r="W102" s="95" t="e">
        <f t="shared" si="99"/>
        <v>#DIV/0!</v>
      </c>
      <c r="X102" s="95" t="e">
        <f t="shared" si="99"/>
        <v>#DIV/0!</v>
      </c>
      <c r="Y102" s="95" t="e">
        <f t="shared" si="99"/>
        <v>#DIV/0!</v>
      </c>
      <c r="Z102" s="91" t="e">
        <f>C102+D102+G102+R102+S102+T102+U102+E102+F102</f>
        <v>#DIV/0!</v>
      </c>
      <c r="AA102" s="171" t="e">
        <f t="shared" ref="AA102" si="100">H102+I102+J102+M102+N102+P102+V102+W102+X102+Y102+O102+L102+K102</f>
        <v>#DIV/0!</v>
      </c>
      <c r="AB102" s="171" t="e">
        <f t="shared" ref="AB102" si="101">Q102</f>
        <v>#DIV/0!</v>
      </c>
      <c r="AC102" s="180" t="e">
        <f t="shared" ref="AC102" si="102">Z102+AA102+AB102</f>
        <v>#DIV/0!</v>
      </c>
      <c r="AD102" s="64"/>
    </row>
    <row r="103" spans="1:30" x14ac:dyDescent="0.2">
      <c r="A103" s="179"/>
      <c r="B103" s="173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6"/>
      <c r="AD103" s="64"/>
    </row>
    <row r="104" spans="1:30" x14ac:dyDescent="0.2">
      <c r="A104" s="103" t="s">
        <v>105</v>
      </c>
      <c r="B104" s="181"/>
      <c r="C104" s="97" t="e">
        <f>C74/C13*12</f>
        <v>#DIV/0!</v>
      </c>
      <c r="D104" s="97" t="e">
        <f t="shared" ref="D104:Y104" si="103">D74/D13*12</f>
        <v>#DIV/0!</v>
      </c>
      <c r="E104" s="97" t="e">
        <f t="shared" si="103"/>
        <v>#DIV/0!</v>
      </c>
      <c r="F104" s="97" t="e">
        <f t="shared" si="103"/>
        <v>#DIV/0!</v>
      </c>
      <c r="G104" s="97" t="e">
        <f t="shared" si="103"/>
        <v>#DIV/0!</v>
      </c>
      <c r="H104" s="97" t="e">
        <f t="shared" si="103"/>
        <v>#DIV/0!</v>
      </c>
      <c r="I104" s="97" t="e">
        <f t="shared" si="103"/>
        <v>#DIV/0!</v>
      </c>
      <c r="J104" s="97" t="e">
        <f t="shared" si="103"/>
        <v>#DIV/0!</v>
      </c>
      <c r="K104" s="97" t="e">
        <f t="shared" si="103"/>
        <v>#DIV/0!</v>
      </c>
      <c r="L104" s="97" t="e">
        <f t="shared" si="103"/>
        <v>#DIV/0!</v>
      </c>
      <c r="M104" s="97" t="e">
        <f t="shared" si="103"/>
        <v>#DIV/0!</v>
      </c>
      <c r="N104" s="97" t="e">
        <f t="shared" si="103"/>
        <v>#DIV/0!</v>
      </c>
      <c r="O104" s="97" t="e">
        <f t="shared" si="103"/>
        <v>#DIV/0!</v>
      </c>
      <c r="P104" s="97" t="e">
        <f t="shared" si="103"/>
        <v>#DIV/0!</v>
      </c>
      <c r="Q104" s="97" t="e">
        <f t="shared" si="103"/>
        <v>#DIV/0!</v>
      </c>
      <c r="R104" s="97" t="e">
        <f t="shared" si="103"/>
        <v>#DIV/0!</v>
      </c>
      <c r="S104" s="97" t="e">
        <f t="shared" si="103"/>
        <v>#DIV/0!</v>
      </c>
      <c r="T104" s="97" t="e">
        <f t="shared" si="103"/>
        <v>#DIV/0!</v>
      </c>
      <c r="U104" s="97" t="e">
        <f t="shared" si="103"/>
        <v>#DIV/0!</v>
      </c>
      <c r="V104" s="97" t="e">
        <f t="shared" si="103"/>
        <v>#DIV/0!</v>
      </c>
      <c r="W104" s="97" t="e">
        <f t="shared" si="103"/>
        <v>#DIV/0!</v>
      </c>
      <c r="X104" s="97" t="e">
        <f t="shared" si="103"/>
        <v>#DIV/0!</v>
      </c>
      <c r="Y104" s="97" t="e">
        <f t="shared" si="103"/>
        <v>#DIV/0!</v>
      </c>
      <c r="Z104" s="182" t="e">
        <f>C104+D104+G104+R104+S104+T104+U104+E104+F104</f>
        <v>#DIV/0!</v>
      </c>
      <c r="AA104" s="183" t="e">
        <f t="shared" ref="AA104" si="104">H104+I104+J104+M104+N104+P104+V104+W104+X104+Y104+O104+L104+K104</f>
        <v>#DIV/0!</v>
      </c>
      <c r="AB104" s="183" t="e">
        <f t="shared" ref="AB104" si="105">Q104</f>
        <v>#DIV/0!</v>
      </c>
      <c r="AC104" s="184" t="e">
        <f t="shared" ref="AC104" si="106">Z104+AA104+AB104</f>
        <v>#DIV/0!</v>
      </c>
      <c r="AD104" s="97" t="e">
        <f>AD74/AD13*12</f>
        <v>#VALUE!</v>
      </c>
    </row>
    <row r="105" spans="1:30" x14ac:dyDescent="0.2">
      <c r="A105" s="5"/>
      <c r="B105" s="5"/>
      <c r="C105" s="5"/>
      <c r="D105" s="5"/>
      <c r="E105" s="5"/>
      <c r="F105" s="5"/>
      <c r="G105" s="5"/>
      <c r="H105" s="98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99"/>
    </row>
    <row r="106" spans="1:30" hidden="1" outlineLevel="2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95"/>
      <c r="R106" s="95"/>
      <c r="S106" s="95"/>
      <c r="T106" s="95"/>
      <c r="U106" s="95"/>
      <c r="V106" s="95"/>
      <c r="W106" s="95"/>
      <c r="X106" s="95"/>
      <c r="Y106" s="95"/>
      <c r="Z106" s="5"/>
      <c r="AA106" s="5"/>
      <c r="AB106" s="5"/>
      <c r="AC106" s="5"/>
      <c r="AD106" s="99"/>
    </row>
    <row r="107" spans="1:30" hidden="1" outlineLevel="2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99"/>
    </row>
    <row r="108" spans="1:30" hidden="1" outlineLevel="2" x14ac:dyDescent="0.2">
      <c r="B108" s="5"/>
      <c r="C108" s="100" t="e">
        <f>C88+C66</f>
        <v>#DIV/0!</v>
      </c>
      <c r="D108" s="100" t="e">
        <f>D88+D66</f>
        <v>#DIV/0!</v>
      </c>
      <c r="E108" s="100"/>
      <c r="F108" s="100"/>
      <c r="G108" s="100"/>
      <c r="H108" s="100" t="e">
        <f>H88+H66</f>
        <v>#DIV/0!</v>
      </c>
      <c r="I108" s="100" t="e">
        <f>I88+I66</f>
        <v>#DIV/0!</v>
      </c>
      <c r="J108" s="100" t="e">
        <f>J88+J66</f>
        <v>#DIV/0!</v>
      </c>
      <c r="K108" s="100"/>
      <c r="L108" s="100"/>
      <c r="M108" s="100" t="e">
        <f>M88+M66</f>
        <v>#DIV/0!</v>
      </c>
      <c r="N108" s="100" t="e">
        <f>N88+N66</f>
        <v>#DIV/0!</v>
      </c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 t="e">
        <f>Z88+Z66</f>
        <v>#DIV/0!</v>
      </c>
      <c r="AA108" s="100" t="e">
        <f>AA88+AA66</f>
        <v>#DIV/0!</v>
      </c>
      <c r="AB108" s="100"/>
      <c r="AC108" s="100" t="e">
        <f>AC88+AC66</f>
        <v>#DIV/0!</v>
      </c>
      <c r="AD108" s="100" t="e">
        <f>AD88+AD66</f>
        <v>#VALUE!</v>
      </c>
    </row>
    <row r="109" spans="1:30" hidden="1" outlineLevel="2" x14ac:dyDescent="0.2">
      <c r="B109" s="5"/>
      <c r="C109" s="91" t="e">
        <f>C108/C12</f>
        <v>#DIV/0!</v>
      </c>
      <c r="D109" s="91" t="e">
        <f>D108/D12</f>
        <v>#DIV/0!</v>
      </c>
      <c r="E109" s="91"/>
      <c r="F109" s="91"/>
      <c r="G109" s="91"/>
      <c r="H109" s="91" t="e">
        <f>H108/H12</f>
        <v>#DIV/0!</v>
      </c>
      <c r="I109" s="91" t="e">
        <f>I108/I12</f>
        <v>#DIV/0!</v>
      </c>
      <c r="J109" s="91" t="e">
        <f>J108/J12</f>
        <v>#DIV/0!</v>
      </c>
      <c r="K109" s="91"/>
      <c r="L109" s="91"/>
      <c r="M109" s="91" t="e">
        <f>M108/M12</f>
        <v>#DIV/0!</v>
      </c>
      <c r="N109" s="91" t="e">
        <f>N108/N12</f>
        <v>#DIV/0!</v>
      </c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 t="e">
        <f>Z108/Z12</f>
        <v>#DIV/0!</v>
      </c>
      <c r="AA109" s="91" t="e">
        <f>AA108/AA12</f>
        <v>#DIV/0!</v>
      </c>
      <c r="AB109" s="91"/>
      <c r="AC109" s="91" t="e">
        <f>AC108/AC12</f>
        <v>#DIV/0!</v>
      </c>
      <c r="AD109" s="91" t="e">
        <f>AD108/AD12</f>
        <v>#VALUE!</v>
      </c>
    </row>
    <row r="110" spans="1:30" hidden="1" outlineLevel="2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99"/>
    </row>
    <row r="111" spans="1:30" ht="168.75" hidden="1" outlineLevel="2" x14ac:dyDescent="0.2">
      <c r="B111" s="101" t="s">
        <v>106</v>
      </c>
      <c r="C111" s="91" t="e">
        <f>(C88+C55+C49+C66+C74-C86)/C12</f>
        <v>#DIV/0!</v>
      </c>
      <c r="D111" s="92" t="e">
        <f>(D88+D55+D49+D66+D74-D86)/D12</f>
        <v>#DIV/0!</v>
      </c>
      <c r="E111" s="91"/>
      <c r="F111" s="91"/>
      <c r="G111" s="91"/>
      <c r="H111" s="91" t="e">
        <f>(H88+H55+H49+H66+H74-H86)/H12</f>
        <v>#DIV/0!</v>
      </c>
      <c r="I111" s="91" t="e">
        <f>(I88+I55+I49+I66+I74-I86)/I12</f>
        <v>#DIV/0!</v>
      </c>
      <c r="J111" s="91" t="e">
        <f>(J88+J55+J49+J66+J74-J86)/J12</f>
        <v>#DIV/0!</v>
      </c>
      <c r="K111" s="91"/>
      <c r="L111" s="91"/>
      <c r="M111" s="91" t="e">
        <f>(M88+M55+M49+M66+M74-M86)/M12</f>
        <v>#DIV/0!</v>
      </c>
      <c r="N111" s="92" t="e">
        <f>(N88+N55+N49+N66+N74-N86)/N12</f>
        <v>#DIV/0!</v>
      </c>
      <c r="O111" s="91"/>
      <c r="P111" s="91"/>
      <c r="Q111" s="92"/>
      <c r="R111" s="92"/>
      <c r="S111" s="92"/>
      <c r="T111" s="92"/>
      <c r="U111" s="92"/>
      <c r="V111" s="92"/>
      <c r="W111" s="92"/>
      <c r="X111" s="92"/>
      <c r="Y111" s="92"/>
      <c r="Z111" s="92" t="e">
        <f>(Z88+Z55+Z49+Z66+Z74-Z86)/Z12</f>
        <v>#DIV/0!</v>
      </c>
      <c r="AA111" s="92" t="e">
        <f>(AA88+AA55+AA49+AA66+AA74-AA86)/AA12</f>
        <v>#DIV/0!</v>
      </c>
      <c r="AB111" s="92"/>
      <c r="AC111" s="92" t="e">
        <f>(AC88+AC55+AC49+AC66+AC74-AC86)/AC12</f>
        <v>#DIV/0!</v>
      </c>
      <c r="AD111" s="99"/>
    </row>
    <row r="112" spans="1:30" collapsed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99"/>
    </row>
    <row r="113" spans="2:30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99"/>
    </row>
  </sheetData>
  <mergeCells count="114">
    <mergeCell ref="C1:AC1"/>
    <mergeCell ref="C2:Q2"/>
    <mergeCell ref="R2:Y2"/>
    <mergeCell ref="Z2:Z4"/>
    <mergeCell ref="AA2:AA4"/>
    <mergeCell ref="AB2:AB4"/>
    <mergeCell ref="AC2:AC4"/>
    <mergeCell ref="A10:B10"/>
    <mergeCell ref="A11:B11"/>
    <mergeCell ref="A12:B12"/>
    <mergeCell ref="A13:B13"/>
    <mergeCell ref="A14:B14"/>
    <mergeCell ref="A15:B15"/>
    <mergeCell ref="AD3:AD4"/>
    <mergeCell ref="A5:B5"/>
    <mergeCell ref="A6:B6"/>
    <mergeCell ref="A7:B7"/>
    <mergeCell ref="A8:B8"/>
    <mergeCell ref="A9:B9"/>
    <mergeCell ref="A3:B4"/>
    <mergeCell ref="C3:G3"/>
    <mergeCell ref="H3:P3"/>
    <mergeCell ref="Q3:Q4"/>
    <mergeCell ref="R3:U3"/>
    <mergeCell ref="V3:Y3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58:B58"/>
    <mergeCell ref="A59:B59"/>
    <mergeCell ref="A60:B60"/>
    <mergeCell ref="A61:B61"/>
    <mergeCell ref="A62:B62"/>
    <mergeCell ref="A63:B63"/>
    <mergeCell ref="A52:B52"/>
    <mergeCell ref="A53:B53"/>
    <mergeCell ref="A54:B54"/>
    <mergeCell ref="A55:B55"/>
    <mergeCell ref="A56:B56"/>
    <mergeCell ref="A57:B57"/>
    <mergeCell ref="A70:B70"/>
    <mergeCell ref="A71:B71"/>
    <mergeCell ref="A72:B72"/>
    <mergeCell ref="A73:B73"/>
    <mergeCell ref="A74:B74"/>
    <mergeCell ref="A75:B75"/>
    <mergeCell ref="A64:B64"/>
    <mergeCell ref="A65:B65"/>
    <mergeCell ref="A66:B66"/>
    <mergeCell ref="A67:B67"/>
    <mergeCell ref="A68:B68"/>
    <mergeCell ref="A69:B69"/>
    <mergeCell ref="A81:B81"/>
    <mergeCell ref="A82:B82"/>
    <mergeCell ref="A83:B83"/>
    <mergeCell ref="A84:B84"/>
    <mergeCell ref="A85:B85"/>
    <mergeCell ref="A86:B86"/>
    <mergeCell ref="A76:B76"/>
    <mergeCell ref="A77:B77"/>
    <mergeCell ref="A78:B78"/>
    <mergeCell ref="A79:B79"/>
    <mergeCell ref="A80:B80"/>
    <mergeCell ref="A89:B89"/>
    <mergeCell ref="A90:B90"/>
    <mergeCell ref="A91:B91"/>
    <mergeCell ref="A92:B92"/>
    <mergeCell ref="A93:B93"/>
    <mergeCell ref="A94:B94"/>
    <mergeCell ref="A87:B87"/>
    <mergeCell ref="A88:B88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100:B10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Богачев Денис Игоревич</dc:creator>
  <cp:lastModifiedBy>Лукина Анастасия Александровна</cp:lastModifiedBy>
  <dcterms:created xsi:type="dcterms:W3CDTF">2019-11-27T15:09:51Z</dcterms:created>
  <dcterms:modified xsi:type="dcterms:W3CDTF">2020-02-13T08:15:31Z</dcterms:modified>
</cp:coreProperties>
</file>