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ina\Downloads\"/>
    </mc:Choice>
  </mc:AlternateContent>
  <bookViews>
    <workbookView xWindow="0" yWindow="0" windowWidth="28800" windowHeight="1213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C50" i="1"/>
  <c r="Z10" i="1"/>
  <c r="AB87" i="1"/>
  <c r="AA87" i="1"/>
  <c r="Z87" i="1"/>
  <c r="AB86" i="1"/>
  <c r="AA86" i="1"/>
  <c r="Z86" i="1"/>
  <c r="AC86" i="1" l="1"/>
  <c r="AC87" i="1"/>
  <c r="Y46" i="1" l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D104" i="1" l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AB96" i="1" s="1"/>
  <c r="R96" i="1"/>
  <c r="S96" i="1"/>
  <c r="T96" i="1"/>
  <c r="U96" i="1"/>
  <c r="V96" i="1"/>
  <c r="W96" i="1"/>
  <c r="X96" i="1"/>
  <c r="Y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AB97" i="1" s="1"/>
  <c r="R97" i="1"/>
  <c r="S97" i="1"/>
  <c r="T97" i="1"/>
  <c r="U97" i="1"/>
  <c r="V97" i="1"/>
  <c r="W97" i="1"/>
  <c r="X97" i="1"/>
  <c r="Y97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AB91" i="1" s="1"/>
  <c r="R91" i="1"/>
  <c r="S91" i="1"/>
  <c r="T91" i="1"/>
  <c r="U91" i="1"/>
  <c r="V91" i="1"/>
  <c r="W91" i="1"/>
  <c r="X91" i="1"/>
  <c r="Y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AB92" i="1" s="1"/>
  <c r="R92" i="1"/>
  <c r="S92" i="1"/>
  <c r="T92" i="1"/>
  <c r="U92" i="1"/>
  <c r="V92" i="1"/>
  <c r="W92" i="1"/>
  <c r="X92" i="1"/>
  <c r="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92" i="1"/>
  <c r="C91" i="1"/>
  <c r="AB104" i="1"/>
  <c r="AA104" i="1"/>
  <c r="AB102" i="1"/>
  <c r="AB9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AB85" i="1" s="1"/>
  <c r="R85" i="1"/>
  <c r="S85" i="1"/>
  <c r="T85" i="1"/>
  <c r="U85" i="1"/>
  <c r="V85" i="1"/>
  <c r="W85" i="1"/>
  <c r="X85" i="1"/>
  <c r="Y85" i="1"/>
  <c r="C85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8" i="1"/>
  <c r="AA78" i="1"/>
  <c r="Z78" i="1"/>
  <c r="AB72" i="1"/>
  <c r="AA72" i="1"/>
  <c r="Z72" i="1"/>
  <c r="AB70" i="1"/>
  <c r="AA70" i="1"/>
  <c r="Z70" i="1"/>
  <c r="D65" i="1"/>
  <c r="D63" i="1" s="1"/>
  <c r="E65" i="1"/>
  <c r="E63" i="1" s="1"/>
  <c r="F65" i="1"/>
  <c r="F63" i="1" s="1"/>
  <c r="G65" i="1"/>
  <c r="G63" i="1" s="1"/>
  <c r="H65" i="1"/>
  <c r="H63" i="1" s="1"/>
  <c r="I65" i="1"/>
  <c r="I63" i="1" s="1"/>
  <c r="J65" i="1"/>
  <c r="J63" i="1" s="1"/>
  <c r="K65" i="1"/>
  <c r="K63" i="1" s="1"/>
  <c r="L65" i="1"/>
  <c r="L63" i="1" s="1"/>
  <c r="M65" i="1"/>
  <c r="M63" i="1" s="1"/>
  <c r="N65" i="1"/>
  <c r="N63" i="1" s="1"/>
  <c r="O65" i="1"/>
  <c r="O63" i="1" s="1"/>
  <c r="P65" i="1"/>
  <c r="P63" i="1" s="1"/>
  <c r="Q65" i="1"/>
  <c r="Q63" i="1" s="1"/>
  <c r="AB63" i="1" s="1"/>
  <c r="R65" i="1"/>
  <c r="R63" i="1" s="1"/>
  <c r="S65" i="1"/>
  <c r="S63" i="1" s="1"/>
  <c r="T65" i="1"/>
  <c r="T63" i="1" s="1"/>
  <c r="U65" i="1"/>
  <c r="U63" i="1" s="1"/>
  <c r="V65" i="1"/>
  <c r="W65" i="1"/>
  <c r="W63" i="1" s="1"/>
  <c r="X65" i="1"/>
  <c r="X63" i="1" s="1"/>
  <c r="Y65" i="1"/>
  <c r="Y63" i="1" s="1"/>
  <c r="C65" i="1"/>
  <c r="C63" i="1" s="1"/>
  <c r="AB69" i="1"/>
  <c r="AA69" i="1"/>
  <c r="Z69" i="1"/>
  <c r="AB68" i="1"/>
  <c r="AA68" i="1"/>
  <c r="Z68" i="1"/>
  <c r="AB67" i="1"/>
  <c r="AA67" i="1"/>
  <c r="Z67" i="1"/>
  <c r="AB66" i="1"/>
  <c r="AA66" i="1"/>
  <c r="Z66" i="1"/>
  <c r="AB65" i="1"/>
  <c r="AB64" i="1"/>
  <c r="AA64" i="1"/>
  <c r="Z64" i="1"/>
  <c r="V63" i="1"/>
  <c r="Y56" i="1"/>
  <c r="AA56" i="1" s="1"/>
  <c r="U56" i="1"/>
  <c r="Z56" i="1" s="1"/>
  <c r="AB60" i="1"/>
  <c r="AA60" i="1"/>
  <c r="Z60" i="1"/>
  <c r="AB56" i="1"/>
  <c r="AB50" i="1"/>
  <c r="Z51" i="1"/>
  <c r="AA51" i="1"/>
  <c r="AB51" i="1"/>
  <c r="Z52" i="1"/>
  <c r="AA52" i="1"/>
  <c r="AB52" i="1"/>
  <c r="Z53" i="1"/>
  <c r="AA53" i="1"/>
  <c r="AB53" i="1"/>
  <c r="Z7" i="1"/>
  <c r="Z6" i="1"/>
  <c r="AB47" i="1"/>
  <c r="Y47" i="1"/>
  <c r="M47" i="1"/>
  <c r="V47" i="1"/>
  <c r="J47" i="1"/>
  <c r="N47" i="1"/>
  <c r="I47" i="1"/>
  <c r="X47" i="1"/>
  <c r="P47" i="1"/>
  <c r="L47" i="1"/>
  <c r="W47" i="1"/>
  <c r="O47" i="1"/>
  <c r="K47" i="1"/>
  <c r="S47" i="1"/>
  <c r="G47" i="1"/>
  <c r="D47" i="1"/>
  <c r="C47" i="1"/>
  <c r="G41" i="1"/>
  <c r="K41" i="1"/>
  <c r="L41" i="1"/>
  <c r="O41" i="1"/>
  <c r="P41" i="1"/>
  <c r="Z38" i="1"/>
  <c r="Z27" i="1"/>
  <c r="Z26" i="1"/>
  <c r="Z25" i="1"/>
  <c r="Z23" i="1"/>
  <c r="Z22" i="1"/>
  <c r="Z21" i="1"/>
  <c r="Z19" i="1"/>
  <c r="Z16" i="1"/>
  <c r="Z13" i="1"/>
  <c r="Z12" i="1"/>
  <c r="Z11" i="1"/>
  <c r="Z9" i="1"/>
  <c r="Z8" i="1"/>
  <c r="AA96" i="1" l="1"/>
  <c r="AA92" i="1"/>
  <c r="AA102" i="1"/>
  <c r="Z91" i="1"/>
  <c r="AA91" i="1"/>
  <c r="AA95" i="1"/>
  <c r="Z93" i="1"/>
  <c r="Z92" i="1"/>
  <c r="AA97" i="1"/>
  <c r="AC81" i="1"/>
  <c r="AA85" i="1"/>
  <c r="AC67" i="1"/>
  <c r="AC83" i="1"/>
  <c r="AC60" i="1"/>
  <c r="AC70" i="1"/>
  <c r="Z85" i="1"/>
  <c r="AC85" i="1" s="1"/>
  <c r="AC64" i="1"/>
  <c r="AC78" i="1"/>
  <c r="AC82" i="1"/>
  <c r="AC80" i="1"/>
  <c r="AC84" i="1"/>
  <c r="AA65" i="1"/>
  <c r="AC69" i="1"/>
  <c r="AC66" i="1"/>
  <c r="AC68" i="1"/>
  <c r="Z65" i="1"/>
  <c r="AC72" i="1"/>
  <c r="Z63" i="1"/>
  <c r="AA63" i="1"/>
  <c r="AC56" i="1"/>
  <c r="Z50" i="1"/>
  <c r="AA50" i="1"/>
  <c r="AA47" i="1"/>
  <c r="Z17" i="1"/>
  <c r="AA17" i="1"/>
  <c r="AB17" i="1"/>
  <c r="Z18" i="1"/>
  <c r="AA18" i="1"/>
  <c r="AB18" i="1"/>
  <c r="AA19" i="1"/>
  <c r="AB19" i="1"/>
  <c r="Z20" i="1"/>
  <c r="AA20" i="1"/>
  <c r="AB20" i="1"/>
  <c r="AA21" i="1"/>
  <c r="AB21" i="1"/>
  <c r="AA22" i="1"/>
  <c r="AB22" i="1"/>
  <c r="AA23" i="1"/>
  <c r="AB23" i="1"/>
  <c r="Z24" i="1"/>
  <c r="AA24" i="1"/>
  <c r="AB24" i="1"/>
  <c r="AA25" i="1"/>
  <c r="AB25" i="1"/>
  <c r="AA26" i="1"/>
  <c r="AB26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AA38" i="1"/>
  <c r="AB38" i="1"/>
  <c r="AB16" i="1"/>
  <c r="AA16" i="1"/>
  <c r="AA13" i="1"/>
  <c r="AB13" i="1"/>
  <c r="AA7" i="1"/>
  <c r="AB7" i="1"/>
  <c r="AA8" i="1"/>
  <c r="AB8" i="1"/>
  <c r="AA9" i="1"/>
  <c r="AB9" i="1"/>
  <c r="AA10" i="1"/>
  <c r="AB10" i="1"/>
  <c r="AA11" i="1"/>
  <c r="AB11" i="1"/>
  <c r="AA12" i="1"/>
  <c r="AB12" i="1"/>
  <c r="AA6" i="1"/>
  <c r="AC92" i="1" l="1"/>
  <c r="AC91" i="1"/>
  <c r="AC26" i="1"/>
  <c r="AA93" i="1"/>
  <c r="AC27" i="1"/>
  <c r="AC37" i="1"/>
  <c r="AC32" i="1"/>
  <c r="AC22" i="1"/>
  <c r="AC24" i="1"/>
  <c r="AC38" i="1"/>
  <c r="AC21" i="1"/>
  <c r="AC19" i="1"/>
  <c r="K15" i="1" s="1"/>
  <c r="AC36" i="1"/>
  <c r="AC31" i="1"/>
  <c r="AC25" i="1"/>
  <c r="AC23" i="1"/>
  <c r="AC17" i="1"/>
  <c r="AC20" i="1"/>
  <c r="AC18" i="1"/>
  <c r="AC65" i="1"/>
  <c r="AC34" i="1"/>
  <c r="AC29" i="1"/>
  <c r="AC35" i="1"/>
  <c r="AC30" i="1"/>
  <c r="AC33" i="1"/>
  <c r="AC28" i="1"/>
  <c r="AC63" i="1"/>
  <c r="AC50" i="1"/>
  <c r="Q15" i="1"/>
  <c r="AB15" i="1" s="1"/>
  <c r="V15" i="1"/>
  <c r="T15" i="1"/>
  <c r="D15" i="1"/>
  <c r="C104" i="1"/>
  <c r="Z104" i="1" s="1"/>
  <c r="AC104" i="1" s="1"/>
  <c r="C102" i="1"/>
  <c r="Z102" i="1" s="1"/>
  <c r="AC102" i="1" s="1"/>
  <c r="C97" i="1"/>
  <c r="Z97" i="1" s="1"/>
  <c r="AC97" i="1" s="1"/>
  <c r="C93" i="1"/>
  <c r="U47" i="1"/>
  <c r="T47" i="1"/>
  <c r="R47" i="1"/>
  <c r="F47" i="1"/>
  <c r="E47" i="1"/>
  <c r="Y41" i="1"/>
  <c r="X41" i="1"/>
  <c r="W41" i="1"/>
  <c r="V41" i="1"/>
  <c r="U41" i="1"/>
  <c r="T41" i="1"/>
  <c r="S41" i="1"/>
  <c r="R41" i="1"/>
  <c r="Q41" i="1"/>
  <c r="N41" i="1"/>
  <c r="M41" i="1"/>
  <c r="J41" i="1"/>
  <c r="I41" i="1"/>
  <c r="H41" i="1"/>
  <c r="F41" i="1"/>
  <c r="E41" i="1"/>
  <c r="D41" i="1"/>
  <c r="C41" i="1"/>
  <c r="AC13" i="1"/>
  <c r="AB6" i="1"/>
  <c r="D14" i="1" l="1"/>
  <c r="J14" i="1"/>
  <c r="X14" i="1"/>
  <c r="N15" i="1"/>
  <c r="U14" i="1"/>
  <c r="U71" i="1" s="1"/>
  <c r="W15" i="1"/>
  <c r="C14" i="1"/>
  <c r="C15" i="1"/>
  <c r="U15" i="1"/>
  <c r="S15" i="1"/>
  <c r="H15" i="1"/>
  <c r="I15" i="1"/>
  <c r="J15" i="1"/>
  <c r="F15" i="1"/>
  <c r="Y15" i="1"/>
  <c r="R15" i="1"/>
  <c r="E15" i="1"/>
  <c r="L15" i="1"/>
  <c r="P15" i="1"/>
  <c r="D71" i="1"/>
  <c r="O15" i="1"/>
  <c r="M15" i="1"/>
  <c r="X15" i="1"/>
  <c r="G15" i="1"/>
  <c r="AC6" i="1"/>
  <c r="R49" i="1" s="1"/>
  <c r="AB93" i="1"/>
  <c r="P14" i="1"/>
  <c r="Q14" i="1"/>
  <c r="AB14" i="1" s="1"/>
  <c r="E14" i="1"/>
  <c r="S14" i="1"/>
  <c r="S71" i="1" s="1"/>
  <c r="W14" i="1"/>
  <c r="K14" i="1"/>
  <c r="K71" i="1" s="1"/>
  <c r="Y14" i="1"/>
  <c r="R14" i="1"/>
  <c r="N14" i="1"/>
  <c r="H14" i="1"/>
  <c r="F14" i="1"/>
  <c r="T14" i="1"/>
  <c r="T71" i="1" s="1"/>
  <c r="V14" i="1"/>
  <c r="V71" i="1" s="1"/>
  <c r="I14" i="1"/>
  <c r="L14" i="1"/>
  <c r="M14" i="1"/>
  <c r="M71" i="1" s="1"/>
  <c r="O14" i="1"/>
  <c r="O71" i="1" s="1"/>
  <c r="G14" i="1"/>
  <c r="AA41" i="1"/>
  <c r="AB41" i="1"/>
  <c r="Z41" i="1"/>
  <c r="Z47" i="1"/>
  <c r="AC47" i="1" s="1"/>
  <c r="AC16" i="1"/>
  <c r="AC9" i="1"/>
  <c r="AC10" i="1" s="1"/>
  <c r="AC8" i="1"/>
  <c r="AC7" i="1"/>
  <c r="AC11" i="1"/>
  <c r="C96" i="1"/>
  <c r="Z96" i="1" s="1"/>
  <c r="AC96" i="1" s="1"/>
  <c r="C95" i="1"/>
  <c r="Z95" i="1" s="1"/>
  <c r="AC95" i="1" s="1"/>
  <c r="AC53" i="1"/>
  <c r="J71" i="1" l="1"/>
  <c r="U49" i="1"/>
  <c r="X49" i="1"/>
  <c r="G49" i="1"/>
  <c r="G48" i="1" s="1"/>
  <c r="D49" i="1"/>
  <c r="N71" i="1"/>
  <c r="F71" i="1"/>
  <c r="P71" i="1"/>
  <c r="P49" i="1"/>
  <c r="P48" i="1" s="1"/>
  <c r="F49" i="1"/>
  <c r="I49" i="1"/>
  <c r="E49" i="1"/>
  <c r="M49" i="1"/>
  <c r="Z14" i="1"/>
  <c r="Y71" i="1"/>
  <c r="X71" i="1"/>
  <c r="S49" i="1"/>
  <c r="W49" i="1"/>
  <c r="V49" i="1"/>
  <c r="H49" i="1"/>
  <c r="Z15" i="1"/>
  <c r="Y49" i="1"/>
  <c r="K49" i="1"/>
  <c r="K48" i="1" s="1"/>
  <c r="K40" i="1" s="1"/>
  <c r="J49" i="1"/>
  <c r="C49" i="1"/>
  <c r="O49" i="1"/>
  <c r="O48" i="1" s="1"/>
  <c r="O40" i="1" s="1"/>
  <c r="L49" i="1"/>
  <c r="L48" i="1" s="1"/>
  <c r="N49" i="1"/>
  <c r="H71" i="1"/>
  <c r="W71" i="1"/>
  <c r="C71" i="1"/>
  <c r="AA15" i="1"/>
  <c r="Q71" i="1"/>
  <c r="AB71" i="1" s="1"/>
  <c r="L71" i="1"/>
  <c r="G71" i="1"/>
  <c r="G40" i="1" s="1"/>
  <c r="R71" i="1"/>
  <c r="E71" i="1"/>
  <c r="Q49" i="1"/>
  <c r="AB49" i="1" s="1"/>
  <c r="T49" i="1"/>
  <c r="I71" i="1"/>
  <c r="AC93" i="1"/>
  <c r="AA14" i="1"/>
  <c r="AC41" i="1"/>
  <c r="E79" i="1"/>
  <c r="J79" i="1"/>
  <c r="O79" i="1"/>
  <c r="O77" i="1" s="1"/>
  <c r="O76" i="1" s="1"/>
  <c r="T79" i="1"/>
  <c r="Y79" i="1"/>
  <c r="F79" i="1"/>
  <c r="K79" i="1"/>
  <c r="K77" i="1" s="1"/>
  <c r="K76" i="1" s="1"/>
  <c r="P79" i="1"/>
  <c r="P77" i="1" s="1"/>
  <c r="P76" i="1" s="1"/>
  <c r="U79" i="1"/>
  <c r="C79" i="1"/>
  <c r="M79" i="1"/>
  <c r="G79" i="1"/>
  <c r="G77" i="1" s="1"/>
  <c r="G76" i="1" s="1"/>
  <c r="L79" i="1"/>
  <c r="L77" i="1" s="1"/>
  <c r="L76" i="1" s="1"/>
  <c r="Q79" i="1"/>
  <c r="AB79" i="1" s="1"/>
  <c r="V79" i="1"/>
  <c r="D79" i="1"/>
  <c r="I79" i="1"/>
  <c r="N79" i="1"/>
  <c r="S79" i="1"/>
  <c r="X79" i="1"/>
  <c r="H79" i="1"/>
  <c r="R79" i="1"/>
  <c r="W79" i="1"/>
  <c r="D62" i="1"/>
  <c r="I62" i="1"/>
  <c r="N62" i="1"/>
  <c r="S62" i="1"/>
  <c r="X62" i="1"/>
  <c r="G61" i="1"/>
  <c r="L61" i="1"/>
  <c r="Q61" i="1"/>
  <c r="AB61" i="1" s="1"/>
  <c r="V61" i="1"/>
  <c r="E59" i="1"/>
  <c r="J59" i="1"/>
  <c r="O59" i="1"/>
  <c r="T59" i="1"/>
  <c r="Y59" i="1"/>
  <c r="H58" i="1"/>
  <c r="M58" i="1"/>
  <c r="R58" i="1"/>
  <c r="W58" i="1"/>
  <c r="E57" i="1"/>
  <c r="J57" i="1"/>
  <c r="O57" i="1"/>
  <c r="T57" i="1"/>
  <c r="Y57" i="1"/>
  <c r="U57" i="1"/>
  <c r="P62" i="1"/>
  <c r="X61" i="1"/>
  <c r="V59" i="1"/>
  <c r="J58" i="1"/>
  <c r="Y58" i="1"/>
  <c r="V57" i="1"/>
  <c r="G62" i="1"/>
  <c r="V62" i="1"/>
  <c r="J61" i="1"/>
  <c r="Y61" i="1"/>
  <c r="F58" i="1"/>
  <c r="C58" i="1"/>
  <c r="E62" i="1"/>
  <c r="J62" i="1"/>
  <c r="O62" i="1"/>
  <c r="T62" i="1"/>
  <c r="Y62" i="1"/>
  <c r="H61" i="1"/>
  <c r="M61" i="1"/>
  <c r="R61" i="1"/>
  <c r="W61" i="1"/>
  <c r="F59" i="1"/>
  <c r="K59" i="1"/>
  <c r="P59" i="1"/>
  <c r="U59" i="1"/>
  <c r="D58" i="1"/>
  <c r="I58" i="1"/>
  <c r="N58" i="1"/>
  <c r="S58" i="1"/>
  <c r="X58" i="1"/>
  <c r="F57" i="1"/>
  <c r="K57" i="1"/>
  <c r="P57" i="1"/>
  <c r="C57" i="1"/>
  <c r="D61" i="1"/>
  <c r="L59" i="1"/>
  <c r="O58" i="1"/>
  <c r="L57" i="1"/>
  <c r="E61" i="1"/>
  <c r="T61" i="1"/>
  <c r="M59" i="1"/>
  <c r="W59" i="1"/>
  <c r="P58" i="1"/>
  <c r="M57" i="1"/>
  <c r="F62" i="1"/>
  <c r="N61" i="1"/>
  <c r="Q62" i="1"/>
  <c r="AB62" i="1" s="1"/>
  <c r="H62" i="1"/>
  <c r="M62" i="1"/>
  <c r="R62" i="1"/>
  <c r="W62" i="1"/>
  <c r="F61" i="1"/>
  <c r="K61" i="1"/>
  <c r="P61" i="1"/>
  <c r="U61" i="1"/>
  <c r="D59" i="1"/>
  <c r="I59" i="1"/>
  <c r="N59" i="1"/>
  <c r="S59" i="1"/>
  <c r="X59" i="1"/>
  <c r="G58" i="1"/>
  <c r="L58" i="1"/>
  <c r="Q58" i="1"/>
  <c r="AB58" i="1" s="1"/>
  <c r="V58" i="1"/>
  <c r="D57" i="1"/>
  <c r="I57" i="1"/>
  <c r="N57" i="1"/>
  <c r="S57" i="1"/>
  <c r="X57" i="1"/>
  <c r="K62" i="1"/>
  <c r="U62" i="1"/>
  <c r="I61" i="1"/>
  <c r="S61" i="1"/>
  <c r="G59" i="1"/>
  <c r="Q59" i="1"/>
  <c r="AB59" i="1" s="1"/>
  <c r="E58" i="1"/>
  <c r="T58" i="1"/>
  <c r="G57" i="1"/>
  <c r="Q57" i="1"/>
  <c r="AB57" i="1" s="1"/>
  <c r="L62" i="1"/>
  <c r="O61" i="1"/>
  <c r="H59" i="1"/>
  <c r="R59" i="1"/>
  <c r="K58" i="1"/>
  <c r="U58" i="1"/>
  <c r="H57" i="1"/>
  <c r="R57" i="1"/>
  <c r="W57" i="1"/>
  <c r="AC12" i="1"/>
  <c r="P40" i="1" l="1"/>
  <c r="Z49" i="1"/>
  <c r="AA49" i="1"/>
  <c r="AA71" i="1"/>
  <c r="O88" i="1"/>
  <c r="O100" i="1" s="1"/>
  <c r="L40" i="1"/>
  <c r="L88" i="1" s="1"/>
  <c r="L100" i="1" s="1"/>
  <c r="Z71" i="1"/>
  <c r="P88" i="1"/>
  <c r="P100" i="1" s="1"/>
  <c r="P99" i="1"/>
  <c r="AC71" i="1"/>
  <c r="K88" i="1"/>
  <c r="K89" i="1" s="1"/>
  <c r="G88" i="1"/>
  <c r="G99" i="1" s="1"/>
  <c r="L99" i="1"/>
  <c r="L89" i="1"/>
  <c r="Z57" i="1"/>
  <c r="AA62" i="1"/>
  <c r="AA58" i="1"/>
  <c r="AA59" i="1"/>
  <c r="AA61" i="1"/>
  <c r="Z58" i="1"/>
  <c r="AA79" i="1"/>
  <c r="AA57" i="1"/>
  <c r="Z79" i="1"/>
  <c r="O99" i="1" l="1"/>
  <c r="O89" i="1"/>
  <c r="P89" i="1"/>
  <c r="K99" i="1"/>
  <c r="K100" i="1"/>
  <c r="G89" i="1"/>
  <c r="G100" i="1"/>
  <c r="C62" i="1"/>
  <c r="Z62" i="1" s="1"/>
  <c r="C61" i="1"/>
  <c r="Z61" i="1" s="1"/>
  <c r="C59" i="1"/>
  <c r="Z59" i="1" s="1"/>
  <c r="U54" i="1" l="1"/>
  <c r="U48" i="1" s="1"/>
  <c r="U40" i="1" s="1"/>
  <c r="R54" i="1"/>
  <c r="R48" i="1" s="1"/>
  <c r="R40" i="1" s="1"/>
  <c r="N54" i="1"/>
  <c r="N48" i="1" s="1"/>
  <c r="N40" i="1" s="1"/>
  <c r="V54" i="1"/>
  <c r="V48" i="1" s="1"/>
  <c r="V40" i="1" s="1"/>
  <c r="S54" i="1"/>
  <c r="S48" i="1" s="1"/>
  <c r="S40" i="1" s="1"/>
  <c r="W54" i="1"/>
  <c r="W48" i="1" s="1"/>
  <c r="W40" i="1" s="1"/>
  <c r="I54" i="1"/>
  <c r="I48" i="1" s="1"/>
  <c r="I40" i="1" s="1"/>
  <c r="Y54" i="1"/>
  <c r="Y48" i="1" s="1"/>
  <c r="Y40" i="1" s="1"/>
  <c r="C54" i="1"/>
  <c r="C48" i="1" s="1"/>
  <c r="E54" i="1"/>
  <c r="E48" i="1" s="1"/>
  <c r="E40" i="1" s="1"/>
  <c r="D54" i="1"/>
  <c r="D48" i="1" s="1"/>
  <c r="D40" i="1" s="1"/>
  <c r="F54" i="1"/>
  <c r="F48" i="1" s="1"/>
  <c r="F40" i="1" s="1"/>
  <c r="X54" i="1"/>
  <c r="X48" i="1" s="1"/>
  <c r="X40" i="1" s="1"/>
  <c r="T54" i="1"/>
  <c r="T48" i="1" s="1"/>
  <c r="T40" i="1" s="1"/>
  <c r="J54" i="1"/>
  <c r="J48" i="1" s="1"/>
  <c r="J40" i="1" s="1"/>
  <c r="M54" i="1"/>
  <c r="M48" i="1" s="1"/>
  <c r="M40" i="1" s="1"/>
  <c r="H54" i="1"/>
  <c r="AA54" i="1" l="1"/>
  <c r="H48" i="1"/>
  <c r="H40" i="1" s="1"/>
  <c r="C40" i="1"/>
  <c r="Z48" i="1"/>
  <c r="Z54" i="1"/>
  <c r="Q54" i="1"/>
  <c r="Z40" i="1" l="1"/>
  <c r="AA40" i="1"/>
  <c r="Q48" i="1"/>
  <c r="Q40" i="1" s="1"/>
  <c r="AB54" i="1"/>
  <c r="AC54" i="1" s="1"/>
  <c r="AA48" i="1"/>
  <c r="AB40" i="1" l="1"/>
  <c r="AB48" i="1"/>
  <c r="AC48" i="1" s="1"/>
  <c r="R77" i="1"/>
  <c r="U77" i="1"/>
  <c r="D77" i="1"/>
  <c r="W77" i="1"/>
  <c r="E77" i="1"/>
  <c r="X77" i="1"/>
  <c r="F77" i="1"/>
  <c r="V77" i="1"/>
  <c r="T77" i="1"/>
  <c r="N77" i="1"/>
  <c r="Y77" i="1"/>
  <c r="I77" i="1"/>
  <c r="M77" i="1"/>
  <c r="S77" i="1"/>
  <c r="J77" i="1"/>
  <c r="C77" i="1"/>
  <c r="M76" i="1" l="1"/>
  <c r="M88" i="1" s="1"/>
  <c r="V76" i="1"/>
  <c r="V88" i="1" s="1"/>
  <c r="F76" i="1"/>
  <c r="F88" i="1" s="1"/>
  <c r="C76" i="1"/>
  <c r="C88" i="1" s="1"/>
  <c r="C89" i="1" s="1"/>
  <c r="N76" i="1"/>
  <c r="N88" i="1" s="1"/>
  <c r="D76" i="1"/>
  <c r="D88" i="1" s="1"/>
  <c r="I76" i="1"/>
  <c r="I88" i="1" s="1"/>
  <c r="U76" i="1"/>
  <c r="U88" i="1" s="1"/>
  <c r="U99" i="1" s="1"/>
  <c r="Y76" i="1"/>
  <c r="Y88" i="1" s="1"/>
  <c r="X76" i="1"/>
  <c r="X88" i="1" s="1"/>
  <c r="R76" i="1"/>
  <c r="R88" i="1" s="1"/>
  <c r="J76" i="1"/>
  <c r="J88" i="1" s="1"/>
  <c r="E76" i="1"/>
  <c r="E88" i="1" s="1"/>
  <c r="E100" i="1" s="1"/>
  <c r="S76" i="1"/>
  <c r="S88" i="1" s="1"/>
  <c r="T76" i="1"/>
  <c r="T88" i="1" s="1"/>
  <c r="W76" i="1"/>
  <c r="W88" i="1" s="1"/>
  <c r="AC40" i="1"/>
  <c r="Z77" i="1"/>
  <c r="Z76" i="1" s="1"/>
  <c r="Z88" i="1" s="1"/>
  <c r="Q77" i="1"/>
  <c r="Q76" i="1" s="1"/>
  <c r="H77" i="1"/>
  <c r="H76" i="1" s="1"/>
  <c r="F89" i="1" l="1"/>
  <c r="F99" i="1"/>
  <c r="J99" i="1"/>
  <c r="J89" i="1"/>
  <c r="I99" i="1"/>
  <c r="I89" i="1"/>
  <c r="I100" i="1"/>
  <c r="V89" i="1"/>
  <c r="V100" i="1"/>
  <c r="V99" i="1"/>
  <c r="S100" i="1"/>
  <c r="S89" i="1"/>
  <c r="S99" i="1"/>
  <c r="R100" i="1"/>
  <c r="R89" i="1"/>
  <c r="R99" i="1"/>
  <c r="X99" i="1"/>
  <c r="X100" i="1"/>
  <c r="X89" i="1"/>
  <c r="Y89" i="1"/>
  <c r="Y99" i="1"/>
  <c r="Y100" i="1"/>
  <c r="D89" i="1"/>
  <c r="D99" i="1"/>
  <c r="D100" i="1"/>
  <c r="W99" i="1"/>
  <c r="W89" i="1"/>
  <c r="W100" i="1"/>
  <c r="N100" i="1"/>
  <c r="N99" i="1"/>
  <c r="N89" i="1"/>
  <c r="T100" i="1"/>
  <c r="T89" i="1"/>
  <c r="T99" i="1"/>
  <c r="M99" i="1"/>
  <c r="M89" i="1"/>
  <c r="M100" i="1"/>
  <c r="U89" i="1"/>
  <c r="F100" i="1"/>
  <c r="E99" i="1"/>
  <c r="J100" i="1"/>
  <c r="U100" i="1"/>
  <c r="E89" i="1"/>
  <c r="C99" i="1"/>
  <c r="C100" i="1"/>
  <c r="AB77" i="1"/>
  <c r="AB76" i="1" s="1"/>
  <c r="Q88" i="1"/>
  <c r="H88" i="1"/>
  <c r="AA77" i="1"/>
  <c r="AA76" i="1" s="1"/>
  <c r="Z89" i="1" l="1"/>
  <c r="Z99" i="1"/>
  <c r="Z100" i="1"/>
  <c r="H99" i="1"/>
  <c r="AA99" i="1" s="1"/>
  <c r="H89" i="1"/>
  <c r="AA89" i="1" s="1"/>
  <c r="H100" i="1"/>
  <c r="AA100" i="1" s="1"/>
  <c r="Q89" i="1"/>
  <c r="AB89" i="1" s="1"/>
  <c r="Q99" i="1"/>
  <c r="AB99" i="1" s="1"/>
  <c r="Q100" i="1"/>
  <c r="AB100" i="1" s="1"/>
  <c r="AC77" i="1"/>
  <c r="AC76" i="1" s="1"/>
  <c r="AA88" i="1"/>
  <c r="AB88" i="1"/>
  <c r="AC100" i="1" l="1"/>
  <c r="AC99" i="1"/>
  <c r="AC89" i="1"/>
  <c r="AC88" i="1"/>
</calcChain>
</file>

<file path=xl/sharedStrings.xml><?xml version="1.0" encoding="utf-8"?>
<sst xmlns="http://schemas.openxmlformats.org/spreadsheetml/2006/main" count="117" uniqueCount="107">
  <si>
    <t>Трансфертные ставки (активы)</t>
  </si>
  <si>
    <t>Трансфертные ставки (пассивы)</t>
  </si>
  <si>
    <t>Карты МФК</t>
  </si>
  <si>
    <t>Итого Visa</t>
  </si>
  <si>
    <t>Итого Mastercard</t>
  </si>
  <si>
    <t>Итого Мир</t>
  </si>
  <si>
    <t>ИТОГО</t>
  </si>
  <si>
    <t>Mastercard</t>
  </si>
  <si>
    <t>МИР</t>
  </si>
  <si>
    <t>Visa</t>
  </si>
  <si>
    <t>Visa Classic</t>
  </si>
  <si>
    <t>Visa Gold</t>
  </si>
  <si>
    <t>Visa Platinum</t>
  </si>
  <si>
    <t>Visa Infinite</t>
  </si>
  <si>
    <t>Visa Gold Купил - накопил</t>
  </si>
  <si>
    <t>Maestro/ Maestro Express</t>
  </si>
  <si>
    <t>Mastercard Express</t>
  </si>
  <si>
    <t>Mastercard Standart/ PayPass</t>
  </si>
  <si>
    <t>Mastercard Gold</t>
  </si>
  <si>
    <t>Mastercard Часы</t>
  </si>
  <si>
    <t>Mastercard Gold Купил - накопил</t>
  </si>
  <si>
    <t>Mastercard Standard</t>
  </si>
  <si>
    <t>Mastercard Platinum</t>
  </si>
  <si>
    <t>Mastercard Word Elite</t>
  </si>
  <si>
    <t>Объемы</t>
  </si>
  <si>
    <t>Средний остаток средств на СКС (средний за период)</t>
  </si>
  <si>
    <t>Остатки ссудной задолженности (овердрафты)</t>
  </si>
  <si>
    <t>Остаток средств на СКС - средний за декабрь</t>
  </si>
  <si>
    <t>Кол-во транзакций в банкоматах Банка</t>
  </si>
  <si>
    <t>Объем транзакций в устройствах банка</t>
  </si>
  <si>
    <t>Кол-во транзакций в сторнних банкоматах</t>
  </si>
  <si>
    <t>Объем транзакций в сторнних устройствах</t>
  </si>
  <si>
    <t>Объем транзакций в сторнних устройствах (рубли)</t>
  </si>
  <si>
    <t>Объем транзакций в сторнних устройствах (валюта)</t>
  </si>
  <si>
    <t>Кол-во транзакций в торговых сетях</t>
  </si>
  <si>
    <t>Объем транзакций в торговых сетях</t>
  </si>
  <si>
    <t>Объем транзакций в торговых сетях (рубли)</t>
  </si>
  <si>
    <t>Объем транзакций в торговых сетях (валюта)</t>
  </si>
  <si>
    <t>Оборот по возврату средств при оплате в торговых сетях</t>
  </si>
  <si>
    <t>Расходы</t>
  </si>
  <si>
    <t>Расходы на выпуск</t>
  </si>
  <si>
    <t>стоимость заготовки</t>
  </si>
  <si>
    <t>упаковка,листовка вкладыш</t>
  </si>
  <si>
    <t>Генерирование Пина и печать ПИН-конверта</t>
  </si>
  <si>
    <t>Персонализация карт с контактным чипом</t>
  </si>
  <si>
    <t>Сортировка и упаковка карт и Пин-конвертов</t>
  </si>
  <si>
    <t>Расходы РНКО на обслуживание карт</t>
  </si>
  <si>
    <t>Получение (смена) пин-кода</t>
  </si>
  <si>
    <t>Поддержка мультивалютной карты</t>
  </si>
  <si>
    <t>Поручительсво перед РНКО</t>
  </si>
  <si>
    <t>Клиентская поддержка</t>
  </si>
  <si>
    <t>Удаленный доступ к базе ПЦ</t>
  </si>
  <si>
    <t>Оспаривание транзакций</t>
  </si>
  <si>
    <t>Поддержка услуги получения(смены) пин-кода</t>
  </si>
  <si>
    <t>Прочие платы</t>
  </si>
  <si>
    <t>Бонусы по программе лояльности</t>
  </si>
  <si>
    <t>Трансфертные расходы</t>
  </si>
  <si>
    <t>Процентные расходы</t>
  </si>
  <si>
    <t>Доходы</t>
  </si>
  <si>
    <t>Комиссия за обслуживание пластиковых карт</t>
  </si>
  <si>
    <t>Интерченж</t>
  </si>
  <si>
    <t>Комиссия за зачисления по ЗП проектам</t>
  </si>
  <si>
    <t>Годовое обслуживание</t>
  </si>
  <si>
    <t>СМС-информирование</t>
  </si>
  <si>
    <t>Комиссия за выдачу наличных</t>
  </si>
  <si>
    <t xml:space="preserve">Прочие комиссии </t>
  </si>
  <si>
    <t>Процентные доходы (овердрвфты)</t>
  </si>
  <si>
    <t>Трансферные доходы</t>
  </si>
  <si>
    <t>ФИНАНСОВЫЙ РЕЗУЛЬТАТ</t>
  </si>
  <si>
    <t>финансовый результат без учета трансфертных и процентных доходов/расходов</t>
  </si>
  <si>
    <t>обороты по снятию от общего оборота, %</t>
  </si>
  <si>
    <t>доля снятий в собственных банкоматах</t>
  </si>
  <si>
    <t>доля активных карт</t>
  </si>
  <si>
    <t>средний на карту оборот по снятию, руб. в мес</t>
  </si>
  <si>
    <t>средний на карту оборот по платежам, руб. в мес</t>
  </si>
  <si>
    <t>средний остаток средств на карте в мес</t>
  </si>
  <si>
    <t>финансовый результат в расчете на карту</t>
  </si>
  <si>
    <t>финансовый результат в расчете на карту без учета фиксированных плат (доход с каждой дополнительной карты)</t>
  </si>
  <si>
    <t>interchange / оборот в торговых сетях</t>
  </si>
  <si>
    <t>средняя процентная ставка</t>
  </si>
  <si>
    <t>Арт-Карта</t>
  </si>
  <si>
    <t>Mastercard World Elite</t>
  </si>
  <si>
    <t xml:space="preserve"> - в т.ч. активных (по зп проектам)</t>
  </si>
  <si>
    <t>Кол-во карт действующих (рабочих) карт (на посл.день месяца)</t>
  </si>
  <si>
    <t xml:space="preserve"> - в т.ч. Активных</t>
  </si>
  <si>
    <t>Кол-во карт выпущенных (за текущий месяц):</t>
  </si>
  <si>
    <t>Кол-во карт выпущенных, но не выданных (на посл.день месяца)</t>
  </si>
  <si>
    <t>Кол-во карт действующих (рабочих) карт - среднее с начала года</t>
  </si>
  <si>
    <r>
      <t xml:space="preserve">Неснижаемый остаток </t>
    </r>
    <r>
      <rPr>
        <b/>
        <sz val="8"/>
        <rFont val="Tahoma"/>
        <family val="2"/>
        <charset val="204"/>
      </rPr>
      <t>РНКО</t>
    </r>
    <r>
      <rPr>
        <sz val="8"/>
        <rFont val="Tahoma"/>
        <family val="2"/>
        <charset val="204"/>
      </rPr>
      <t xml:space="preserve"> (ср.за период)</t>
    </r>
  </si>
  <si>
    <t>Остаток средств в банкоматах</t>
  </si>
  <si>
    <r>
      <t xml:space="preserve">Расходы ПЦ </t>
    </r>
    <r>
      <rPr>
        <b/>
        <sz val="8"/>
        <rFont val="Tahoma"/>
        <family val="2"/>
        <charset val="204"/>
      </rPr>
      <t>КартСтандарт</t>
    </r>
    <r>
      <rPr>
        <sz val="8"/>
        <rFont val="Tahoma"/>
        <family val="2"/>
        <charset val="204"/>
      </rPr>
      <t xml:space="preserve"> на обслуживание карт:</t>
    </r>
  </si>
  <si>
    <t xml:space="preserve"> - ведение базы данных</t>
  </si>
  <si>
    <t xml:space="preserve"> - переменнные платы</t>
  </si>
  <si>
    <t xml:space="preserve"> - фиксированные платы  (постоянные платы)</t>
  </si>
  <si>
    <t>Расчеты с платежными системами:</t>
  </si>
  <si>
    <t xml:space="preserve"> - транзакционные платы</t>
  </si>
  <si>
    <t xml:space="preserve"> - сервисные платы и РКО (постоянные платы)</t>
  </si>
  <si>
    <t>Кол-во выданных карт Priority pass</t>
  </si>
  <si>
    <t>Кол-во выданных карт Novikov</t>
  </si>
  <si>
    <t>Кол-во оформленных страховых полисов</t>
  </si>
  <si>
    <t>Кол-во платных проходов в VIP залы аэропортов</t>
  </si>
  <si>
    <t>Компенсация клиентом прохода в бизнес-зал</t>
  </si>
  <si>
    <t>Страховая премия от СК "МАКС"</t>
  </si>
  <si>
    <t>сервисные платы, руб</t>
  </si>
  <si>
    <t>сервисные платы, вал.</t>
  </si>
  <si>
    <t>Расходы Novikov</t>
  </si>
  <si>
    <t>Списания ПС за проходы по Priority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</si>
</sst>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u/>
      <sz val="8"/>
      <name val="Tahoma"/>
      <family val="2"/>
      <charset val="204"/>
    </font>
    <font>
      <b/>
      <sz val="8"/>
      <color theme="0"/>
      <name val="Tahoma"/>
      <family val="2"/>
      <charset val="204"/>
    </font>
    <font>
      <b/>
      <u/>
      <sz val="8"/>
      <color theme="0"/>
      <name val="Tahoma"/>
      <family val="2"/>
      <charset val="204"/>
    </font>
    <font>
      <sz val="11"/>
      <color indexed="8"/>
      <name val="Calibri"/>
      <family val="2"/>
      <charset val="204"/>
    </font>
    <font>
      <sz val="9"/>
      <name val="Tahoma"/>
      <family val="2"/>
      <charset val="204"/>
    </font>
    <font>
      <sz val="10"/>
      <name val="Helv"/>
      <charset val="204"/>
    </font>
    <font>
      <sz val="8"/>
      <color indexed="55"/>
      <name val="Tahoma"/>
      <family val="2"/>
      <charset val="204"/>
    </font>
    <font>
      <sz val="8"/>
      <color theme="0"/>
      <name val="Tahoma"/>
      <family val="2"/>
      <charset val="204"/>
    </font>
    <font>
      <b/>
      <sz val="8"/>
      <color rgb="FFFF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B3D4F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9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right" vertical="center"/>
    </xf>
    <xf numFmtId="4" fontId="3" fillId="5" borderId="2" xfId="0" applyNumberFormat="1" applyFont="1" applyFill="1" applyBorder="1" applyAlignment="1">
      <alignment horizontal="right"/>
    </xf>
    <xf numFmtId="0" fontId="3" fillId="0" borderId="0" xfId="0" applyFont="1" applyAlignment="1"/>
    <xf numFmtId="3" fontId="8" fillId="5" borderId="2" xfId="0" applyNumberFormat="1" applyFont="1" applyFill="1" applyBorder="1" applyAlignment="1">
      <alignment horizontal="right"/>
    </xf>
    <xf numFmtId="0" fontId="8" fillId="0" borderId="0" xfId="0" applyFont="1" applyAlignment="1"/>
    <xf numFmtId="4" fontId="3" fillId="0" borderId="2" xfId="0" applyNumberFormat="1" applyFont="1" applyFill="1" applyBorder="1" applyAlignment="1">
      <alignment horizontal="right"/>
    </xf>
    <xf numFmtId="0" fontId="3" fillId="0" borderId="0" xfId="0" applyFont="1" applyFill="1" applyAlignment="1"/>
    <xf numFmtId="4" fontId="3" fillId="0" borderId="14" xfId="0" applyNumberFormat="1" applyFont="1" applyFill="1" applyBorder="1" applyAlignment="1">
      <alignment horizontal="right"/>
    </xf>
    <xf numFmtId="4" fontId="3" fillId="0" borderId="1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 vertical="center"/>
    </xf>
    <xf numFmtId="4" fontId="3" fillId="5" borderId="5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right"/>
    </xf>
    <xf numFmtId="3" fontId="3" fillId="5" borderId="11" xfId="0" applyNumberFormat="1" applyFont="1" applyFill="1" applyBorder="1" applyAlignment="1">
      <alignment vertical="center" wrapText="1"/>
    </xf>
    <xf numFmtId="3" fontId="3" fillId="5" borderId="16" xfId="0" applyNumberFormat="1" applyFont="1" applyFill="1" applyBorder="1" applyAlignment="1">
      <alignment vertical="center" wrapText="1"/>
    </xf>
    <xf numFmtId="3" fontId="3" fillId="5" borderId="13" xfId="0" applyNumberFormat="1" applyFont="1" applyFill="1" applyBorder="1" applyAlignment="1">
      <alignment vertical="center" wrapText="1"/>
    </xf>
    <xf numFmtId="3" fontId="2" fillId="6" borderId="2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Fill="1" applyBorder="1" applyAlignment="1">
      <alignment horizontal="right" wrapText="1"/>
    </xf>
    <xf numFmtId="3" fontId="3" fillId="5" borderId="2" xfId="0" applyNumberFormat="1" applyFont="1" applyFill="1" applyBorder="1" applyAlignment="1">
      <alignment horizontal="right" wrapText="1"/>
    </xf>
    <xf numFmtId="3" fontId="3" fillId="0" borderId="2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 wrapText="1"/>
    </xf>
    <xf numFmtId="3" fontId="3" fillId="5" borderId="18" xfId="0" applyNumberFormat="1" applyFont="1" applyFill="1" applyBorder="1" applyAlignment="1">
      <alignment horizontal="right" wrapText="1"/>
    </xf>
    <xf numFmtId="3" fontId="3" fillId="5" borderId="19" xfId="0" applyNumberFormat="1" applyFont="1" applyFill="1" applyBorder="1" applyAlignment="1">
      <alignment horizontal="right" wrapText="1"/>
    </xf>
    <xf numFmtId="3" fontId="3" fillId="5" borderId="17" xfId="0" applyNumberFormat="1" applyFont="1" applyFill="1" applyBorder="1" applyAlignment="1">
      <alignment horizontal="right" wrapText="1"/>
    </xf>
    <xf numFmtId="3" fontId="3" fillId="5" borderId="9" xfId="0" applyNumberFormat="1" applyFont="1" applyFill="1" applyBorder="1" applyAlignment="1">
      <alignment horizontal="right" wrapText="1"/>
    </xf>
    <xf numFmtId="3" fontId="3" fillId="5" borderId="2" xfId="0" applyNumberFormat="1" applyFont="1" applyFill="1" applyBorder="1" applyAlignment="1">
      <alignment horizontal="right"/>
    </xf>
    <xf numFmtId="3" fontId="3" fillId="5" borderId="20" xfId="0" applyNumberFormat="1" applyFont="1" applyFill="1" applyBorder="1" applyAlignment="1">
      <alignment horizontal="right" wrapText="1"/>
    </xf>
    <xf numFmtId="3" fontId="3" fillId="5" borderId="0" xfId="0" applyNumberFormat="1" applyFont="1" applyFill="1" applyBorder="1" applyAlignment="1">
      <alignment horizontal="right" wrapText="1"/>
    </xf>
    <xf numFmtId="3" fontId="3" fillId="0" borderId="20" xfId="0" applyNumberFormat="1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wrapText="1"/>
    </xf>
    <xf numFmtId="3" fontId="3" fillId="0" borderId="9" xfId="0" applyNumberFormat="1" applyFont="1" applyFill="1" applyBorder="1" applyAlignment="1">
      <alignment horizontal="right" wrapText="1"/>
    </xf>
    <xf numFmtId="0" fontId="3" fillId="0" borderId="0" xfId="0" applyFont="1" applyFill="1"/>
    <xf numFmtId="3" fontId="3" fillId="0" borderId="16" xfId="0" applyNumberFormat="1" applyFont="1" applyFill="1" applyBorder="1" applyAlignment="1">
      <alignment horizontal="right" wrapText="1"/>
    </xf>
    <xf numFmtId="3" fontId="3" fillId="0" borderId="11" xfId="0" applyNumberFormat="1" applyFont="1" applyFill="1" applyBorder="1" applyAlignment="1">
      <alignment horizontal="right" wrapText="1"/>
    </xf>
    <xf numFmtId="3" fontId="3" fillId="0" borderId="12" xfId="0" applyNumberFormat="1" applyFont="1" applyFill="1" applyBorder="1" applyAlignment="1">
      <alignment horizontal="right" wrapText="1"/>
    </xf>
    <xf numFmtId="0" fontId="2" fillId="0" borderId="0" xfId="0" applyFont="1" applyFill="1"/>
    <xf numFmtId="3" fontId="3" fillId="6" borderId="2" xfId="0" applyNumberFormat="1" applyFont="1" applyFill="1" applyBorder="1" applyAlignment="1">
      <alignment horizontal="right" wrapText="1"/>
    </xf>
    <xf numFmtId="3" fontId="3" fillId="0" borderId="2" xfId="0" applyNumberFormat="1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 wrapText="1"/>
    </xf>
    <xf numFmtId="3" fontId="3" fillId="0" borderId="10" xfId="0" applyNumberFormat="1" applyFont="1" applyFill="1" applyBorder="1" applyAlignment="1">
      <alignment horizontal="right"/>
    </xf>
    <xf numFmtId="3" fontId="11" fillId="5" borderId="2" xfId="0" applyNumberFormat="1" applyFont="1" applyFill="1" applyBorder="1" applyAlignment="1">
      <alignment horizontal="right"/>
    </xf>
    <xf numFmtId="3" fontId="2" fillId="6" borderId="4" xfId="0" applyNumberFormat="1" applyFont="1" applyFill="1" applyBorder="1" applyAlignment="1">
      <alignment horizontal="right"/>
    </xf>
    <xf numFmtId="3" fontId="12" fillId="5" borderId="2" xfId="0" applyNumberFormat="1" applyFont="1" applyFill="1" applyBorder="1" applyAlignment="1">
      <alignment horizontal="right"/>
    </xf>
    <xf numFmtId="3" fontId="2" fillId="6" borderId="2" xfId="0" applyNumberFormat="1" applyFont="1" applyFill="1" applyBorder="1" applyAlignment="1">
      <alignment horizontal="right"/>
    </xf>
    <xf numFmtId="3" fontId="3" fillId="5" borderId="0" xfId="0" applyNumberFormat="1" applyFont="1" applyFill="1" applyBorder="1" applyAlignment="1">
      <alignment horizontal="right"/>
    </xf>
    <xf numFmtId="3" fontId="3" fillId="5" borderId="9" xfId="0" applyNumberFormat="1" applyFont="1" applyFill="1" applyBorder="1" applyAlignment="1">
      <alignment horizontal="right"/>
    </xf>
    <xf numFmtId="9" fontId="3" fillId="5" borderId="0" xfId="1" applyFont="1" applyFill="1" applyBorder="1" applyAlignment="1">
      <alignment horizontal="right"/>
    </xf>
    <xf numFmtId="9" fontId="3" fillId="5" borderId="9" xfId="1" applyFont="1" applyFill="1" applyBorder="1" applyAlignment="1">
      <alignment horizontal="right"/>
    </xf>
    <xf numFmtId="10" fontId="3" fillId="5" borderId="0" xfId="1" applyNumberFormat="1" applyFont="1" applyFill="1" applyBorder="1" applyAlignment="1">
      <alignment horizontal="right"/>
    </xf>
    <xf numFmtId="10" fontId="3" fillId="5" borderId="9" xfId="1" applyNumberFormat="1" applyFont="1" applyFill="1" applyBorder="1" applyAlignment="1">
      <alignment horizontal="right"/>
    </xf>
    <xf numFmtId="10" fontId="3" fillId="5" borderId="11" xfId="1" applyNumberFormat="1" applyFont="1" applyFill="1" applyBorder="1" applyAlignment="1">
      <alignment horizontal="right"/>
    </xf>
    <xf numFmtId="4" fontId="3" fillId="0" borderId="0" xfId="0" applyNumberFormat="1" applyFont="1"/>
    <xf numFmtId="4" fontId="2" fillId="6" borderId="2" xfId="0" applyNumberFormat="1" applyFont="1" applyFill="1" applyBorder="1" applyAlignment="1">
      <alignment horizontal="right"/>
    </xf>
    <xf numFmtId="3" fontId="2" fillId="6" borderId="19" xfId="0" applyNumberFormat="1" applyFont="1" applyFill="1" applyBorder="1" applyAlignment="1">
      <alignment horizontal="right"/>
    </xf>
    <xf numFmtId="4" fontId="3" fillId="5" borderId="0" xfId="0" applyNumberFormat="1" applyFont="1" applyFill="1" applyBorder="1" applyAlignment="1">
      <alignment horizontal="right"/>
    </xf>
    <xf numFmtId="3" fontId="3" fillId="5" borderId="19" xfId="0" applyNumberFormat="1" applyFont="1" applyFill="1" applyBorder="1" applyAlignment="1">
      <alignment horizontal="right"/>
    </xf>
    <xf numFmtId="4" fontId="3" fillId="5" borderId="19" xfId="0" applyNumberFormat="1" applyFont="1" applyFill="1" applyBorder="1" applyAlignment="1">
      <alignment horizontal="right"/>
    </xf>
    <xf numFmtId="4" fontId="3" fillId="5" borderId="17" xfId="0" applyNumberFormat="1" applyFont="1" applyFill="1" applyBorder="1" applyAlignment="1">
      <alignment horizontal="right"/>
    </xf>
    <xf numFmtId="4" fontId="3" fillId="5" borderId="9" xfId="0" applyNumberFormat="1" applyFont="1" applyFill="1" applyBorder="1" applyAlignment="1">
      <alignment horizontal="right"/>
    </xf>
    <xf numFmtId="3" fontId="3" fillId="5" borderId="11" xfId="0" applyNumberFormat="1" applyFont="1" applyFill="1" applyBorder="1" applyAlignment="1">
      <alignment horizontal="right"/>
    </xf>
    <xf numFmtId="4" fontId="3" fillId="5" borderId="11" xfId="0" applyNumberFormat="1" applyFont="1" applyFill="1" applyBorder="1" applyAlignment="1">
      <alignment horizontal="right"/>
    </xf>
    <xf numFmtId="4" fontId="3" fillId="5" borderId="12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left" vertical="center"/>
    </xf>
    <xf numFmtId="3" fontId="3" fillId="0" borderId="5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left"/>
    </xf>
    <xf numFmtId="0" fontId="3" fillId="0" borderId="5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3" xfId="3" applyFont="1" applyFill="1" applyBorder="1" applyAlignment="1">
      <alignment horizontal="left"/>
    </xf>
    <xf numFmtId="0" fontId="3" fillId="4" borderId="5" xfId="3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0" fillId="0" borderId="3" xfId="0" applyFont="1" applyFill="1" applyBorder="1" applyAlignment="1">
      <alignment horizontal="left" wrapText="1"/>
    </xf>
    <xf numFmtId="0" fontId="10" fillId="0" borderId="5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left" wrapText="1"/>
    </xf>
    <xf numFmtId="0" fontId="10" fillId="6" borderId="5" xfId="0" applyFont="1" applyFill="1" applyBorder="1" applyAlignment="1">
      <alignment horizontal="left" wrapText="1"/>
    </xf>
    <xf numFmtId="3" fontId="3" fillId="0" borderId="3" xfId="0" applyNumberFormat="1" applyFont="1" applyFill="1" applyBorder="1" applyAlignment="1">
      <alignment horizontal="left" wrapText="1"/>
    </xf>
    <xf numFmtId="3" fontId="3" fillId="0" borderId="5" xfId="0" applyNumberFormat="1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5" borderId="18" xfId="0" applyFont="1" applyFill="1" applyBorder="1" applyAlignment="1">
      <alignment horizontal="left" wrapText="1"/>
    </xf>
    <xf numFmtId="0" fontId="3" fillId="5" borderId="19" xfId="0" applyFont="1" applyFill="1" applyBorder="1" applyAlignment="1">
      <alignment horizontal="left" wrapText="1"/>
    </xf>
    <xf numFmtId="0" fontId="3" fillId="5" borderId="2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3" fontId="2" fillId="6" borderId="18" xfId="0" applyNumberFormat="1" applyFont="1" applyFill="1" applyBorder="1" applyAlignment="1">
      <alignment horizontal="left" wrapText="1"/>
    </xf>
    <xf numFmtId="3" fontId="2" fillId="6" borderId="17" xfId="0" applyNumberFormat="1" applyFont="1" applyFill="1" applyBorder="1" applyAlignment="1">
      <alignment horizontal="left" wrapText="1"/>
    </xf>
    <xf numFmtId="0" fontId="3" fillId="5" borderId="16" xfId="0" applyFont="1" applyFill="1" applyBorder="1" applyAlignment="1">
      <alignment horizontal="left" wrapText="1"/>
    </xf>
    <xf numFmtId="0" fontId="3" fillId="5" borderId="11" xfId="0" applyFont="1" applyFill="1" applyBorder="1" applyAlignment="1">
      <alignment horizontal="left" wrapText="1"/>
    </xf>
    <xf numFmtId="0" fontId="3" fillId="5" borderId="3" xfId="2" applyFont="1" applyFill="1" applyBorder="1" applyAlignment="1">
      <alignment horizontal="left"/>
    </xf>
    <xf numFmtId="0" fontId="3" fillId="5" borderId="5" xfId="2" applyFont="1" applyFill="1" applyBorder="1" applyAlignment="1">
      <alignment horizontal="left"/>
    </xf>
    <xf numFmtId="4" fontId="3" fillId="0" borderId="13" xfId="0" applyNumberFormat="1" applyFont="1" applyFill="1" applyBorder="1" applyAlignment="1">
      <alignment horizontal="right"/>
    </xf>
    <xf numFmtId="0" fontId="3" fillId="0" borderId="3" xfId="3" applyFont="1" applyFill="1" applyBorder="1" applyAlignment="1">
      <alignment horizontal="left" wrapText="1"/>
    </xf>
    <xf numFmtId="0" fontId="3" fillId="0" borderId="5" xfId="3" applyFont="1" applyFill="1" applyBorder="1" applyAlignment="1">
      <alignment horizontal="left" wrapText="1"/>
    </xf>
  </cellXfs>
  <cellStyles count="4">
    <cellStyle name="Обычный" xfId="0" builtinId="0"/>
    <cellStyle name="Обычный_Лист1" xfId="2"/>
    <cellStyle name="Процентный" xfId="1" builtinId="5"/>
    <cellStyle name="Стиль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zoomScale="115" zoomScaleNormal="115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A63" sqref="A63:B63"/>
    </sheetView>
  </sheetViews>
  <sheetFormatPr defaultColWidth="9.140625" defaultRowHeight="12.75" outlineLevelRow="2" x14ac:dyDescent="0.2"/>
  <cols>
    <col min="1" max="1" width="34.42578125" customWidth="1"/>
    <col min="2" max="2" width="12.5703125" customWidth="1"/>
    <col min="3" max="29" width="12.42578125" customWidth="1"/>
  </cols>
  <sheetData>
    <row r="1" spans="1:29" ht="12" customHeight="1" x14ac:dyDescent="0.2">
      <c r="A1" s="1" t="s">
        <v>0</v>
      </c>
      <c r="B1" s="2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1"/>
    </row>
    <row r="2" spans="1:29" ht="12" customHeight="1" thickBot="1" x14ac:dyDescent="0.25">
      <c r="A2" s="4" t="s">
        <v>1</v>
      </c>
      <c r="B2" s="5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 t="s">
        <v>2</v>
      </c>
      <c r="S2" s="72"/>
      <c r="T2" s="72"/>
      <c r="U2" s="72"/>
      <c r="V2" s="72"/>
      <c r="W2" s="72"/>
      <c r="X2" s="72"/>
      <c r="Y2" s="73"/>
      <c r="Z2" s="74" t="s">
        <v>3</v>
      </c>
      <c r="AA2" s="74" t="s">
        <v>4</v>
      </c>
      <c r="AB2" s="74" t="s">
        <v>5</v>
      </c>
      <c r="AC2" s="74" t="s">
        <v>6</v>
      </c>
    </row>
    <row r="3" spans="1:29" ht="12" customHeight="1" x14ac:dyDescent="0.2">
      <c r="A3" s="87"/>
      <c r="B3" s="88"/>
      <c r="C3" s="91"/>
      <c r="D3" s="91"/>
      <c r="E3" s="91"/>
      <c r="F3" s="91"/>
      <c r="G3" s="92"/>
      <c r="H3" s="93" t="s">
        <v>7</v>
      </c>
      <c r="I3" s="91"/>
      <c r="J3" s="91"/>
      <c r="K3" s="91"/>
      <c r="L3" s="91"/>
      <c r="M3" s="91"/>
      <c r="N3" s="91"/>
      <c r="O3" s="91"/>
      <c r="P3" s="92"/>
      <c r="Q3" s="94" t="s">
        <v>8</v>
      </c>
      <c r="R3" s="96" t="s">
        <v>9</v>
      </c>
      <c r="S3" s="72"/>
      <c r="T3" s="72"/>
      <c r="U3" s="73"/>
      <c r="V3" s="96" t="s">
        <v>7</v>
      </c>
      <c r="W3" s="72"/>
      <c r="X3" s="72"/>
      <c r="Y3" s="73"/>
      <c r="Z3" s="75"/>
      <c r="AA3" s="75"/>
      <c r="AB3" s="75"/>
      <c r="AC3" s="75"/>
    </row>
    <row r="4" spans="1:29" ht="31.5" x14ac:dyDescent="0.2">
      <c r="A4" s="89"/>
      <c r="B4" s="90"/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6" t="s">
        <v>22</v>
      </c>
      <c r="M4" s="6" t="s">
        <v>81</v>
      </c>
      <c r="N4" s="6" t="s">
        <v>19</v>
      </c>
      <c r="O4" s="6" t="s">
        <v>20</v>
      </c>
      <c r="P4" s="6" t="s">
        <v>80</v>
      </c>
      <c r="Q4" s="95"/>
      <c r="R4" s="6" t="s">
        <v>10</v>
      </c>
      <c r="S4" s="6" t="s">
        <v>11</v>
      </c>
      <c r="T4" s="6" t="s">
        <v>12</v>
      </c>
      <c r="U4" s="6" t="s">
        <v>13</v>
      </c>
      <c r="V4" s="6" t="s">
        <v>21</v>
      </c>
      <c r="W4" s="6" t="s">
        <v>18</v>
      </c>
      <c r="X4" s="6" t="s">
        <v>22</v>
      </c>
      <c r="Y4" s="6" t="s">
        <v>23</v>
      </c>
      <c r="Z4" s="76"/>
      <c r="AA4" s="76"/>
      <c r="AB4" s="76"/>
      <c r="AC4" s="76"/>
    </row>
    <row r="5" spans="1:29" ht="12.75" customHeight="1" x14ac:dyDescent="0.2">
      <c r="A5" s="85" t="s">
        <v>24</v>
      </c>
      <c r="B5" s="8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  <c r="AA5" s="8"/>
      <c r="AB5" s="8"/>
      <c r="AC5" s="8"/>
    </row>
    <row r="6" spans="1:29" s="11" customFormat="1" ht="10.5" x14ac:dyDescent="0.15">
      <c r="A6" s="79" t="s">
        <v>83</v>
      </c>
      <c r="B6" s="80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33">
        <f>C6+D6+G6+R6+S6+T6+U6+E6+F6</f>
        <v>0</v>
      </c>
      <c r="AA6" s="33">
        <f>H6+I6+J6+M6+N6+P6+V6+W6+X6+Y6+O6+L6+K6</f>
        <v>0</v>
      </c>
      <c r="AB6" s="33">
        <f t="shared" ref="AB6" si="0">Q6</f>
        <v>0</v>
      </c>
      <c r="AC6" s="33">
        <f>Z6+AA6+AB6</f>
        <v>0</v>
      </c>
    </row>
    <row r="7" spans="1:29" s="11" customFormat="1" ht="10.5" x14ac:dyDescent="0.15">
      <c r="A7" s="131" t="s">
        <v>84</v>
      </c>
      <c r="B7" s="132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33">
        <f>C7+D7+G7+R7+S7+T7+U7+E7+F7</f>
        <v>0</v>
      </c>
      <c r="AA7" s="33">
        <f t="shared" ref="AA7:AA12" si="1">H7+I7+J7+M7+N7+P7+V7+W7+X7+Y7+O7+L7+K7</f>
        <v>0</v>
      </c>
      <c r="AB7" s="33">
        <f t="shared" ref="AB7:AB12" si="2">Q7</f>
        <v>0</v>
      </c>
      <c r="AC7" s="33">
        <f t="shared" ref="AC7:AC13" si="3">Z7+AA7+AB7</f>
        <v>0</v>
      </c>
    </row>
    <row r="8" spans="1:29" s="11" customFormat="1" ht="10.5" x14ac:dyDescent="0.15">
      <c r="A8" s="131" t="s">
        <v>82</v>
      </c>
      <c r="B8" s="132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33">
        <f>C8+D8+G8+R8+S8+T8+U8+E8+F8</f>
        <v>0</v>
      </c>
      <c r="AA8" s="33">
        <f t="shared" si="1"/>
        <v>0</v>
      </c>
      <c r="AB8" s="33">
        <f t="shared" si="2"/>
        <v>0</v>
      </c>
      <c r="AC8" s="33">
        <f t="shared" si="3"/>
        <v>0</v>
      </c>
    </row>
    <row r="9" spans="1:29" s="11" customFormat="1" ht="10.5" x14ac:dyDescent="0.15">
      <c r="A9" s="79" t="s">
        <v>85</v>
      </c>
      <c r="B9" s="80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33">
        <f>C9+D9+G9+R9+S9+T9+U9+E9+F9</f>
        <v>0</v>
      </c>
      <c r="AA9" s="33">
        <f t="shared" si="1"/>
        <v>0</v>
      </c>
      <c r="AB9" s="33">
        <f t="shared" si="2"/>
        <v>0</v>
      </c>
      <c r="AC9" s="33">
        <f t="shared" si="3"/>
        <v>0</v>
      </c>
    </row>
    <row r="10" spans="1:29" s="13" customFormat="1" ht="11.25" customHeight="1" outlineLevel="2" x14ac:dyDescent="0.15">
      <c r="A10" s="79" t="s">
        <v>85</v>
      </c>
      <c r="B10" s="80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33">
        <f>C10+D10+G10+R10+S10+T10+U10+E10+F10</f>
        <v>0</v>
      </c>
      <c r="AA10" s="33">
        <f t="shared" si="1"/>
        <v>0</v>
      </c>
      <c r="AB10" s="33">
        <f t="shared" si="2"/>
        <v>0</v>
      </c>
      <c r="AC10" s="12">
        <f t="shared" ref="AC10" si="4">AC9</f>
        <v>0</v>
      </c>
    </row>
    <row r="11" spans="1:29" s="15" customFormat="1" ht="10.5" x14ac:dyDescent="0.15">
      <c r="A11" s="77" t="s">
        <v>86</v>
      </c>
      <c r="B11" s="78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33">
        <f t="shared" ref="Z11:Z16" si="5">C11+D11+G11+R11+S11+T11+U11+E11+F11</f>
        <v>0</v>
      </c>
      <c r="AA11" s="33">
        <f t="shared" si="1"/>
        <v>0</v>
      </c>
      <c r="AB11" s="33">
        <f t="shared" si="2"/>
        <v>0</v>
      </c>
      <c r="AC11" s="27">
        <f t="shared" si="3"/>
        <v>0</v>
      </c>
    </row>
    <row r="12" spans="1:29" s="11" customFormat="1" ht="12" customHeight="1" x14ac:dyDescent="0.15">
      <c r="A12" s="79" t="s">
        <v>87</v>
      </c>
      <c r="B12" s="8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>
        <f t="shared" si="5"/>
        <v>0</v>
      </c>
      <c r="AA12" s="33">
        <f t="shared" si="1"/>
        <v>0</v>
      </c>
      <c r="AB12" s="33">
        <f t="shared" si="2"/>
        <v>0</v>
      </c>
      <c r="AC12" s="33">
        <f t="shared" si="3"/>
        <v>0</v>
      </c>
    </row>
    <row r="13" spans="1:29" s="15" customFormat="1" ht="12" customHeight="1" x14ac:dyDescent="0.15">
      <c r="A13" s="81" t="s">
        <v>25</v>
      </c>
      <c r="B13" s="82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3">
        <f t="shared" si="5"/>
        <v>0</v>
      </c>
      <c r="AA13" s="33">
        <f t="shared" ref="AA13" si="6">H13+I13+J13+M13+N13+P13+V13+W13+X13+Y13+O13+L13+K13</f>
        <v>0</v>
      </c>
      <c r="AB13" s="33">
        <f t="shared" ref="AB13" si="7">Q13</f>
        <v>0</v>
      </c>
      <c r="AC13" s="14">
        <f t="shared" si="3"/>
        <v>0</v>
      </c>
    </row>
    <row r="14" spans="1:29" s="11" customFormat="1" ht="12.75" customHeight="1" x14ac:dyDescent="0.15">
      <c r="A14" s="77" t="s">
        <v>88</v>
      </c>
      <c r="B14" s="78"/>
      <c r="C14" s="18" t="e">
        <f t="shared" ref="C14:Y14" si="8">(C21+C25)*$AC$14/($AC$21+$AC$25)</f>
        <v>#DIV/0!</v>
      </c>
      <c r="D14" s="18" t="e">
        <f t="shared" si="8"/>
        <v>#DIV/0!</v>
      </c>
      <c r="E14" s="18" t="e">
        <f t="shared" si="8"/>
        <v>#DIV/0!</v>
      </c>
      <c r="F14" s="18" t="e">
        <f t="shared" si="8"/>
        <v>#DIV/0!</v>
      </c>
      <c r="G14" s="18" t="e">
        <f t="shared" si="8"/>
        <v>#DIV/0!</v>
      </c>
      <c r="H14" s="18" t="e">
        <f t="shared" si="8"/>
        <v>#DIV/0!</v>
      </c>
      <c r="I14" s="18" t="e">
        <f t="shared" si="8"/>
        <v>#DIV/0!</v>
      </c>
      <c r="J14" s="18" t="e">
        <f t="shared" si="8"/>
        <v>#DIV/0!</v>
      </c>
      <c r="K14" s="18" t="e">
        <f t="shared" si="8"/>
        <v>#DIV/0!</v>
      </c>
      <c r="L14" s="18" t="e">
        <f t="shared" si="8"/>
        <v>#DIV/0!</v>
      </c>
      <c r="M14" s="18" t="e">
        <f t="shared" si="8"/>
        <v>#DIV/0!</v>
      </c>
      <c r="N14" s="18" t="e">
        <f t="shared" si="8"/>
        <v>#DIV/0!</v>
      </c>
      <c r="O14" s="18" t="e">
        <f t="shared" si="8"/>
        <v>#DIV/0!</v>
      </c>
      <c r="P14" s="18" t="e">
        <f t="shared" si="8"/>
        <v>#DIV/0!</v>
      </c>
      <c r="Q14" s="18" t="e">
        <f t="shared" si="8"/>
        <v>#DIV/0!</v>
      </c>
      <c r="R14" s="18" t="e">
        <f t="shared" si="8"/>
        <v>#DIV/0!</v>
      </c>
      <c r="S14" s="18" t="e">
        <f t="shared" si="8"/>
        <v>#DIV/0!</v>
      </c>
      <c r="T14" s="18" t="e">
        <f t="shared" si="8"/>
        <v>#DIV/0!</v>
      </c>
      <c r="U14" s="18" t="e">
        <f t="shared" si="8"/>
        <v>#DIV/0!</v>
      </c>
      <c r="V14" s="18" t="e">
        <f t="shared" si="8"/>
        <v>#DIV/0!</v>
      </c>
      <c r="W14" s="18" t="e">
        <f t="shared" si="8"/>
        <v>#DIV/0!</v>
      </c>
      <c r="X14" s="18" t="e">
        <f t="shared" si="8"/>
        <v>#DIV/0!</v>
      </c>
      <c r="Y14" s="18" t="e">
        <f t="shared" si="8"/>
        <v>#DIV/0!</v>
      </c>
      <c r="Z14" s="33" t="e">
        <f t="shared" si="5"/>
        <v>#DIV/0!</v>
      </c>
      <c r="AA14" s="33" t="e">
        <f t="shared" ref="AA14:AA15" si="9">H14+I14+J14+M14+N14+P14+V14+W14+X14+Y14+O14+L14+K14</f>
        <v>#DIV/0!</v>
      </c>
      <c r="AB14" s="33" t="e">
        <f t="shared" ref="AB14:AB15" si="10">Q14</f>
        <v>#DIV/0!</v>
      </c>
      <c r="AC14" s="10"/>
    </row>
    <row r="15" spans="1:29" s="11" customFormat="1" ht="10.5" x14ac:dyDescent="0.15">
      <c r="A15" s="83" t="s">
        <v>89</v>
      </c>
      <c r="B15" s="84"/>
      <c r="C15" s="19" t="e">
        <f t="shared" ref="C15:Y15" si="11">C19*$AC$15/$AC$19</f>
        <v>#DIV/0!</v>
      </c>
      <c r="D15" s="19" t="e">
        <f t="shared" si="11"/>
        <v>#DIV/0!</v>
      </c>
      <c r="E15" s="19" t="e">
        <f t="shared" si="11"/>
        <v>#DIV/0!</v>
      </c>
      <c r="F15" s="19" t="e">
        <f t="shared" si="11"/>
        <v>#DIV/0!</v>
      </c>
      <c r="G15" s="19" t="e">
        <f t="shared" si="11"/>
        <v>#DIV/0!</v>
      </c>
      <c r="H15" s="19" t="e">
        <f t="shared" si="11"/>
        <v>#DIV/0!</v>
      </c>
      <c r="I15" s="19" t="e">
        <f t="shared" si="11"/>
        <v>#DIV/0!</v>
      </c>
      <c r="J15" s="19" t="e">
        <f t="shared" si="11"/>
        <v>#DIV/0!</v>
      </c>
      <c r="K15" s="19" t="e">
        <f t="shared" si="11"/>
        <v>#DIV/0!</v>
      </c>
      <c r="L15" s="19" t="e">
        <f t="shared" si="11"/>
        <v>#DIV/0!</v>
      </c>
      <c r="M15" s="19" t="e">
        <f t="shared" si="11"/>
        <v>#DIV/0!</v>
      </c>
      <c r="N15" s="19" t="e">
        <f t="shared" si="11"/>
        <v>#DIV/0!</v>
      </c>
      <c r="O15" s="19" t="e">
        <f t="shared" si="11"/>
        <v>#DIV/0!</v>
      </c>
      <c r="P15" s="19" t="e">
        <f t="shared" si="11"/>
        <v>#DIV/0!</v>
      </c>
      <c r="Q15" s="19" t="e">
        <f t="shared" si="11"/>
        <v>#DIV/0!</v>
      </c>
      <c r="R15" s="19" t="e">
        <f t="shared" si="11"/>
        <v>#DIV/0!</v>
      </c>
      <c r="S15" s="19" t="e">
        <f t="shared" si="11"/>
        <v>#DIV/0!</v>
      </c>
      <c r="T15" s="19" t="e">
        <f t="shared" si="11"/>
        <v>#DIV/0!</v>
      </c>
      <c r="U15" s="19" t="e">
        <f t="shared" si="11"/>
        <v>#DIV/0!</v>
      </c>
      <c r="V15" s="19" t="e">
        <f t="shared" si="11"/>
        <v>#DIV/0!</v>
      </c>
      <c r="W15" s="19" t="e">
        <f t="shared" si="11"/>
        <v>#DIV/0!</v>
      </c>
      <c r="X15" s="19" t="e">
        <f t="shared" si="11"/>
        <v>#DIV/0!</v>
      </c>
      <c r="Y15" s="19" t="e">
        <f t="shared" si="11"/>
        <v>#DIV/0!</v>
      </c>
      <c r="Z15" s="33" t="e">
        <f t="shared" si="5"/>
        <v>#DIV/0!</v>
      </c>
      <c r="AA15" s="33" t="e">
        <f t="shared" si="9"/>
        <v>#DIV/0!</v>
      </c>
      <c r="AB15" s="33" t="e">
        <f t="shared" si="10"/>
        <v>#DIV/0!</v>
      </c>
      <c r="AC15" s="10"/>
    </row>
    <row r="16" spans="1:29" s="15" customFormat="1" ht="12" customHeight="1" x14ac:dyDescent="0.15">
      <c r="A16" s="83" t="s">
        <v>26</v>
      </c>
      <c r="B16" s="8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33">
        <f t="shared" si="5"/>
        <v>0</v>
      </c>
      <c r="AA16" s="10">
        <f t="shared" ref="AA16" si="12">H16+I16+J16+M16+N16+P16+V16+W16+X16+Y16+O16+L16+K16</f>
        <v>0</v>
      </c>
      <c r="AB16" s="10">
        <f t="shared" ref="AB16" si="13">Q16</f>
        <v>0</v>
      </c>
      <c r="AC16" s="14">
        <f t="shared" ref="AC16:AC38" si="14">Z16+AA16+AB16</f>
        <v>0</v>
      </c>
    </row>
    <row r="17" spans="1:29" s="15" customFormat="1" ht="11.25" hidden="1" customHeight="1" outlineLevel="1" x14ac:dyDescent="0.15">
      <c r="A17" s="99" t="s">
        <v>27</v>
      </c>
      <c r="B17" s="10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10" t="e">
        <f>#REF!+C17+D17+G17+R17+S17+T17+U17+E17+F17</f>
        <v>#REF!</v>
      </c>
      <c r="AA17" s="10">
        <f t="shared" ref="AA17:AA38" si="15">H17+I17+J17+M17+N17+P17+V17+W17+X17+Y17+O17+L17+K17</f>
        <v>0</v>
      </c>
      <c r="AB17" s="10">
        <f t="shared" ref="AB17:AB38" si="16">Q17</f>
        <v>0</v>
      </c>
      <c r="AC17" s="14" t="e">
        <f t="shared" si="14"/>
        <v>#REF!</v>
      </c>
    </row>
    <row r="18" spans="1:29" s="15" customFormat="1" ht="10.5" hidden="1" outlineLevel="1" collapsed="1" x14ac:dyDescent="0.15">
      <c r="A18" s="101" t="s">
        <v>28</v>
      </c>
      <c r="B18" s="102"/>
      <c r="C18" s="20">
        <v>26</v>
      </c>
      <c r="D18" s="20">
        <v>117</v>
      </c>
      <c r="E18" s="20">
        <v>0</v>
      </c>
      <c r="F18" s="20">
        <v>0</v>
      </c>
      <c r="G18" s="20"/>
      <c r="H18" s="20">
        <v>76</v>
      </c>
      <c r="I18" s="20">
        <v>499</v>
      </c>
      <c r="J18" s="20">
        <v>1627</v>
      </c>
      <c r="K18" s="20"/>
      <c r="L18" s="20"/>
      <c r="M18" s="20">
        <v>397</v>
      </c>
      <c r="N18" s="20">
        <v>0</v>
      </c>
      <c r="O18" s="20"/>
      <c r="P18" s="20"/>
      <c r="Q18" s="20">
        <v>352</v>
      </c>
      <c r="R18" s="20">
        <v>7</v>
      </c>
      <c r="S18" s="20">
        <v>8</v>
      </c>
      <c r="T18" s="20">
        <v>14</v>
      </c>
      <c r="U18" s="20">
        <v>26</v>
      </c>
      <c r="V18" s="20">
        <v>15</v>
      </c>
      <c r="W18" s="20">
        <v>6</v>
      </c>
      <c r="X18" s="20">
        <v>6</v>
      </c>
      <c r="Y18" s="20">
        <v>18</v>
      </c>
      <c r="Z18" s="10" t="e">
        <f>#REF!+C18+D18+G18+R18+S18+T18+U18+E18+F18</f>
        <v>#REF!</v>
      </c>
      <c r="AA18" s="10">
        <f t="shared" si="15"/>
        <v>2644</v>
      </c>
      <c r="AB18" s="10">
        <f t="shared" si="16"/>
        <v>352</v>
      </c>
      <c r="AC18" s="14" t="e">
        <f t="shared" si="14"/>
        <v>#REF!</v>
      </c>
    </row>
    <row r="19" spans="1:29" s="11" customFormat="1" ht="10.5" collapsed="1" x14ac:dyDescent="0.15">
      <c r="A19" s="97" t="s">
        <v>29</v>
      </c>
      <c r="B19" s="9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3">
        <f>C19+D19+G19+R19+S19+T19+U19+E19+F19</f>
        <v>0</v>
      </c>
      <c r="AA19" s="10">
        <f t="shared" si="15"/>
        <v>0</v>
      </c>
      <c r="AB19" s="10">
        <f t="shared" si="16"/>
        <v>0</v>
      </c>
      <c r="AC19" s="14">
        <f t="shared" si="14"/>
        <v>0</v>
      </c>
    </row>
    <row r="20" spans="1:29" s="11" customFormat="1" ht="10.5" hidden="1" outlineLevel="1" x14ac:dyDescent="0.15">
      <c r="A20" s="97" t="s">
        <v>30</v>
      </c>
      <c r="B20" s="9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0" t="e">
        <f>#REF!+C20+D20+G20+R20+S20+T20+U20+E20+F20</f>
        <v>#REF!</v>
      </c>
      <c r="AA20" s="10">
        <f t="shared" si="15"/>
        <v>0</v>
      </c>
      <c r="AB20" s="10">
        <f t="shared" si="16"/>
        <v>0</v>
      </c>
      <c r="AC20" s="14" t="e">
        <f t="shared" si="14"/>
        <v>#REF!</v>
      </c>
    </row>
    <row r="21" spans="1:29" s="11" customFormat="1" ht="10.5" collapsed="1" x14ac:dyDescent="0.15">
      <c r="A21" s="97" t="s">
        <v>31</v>
      </c>
      <c r="B21" s="9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3">
        <f>C21+D21+G21+R21+S21+T21+U21+E21+F21</f>
        <v>0</v>
      </c>
      <c r="AA21" s="10">
        <f t="shared" si="15"/>
        <v>0</v>
      </c>
      <c r="AB21" s="10">
        <f t="shared" si="16"/>
        <v>0</v>
      </c>
      <c r="AC21" s="14">
        <f t="shared" si="14"/>
        <v>0</v>
      </c>
    </row>
    <row r="22" spans="1:29" s="11" customFormat="1" ht="10.5" x14ac:dyDescent="0.15">
      <c r="A22" s="97" t="s">
        <v>32</v>
      </c>
      <c r="B22" s="9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3">
        <f>C22+D22+G22+R22+S22+T22+U22+E22+F22</f>
        <v>0</v>
      </c>
      <c r="AA22" s="10">
        <f t="shared" si="15"/>
        <v>0</v>
      </c>
      <c r="AB22" s="10">
        <f t="shared" si="16"/>
        <v>0</v>
      </c>
      <c r="AC22" s="14">
        <f t="shared" si="14"/>
        <v>0</v>
      </c>
    </row>
    <row r="23" spans="1:29" s="11" customFormat="1" ht="10.5" x14ac:dyDescent="0.15">
      <c r="A23" s="97" t="s">
        <v>33</v>
      </c>
      <c r="B23" s="9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3">
        <f>C23+D23+G23+R23+S23+T23+U23+E23+F23</f>
        <v>0</v>
      </c>
      <c r="AA23" s="10">
        <f t="shared" si="15"/>
        <v>0</v>
      </c>
      <c r="AB23" s="10">
        <f t="shared" si="16"/>
        <v>0</v>
      </c>
      <c r="AC23" s="14">
        <f t="shared" si="14"/>
        <v>0</v>
      </c>
    </row>
    <row r="24" spans="1:29" s="11" customFormat="1" ht="10.5" hidden="1" outlineLevel="1" x14ac:dyDescent="0.15">
      <c r="A24" s="97" t="s">
        <v>34</v>
      </c>
      <c r="B24" s="9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e">
        <f>#REF!+C24+D24+G24+R24+S24+T24+U24+E24+F24</f>
        <v>#REF!</v>
      </c>
      <c r="AA24" s="10">
        <f t="shared" si="15"/>
        <v>0</v>
      </c>
      <c r="AB24" s="10">
        <f t="shared" si="16"/>
        <v>0</v>
      </c>
      <c r="AC24" s="14" t="e">
        <f t="shared" si="14"/>
        <v>#REF!</v>
      </c>
    </row>
    <row r="25" spans="1:29" s="11" customFormat="1" ht="10.5" collapsed="1" x14ac:dyDescent="0.15">
      <c r="A25" s="97" t="s">
        <v>35</v>
      </c>
      <c r="B25" s="9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3">
        <f>C25+D25+G25+R25+S25+T25+U25+E25+F25</f>
        <v>0</v>
      </c>
      <c r="AA25" s="10">
        <f t="shared" si="15"/>
        <v>0</v>
      </c>
      <c r="AB25" s="10">
        <f t="shared" si="16"/>
        <v>0</v>
      </c>
      <c r="AC25" s="14">
        <f t="shared" si="14"/>
        <v>0</v>
      </c>
    </row>
    <row r="26" spans="1:29" s="11" customFormat="1" ht="10.5" x14ac:dyDescent="0.15">
      <c r="A26" s="97" t="s">
        <v>36</v>
      </c>
      <c r="B26" s="9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3">
        <f>C26+D26+G26+R26+S26+T26+U26+E26+F26</f>
        <v>0</v>
      </c>
      <c r="AA26" s="10">
        <f t="shared" si="15"/>
        <v>0</v>
      </c>
      <c r="AB26" s="10">
        <f t="shared" si="16"/>
        <v>0</v>
      </c>
      <c r="AC26" s="14">
        <f t="shared" si="14"/>
        <v>0</v>
      </c>
    </row>
    <row r="27" spans="1:29" s="11" customFormat="1" ht="10.5" x14ac:dyDescent="0.15">
      <c r="A27" s="97" t="s">
        <v>37</v>
      </c>
      <c r="B27" s="9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3">
        <f>C27+D27+G27+R27+S27+T27+U27+E27+F27</f>
        <v>0</v>
      </c>
      <c r="AA27" s="10">
        <f t="shared" si="15"/>
        <v>0</v>
      </c>
      <c r="AB27" s="10">
        <f t="shared" si="16"/>
        <v>0</v>
      </c>
      <c r="AC27" s="14">
        <f t="shared" si="14"/>
        <v>0</v>
      </c>
    </row>
    <row r="28" spans="1:29" s="15" customFormat="1" ht="10.5" x14ac:dyDescent="0.15">
      <c r="A28" s="134" t="s">
        <v>97</v>
      </c>
      <c r="B28" s="135"/>
      <c r="C28" s="14"/>
      <c r="D28" s="14"/>
      <c r="E28" s="14"/>
      <c r="F28" s="14"/>
      <c r="G28" s="14"/>
      <c r="H28" s="14"/>
      <c r="I28" s="14"/>
      <c r="J28" s="14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4" t="e">
        <f>#REF!+C28+D28+G28+R28+S28+T28+U28+E28+F28</f>
        <v>#REF!</v>
      </c>
      <c r="AA28" s="14">
        <f t="shared" si="15"/>
        <v>0</v>
      </c>
      <c r="AB28" s="14">
        <f t="shared" si="16"/>
        <v>0</v>
      </c>
      <c r="AC28" s="14" t="e">
        <f t="shared" si="14"/>
        <v>#REF!</v>
      </c>
    </row>
    <row r="29" spans="1:29" s="15" customFormat="1" ht="10.5" x14ac:dyDescent="0.15">
      <c r="A29" s="134" t="s">
        <v>98</v>
      </c>
      <c r="B29" s="13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 t="e">
        <f>#REF!+C29+D29+G29+R29+S29+T29+U29+E29+F29</f>
        <v>#REF!</v>
      </c>
      <c r="AA29" s="14">
        <f t="shared" si="15"/>
        <v>0</v>
      </c>
      <c r="AB29" s="14">
        <f t="shared" si="16"/>
        <v>0</v>
      </c>
      <c r="AC29" s="14" t="e">
        <f t="shared" si="14"/>
        <v>#REF!</v>
      </c>
    </row>
    <row r="30" spans="1:29" s="15" customFormat="1" ht="10.5" x14ac:dyDescent="0.15">
      <c r="A30" s="134" t="s">
        <v>99</v>
      </c>
      <c r="B30" s="13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 t="e">
        <f>#REF!+C30+D30+G30+R30+S30+T30+U30+E30+F30</f>
        <v>#REF!</v>
      </c>
      <c r="AA30" s="14">
        <f t="shared" si="15"/>
        <v>0</v>
      </c>
      <c r="AB30" s="14">
        <f t="shared" si="16"/>
        <v>0</v>
      </c>
      <c r="AC30" s="14" t="e">
        <f t="shared" si="14"/>
        <v>#REF!</v>
      </c>
    </row>
    <row r="31" spans="1:29" s="15" customFormat="1" ht="10.5" x14ac:dyDescent="0.15">
      <c r="A31" s="134" t="s">
        <v>100</v>
      </c>
      <c r="B31" s="13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 t="e">
        <f>#REF!+C31+D31+G31+R31+S31+T31+U31+E31+F31</f>
        <v>#REF!</v>
      </c>
      <c r="AA31" s="14">
        <f t="shared" si="15"/>
        <v>0</v>
      </c>
      <c r="AB31" s="14">
        <f t="shared" si="16"/>
        <v>0</v>
      </c>
      <c r="AC31" s="14" t="e">
        <f t="shared" si="14"/>
        <v>#REF!</v>
      </c>
    </row>
    <row r="32" spans="1:29" s="15" customFormat="1" ht="10.5" hidden="1" outlineLevel="1" x14ac:dyDescent="0.15">
      <c r="A32" s="83"/>
      <c r="B32" s="8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 t="e">
        <f>#REF!+C32+D32+G32+R32+S32+T32+U32+E32+F32</f>
        <v>#REF!</v>
      </c>
      <c r="AA32" s="14">
        <f t="shared" si="15"/>
        <v>0</v>
      </c>
      <c r="AB32" s="14">
        <f t="shared" si="16"/>
        <v>0</v>
      </c>
      <c r="AC32" s="14" t="e">
        <f t="shared" si="14"/>
        <v>#REF!</v>
      </c>
    </row>
    <row r="33" spans="1:29" s="15" customFormat="1" ht="10.5" hidden="1" outlineLevel="1" x14ac:dyDescent="0.15">
      <c r="A33" s="83"/>
      <c r="B33" s="8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 t="e">
        <f>#REF!+C33+D33+G33+R33+S33+T33+U33+E33+F33</f>
        <v>#REF!</v>
      </c>
      <c r="AA33" s="14">
        <f t="shared" si="15"/>
        <v>0</v>
      </c>
      <c r="AB33" s="14">
        <f t="shared" si="16"/>
        <v>0</v>
      </c>
      <c r="AC33" s="14" t="e">
        <f t="shared" si="14"/>
        <v>#REF!</v>
      </c>
    </row>
    <row r="34" spans="1:29" s="15" customFormat="1" ht="10.5" hidden="1" outlineLevel="1" x14ac:dyDescent="0.15">
      <c r="A34" s="83"/>
      <c r="B34" s="8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 t="e">
        <f>#REF!+C34+D34+G34+R34+S34+T34+U34+E34+F34</f>
        <v>#REF!</v>
      </c>
      <c r="AA34" s="14">
        <f t="shared" si="15"/>
        <v>0</v>
      </c>
      <c r="AB34" s="14">
        <f t="shared" si="16"/>
        <v>0</v>
      </c>
      <c r="AC34" s="14" t="e">
        <f t="shared" si="14"/>
        <v>#REF!</v>
      </c>
    </row>
    <row r="35" spans="1:29" s="15" customFormat="1" ht="10.5" hidden="1" outlineLevel="1" x14ac:dyDescent="0.15">
      <c r="A35" s="83"/>
      <c r="B35" s="8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 t="e">
        <f>#REF!+C35+D35+G35+R35+S35+T35+U35+E35+F35</f>
        <v>#REF!</v>
      </c>
      <c r="AA35" s="14">
        <f t="shared" si="15"/>
        <v>0</v>
      </c>
      <c r="AB35" s="14">
        <f t="shared" si="16"/>
        <v>0</v>
      </c>
      <c r="AC35" s="14" t="e">
        <f t="shared" si="14"/>
        <v>#REF!</v>
      </c>
    </row>
    <row r="36" spans="1:29" s="15" customFormat="1" ht="10.5" hidden="1" outlineLevel="1" x14ac:dyDescent="0.15">
      <c r="A36" s="83"/>
      <c r="B36" s="8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 t="e">
        <f>#REF!+C36+D36+G36+R36+S36+T36+U36+E36+F36</f>
        <v>#REF!</v>
      </c>
      <c r="AA36" s="14">
        <f t="shared" si="15"/>
        <v>0</v>
      </c>
      <c r="AB36" s="14">
        <f t="shared" si="16"/>
        <v>0</v>
      </c>
      <c r="AC36" s="14" t="e">
        <f t="shared" si="14"/>
        <v>#REF!</v>
      </c>
    </row>
    <row r="37" spans="1:29" s="15" customFormat="1" ht="10.5" hidden="1" outlineLevel="1" x14ac:dyDescent="0.15">
      <c r="A37" s="83"/>
      <c r="B37" s="8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 t="e">
        <f>#REF!+C37+D37+G37+R37+S37+T37+U37+E37+F37</f>
        <v>#REF!</v>
      </c>
      <c r="AA37" s="14">
        <f t="shared" si="15"/>
        <v>0</v>
      </c>
      <c r="AB37" s="14">
        <f t="shared" si="16"/>
        <v>0</v>
      </c>
      <c r="AC37" s="14" t="e">
        <f t="shared" si="14"/>
        <v>#REF!</v>
      </c>
    </row>
    <row r="38" spans="1:29" s="11" customFormat="1" ht="10.5" collapsed="1" x14ac:dyDescent="0.15">
      <c r="A38" s="81" t="s">
        <v>38</v>
      </c>
      <c r="B38" s="8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3">
        <f>C38+D38+G38+R38+S38+T38+U38+E38+F38</f>
        <v>0</v>
      </c>
      <c r="AA38" s="10">
        <f t="shared" si="15"/>
        <v>0</v>
      </c>
      <c r="AB38" s="10">
        <f t="shared" si="16"/>
        <v>0</v>
      </c>
      <c r="AC38" s="14">
        <f t="shared" si="14"/>
        <v>0</v>
      </c>
    </row>
    <row r="39" spans="1:29" x14ac:dyDescent="0.2">
      <c r="A39" s="103"/>
      <c r="B39" s="104"/>
      <c r="C39" s="21"/>
      <c r="D39" s="21"/>
      <c r="E39" s="21"/>
      <c r="F39" s="21"/>
      <c r="G39" s="21"/>
      <c r="H39" s="2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  <c r="AA39" s="22"/>
      <c r="AB39" s="22"/>
      <c r="AC39" s="23"/>
    </row>
    <row r="40" spans="1:29" x14ac:dyDescent="0.2">
      <c r="A40" s="109" t="s">
        <v>39</v>
      </c>
      <c r="B40" s="110"/>
      <c r="C40" s="24" t="e">
        <f>C41+C47+C48+C63+C71+C72+C70</f>
        <v>#DIV/0!</v>
      </c>
      <c r="D40" s="24" t="e">
        <f>D41+D47+D48+D63+D71+D72+D70</f>
        <v>#DIV/0!</v>
      </c>
      <c r="E40" s="24" t="e">
        <f>E41+E47+E48+E63+E71+E72+E70</f>
        <v>#DIV/0!</v>
      </c>
      <c r="F40" s="24" t="e">
        <f>F41+F47+F48+F63+F71+F72+F70</f>
        <v>#DIV/0!</v>
      </c>
      <c r="G40" s="24" t="e">
        <f>G41+G47+G48+G63+G71+G72+G70</f>
        <v>#DIV/0!</v>
      </c>
      <c r="H40" s="24" t="e">
        <f>H41+H47+H48+H63+H71+H72+H70</f>
        <v>#DIV/0!</v>
      </c>
      <c r="I40" s="24" t="e">
        <f>I41+I47+I48+I63+I71+I72+I70</f>
        <v>#DIV/0!</v>
      </c>
      <c r="J40" s="24" t="e">
        <f>J41+J47+J48+J63+J71+J72+J70</f>
        <v>#DIV/0!</v>
      </c>
      <c r="K40" s="24" t="e">
        <f>K41+K47+K48+K63+K71+K72+K70</f>
        <v>#DIV/0!</v>
      </c>
      <c r="L40" s="24" t="e">
        <f>L41+L47+L48+L63+L71+L72+L70</f>
        <v>#DIV/0!</v>
      </c>
      <c r="M40" s="24" t="e">
        <f>M41+M47+M48+M63+M71+M72+M70</f>
        <v>#DIV/0!</v>
      </c>
      <c r="N40" s="24" t="e">
        <f>N41+N47+N48+N63+N71+N72+N70</f>
        <v>#DIV/0!</v>
      </c>
      <c r="O40" s="24" t="e">
        <f>O41+O47+O48+O63+O71+O72+O70</f>
        <v>#DIV/0!</v>
      </c>
      <c r="P40" s="24" t="e">
        <f>P41+P47+P48+P63+P71+P72+P70</f>
        <v>#DIV/0!</v>
      </c>
      <c r="Q40" s="24" t="e">
        <f>Q41+Q47+Q48+Q63+Q71+Q72+Q70</f>
        <v>#DIV/0!</v>
      </c>
      <c r="R40" s="24" t="e">
        <f>R41+R47+R48+R63+R71+R72+R70</f>
        <v>#DIV/0!</v>
      </c>
      <c r="S40" s="24" t="e">
        <f>S41+S47+S48+S63+S71+S72+S70</f>
        <v>#DIV/0!</v>
      </c>
      <c r="T40" s="24" t="e">
        <f>T41+T47+T48+T63+T71+T72+T70</f>
        <v>#DIV/0!</v>
      </c>
      <c r="U40" s="24" t="e">
        <f>U41+U47+U48+U63+U71+U72+U70</f>
        <v>#DIV/0!</v>
      </c>
      <c r="V40" s="24" t="e">
        <f>V41+V47+V48+V63+V71+V72+V70</f>
        <v>#DIV/0!</v>
      </c>
      <c r="W40" s="24" t="e">
        <f>W41+W47+W48+W63+W71+W72+W70</f>
        <v>#DIV/0!</v>
      </c>
      <c r="X40" s="24" t="e">
        <f>X41+X47+X48+X63+X71+X72+X70</f>
        <v>#DIV/0!</v>
      </c>
      <c r="Y40" s="24" t="e">
        <f>Y41+Y47+Y48+Y63+Y71+Y72+Y70</f>
        <v>#DIV/0!</v>
      </c>
      <c r="Z40" s="51" t="e">
        <f>C40+D40+G40+R40+S40+T40+U40+E40+F40</f>
        <v>#DIV/0!</v>
      </c>
      <c r="AA40" s="60" t="e">
        <f t="shared" ref="AA40" si="17">H40+I40+J40+M40+N40+P40+V40+W40+X40+Y40+O40+L40+K40</f>
        <v>#DIV/0!</v>
      </c>
      <c r="AB40" s="60" t="e">
        <f t="shared" ref="AB40" si="18">Q40</f>
        <v>#DIV/0!</v>
      </c>
      <c r="AC40" s="60" t="e">
        <f t="shared" ref="AC40" si="19">Z40+AA40+AB40</f>
        <v>#DIV/0!</v>
      </c>
    </row>
    <row r="41" spans="1:29" x14ac:dyDescent="0.2">
      <c r="A41" s="107" t="s">
        <v>40</v>
      </c>
      <c r="B41" s="108"/>
      <c r="C41" s="25">
        <f>(SUM(C42:C46)*C9)</f>
        <v>0</v>
      </c>
      <c r="D41" s="25">
        <f t="shared" ref="D41:Y41" si="20">(SUM(D42:D46)*D9)</f>
        <v>0</v>
      </c>
      <c r="E41" s="25">
        <f t="shared" si="20"/>
        <v>0</v>
      </c>
      <c r="F41" s="25">
        <f t="shared" si="20"/>
        <v>0</v>
      </c>
      <c r="G41" s="25">
        <f t="shared" si="20"/>
        <v>0</v>
      </c>
      <c r="H41" s="25">
        <f t="shared" si="20"/>
        <v>0</v>
      </c>
      <c r="I41" s="25">
        <f t="shared" si="20"/>
        <v>0</v>
      </c>
      <c r="J41" s="25">
        <f t="shared" si="20"/>
        <v>0</v>
      </c>
      <c r="K41" s="25">
        <f t="shared" si="20"/>
        <v>0</v>
      </c>
      <c r="L41" s="25">
        <f t="shared" si="20"/>
        <v>0</v>
      </c>
      <c r="M41" s="25">
        <f t="shared" si="20"/>
        <v>0</v>
      </c>
      <c r="N41" s="25">
        <f t="shared" si="20"/>
        <v>0</v>
      </c>
      <c r="O41" s="25">
        <f t="shared" si="20"/>
        <v>0</v>
      </c>
      <c r="P41" s="25">
        <f t="shared" si="20"/>
        <v>0</v>
      </c>
      <c r="Q41" s="25">
        <f t="shared" si="20"/>
        <v>0</v>
      </c>
      <c r="R41" s="25">
        <f t="shared" si="20"/>
        <v>0</v>
      </c>
      <c r="S41" s="25">
        <f t="shared" si="20"/>
        <v>0</v>
      </c>
      <c r="T41" s="25">
        <f t="shared" si="20"/>
        <v>0</v>
      </c>
      <c r="U41" s="25">
        <f t="shared" si="20"/>
        <v>0</v>
      </c>
      <c r="V41" s="25">
        <f t="shared" si="20"/>
        <v>0</v>
      </c>
      <c r="W41" s="25">
        <f t="shared" si="20"/>
        <v>0</v>
      </c>
      <c r="X41" s="25">
        <f t="shared" si="20"/>
        <v>0</v>
      </c>
      <c r="Y41" s="25">
        <f t="shared" si="20"/>
        <v>0</v>
      </c>
      <c r="Z41" s="33">
        <f>C41+D41+G41+R41+S41+T41+U41+E41+F41</f>
        <v>0</v>
      </c>
      <c r="AA41" s="10">
        <f t="shared" ref="AA41" si="21">H41+I41+J41+M41+N41+P41+V41+W41+X41+Y41+O41+L41+K41</f>
        <v>0</v>
      </c>
      <c r="AB41" s="10">
        <f t="shared" ref="AB41" si="22">Q41</f>
        <v>0</v>
      </c>
      <c r="AC41" s="14">
        <f t="shared" ref="AC41" si="23">Z41+AA41+AB41</f>
        <v>0</v>
      </c>
    </row>
    <row r="42" spans="1:29" hidden="1" outlineLevel="1" x14ac:dyDescent="0.2">
      <c r="A42" s="105" t="s">
        <v>41</v>
      </c>
      <c r="B42" s="106"/>
      <c r="C42" s="27">
        <v>159.97999999999999</v>
      </c>
      <c r="D42" s="25">
        <v>105.89</v>
      </c>
      <c r="E42" s="25">
        <v>232.95</v>
      </c>
      <c r="F42" s="28">
        <v>269.45999999999998</v>
      </c>
      <c r="G42" s="28">
        <v>112.75</v>
      </c>
      <c r="H42" s="25">
        <v>0</v>
      </c>
      <c r="I42" s="25">
        <v>69.44</v>
      </c>
      <c r="J42" s="25">
        <v>96.35</v>
      </c>
      <c r="K42" s="25">
        <v>111.22</v>
      </c>
      <c r="L42" s="25">
        <v>236</v>
      </c>
      <c r="M42" s="25">
        <v>111.22</v>
      </c>
      <c r="N42" s="25">
        <v>213.83</v>
      </c>
      <c r="O42" s="25">
        <v>122.28</v>
      </c>
      <c r="P42" s="25">
        <v>108.93</v>
      </c>
      <c r="Q42" s="25">
        <v>117.13</v>
      </c>
      <c r="R42" s="27">
        <v>159.97999999999999</v>
      </c>
      <c r="S42" s="25">
        <v>230.75</v>
      </c>
      <c r="T42" s="25">
        <v>232.95</v>
      </c>
      <c r="U42" s="28">
        <v>269.45999999999998</v>
      </c>
      <c r="V42" s="25">
        <v>96.35</v>
      </c>
      <c r="W42" s="25">
        <v>236.87</v>
      </c>
      <c r="X42" s="25">
        <v>236.42</v>
      </c>
      <c r="Y42" s="25">
        <v>198.71</v>
      </c>
      <c r="Z42" s="29"/>
      <c r="AA42" s="30"/>
      <c r="AB42" s="30"/>
      <c r="AC42" s="31"/>
    </row>
    <row r="43" spans="1:29" hidden="1" outlineLevel="1" x14ac:dyDescent="0.2">
      <c r="A43" s="105" t="s">
        <v>42</v>
      </c>
      <c r="B43" s="106"/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34"/>
      <c r="AA43" s="35"/>
      <c r="AB43" s="35"/>
      <c r="AC43" s="32"/>
    </row>
    <row r="44" spans="1:29" s="39" customFormat="1" ht="10.5" hidden="1" outlineLevel="1" x14ac:dyDescent="0.15">
      <c r="A44" s="105" t="s">
        <v>43</v>
      </c>
      <c r="B44" s="106"/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36"/>
      <c r="AA44" s="37"/>
      <c r="AB44" s="37"/>
      <c r="AC44" s="38"/>
    </row>
    <row r="45" spans="1:29" hidden="1" outlineLevel="1" x14ac:dyDescent="0.2">
      <c r="A45" s="105" t="s">
        <v>44</v>
      </c>
      <c r="B45" s="106"/>
      <c r="C45" s="27">
        <v>46</v>
      </c>
      <c r="D45" s="27">
        <v>46</v>
      </c>
      <c r="E45" s="27">
        <v>46</v>
      </c>
      <c r="F45" s="27">
        <v>46</v>
      </c>
      <c r="G45" s="27">
        <v>46</v>
      </c>
      <c r="H45" s="27">
        <v>42</v>
      </c>
      <c r="I45" s="27">
        <v>46</v>
      </c>
      <c r="J45" s="27">
        <v>46</v>
      </c>
      <c r="K45" s="27">
        <v>46</v>
      </c>
      <c r="L45" s="27">
        <v>46</v>
      </c>
      <c r="M45" s="27">
        <v>46</v>
      </c>
      <c r="N45" s="27">
        <v>46</v>
      </c>
      <c r="O45" s="27">
        <v>46</v>
      </c>
      <c r="P45" s="27">
        <v>46</v>
      </c>
      <c r="Q45" s="27">
        <v>46</v>
      </c>
      <c r="R45" s="27">
        <v>46</v>
      </c>
      <c r="S45" s="27">
        <v>46</v>
      </c>
      <c r="T45" s="27">
        <v>46</v>
      </c>
      <c r="U45" s="27">
        <v>46</v>
      </c>
      <c r="V45" s="27">
        <v>46</v>
      </c>
      <c r="W45" s="27">
        <v>46</v>
      </c>
      <c r="X45" s="27">
        <v>46</v>
      </c>
      <c r="Y45" s="27">
        <v>46</v>
      </c>
      <c r="Z45" s="34"/>
      <c r="AA45" s="35"/>
      <c r="AB45" s="35"/>
      <c r="AC45" s="32"/>
    </row>
    <row r="46" spans="1:29" s="39" customFormat="1" ht="10.5" hidden="1" outlineLevel="1" x14ac:dyDescent="0.15">
      <c r="A46" s="105" t="s">
        <v>45</v>
      </c>
      <c r="B46" s="106"/>
      <c r="C46" s="27">
        <f>3.4</f>
        <v>3.4</v>
      </c>
      <c r="D46" s="27">
        <f t="shared" ref="D46:Y46" si="24">3.4</f>
        <v>3.4</v>
      </c>
      <c r="E46" s="27">
        <f t="shared" si="24"/>
        <v>3.4</v>
      </c>
      <c r="F46" s="27">
        <f t="shared" si="24"/>
        <v>3.4</v>
      </c>
      <c r="G46" s="27">
        <f t="shared" si="24"/>
        <v>3.4</v>
      </c>
      <c r="H46" s="27">
        <f t="shared" si="24"/>
        <v>3.4</v>
      </c>
      <c r="I46" s="27">
        <f t="shared" si="24"/>
        <v>3.4</v>
      </c>
      <c r="J46" s="27">
        <f t="shared" si="24"/>
        <v>3.4</v>
      </c>
      <c r="K46" s="27">
        <f t="shared" si="24"/>
        <v>3.4</v>
      </c>
      <c r="L46" s="27">
        <f t="shared" si="24"/>
        <v>3.4</v>
      </c>
      <c r="M46" s="27">
        <f t="shared" si="24"/>
        <v>3.4</v>
      </c>
      <c r="N46" s="27">
        <f t="shared" si="24"/>
        <v>3.4</v>
      </c>
      <c r="O46" s="27">
        <f t="shared" si="24"/>
        <v>3.4</v>
      </c>
      <c r="P46" s="27">
        <f t="shared" si="24"/>
        <v>3.4</v>
      </c>
      <c r="Q46" s="27">
        <f t="shared" si="24"/>
        <v>3.4</v>
      </c>
      <c r="R46" s="27">
        <f t="shared" si="24"/>
        <v>3.4</v>
      </c>
      <c r="S46" s="27">
        <f t="shared" si="24"/>
        <v>3.4</v>
      </c>
      <c r="T46" s="27">
        <f t="shared" si="24"/>
        <v>3.4</v>
      </c>
      <c r="U46" s="27">
        <f t="shared" si="24"/>
        <v>3.4</v>
      </c>
      <c r="V46" s="27">
        <f t="shared" si="24"/>
        <v>3.4</v>
      </c>
      <c r="W46" s="27">
        <f t="shared" si="24"/>
        <v>3.4</v>
      </c>
      <c r="X46" s="27">
        <f t="shared" si="24"/>
        <v>3.4</v>
      </c>
      <c r="Y46" s="27">
        <f t="shared" si="24"/>
        <v>3.4</v>
      </c>
      <c r="Z46" s="40"/>
      <c r="AA46" s="41"/>
      <c r="AB46" s="41"/>
      <c r="AC46" s="42"/>
    </row>
    <row r="47" spans="1:29" collapsed="1" x14ac:dyDescent="0.2">
      <c r="A47" s="107" t="s">
        <v>90</v>
      </c>
      <c r="B47" s="108"/>
      <c r="C47" s="27" t="e">
        <f>C6*3000/(C6+R6)</f>
        <v>#DIV/0!</v>
      </c>
      <c r="D47" s="27" t="e">
        <f>D6*3000/(D6+G6+S6)</f>
        <v>#DIV/0!</v>
      </c>
      <c r="E47" s="27" t="e">
        <f>E6*3000/(E6+T6)</f>
        <v>#DIV/0!</v>
      </c>
      <c r="F47" s="27" t="e">
        <f>F6*3000/(F6+U6)</f>
        <v>#DIV/0!</v>
      </c>
      <c r="G47" s="27" t="e">
        <f>G6*3000/(G6+D6+S6)</f>
        <v>#DIV/0!</v>
      </c>
      <c r="H47" s="26">
        <v>0</v>
      </c>
      <c r="I47" s="26" t="e">
        <f>I6*3000/(I6+J6+V6+N6)</f>
        <v>#DIV/0!</v>
      </c>
      <c r="J47" s="26" t="e">
        <f>J6*3000/(J6+I6++N6+V6)</f>
        <v>#DIV/0!</v>
      </c>
      <c r="K47" s="26" t="e">
        <f>K6*3000/(K6+O6+W6)</f>
        <v>#DIV/0!</v>
      </c>
      <c r="L47" s="26" t="e">
        <f>L6*3000/(L6+P6+X6)</f>
        <v>#DIV/0!</v>
      </c>
      <c r="M47" s="26" t="e">
        <f>M6*3000/(M6+Y6)</f>
        <v>#DIV/0!</v>
      </c>
      <c r="N47" s="26" t="e">
        <f>N6*3000/(N6+I6+J6+V6)</f>
        <v>#DIV/0!</v>
      </c>
      <c r="O47" s="26" t="e">
        <f>O6*3000/(O6+K6+W6)</f>
        <v>#DIV/0!</v>
      </c>
      <c r="P47" s="26" t="e">
        <f>P6*3000/(P6+L6+X6)</f>
        <v>#DIV/0!</v>
      </c>
      <c r="Q47" s="26">
        <v>3000</v>
      </c>
      <c r="R47" s="26" t="e">
        <f>R6*3000/(R6+C6)</f>
        <v>#DIV/0!</v>
      </c>
      <c r="S47" s="27" t="e">
        <f>S6*3000/(S6+G6+D6)</f>
        <v>#DIV/0!</v>
      </c>
      <c r="T47" s="27" t="e">
        <f>T6*3000/(T6+E6)</f>
        <v>#DIV/0!</v>
      </c>
      <c r="U47" s="27" t="e">
        <f>U6*3000/(U6+F6)</f>
        <v>#DIV/0!</v>
      </c>
      <c r="V47" s="26" t="e">
        <f>V6*3000/(V6+I6+N6+J6)</f>
        <v>#DIV/0!</v>
      </c>
      <c r="W47" s="26" t="e">
        <f>W6*3000/(W6+K6+O6)</f>
        <v>#DIV/0!</v>
      </c>
      <c r="X47" s="26" t="e">
        <f>X6*3000/(X6+P6+L6)</f>
        <v>#DIV/0!</v>
      </c>
      <c r="Y47" s="26" t="e">
        <f>Y6*3000/(Y6+M6)</f>
        <v>#DIV/0!</v>
      </c>
      <c r="Z47" s="33" t="e">
        <f>C47+D47+G47+R47+S47+T47+U47+E47+F47</f>
        <v>#DIV/0!</v>
      </c>
      <c r="AA47" s="10" t="e">
        <f t="shared" ref="AA47:AA48" si="25">H47+I47+J47+M47+N47+P47+V47+W47+X47+Y47+O47+L47+K47</f>
        <v>#DIV/0!</v>
      </c>
      <c r="AB47" s="10">
        <f t="shared" ref="AB47:AB48" si="26">Q47</f>
        <v>3000</v>
      </c>
      <c r="AC47" s="14" t="e">
        <f t="shared" ref="AC47:AC50" si="27">Z47+AA47+AB47</f>
        <v>#DIV/0!</v>
      </c>
    </row>
    <row r="48" spans="1:29" x14ac:dyDescent="0.2">
      <c r="A48" s="107" t="s">
        <v>46</v>
      </c>
      <c r="B48" s="108"/>
      <c r="C48" s="27" t="e">
        <f>C49+C50+C54</f>
        <v>#DIV/0!</v>
      </c>
      <c r="D48" s="27" t="e">
        <f>D49+D50+D54</f>
        <v>#DIV/0!</v>
      </c>
      <c r="E48" s="27" t="e">
        <f>E49+E50+E54</f>
        <v>#DIV/0!</v>
      </c>
      <c r="F48" s="27" t="e">
        <f>F49+F50+F54</f>
        <v>#DIV/0!</v>
      </c>
      <c r="G48" s="27" t="e">
        <f>G49+G50+G54</f>
        <v>#DIV/0!</v>
      </c>
      <c r="H48" s="27" t="e">
        <f>H49+H50+H54</f>
        <v>#DIV/0!</v>
      </c>
      <c r="I48" s="27" t="e">
        <f>I49+I50+I54</f>
        <v>#DIV/0!</v>
      </c>
      <c r="J48" s="27" t="e">
        <f>J49+J50+J54</f>
        <v>#DIV/0!</v>
      </c>
      <c r="K48" s="27" t="e">
        <f>K49+K50+K54</f>
        <v>#DIV/0!</v>
      </c>
      <c r="L48" s="27" t="e">
        <f>L49+L50+L54</f>
        <v>#DIV/0!</v>
      </c>
      <c r="M48" s="27" t="e">
        <f>M49+M50+M54</f>
        <v>#DIV/0!</v>
      </c>
      <c r="N48" s="27" t="e">
        <f>N49+N50+N54</f>
        <v>#DIV/0!</v>
      </c>
      <c r="O48" s="27" t="e">
        <f>O49+O50+O54</f>
        <v>#DIV/0!</v>
      </c>
      <c r="P48" s="27" t="e">
        <f>P49+P50+P54</f>
        <v>#DIV/0!</v>
      </c>
      <c r="Q48" s="27" t="e">
        <f>Q49+Q50+Q54</f>
        <v>#DIV/0!</v>
      </c>
      <c r="R48" s="27" t="e">
        <f>R49+R50+R54</f>
        <v>#DIV/0!</v>
      </c>
      <c r="S48" s="27" t="e">
        <f>S49+S50+S54</f>
        <v>#DIV/0!</v>
      </c>
      <c r="T48" s="27" t="e">
        <f>T49+T50+T54</f>
        <v>#DIV/0!</v>
      </c>
      <c r="U48" s="27" t="e">
        <f>U49+U50+U54</f>
        <v>#DIV/0!</v>
      </c>
      <c r="V48" s="27" t="e">
        <f>V49+V50+V54</f>
        <v>#DIV/0!</v>
      </c>
      <c r="W48" s="27" t="e">
        <f>W49+W50+W54</f>
        <v>#DIV/0!</v>
      </c>
      <c r="X48" s="27" t="e">
        <f>X49+X50+X54</f>
        <v>#DIV/0!</v>
      </c>
      <c r="Y48" s="27" t="e">
        <f>Y49+Y50+Y54</f>
        <v>#DIV/0!</v>
      </c>
      <c r="Z48" s="33" t="e">
        <f>C48+D48+G48+R48+S48+T48+U48+E48+F48</f>
        <v>#DIV/0!</v>
      </c>
      <c r="AA48" s="10" t="e">
        <f t="shared" si="25"/>
        <v>#DIV/0!</v>
      </c>
      <c r="AB48" s="10" t="e">
        <f t="shared" si="26"/>
        <v>#DIV/0!</v>
      </c>
      <c r="AC48" s="14" t="e">
        <f t="shared" si="27"/>
        <v>#DIV/0!</v>
      </c>
    </row>
    <row r="49" spans="1:29" s="39" customFormat="1" ht="10.5" x14ac:dyDescent="0.15">
      <c r="A49" s="107" t="s">
        <v>91</v>
      </c>
      <c r="B49" s="108"/>
      <c r="C49" s="27" t="e">
        <f>C6*$AC$49/($AC$6)</f>
        <v>#DIV/0!</v>
      </c>
      <c r="D49" s="27" t="e">
        <f t="shared" ref="D49:Y49" si="28">D6*$AC$49/($AC$6)</f>
        <v>#DIV/0!</v>
      </c>
      <c r="E49" s="27" t="e">
        <f t="shared" si="28"/>
        <v>#DIV/0!</v>
      </c>
      <c r="F49" s="27" t="e">
        <f t="shared" si="28"/>
        <v>#DIV/0!</v>
      </c>
      <c r="G49" s="27" t="e">
        <f t="shared" si="28"/>
        <v>#DIV/0!</v>
      </c>
      <c r="H49" s="27" t="e">
        <f t="shared" si="28"/>
        <v>#DIV/0!</v>
      </c>
      <c r="I49" s="27" t="e">
        <f t="shared" si="28"/>
        <v>#DIV/0!</v>
      </c>
      <c r="J49" s="27" t="e">
        <f t="shared" si="28"/>
        <v>#DIV/0!</v>
      </c>
      <c r="K49" s="27" t="e">
        <f t="shared" si="28"/>
        <v>#DIV/0!</v>
      </c>
      <c r="L49" s="27" t="e">
        <f t="shared" si="28"/>
        <v>#DIV/0!</v>
      </c>
      <c r="M49" s="27" t="e">
        <f t="shared" si="28"/>
        <v>#DIV/0!</v>
      </c>
      <c r="N49" s="27" t="e">
        <f t="shared" si="28"/>
        <v>#DIV/0!</v>
      </c>
      <c r="O49" s="27" t="e">
        <f t="shared" si="28"/>
        <v>#DIV/0!</v>
      </c>
      <c r="P49" s="27" t="e">
        <f t="shared" si="28"/>
        <v>#DIV/0!</v>
      </c>
      <c r="Q49" s="27" t="e">
        <f t="shared" si="28"/>
        <v>#DIV/0!</v>
      </c>
      <c r="R49" s="27" t="e">
        <f t="shared" si="28"/>
        <v>#DIV/0!</v>
      </c>
      <c r="S49" s="27" t="e">
        <f t="shared" si="28"/>
        <v>#DIV/0!</v>
      </c>
      <c r="T49" s="27" t="e">
        <f t="shared" si="28"/>
        <v>#DIV/0!</v>
      </c>
      <c r="U49" s="27" t="e">
        <f t="shared" si="28"/>
        <v>#DIV/0!</v>
      </c>
      <c r="V49" s="27" t="e">
        <f t="shared" si="28"/>
        <v>#DIV/0!</v>
      </c>
      <c r="W49" s="27" t="e">
        <f t="shared" si="28"/>
        <v>#DIV/0!</v>
      </c>
      <c r="X49" s="27" t="e">
        <f t="shared" si="28"/>
        <v>#DIV/0!</v>
      </c>
      <c r="Y49" s="27" t="e">
        <f t="shared" si="28"/>
        <v>#DIV/0!</v>
      </c>
      <c r="Z49" s="33" t="e">
        <f>C49+D49+G49+R49+S49+T49+U49+E49+F49</f>
        <v>#DIV/0!</v>
      </c>
      <c r="AA49" s="10" t="e">
        <f t="shared" ref="AA49" si="29">H49+I49+J49+M49+N49+P49+V49+W49+X49+Y49+O49+L49+K49</f>
        <v>#DIV/0!</v>
      </c>
      <c r="AB49" s="10" t="e">
        <f t="shared" ref="AB49" si="30">Q49</f>
        <v>#DIV/0!</v>
      </c>
      <c r="AC49" s="25"/>
    </row>
    <row r="50" spans="1:29" x14ac:dyDescent="0.2">
      <c r="A50" s="107" t="s">
        <v>92</v>
      </c>
      <c r="B50" s="108"/>
      <c r="C50" s="33">
        <f>SUM(C51:C53)</f>
        <v>0</v>
      </c>
      <c r="D50" s="33">
        <f t="shared" ref="D50:Y50" si="31">SUM(D51:D53)</f>
        <v>0</v>
      </c>
      <c r="E50" s="33">
        <f t="shared" si="31"/>
        <v>0</v>
      </c>
      <c r="F50" s="33">
        <f t="shared" si="31"/>
        <v>0</v>
      </c>
      <c r="G50" s="33">
        <f t="shared" si="31"/>
        <v>0</v>
      </c>
      <c r="H50" s="33">
        <f t="shared" si="31"/>
        <v>0</v>
      </c>
      <c r="I50" s="33">
        <f t="shared" si="31"/>
        <v>0</v>
      </c>
      <c r="J50" s="33">
        <f t="shared" si="31"/>
        <v>0</v>
      </c>
      <c r="K50" s="33">
        <f t="shared" si="31"/>
        <v>0</v>
      </c>
      <c r="L50" s="33">
        <f t="shared" si="31"/>
        <v>0</v>
      </c>
      <c r="M50" s="33">
        <f t="shared" si="31"/>
        <v>0</v>
      </c>
      <c r="N50" s="33">
        <f t="shared" si="31"/>
        <v>0</v>
      </c>
      <c r="O50" s="33">
        <f t="shared" si="31"/>
        <v>0</v>
      </c>
      <c r="P50" s="33">
        <f t="shared" si="31"/>
        <v>0</v>
      </c>
      <c r="Q50" s="33">
        <f t="shared" si="31"/>
        <v>0</v>
      </c>
      <c r="R50" s="33">
        <f t="shared" si="31"/>
        <v>0</v>
      </c>
      <c r="S50" s="33">
        <f t="shared" si="31"/>
        <v>0</v>
      </c>
      <c r="T50" s="33">
        <f t="shared" si="31"/>
        <v>0</v>
      </c>
      <c r="U50" s="33">
        <f t="shared" si="31"/>
        <v>0</v>
      </c>
      <c r="V50" s="33">
        <f t="shared" si="31"/>
        <v>0</v>
      </c>
      <c r="W50" s="33">
        <f t="shared" si="31"/>
        <v>0</v>
      </c>
      <c r="X50" s="33">
        <f t="shared" si="31"/>
        <v>0</v>
      </c>
      <c r="Y50" s="33">
        <f t="shared" si="31"/>
        <v>0</v>
      </c>
      <c r="Z50" s="33">
        <f t="shared" ref="Z50:Z54" si="32">C50+D50+G50+R50+S50+T50+U50+E50+F50</f>
        <v>0</v>
      </c>
      <c r="AA50" s="10">
        <f t="shared" ref="AA50:AA54" si="33">H50+I50+J50+M50+N50+P50+V50+W50+X50+Y50+O50+L50+K50</f>
        <v>0</v>
      </c>
      <c r="AB50" s="10">
        <f t="shared" ref="AB50:AB54" si="34">Q50</f>
        <v>0</v>
      </c>
      <c r="AC50" s="14">
        <f t="shared" si="27"/>
        <v>0</v>
      </c>
    </row>
    <row r="51" spans="1:29" s="39" customFormat="1" ht="10.5" hidden="1" outlineLevel="1" x14ac:dyDescent="0.15">
      <c r="A51" s="105"/>
      <c r="B51" s="10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3">
        <f t="shared" si="32"/>
        <v>0</v>
      </c>
      <c r="AA51" s="10">
        <f t="shared" si="33"/>
        <v>0</v>
      </c>
      <c r="AB51" s="10">
        <f t="shared" si="34"/>
        <v>0</v>
      </c>
      <c r="AC51" s="25"/>
    </row>
    <row r="52" spans="1:29" s="43" customFormat="1" ht="10.5" hidden="1" outlineLevel="1" x14ac:dyDescent="0.15">
      <c r="A52" s="105"/>
      <c r="B52" s="106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33">
        <f t="shared" si="32"/>
        <v>0</v>
      </c>
      <c r="AA52" s="10">
        <f t="shared" si="33"/>
        <v>0</v>
      </c>
      <c r="AB52" s="10">
        <f t="shared" si="34"/>
        <v>0</v>
      </c>
      <c r="AC52" s="25"/>
    </row>
    <row r="53" spans="1:29" s="43" customFormat="1" ht="10.5" hidden="1" outlineLevel="1" x14ac:dyDescent="0.15">
      <c r="A53" s="105" t="s">
        <v>47</v>
      </c>
      <c r="B53" s="106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3">
        <f t="shared" si="32"/>
        <v>0</v>
      </c>
      <c r="AA53" s="10">
        <f t="shared" si="33"/>
        <v>0</v>
      </c>
      <c r="AB53" s="10">
        <f t="shared" si="34"/>
        <v>0</v>
      </c>
      <c r="AC53" s="25">
        <f t="shared" ref="AC53:AC54" si="35">Z53+AA53+AB53</f>
        <v>0</v>
      </c>
    </row>
    <row r="54" spans="1:29" collapsed="1" x14ac:dyDescent="0.2">
      <c r="A54" s="107" t="s">
        <v>93</v>
      </c>
      <c r="B54" s="108"/>
      <c r="C54" s="33" t="e">
        <f t="shared" ref="C54:N54" si="36">C55+C56+C57+C58+C59+C60+C62</f>
        <v>#DIV/0!</v>
      </c>
      <c r="D54" s="33" t="e">
        <f t="shared" si="36"/>
        <v>#DIV/0!</v>
      </c>
      <c r="E54" s="33" t="e">
        <f t="shared" si="36"/>
        <v>#DIV/0!</v>
      </c>
      <c r="F54" s="33" t="e">
        <f t="shared" si="36"/>
        <v>#DIV/0!</v>
      </c>
      <c r="G54" s="33"/>
      <c r="H54" s="33" t="e">
        <f t="shared" si="36"/>
        <v>#DIV/0!</v>
      </c>
      <c r="I54" s="33" t="e">
        <f t="shared" si="36"/>
        <v>#DIV/0!</v>
      </c>
      <c r="J54" s="33" t="e">
        <f t="shared" si="36"/>
        <v>#DIV/0!</v>
      </c>
      <c r="K54" s="33"/>
      <c r="L54" s="33"/>
      <c r="M54" s="33" t="e">
        <f t="shared" si="36"/>
        <v>#DIV/0!</v>
      </c>
      <c r="N54" s="33" t="e">
        <f t="shared" si="36"/>
        <v>#DIV/0!</v>
      </c>
      <c r="O54" s="33"/>
      <c r="P54" s="33"/>
      <c r="Q54" s="33" t="e">
        <f>Q55+Q56+Q57+Q58+Q59+Q60+Q62</f>
        <v>#DIV/0!</v>
      </c>
      <c r="R54" s="33" t="e">
        <f t="shared" ref="R54:Y54" si="37">R55+R56+R57+R58+R59+R60+R62</f>
        <v>#DIV/0!</v>
      </c>
      <c r="S54" s="33" t="e">
        <f t="shared" si="37"/>
        <v>#DIV/0!</v>
      </c>
      <c r="T54" s="33" t="e">
        <f t="shared" si="37"/>
        <v>#DIV/0!</v>
      </c>
      <c r="U54" s="33" t="e">
        <f t="shared" si="37"/>
        <v>#DIV/0!</v>
      </c>
      <c r="V54" s="33" t="e">
        <f t="shared" si="37"/>
        <v>#DIV/0!</v>
      </c>
      <c r="W54" s="33" t="e">
        <f t="shared" si="37"/>
        <v>#DIV/0!</v>
      </c>
      <c r="X54" s="33" t="e">
        <f t="shared" si="37"/>
        <v>#DIV/0!</v>
      </c>
      <c r="Y54" s="33" t="e">
        <f t="shared" si="37"/>
        <v>#DIV/0!</v>
      </c>
      <c r="Z54" s="33" t="e">
        <f t="shared" si="32"/>
        <v>#DIV/0!</v>
      </c>
      <c r="AA54" s="10" t="e">
        <f t="shared" si="33"/>
        <v>#DIV/0!</v>
      </c>
      <c r="AB54" s="10" t="e">
        <f t="shared" si="34"/>
        <v>#DIV/0!</v>
      </c>
      <c r="AC54" s="14" t="e">
        <f t="shared" si="35"/>
        <v>#DIV/0!</v>
      </c>
    </row>
    <row r="55" spans="1:29" ht="11.25" hidden="1" customHeight="1" outlineLevel="1" x14ac:dyDescent="0.2">
      <c r="A55" s="111"/>
      <c r="B55" s="112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 spans="1:29" s="39" customFormat="1" ht="10.5" hidden="1" outlineLevel="1" x14ac:dyDescent="0.15">
      <c r="A56" s="105" t="s">
        <v>48</v>
      </c>
      <c r="B56" s="106"/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 t="e">
        <f>U6*25000/(U6+Y6)</f>
        <v>#DIV/0!</v>
      </c>
      <c r="V56" s="25">
        <v>0</v>
      </c>
      <c r="W56" s="25">
        <v>0</v>
      </c>
      <c r="X56" s="25">
        <v>0</v>
      </c>
      <c r="Y56" s="25" t="e">
        <f>Y6*25000/(U6+Y6)</f>
        <v>#DIV/0!</v>
      </c>
      <c r="Z56" s="33" t="e">
        <f t="shared" ref="Z56:Z72" si="38">C56+D56+G56+R56+S56+T56+U56+E56+F56</f>
        <v>#DIV/0!</v>
      </c>
      <c r="AA56" s="10" t="e">
        <f t="shared" ref="AA56" si="39">H56+I56+J56+M56+N56+P56+V56+W56+X56+Y56+O56+L56+K56</f>
        <v>#DIV/0!</v>
      </c>
      <c r="AB56" s="10">
        <f t="shared" ref="AB56" si="40">Q56</f>
        <v>0</v>
      </c>
      <c r="AC56" s="14" t="e">
        <f t="shared" ref="AC56" si="41">Z56+AA56+AB56</f>
        <v>#DIV/0!</v>
      </c>
    </row>
    <row r="57" spans="1:29" s="39" customFormat="1" ht="10.5" hidden="1" outlineLevel="1" x14ac:dyDescent="0.15">
      <c r="A57" s="105" t="s">
        <v>49</v>
      </c>
      <c r="B57" s="106"/>
      <c r="C57" s="25" t="e">
        <f>C7*$AC$57/$AC$7</f>
        <v>#DIV/0!</v>
      </c>
      <c r="D57" s="25" t="e">
        <f>D7*$AC$57/$AC$7</f>
        <v>#DIV/0!</v>
      </c>
      <c r="E57" s="25" t="e">
        <f>E7*$AC$57/$AC$7</f>
        <v>#DIV/0!</v>
      </c>
      <c r="F57" s="25" t="e">
        <f>F7*$AC$57/$AC$7</f>
        <v>#DIV/0!</v>
      </c>
      <c r="G57" s="25" t="e">
        <f>G7*$AC$57/$AC$7</f>
        <v>#DIV/0!</v>
      </c>
      <c r="H57" s="25" t="e">
        <f>H7*$AC$57/$AC$7</f>
        <v>#DIV/0!</v>
      </c>
      <c r="I57" s="25" t="e">
        <f>I7*$AC$57/$AC$7</f>
        <v>#DIV/0!</v>
      </c>
      <c r="J57" s="25" t="e">
        <f>J7*$AC$57/$AC$7</f>
        <v>#DIV/0!</v>
      </c>
      <c r="K57" s="25" t="e">
        <f>K7*$AC$57/$AC$7</f>
        <v>#DIV/0!</v>
      </c>
      <c r="L57" s="25" t="e">
        <f>L7*$AC$57/$AC$7</f>
        <v>#DIV/0!</v>
      </c>
      <c r="M57" s="25" t="e">
        <f>M7*$AC$57/$AC$7</f>
        <v>#DIV/0!</v>
      </c>
      <c r="N57" s="25" t="e">
        <f>N7*$AC$57/$AC$7</f>
        <v>#DIV/0!</v>
      </c>
      <c r="O57" s="25" t="e">
        <f>O7*$AC$57/$AC$7</f>
        <v>#DIV/0!</v>
      </c>
      <c r="P57" s="25" t="e">
        <f>P7*$AC$57/$AC$7</f>
        <v>#DIV/0!</v>
      </c>
      <c r="Q57" s="25" t="e">
        <f>Q7*$AC$57/$AC$7</f>
        <v>#DIV/0!</v>
      </c>
      <c r="R57" s="25" t="e">
        <f>R7*$AC$57/$AC$7</f>
        <v>#DIV/0!</v>
      </c>
      <c r="S57" s="25" t="e">
        <f>S7*$AC$57/$AC$7</f>
        <v>#DIV/0!</v>
      </c>
      <c r="T57" s="25" t="e">
        <f>T7*$AC$57/$AC$7</f>
        <v>#DIV/0!</v>
      </c>
      <c r="U57" s="25" t="e">
        <f>U7*$AC$57/$AC$7</f>
        <v>#DIV/0!</v>
      </c>
      <c r="V57" s="25" t="e">
        <f>V7*$AC$57/$AC$7</f>
        <v>#DIV/0!</v>
      </c>
      <c r="W57" s="25" t="e">
        <f>W7*$AC$57/$AC$7</f>
        <v>#DIV/0!</v>
      </c>
      <c r="X57" s="25" t="e">
        <f>X7*$AC$57/$AC$7</f>
        <v>#DIV/0!</v>
      </c>
      <c r="Y57" s="25" t="e">
        <f>Y7*$AC$57/$AC$7</f>
        <v>#DIV/0!</v>
      </c>
      <c r="Z57" s="33" t="e">
        <f t="shared" si="38"/>
        <v>#DIV/0!</v>
      </c>
      <c r="AA57" s="10" t="e">
        <f t="shared" ref="AA57:AA69" si="42">H57+I57+J57+M57+N57+P57+V57+W57+X57+Y57+O57+L57+K57</f>
        <v>#DIV/0!</v>
      </c>
      <c r="AB57" s="10" t="e">
        <f t="shared" ref="AB57:AB69" si="43">Q57</f>
        <v>#DIV/0!</v>
      </c>
      <c r="AC57" s="25"/>
    </row>
    <row r="58" spans="1:29" s="39" customFormat="1" ht="10.5" hidden="1" outlineLevel="1" x14ac:dyDescent="0.15">
      <c r="A58" s="105" t="s">
        <v>50</v>
      </c>
      <c r="B58" s="106"/>
      <c r="C58" s="25" t="e">
        <f>C7*$AC$58/$AC$7</f>
        <v>#DIV/0!</v>
      </c>
      <c r="D58" s="25" t="e">
        <f>D7*$AC$58/$AC$7</f>
        <v>#DIV/0!</v>
      </c>
      <c r="E58" s="25" t="e">
        <f>E7*$AC$58/$AC$7</f>
        <v>#DIV/0!</v>
      </c>
      <c r="F58" s="25" t="e">
        <f>F7*$AC$58/$AC$7</f>
        <v>#DIV/0!</v>
      </c>
      <c r="G58" s="25" t="e">
        <f>G7*$AC$58/$AC$7</f>
        <v>#DIV/0!</v>
      </c>
      <c r="H58" s="25" t="e">
        <f>H7*$AC$58/$AC$7</f>
        <v>#DIV/0!</v>
      </c>
      <c r="I58" s="25" t="e">
        <f>I7*$AC$58/$AC$7</f>
        <v>#DIV/0!</v>
      </c>
      <c r="J58" s="25" t="e">
        <f>J7*$AC$58/$AC$7</f>
        <v>#DIV/0!</v>
      </c>
      <c r="K58" s="25" t="e">
        <f>K7*$AC$58/$AC$7</f>
        <v>#DIV/0!</v>
      </c>
      <c r="L58" s="25" t="e">
        <f>L7*$AC$58/$AC$7</f>
        <v>#DIV/0!</v>
      </c>
      <c r="M58" s="25" t="e">
        <f>M7*$AC$58/$AC$7</f>
        <v>#DIV/0!</v>
      </c>
      <c r="N58" s="25" t="e">
        <f>N7*$AC$58/$AC$7</f>
        <v>#DIV/0!</v>
      </c>
      <c r="O58" s="25" t="e">
        <f>O7*$AC$58/$AC$7</f>
        <v>#DIV/0!</v>
      </c>
      <c r="P58" s="25" t="e">
        <f>P7*$AC$58/$AC$7</f>
        <v>#DIV/0!</v>
      </c>
      <c r="Q58" s="25" t="e">
        <f>Q7*$AC$58/$AC$7</f>
        <v>#DIV/0!</v>
      </c>
      <c r="R58" s="25" t="e">
        <f>R7*$AC$58/$AC$7</f>
        <v>#DIV/0!</v>
      </c>
      <c r="S58" s="25" t="e">
        <f>S7*$AC$58/$AC$7</f>
        <v>#DIV/0!</v>
      </c>
      <c r="T58" s="25" t="e">
        <f>T7*$AC$58/$AC$7</f>
        <v>#DIV/0!</v>
      </c>
      <c r="U58" s="25" t="e">
        <f>U7*$AC$58/$AC$7</f>
        <v>#DIV/0!</v>
      </c>
      <c r="V58" s="25" t="e">
        <f>V7*$AC$58/$AC$7</f>
        <v>#DIV/0!</v>
      </c>
      <c r="W58" s="25" t="e">
        <f>W7*$AC$58/$AC$7</f>
        <v>#DIV/0!</v>
      </c>
      <c r="X58" s="25" t="e">
        <f>X7*$AC$58/$AC$7</f>
        <v>#DIV/0!</v>
      </c>
      <c r="Y58" s="25" t="e">
        <f>Y7*$AC$58/$AC$7</f>
        <v>#DIV/0!</v>
      </c>
      <c r="Z58" s="33" t="e">
        <f t="shared" si="38"/>
        <v>#DIV/0!</v>
      </c>
      <c r="AA58" s="10" t="e">
        <f t="shared" si="42"/>
        <v>#DIV/0!</v>
      </c>
      <c r="AB58" s="10" t="e">
        <f t="shared" si="43"/>
        <v>#DIV/0!</v>
      </c>
      <c r="AC58" s="25"/>
    </row>
    <row r="59" spans="1:29" s="39" customFormat="1" ht="10.5" hidden="1" outlineLevel="1" x14ac:dyDescent="0.15">
      <c r="A59" s="105" t="s">
        <v>51</v>
      </c>
      <c r="B59" s="106"/>
      <c r="C59" s="25" t="e">
        <f>C7*$AC$59/$AC$7</f>
        <v>#DIV/0!</v>
      </c>
      <c r="D59" s="25" t="e">
        <f>D7*$AC$59/$AC$7</f>
        <v>#DIV/0!</v>
      </c>
      <c r="E59" s="25" t="e">
        <f>E7*$AC$59/$AC$7</f>
        <v>#DIV/0!</v>
      </c>
      <c r="F59" s="25" t="e">
        <f>F7*$AC$59/$AC$7</f>
        <v>#DIV/0!</v>
      </c>
      <c r="G59" s="25" t="e">
        <f>G7*$AC$59/$AC$7</f>
        <v>#DIV/0!</v>
      </c>
      <c r="H59" s="25" t="e">
        <f>H7*$AC$59/$AC$7</f>
        <v>#DIV/0!</v>
      </c>
      <c r="I59" s="25" t="e">
        <f>I7*$AC$59/$AC$7</f>
        <v>#DIV/0!</v>
      </c>
      <c r="J59" s="25" t="e">
        <f>J7*$AC$59/$AC$7</f>
        <v>#DIV/0!</v>
      </c>
      <c r="K59" s="25" t="e">
        <f>K7*$AC$59/$AC$7</f>
        <v>#DIV/0!</v>
      </c>
      <c r="L59" s="25" t="e">
        <f>L7*$AC$59/$AC$7</f>
        <v>#DIV/0!</v>
      </c>
      <c r="M59" s="25" t="e">
        <f>M7*$AC$59/$AC$7</f>
        <v>#DIV/0!</v>
      </c>
      <c r="N59" s="25" t="e">
        <f>N7*$AC$59/$AC$7</f>
        <v>#DIV/0!</v>
      </c>
      <c r="O59" s="25" t="e">
        <f>O7*$AC$59/$AC$7</f>
        <v>#DIV/0!</v>
      </c>
      <c r="P59" s="25" t="e">
        <f>P7*$AC$59/$AC$7</f>
        <v>#DIV/0!</v>
      </c>
      <c r="Q59" s="25" t="e">
        <f>Q7*$AC$59/$AC$7</f>
        <v>#DIV/0!</v>
      </c>
      <c r="R59" s="25" t="e">
        <f>R7*$AC$59/$AC$7</f>
        <v>#DIV/0!</v>
      </c>
      <c r="S59" s="25" t="e">
        <f>S7*$AC$59/$AC$7</f>
        <v>#DIV/0!</v>
      </c>
      <c r="T59" s="25" t="e">
        <f>T7*$AC$59/$AC$7</f>
        <v>#DIV/0!</v>
      </c>
      <c r="U59" s="25" t="e">
        <f>U7*$AC$59/$AC$7</f>
        <v>#DIV/0!</v>
      </c>
      <c r="V59" s="25" t="e">
        <f>V7*$AC$59/$AC$7</f>
        <v>#DIV/0!</v>
      </c>
      <c r="W59" s="25" t="e">
        <f>W7*$AC$59/$AC$7</f>
        <v>#DIV/0!</v>
      </c>
      <c r="X59" s="25" t="e">
        <f>X7*$AC$59/$AC$7</f>
        <v>#DIV/0!</v>
      </c>
      <c r="Y59" s="25" t="e">
        <f>Y7*$AC$59/$AC$7</f>
        <v>#DIV/0!</v>
      </c>
      <c r="Z59" s="33" t="e">
        <f t="shared" si="38"/>
        <v>#DIV/0!</v>
      </c>
      <c r="AA59" s="10" t="e">
        <f t="shared" si="42"/>
        <v>#DIV/0!</v>
      </c>
      <c r="AB59" s="10" t="e">
        <f t="shared" si="43"/>
        <v>#DIV/0!</v>
      </c>
      <c r="AC59" s="25"/>
    </row>
    <row r="60" spans="1:29" s="39" customFormat="1" ht="10.5" hidden="1" outlineLevel="1" x14ac:dyDescent="0.15">
      <c r="A60" s="105" t="s">
        <v>52</v>
      </c>
      <c r="B60" s="106"/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33">
        <f t="shared" si="38"/>
        <v>0</v>
      </c>
      <c r="AA60" s="10">
        <f t="shared" si="42"/>
        <v>0</v>
      </c>
      <c r="AB60" s="10">
        <f t="shared" si="43"/>
        <v>0</v>
      </c>
      <c r="AC60" s="25">
        <f t="shared" ref="AC60" si="44">Z60+AA60+AB60</f>
        <v>0</v>
      </c>
    </row>
    <row r="61" spans="1:29" s="39" customFormat="1" ht="11.25" hidden="1" customHeight="1" outlineLevel="1" x14ac:dyDescent="0.15">
      <c r="A61" s="105" t="s">
        <v>53</v>
      </c>
      <c r="B61" s="106"/>
      <c r="C61" s="25" t="e">
        <f>C7*$AC$61/$AC$7</f>
        <v>#DIV/0!</v>
      </c>
      <c r="D61" s="25" t="e">
        <f>D7*$AC$61/$AC$7</f>
        <v>#DIV/0!</v>
      </c>
      <c r="E61" s="25" t="e">
        <f>E7*$AC$61/$AC$7</f>
        <v>#DIV/0!</v>
      </c>
      <c r="F61" s="25" t="e">
        <f>F7*$AC$61/$AC$7</f>
        <v>#DIV/0!</v>
      </c>
      <c r="G61" s="25" t="e">
        <f>G7*$AC$61/$AC$7</f>
        <v>#DIV/0!</v>
      </c>
      <c r="H61" s="25" t="e">
        <f>H7*$AC$61/$AC$7</f>
        <v>#DIV/0!</v>
      </c>
      <c r="I61" s="25" t="e">
        <f>I7*$AC$61/$AC$7</f>
        <v>#DIV/0!</v>
      </c>
      <c r="J61" s="25" t="e">
        <f>J7*$AC$61/$AC$7</f>
        <v>#DIV/0!</v>
      </c>
      <c r="K61" s="25" t="e">
        <f>K7*$AC$61/$AC$7</f>
        <v>#DIV/0!</v>
      </c>
      <c r="L61" s="25" t="e">
        <f>L7*$AC$61/$AC$7</f>
        <v>#DIV/0!</v>
      </c>
      <c r="M61" s="25" t="e">
        <f>M7*$AC$61/$AC$7</f>
        <v>#DIV/0!</v>
      </c>
      <c r="N61" s="25" t="e">
        <f>N7*$AC$61/$AC$7</f>
        <v>#DIV/0!</v>
      </c>
      <c r="O61" s="25" t="e">
        <f>O7*$AC$61/$AC$7</f>
        <v>#DIV/0!</v>
      </c>
      <c r="P61" s="25" t="e">
        <f>P7*$AC$61/$AC$7</f>
        <v>#DIV/0!</v>
      </c>
      <c r="Q61" s="25" t="e">
        <f>Q7*$AC$61/$AC$7</f>
        <v>#DIV/0!</v>
      </c>
      <c r="R61" s="25" t="e">
        <f>R7*$AC$61/$AC$7</f>
        <v>#DIV/0!</v>
      </c>
      <c r="S61" s="25" t="e">
        <f>S7*$AC$61/$AC$7</f>
        <v>#DIV/0!</v>
      </c>
      <c r="T61" s="25" t="e">
        <f>T7*$AC$61/$AC$7</f>
        <v>#DIV/0!</v>
      </c>
      <c r="U61" s="25" t="e">
        <f>U7*$AC$61/$AC$7</f>
        <v>#DIV/0!</v>
      </c>
      <c r="V61" s="25" t="e">
        <f>V7*$AC$61/$AC$7</f>
        <v>#DIV/0!</v>
      </c>
      <c r="W61" s="25" t="e">
        <f>W7*$AC$61/$AC$7</f>
        <v>#DIV/0!</v>
      </c>
      <c r="X61" s="25" t="e">
        <f>X7*$AC$61/$AC$7</f>
        <v>#DIV/0!</v>
      </c>
      <c r="Y61" s="25" t="e">
        <f>Y7*$AC$61/$AC$7</f>
        <v>#DIV/0!</v>
      </c>
      <c r="Z61" s="33" t="e">
        <f t="shared" si="38"/>
        <v>#DIV/0!</v>
      </c>
      <c r="AA61" s="10" t="e">
        <f t="shared" si="42"/>
        <v>#DIV/0!</v>
      </c>
      <c r="AB61" s="10" t="e">
        <f t="shared" si="43"/>
        <v>#DIV/0!</v>
      </c>
      <c r="AC61" s="25"/>
    </row>
    <row r="62" spans="1:29" s="39" customFormat="1" ht="10.5" hidden="1" outlineLevel="1" x14ac:dyDescent="0.15">
      <c r="A62" s="105" t="s">
        <v>54</v>
      </c>
      <c r="B62" s="106"/>
      <c r="C62" s="25" t="e">
        <f>C7*$AC$62/$AC$7</f>
        <v>#DIV/0!</v>
      </c>
      <c r="D62" s="25" t="e">
        <f>D7*$AC$62/$AC$7</f>
        <v>#DIV/0!</v>
      </c>
      <c r="E62" s="25" t="e">
        <f>E7*$AC$62/$AC$7</f>
        <v>#DIV/0!</v>
      </c>
      <c r="F62" s="25" t="e">
        <f>F7*$AC$62/$AC$7</f>
        <v>#DIV/0!</v>
      </c>
      <c r="G62" s="25" t="e">
        <f>G7*$AC$62/$AC$7</f>
        <v>#DIV/0!</v>
      </c>
      <c r="H62" s="25" t="e">
        <f>H7*$AC$62/$AC$7</f>
        <v>#DIV/0!</v>
      </c>
      <c r="I62" s="25" t="e">
        <f>I7*$AC$62/$AC$7</f>
        <v>#DIV/0!</v>
      </c>
      <c r="J62" s="25" t="e">
        <f>J7*$AC$62/$AC$7</f>
        <v>#DIV/0!</v>
      </c>
      <c r="K62" s="25" t="e">
        <f>K7*$AC$62/$AC$7</f>
        <v>#DIV/0!</v>
      </c>
      <c r="L62" s="25" t="e">
        <f>L7*$AC$62/$AC$7</f>
        <v>#DIV/0!</v>
      </c>
      <c r="M62" s="25" t="e">
        <f>M7*$AC$62/$AC$7</f>
        <v>#DIV/0!</v>
      </c>
      <c r="N62" s="25" t="e">
        <f>N7*$AC$62/$AC$7</f>
        <v>#DIV/0!</v>
      </c>
      <c r="O62" s="25" t="e">
        <f>O7*$AC$62/$AC$7</f>
        <v>#DIV/0!</v>
      </c>
      <c r="P62" s="25" t="e">
        <f>P7*$AC$62/$AC$7</f>
        <v>#DIV/0!</v>
      </c>
      <c r="Q62" s="25" t="e">
        <f>Q7*$AC$62/$AC$7</f>
        <v>#DIV/0!</v>
      </c>
      <c r="R62" s="25" t="e">
        <f>R7*$AC$62/$AC$7</f>
        <v>#DIV/0!</v>
      </c>
      <c r="S62" s="25" t="e">
        <f>S7*$AC$62/$AC$7</f>
        <v>#DIV/0!</v>
      </c>
      <c r="T62" s="25" t="e">
        <f>T7*$AC$62/$AC$7</f>
        <v>#DIV/0!</v>
      </c>
      <c r="U62" s="25" t="e">
        <f>U7*$AC$62/$AC$7</f>
        <v>#DIV/0!</v>
      </c>
      <c r="V62" s="25" t="e">
        <f>V7*$AC$62/$AC$7</f>
        <v>#DIV/0!</v>
      </c>
      <c r="W62" s="25" t="e">
        <f>W7*$AC$62/$AC$7</f>
        <v>#DIV/0!</v>
      </c>
      <c r="X62" s="25" t="e">
        <f>X7*$AC$62/$AC$7</f>
        <v>#DIV/0!</v>
      </c>
      <c r="Y62" s="25" t="e">
        <f>Y7*$AC$62/$AC$7</f>
        <v>#DIV/0!</v>
      </c>
      <c r="Z62" s="33" t="e">
        <f t="shared" si="38"/>
        <v>#DIV/0!</v>
      </c>
      <c r="AA62" s="10" t="e">
        <f t="shared" si="42"/>
        <v>#DIV/0!</v>
      </c>
      <c r="AB62" s="10" t="e">
        <f t="shared" si="43"/>
        <v>#DIV/0!</v>
      </c>
      <c r="AC62" s="25"/>
    </row>
    <row r="63" spans="1:29" collapsed="1" x14ac:dyDescent="0.2">
      <c r="A63" s="117" t="s">
        <v>94</v>
      </c>
      <c r="B63" s="118"/>
      <c r="C63" s="27">
        <f>C64+C65</f>
        <v>0</v>
      </c>
      <c r="D63" s="27">
        <f t="shared" ref="D63:Y63" si="45">D64+D65</f>
        <v>0</v>
      </c>
      <c r="E63" s="27">
        <f t="shared" si="45"/>
        <v>0</v>
      </c>
      <c r="F63" s="27">
        <f t="shared" si="45"/>
        <v>0</v>
      </c>
      <c r="G63" s="27">
        <f t="shared" si="45"/>
        <v>0</v>
      </c>
      <c r="H63" s="27">
        <f t="shared" si="45"/>
        <v>0</v>
      </c>
      <c r="I63" s="27">
        <f t="shared" si="45"/>
        <v>0</v>
      </c>
      <c r="J63" s="27">
        <f t="shared" si="45"/>
        <v>0</v>
      </c>
      <c r="K63" s="27">
        <f t="shared" si="45"/>
        <v>0</v>
      </c>
      <c r="L63" s="27">
        <f t="shared" si="45"/>
        <v>0</v>
      </c>
      <c r="M63" s="27">
        <f t="shared" si="45"/>
        <v>0</v>
      </c>
      <c r="N63" s="27">
        <f t="shared" si="45"/>
        <v>0</v>
      </c>
      <c r="O63" s="27">
        <f t="shared" si="45"/>
        <v>0</v>
      </c>
      <c r="P63" s="27">
        <f t="shared" si="45"/>
        <v>0</v>
      </c>
      <c r="Q63" s="27">
        <f t="shared" si="45"/>
        <v>0</v>
      </c>
      <c r="R63" s="27">
        <f t="shared" si="45"/>
        <v>0</v>
      </c>
      <c r="S63" s="27">
        <f t="shared" si="45"/>
        <v>0</v>
      </c>
      <c r="T63" s="27">
        <f t="shared" si="45"/>
        <v>0</v>
      </c>
      <c r="U63" s="27">
        <f t="shared" si="45"/>
        <v>0</v>
      </c>
      <c r="V63" s="27">
        <f t="shared" si="45"/>
        <v>0</v>
      </c>
      <c r="W63" s="27">
        <f t="shared" si="45"/>
        <v>0</v>
      </c>
      <c r="X63" s="27">
        <f t="shared" si="45"/>
        <v>0</v>
      </c>
      <c r="Y63" s="27">
        <f t="shared" si="45"/>
        <v>0</v>
      </c>
      <c r="Z63" s="33">
        <f t="shared" si="38"/>
        <v>0</v>
      </c>
      <c r="AA63" s="10">
        <f t="shared" si="42"/>
        <v>0</v>
      </c>
      <c r="AB63" s="10">
        <f t="shared" si="43"/>
        <v>0</v>
      </c>
      <c r="AC63" s="14">
        <f t="shared" ref="AC63:AC69" si="46">Z63+AA63+AB63</f>
        <v>0</v>
      </c>
    </row>
    <row r="64" spans="1:29" s="39" customFormat="1" ht="12.75" customHeight="1" x14ac:dyDescent="0.15">
      <c r="A64" s="119" t="s">
        <v>95</v>
      </c>
      <c r="B64" s="120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25"/>
      <c r="V64" s="47"/>
      <c r="W64" s="47"/>
      <c r="X64" s="47"/>
      <c r="Y64" s="47"/>
      <c r="Z64" s="33">
        <f t="shared" si="38"/>
        <v>0</v>
      </c>
      <c r="AA64" s="10">
        <f t="shared" si="42"/>
        <v>0</v>
      </c>
      <c r="AB64" s="10">
        <f t="shared" si="43"/>
        <v>0</v>
      </c>
      <c r="AC64" s="14">
        <f t="shared" si="46"/>
        <v>0</v>
      </c>
    </row>
    <row r="65" spans="1:29" s="39" customFormat="1" ht="10.5" customHeight="1" x14ac:dyDescent="0.15">
      <c r="A65" s="107" t="s">
        <v>96</v>
      </c>
      <c r="B65" s="108"/>
      <c r="C65" s="33">
        <f>SUM(C66:C69)</f>
        <v>0</v>
      </c>
      <c r="D65" s="33">
        <f t="shared" ref="D65:Y65" si="47">SUM(D66:D69)</f>
        <v>0</v>
      </c>
      <c r="E65" s="33">
        <f t="shared" si="47"/>
        <v>0</v>
      </c>
      <c r="F65" s="33">
        <f t="shared" si="47"/>
        <v>0</v>
      </c>
      <c r="G65" s="33">
        <f t="shared" si="47"/>
        <v>0</v>
      </c>
      <c r="H65" s="33">
        <f t="shared" si="47"/>
        <v>0</v>
      </c>
      <c r="I65" s="33">
        <f t="shared" si="47"/>
        <v>0</v>
      </c>
      <c r="J65" s="33">
        <f t="shared" si="47"/>
        <v>0</v>
      </c>
      <c r="K65" s="33">
        <f t="shared" si="47"/>
        <v>0</v>
      </c>
      <c r="L65" s="33">
        <f t="shared" si="47"/>
        <v>0</v>
      </c>
      <c r="M65" s="33">
        <f t="shared" si="47"/>
        <v>0</v>
      </c>
      <c r="N65" s="33">
        <f t="shared" si="47"/>
        <v>0</v>
      </c>
      <c r="O65" s="33">
        <f t="shared" si="47"/>
        <v>0</v>
      </c>
      <c r="P65" s="33">
        <f t="shared" si="47"/>
        <v>0</v>
      </c>
      <c r="Q65" s="33">
        <f t="shared" si="47"/>
        <v>0</v>
      </c>
      <c r="R65" s="33">
        <f t="shared" si="47"/>
        <v>0</v>
      </c>
      <c r="S65" s="33">
        <f t="shared" si="47"/>
        <v>0</v>
      </c>
      <c r="T65" s="33">
        <f t="shared" si="47"/>
        <v>0</v>
      </c>
      <c r="U65" s="33">
        <f t="shared" si="47"/>
        <v>0</v>
      </c>
      <c r="V65" s="33">
        <f t="shared" si="47"/>
        <v>0</v>
      </c>
      <c r="W65" s="33">
        <f t="shared" si="47"/>
        <v>0</v>
      </c>
      <c r="X65" s="33">
        <f t="shared" si="47"/>
        <v>0</v>
      </c>
      <c r="Y65" s="33">
        <f t="shared" si="47"/>
        <v>0</v>
      </c>
      <c r="Z65" s="33">
        <f t="shared" si="38"/>
        <v>0</v>
      </c>
      <c r="AA65" s="10">
        <f t="shared" si="42"/>
        <v>0</v>
      </c>
      <c r="AB65" s="10">
        <f t="shared" si="43"/>
        <v>0</v>
      </c>
      <c r="AC65" s="14">
        <f t="shared" si="46"/>
        <v>0</v>
      </c>
    </row>
    <row r="66" spans="1:29" s="39" customFormat="1" ht="10.5" hidden="1" outlineLevel="2" x14ac:dyDescent="0.15">
      <c r="A66" s="113" t="s">
        <v>103</v>
      </c>
      <c r="B66" s="114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33">
        <f t="shared" si="38"/>
        <v>0</v>
      </c>
      <c r="AA66" s="10">
        <f t="shared" si="42"/>
        <v>0</v>
      </c>
      <c r="AB66" s="10">
        <f t="shared" si="43"/>
        <v>0</v>
      </c>
      <c r="AC66" s="14">
        <f t="shared" si="46"/>
        <v>0</v>
      </c>
    </row>
    <row r="67" spans="1:29" s="39" customFormat="1" ht="10.5" hidden="1" outlineLevel="2" x14ac:dyDescent="0.15">
      <c r="A67" s="113" t="s">
        <v>103</v>
      </c>
      <c r="B67" s="11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5"/>
      <c r="R67" s="27"/>
      <c r="S67" s="27"/>
      <c r="T67" s="27"/>
      <c r="U67" s="27"/>
      <c r="V67" s="25"/>
      <c r="W67" s="25"/>
      <c r="X67" s="25"/>
      <c r="Y67" s="25"/>
      <c r="Z67" s="33">
        <f t="shared" si="38"/>
        <v>0</v>
      </c>
      <c r="AA67" s="10">
        <f t="shared" si="42"/>
        <v>0</v>
      </c>
      <c r="AB67" s="10">
        <f t="shared" si="43"/>
        <v>0</v>
      </c>
      <c r="AC67" s="14">
        <f t="shared" si="46"/>
        <v>0</v>
      </c>
    </row>
    <row r="68" spans="1:29" s="39" customFormat="1" ht="10.5" hidden="1" outlineLevel="2" x14ac:dyDescent="0.15">
      <c r="A68" s="113" t="s">
        <v>104</v>
      </c>
      <c r="B68" s="11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33">
        <f t="shared" si="38"/>
        <v>0</v>
      </c>
      <c r="AA68" s="10">
        <f t="shared" si="42"/>
        <v>0</v>
      </c>
      <c r="AB68" s="10">
        <f t="shared" si="43"/>
        <v>0</v>
      </c>
      <c r="AC68" s="14">
        <f t="shared" si="46"/>
        <v>0</v>
      </c>
    </row>
    <row r="69" spans="1:29" s="39" customFormat="1" ht="10.5" hidden="1" outlineLevel="2" x14ac:dyDescent="0.15">
      <c r="A69" s="113" t="s">
        <v>104</v>
      </c>
      <c r="B69" s="114"/>
      <c r="C69" s="27"/>
      <c r="D69" s="25"/>
      <c r="E69" s="25"/>
      <c r="F69" s="25"/>
      <c r="G69" s="25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5"/>
      <c r="S69" s="25"/>
      <c r="T69" s="25"/>
      <c r="U69" s="25"/>
      <c r="V69" s="25"/>
      <c r="W69" s="25"/>
      <c r="X69" s="25"/>
      <c r="Y69" s="25"/>
      <c r="Z69" s="33">
        <f t="shared" si="38"/>
        <v>0</v>
      </c>
      <c r="AA69" s="10">
        <f t="shared" si="42"/>
        <v>0</v>
      </c>
      <c r="AB69" s="10">
        <f t="shared" si="43"/>
        <v>0</v>
      </c>
      <c r="AC69" s="14">
        <f t="shared" si="46"/>
        <v>0</v>
      </c>
    </row>
    <row r="70" spans="1:29" collapsed="1" x14ac:dyDescent="0.2">
      <c r="A70" s="113" t="s">
        <v>55</v>
      </c>
      <c r="B70" s="114"/>
      <c r="C70" s="27"/>
      <c r="D70" s="26"/>
      <c r="E70" s="26"/>
      <c r="F70" s="26"/>
      <c r="G70" s="26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26"/>
      <c r="S70" s="26"/>
      <c r="T70" s="26"/>
      <c r="U70" s="26"/>
      <c r="V70" s="26"/>
      <c r="W70" s="26"/>
      <c r="X70" s="26"/>
      <c r="Y70" s="26"/>
      <c r="Z70" s="33">
        <f t="shared" si="38"/>
        <v>0</v>
      </c>
      <c r="AA70" s="10">
        <f t="shared" ref="AA70:AA71" si="48">H70+I70+J70+M70+N70+P70+V70+W70+X70+Y70+O70+L70+K70</f>
        <v>0</v>
      </c>
      <c r="AB70" s="10">
        <f t="shared" ref="AB70:AB71" si="49">Q70</f>
        <v>0</v>
      </c>
      <c r="AC70" s="14">
        <f t="shared" ref="AC70:AC71" si="50">Z70+AA70+AB70</f>
        <v>0</v>
      </c>
    </row>
    <row r="71" spans="1:29" x14ac:dyDescent="0.2">
      <c r="A71" s="115" t="s">
        <v>56</v>
      </c>
      <c r="B71" s="116"/>
      <c r="C71" s="33" t="e">
        <f>(C14+C15+C16)*$B$1/100/12</f>
        <v>#DIV/0!</v>
      </c>
      <c r="D71" s="33" t="e">
        <f>(D14+D15+D16)*$B$1/100/12</f>
        <v>#DIV/0!</v>
      </c>
      <c r="E71" s="33" t="e">
        <f>(E14+E15+E16)*$B$1/100/12</f>
        <v>#DIV/0!</v>
      </c>
      <c r="F71" s="33" t="e">
        <f>(F14+F15+F16)*$B$1/100/12</f>
        <v>#DIV/0!</v>
      </c>
      <c r="G71" s="33" t="e">
        <f>(G14+G15+G16)*$B$1/100/12</f>
        <v>#DIV/0!</v>
      </c>
      <c r="H71" s="33" t="e">
        <f>(H14+H15+H16)*$B$1/100/12</f>
        <v>#DIV/0!</v>
      </c>
      <c r="I71" s="33" t="e">
        <f>(I14+I15+I16)*$B$1/100/12</f>
        <v>#DIV/0!</v>
      </c>
      <c r="J71" s="33" t="e">
        <f>(J14+J15+J16)*$B$1/100/12</f>
        <v>#DIV/0!</v>
      </c>
      <c r="K71" s="33" t="e">
        <f>(K14+K15+K16)*$B$1/100/12</f>
        <v>#DIV/0!</v>
      </c>
      <c r="L71" s="33" t="e">
        <f>(L14+L15+L16)*$B$1/100/12</f>
        <v>#DIV/0!</v>
      </c>
      <c r="M71" s="33" t="e">
        <f>(M14+M15+M16)*$B$1/100/12</f>
        <v>#DIV/0!</v>
      </c>
      <c r="N71" s="33" t="e">
        <f>(N14+N15+N16)*$B$1/100/12</f>
        <v>#DIV/0!</v>
      </c>
      <c r="O71" s="33" t="e">
        <f>(O14+O15+O16)*$B$1/100/12</f>
        <v>#DIV/0!</v>
      </c>
      <c r="P71" s="33" t="e">
        <f>(P14+P15+P16)*$B$1/100/12</f>
        <v>#DIV/0!</v>
      </c>
      <c r="Q71" s="33" t="e">
        <f>(Q14+Q15+Q16)*$B$1/100/12</f>
        <v>#DIV/0!</v>
      </c>
      <c r="R71" s="33" t="e">
        <f>(R14+R15+R16)*$B$1/100/12</f>
        <v>#DIV/0!</v>
      </c>
      <c r="S71" s="33" t="e">
        <f>(S14+S15+S16)*$B$1/100/12</f>
        <v>#DIV/0!</v>
      </c>
      <c r="T71" s="33" t="e">
        <f>(T14+T15+T16)*$B$1/100/12</f>
        <v>#DIV/0!</v>
      </c>
      <c r="U71" s="33" t="e">
        <f>(U14+U15+U16)*$B$1/100/12</f>
        <v>#DIV/0!</v>
      </c>
      <c r="V71" s="33" t="e">
        <f>(V14+V15+V16)*$B$1/100/12</f>
        <v>#DIV/0!</v>
      </c>
      <c r="W71" s="33" t="e">
        <f>(W14+W15+W16)*$B$1/100/12</f>
        <v>#DIV/0!</v>
      </c>
      <c r="X71" s="33" t="e">
        <f>(X14+X15+X16)*$B$1/100/12</f>
        <v>#DIV/0!</v>
      </c>
      <c r="Y71" s="33" t="e">
        <f>(Y14+Y15+Y16)*$B$1/100/12</f>
        <v>#DIV/0!</v>
      </c>
      <c r="Z71" s="33" t="e">
        <f t="shared" si="38"/>
        <v>#DIV/0!</v>
      </c>
      <c r="AA71" s="10" t="e">
        <f t="shared" si="48"/>
        <v>#DIV/0!</v>
      </c>
      <c r="AB71" s="10" t="e">
        <f t="shared" si="49"/>
        <v>#DIV/0!</v>
      </c>
      <c r="AC71" s="14" t="e">
        <f t="shared" si="50"/>
        <v>#DIV/0!</v>
      </c>
    </row>
    <row r="72" spans="1:29" s="39" customFormat="1" ht="12.75" customHeight="1" x14ac:dyDescent="0.15">
      <c r="A72" s="107" t="s">
        <v>57</v>
      </c>
      <c r="B72" s="108"/>
      <c r="C72" s="27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33">
        <f t="shared" si="38"/>
        <v>0</v>
      </c>
      <c r="AA72" s="10">
        <f t="shared" ref="AA72" si="51">H72+I72+J72+M72+N72+P72+V72+W72+X72+Y72+O72+L72+K72</f>
        <v>0</v>
      </c>
      <c r="AB72" s="10">
        <f t="shared" ref="AB72" si="52">Q72</f>
        <v>0</v>
      </c>
      <c r="AC72" s="14">
        <f t="shared" ref="AC72" si="53">Z72+AA72+AB72</f>
        <v>0</v>
      </c>
    </row>
    <row r="73" spans="1:29" s="39" customFormat="1" ht="12.75" customHeight="1" x14ac:dyDescent="0.15">
      <c r="A73" s="107" t="s">
        <v>105</v>
      </c>
      <c r="B73" s="108"/>
      <c r="C73" s="27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3"/>
      <c r="AA73" s="10"/>
      <c r="AB73" s="10"/>
      <c r="AC73" s="14"/>
    </row>
    <row r="74" spans="1:29" s="39" customFormat="1" ht="12.75" customHeight="1" x14ac:dyDescent="0.15">
      <c r="A74" s="107" t="s">
        <v>106</v>
      </c>
      <c r="B74" s="108"/>
      <c r="C74" s="27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33"/>
      <c r="AA74" s="10"/>
      <c r="AB74" s="10"/>
      <c r="AC74" s="14"/>
    </row>
    <row r="75" spans="1:29" s="39" customFormat="1" ht="10.5" x14ac:dyDescent="0.15">
      <c r="A75" s="83"/>
      <c r="B75" s="84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12.75" customHeight="1" x14ac:dyDescent="0.2">
      <c r="A76" s="109" t="s">
        <v>58</v>
      </c>
      <c r="B76" s="110"/>
      <c r="C76" s="49" t="e">
        <f>C77+C85+C86+C87</f>
        <v>#DIV/0!</v>
      </c>
      <c r="D76" s="49" t="e">
        <f t="shared" ref="D76:AC76" si="54">D77+D85+D86+D87</f>
        <v>#DIV/0!</v>
      </c>
      <c r="E76" s="49" t="e">
        <f t="shared" si="54"/>
        <v>#DIV/0!</v>
      </c>
      <c r="F76" s="49" t="e">
        <f t="shared" si="54"/>
        <v>#DIV/0!</v>
      </c>
      <c r="G76" s="49" t="e">
        <f t="shared" si="54"/>
        <v>#DIV/0!</v>
      </c>
      <c r="H76" s="49" t="e">
        <f t="shared" si="54"/>
        <v>#DIV/0!</v>
      </c>
      <c r="I76" s="49" t="e">
        <f t="shared" si="54"/>
        <v>#DIV/0!</v>
      </c>
      <c r="J76" s="49" t="e">
        <f t="shared" si="54"/>
        <v>#DIV/0!</v>
      </c>
      <c r="K76" s="49" t="e">
        <f t="shared" si="54"/>
        <v>#DIV/0!</v>
      </c>
      <c r="L76" s="49" t="e">
        <f t="shared" si="54"/>
        <v>#DIV/0!</v>
      </c>
      <c r="M76" s="49" t="e">
        <f t="shared" si="54"/>
        <v>#DIV/0!</v>
      </c>
      <c r="N76" s="49" t="e">
        <f t="shared" si="54"/>
        <v>#DIV/0!</v>
      </c>
      <c r="O76" s="49" t="e">
        <f t="shared" si="54"/>
        <v>#DIV/0!</v>
      </c>
      <c r="P76" s="49" t="e">
        <f t="shared" si="54"/>
        <v>#DIV/0!</v>
      </c>
      <c r="Q76" s="49" t="e">
        <f t="shared" si="54"/>
        <v>#DIV/0!</v>
      </c>
      <c r="R76" s="49" t="e">
        <f t="shared" si="54"/>
        <v>#DIV/0!</v>
      </c>
      <c r="S76" s="49" t="e">
        <f t="shared" si="54"/>
        <v>#DIV/0!</v>
      </c>
      <c r="T76" s="49" t="e">
        <f t="shared" si="54"/>
        <v>#DIV/0!</v>
      </c>
      <c r="U76" s="49" t="e">
        <f t="shared" si="54"/>
        <v>#DIV/0!</v>
      </c>
      <c r="V76" s="49" t="e">
        <f t="shared" si="54"/>
        <v>#DIV/0!</v>
      </c>
      <c r="W76" s="49" t="e">
        <f t="shared" si="54"/>
        <v>#DIV/0!</v>
      </c>
      <c r="X76" s="49" t="e">
        <f t="shared" si="54"/>
        <v>#DIV/0!</v>
      </c>
      <c r="Y76" s="49" t="e">
        <f t="shared" si="54"/>
        <v>#DIV/0!</v>
      </c>
      <c r="Z76" s="49" t="e">
        <f t="shared" si="54"/>
        <v>#DIV/0!</v>
      </c>
      <c r="AA76" s="49" t="e">
        <f t="shared" si="54"/>
        <v>#DIV/0!</v>
      </c>
      <c r="AB76" s="49" t="e">
        <f t="shared" si="54"/>
        <v>#DIV/0!</v>
      </c>
      <c r="AC76" s="49" t="e">
        <f t="shared" si="54"/>
        <v>#DIV/0!</v>
      </c>
    </row>
    <row r="77" spans="1:29" s="39" customFormat="1" ht="12.75" customHeight="1" x14ac:dyDescent="0.15">
      <c r="A77" s="115" t="s">
        <v>59</v>
      </c>
      <c r="B77" s="116"/>
      <c r="C77" s="27" t="e">
        <f>C78+C79+C80+C81+C82+C83+C84</f>
        <v>#DIV/0!</v>
      </c>
      <c r="D77" s="27" t="e">
        <f t="shared" ref="D77:Y77" si="55">D78+D79+D80+D81+D82+D83+D84</f>
        <v>#DIV/0!</v>
      </c>
      <c r="E77" s="27" t="e">
        <f t="shared" si="55"/>
        <v>#DIV/0!</v>
      </c>
      <c r="F77" s="27" t="e">
        <f t="shared" si="55"/>
        <v>#DIV/0!</v>
      </c>
      <c r="G77" s="27" t="e">
        <f t="shared" si="55"/>
        <v>#DIV/0!</v>
      </c>
      <c r="H77" s="27" t="e">
        <f t="shared" si="55"/>
        <v>#DIV/0!</v>
      </c>
      <c r="I77" s="27" t="e">
        <f t="shared" si="55"/>
        <v>#DIV/0!</v>
      </c>
      <c r="J77" s="27" t="e">
        <f t="shared" si="55"/>
        <v>#DIV/0!</v>
      </c>
      <c r="K77" s="27" t="e">
        <f t="shared" si="55"/>
        <v>#DIV/0!</v>
      </c>
      <c r="L77" s="27" t="e">
        <f t="shared" si="55"/>
        <v>#DIV/0!</v>
      </c>
      <c r="M77" s="27" t="e">
        <f t="shared" si="55"/>
        <v>#DIV/0!</v>
      </c>
      <c r="N77" s="27" t="e">
        <f t="shared" si="55"/>
        <v>#DIV/0!</v>
      </c>
      <c r="O77" s="27" t="e">
        <f t="shared" si="55"/>
        <v>#DIV/0!</v>
      </c>
      <c r="P77" s="27" t="e">
        <f t="shared" si="55"/>
        <v>#DIV/0!</v>
      </c>
      <c r="Q77" s="27" t="e">
        <f t="shared" si="55"/>
        <v>#DIV/0!</v>
      </c>
      <c r="R77" s="27" t="e">
        <f t="shared" si="55"/>
        <v>#DIV/0!</v>
      </c>
      <c r="S77" s="27" t="e">
        <f t="shared" si="55"/>
        <v>#DIV/0!</v>
      </c>
      <c r="T77" s="27" t="e">
        <f t="shared" si="55"/>
        <v>#DIV/0!</v>
      </c>
      <c r="U77" s="27" t="e">
        <f t="shared" si="55"/>
        <v>#DIV/0!</v>
      </c>
      <c r="V77" s="27" t="e">
        <f t="shared" si="55"/>
        <v>#DIV/0!</v>
      </c>
      <c r="W77" s="27" t="e">
        <f t="shared" si="55"/>
        <v>#DIV/0!</v>
      </c>
      <c r="X77" s="27" t="e">
        <f t="shared" si="55"/>
        <v>#DIV/0!</v>
      </c>
      <c r="Y77" s="27" t="e">
        <f t="shared" si="55"/>
        <v>#DIV/0!</v>
      </c>
      <c r="Z77" s="33" t="e">
        <f t="shared" ref="Z77:Z85" si="56">C77+D77+G77+R77+S77+T77+U77+E77+F77</f>
        <v>#DIV/0!</v>
      </c>
      <c r="AA77" s="10" t="e">
        <f t="shared" ref="AA77:AA78" si="57">H77+I77+J77+M77+N77+P77+V77+W77+X77+Y77+O77+L77+K77</f>
        <v>#DIV/0!</v>
      </c>
      <c r="AB77" s="10" t="e">
        <f t="shared" ref="AB77:AB78" si="58">Q77</f>
        <v>#DIV/0!</v>
      </c>
      <c r="AC77" s="14" t="e">
        <f t="shared" ref="AC77:AC78" si="59">Z77+AA77+AB77</f>
        <v>#DIV/0!</v>
      </c>
    </row>
    <row r="78" spans="1:29" s="39" customFormat="1" ht="12.75" customHeight="1" x14ac:dyDescent="0.15">
      <c r="A78" s="107" t="s">
        <v>60</v>
      </c>
      <c r="B78" s="108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33">
        <f t="shared" si="56"/>
        <v>0</v>
      </c>
      <c r="AA78" s="10">
        <f t="shared" si="57"/>
        <v>0</v>
      </c>
      <c r="AB78" s="10">
        <f t="shared" si="58"/>
        <v>0</v>
      </c>
      <c r="AC78" s="14">
        <f t="shared" si="59"/>
        <v>0</v>
      </c>
    </row>
    <row r="79" spans="1:29" s="39" customFormat="1" ht="12.75" customHeight="1" x14ac:dyDescent="0.15">
      <c r="A79" s="107" t="s">
        <v>61</v>
      </c>
      <c r="B79" s="108"/>
      <c r="C79" s="27" t="e">
        <f>C8*$AC79/$AC8</f>
        <v>#DIV/0!</v>
      </c>
      <c r="D79" s="27" t="e">
        <f>D8*$AC79/$AC8</f>
        <v>#DIV/0!</v>
      </c>
      <c r="E79" s="27" t="e">
        <f>E8*$AC79/$AC8</f>
        <v>#DIV/0!</v>
      </c>
      <c r="F79" s="27" t="e">
        <f>F8*$AC79/$AC8</f>
        <v>#DIV/0!</v>
      </c>
      <c r="G79" s="27" t="e">
        <f>G8*$AC79/$AC8</f>
        <v>#DIV/0!</v>
      </c>
      <c r="H79" s="27" t="e">
        <f>H8*$AC79/$AC8</f>
        <v>#DIV/0!</v>
      </c>
      <c r="I79" s="27" t="e">
        <f>I8*$AC79/$AC8</f>
        <v>#DIV/0!</v>
      </c>
      <c r="J79" s="27" t="e">
        <f>J8*$AC79/$AC8</f>
        <v>#DIV/0!</v>
      </c>
      <c r="K79" s="27" t="e">
        <f>K8*$AC79/$AC8</f>
        <v>#DIV/0!</v>
      </c>
      <c r="L79" s="27" t="e">
        <f>L8*$AC79/$AC8</f>
        <v>#DIV/0!</v>
      </c>
      <c r="M79" s="27" t="e">
        <f>M8*$AC79/$AC8</f>
        <v>#DIV/0!</v>
      </c>
      <c r="N79" s="27" t="e">
        <f>N8*$AC79/$AC8</f>
        <v>#DIV/0!</v>
      </c>
      <c r="O79" s="27" t="e">
        <f>O8*$AC79/$AC8</f>
        <v>#DIV/0!</v>
      </c>
      <c r="P79" s="27" t="e">
        <f>P8*$AC79/$AC8</f>
        <v>#DIV/0!</v>
      </c>
      <c r="Q79" s="27" t="e">
        <f>Q8*$AC79/$AC8</f>
        <v>#DIV/0!</v>
      </c>
      <c r="R79" s="27" t="e">
        <f>R8*$AC79/$AC8</f>
        <v>#DIV/0!</v>
      </c>
      <c r="S79" s="27" t="e">
        <f>S8*$AC79/$AC8</f>
        <v>#DIV/0!</v>
      </c>
      <c r="T79" s="27" t="e">
        <f>T8*$AC79/$AC8</f>
        <v>#DIV/0!</v>
      </c>
      <c r="U79" s="27" t="e">
        <f>U8*$AC79/$AC8</f>
        <v>#DIV/0!</v>
      </c>
      <c r="V79" s="27" t="e">
        <f>V8*$AC79/$AC8</f>
        <v>#DIV/0!</v>
      </c>
      <c r="W79" s="27" t="e">
        <f>W8*$AC79/$AC8</f>
        <v>#DIV/0!</v>
      </c>
      <c r="X79" s="27" t="e">
        <f>X8*$AC79/$AC8</f>
        <v>#DIV/0!</v>
      </c>
      <c r="Y79" s="27" t="e">
        <f>Y8*$AC79/$AC8</f>
        <v>#DIV/0!</v>
      </c>
      <c r="Z79" s="33" t="e">
        <f t="shared" si="56"/>
        <v>#DIV/0!</v>
      </c>
      <c r="AA79" s="10" t="e">
        <f t="shared" ref="AA79:AA84" si="60">H79+I79+J79+M79+N79+P79+V79+W79+X79+Y79+O79+L79+K79</f>
        <v>#DIV/0!</v>
      </c>
      <c r="AB79" s="10" t="e">
        <f t="shared" ref="AB79:AB84" si="61">Q79</f>
        <v>#DIV/0!</v>
      </c>
      <c r="AC79" s="25"/>
    </row>
    <row r="80" spans="1:29" s="39" customFormat="1" ht="12.75" customHeight="1" x14ac:dyDescent="0.15">
      <c r="A80" s="107" t="s">
        <v>62</v>
      </c>
      <c r="B80" s="10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3">
        <f t="shared" si="56"/>
        <v>0</v>
      </c>
      <c r="AA80" s="10">
        <f t="shared" si="60"/>
        <v>0</v>
      </c>
      <c r="AB80" s="10">
        <f t="shared" si="61"/>
        <v>0</v>
      </c>
      <c r="AC80" s="14">
        <f t="shared" ref="AC80:AC84" si="62">Z80+AA80+AB80</f>
        <v>0</v>
      </c>
    </row>
    <row r="81" spans="1:29" s="39" customFormat="1" ht="12.75" customHeight="1" x14ac:dyDescent="0.15">
      <c r="A81" s="107" t="s">
        <v>63</v>
      </c>
      <c r="B81" s="10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3">
        <f t="shared" si="56"/>
        <v>0</v>
      </c>
      <c r="AA81" s="10">
        <f t="shared" si="60"/>
        <v>0</v>
      </c>
      <c r="AB81" s="10">
        <f t="shared" si="61"/>
        <v>0</v>
      </c>
      <c r="AC81" s="14">
        <f t="shared" si="62"/>
        <v>0</v>
      </c>
    </row>
    <row r="82" spans="1:29" s="39" customFormat="1" ht="12.75" customHeight="1" x14ac:dyDescent="0.15">
      <c r="A82" s="107" t="s">
        <v>64</v>
      </c>
      <c r="B82" s="10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3">
        <f t="shared" si="56"/>
        <v>0</v>
      </c>
      <c r="AA82" s="10">
        <f t="shared" si="60"/>
        <v>0</v>
      </c>
      <c r="AB82" s="10">
        <f t="shared" si="61"/>
        <v>0</v>
      </c>
      <c r="AC82" s="14">
        <f t="shared" si="62"/>
        <v>0</v>
      </c>
    </row>
    <row r="83" spans="1:29" s="39" customFormat="1" ht="12.75" customHeight="1" x14ac:dyDescent="0.15">
      <c r="A83" s="107" t="s">
        <v>65</v>
      </c>
      <c r="B83" s="10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3">
        <f t="shared" si="56"/>
        <v>0</v>
      </c>
      <c r="AA83" s="10">
        <f t="shared" si="60"/>
        <v>0</v>
      </c>
      <c r="AB83" s="10">
        <f t="shared" si="61"/>
        <v>0</v>
      </c>
      <c r="AC83" s="14">
        <f t="shared" si="62"/>
        <v>0</v>
      </c>
    </row>
    <row r="84" spans="1:29" s="39" customFormat="1" ht="10.5" x14ac:dyDescent="0.15">
      <c r="A84" s="107" t="s">
        <v>66</v>
      </c>
      <c r="B84" s="108"/>
      <c r="C84" s="27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7"/>
      <c r="R84" s="27"/>
      <c r="S84" s="27"/>
      <c r="T84" s="27"/>
      <c r="U84" s="27"/>
      <c r="V84" s="27"/>
      <c r="W84" s="27"/>
      <c r="X84" s="27"/>
      <c r="Y84" s="27"/>
      <c r="Z84" s="33">
        <f t="shared" si="56"/>
        <v>0</v>
      </c>
      <c r="AA84" s="10">
        <f t="shared" si="60"/>
        <v>0</v>
      </c>
      <c r="AB84" s="10">
        <f t="shared" si="61"/>
        <v>0</v>
      </c>
      <c r="AC84" s="14">
        <f t="shared" si="62"/>
        <v>0</v>
      </c>
    </row>
    <row r="85" spans="1:29" x14ac:dyDescent="0.2">
      <c r="A85" s="115" t="s">
        <v>67</v>
      </c>
      <c r="B85" s="116"/>
      <c r="C85" s="27">
        <f t="shared" ref="C85:Y85" si="63">C13*$B$2/100/12</f>
        <v>0</v>
      </c>
      <c r="D85" s="27">
        <f t="shared" si="63"/>
        <v>0</v>
      </c>
      <c r="E85" s="27">
        <f t="shared" si="63"/>
        <v>0</v>
      </c>
      <c r="F85" s="27">
        <f t="shared" si="63"/>
        <v>0</v>
      </c>
      <c r="G85" s="27">
        <f t="shared" si="63"/>
        <v>0</v>
      </c>
      <c r="H85" s="27">
        <f t="shared" si="63"/>
        <v>0</v>
      </c>
      <c r="I85" s="27">
        <f t="shared" si="63"/>
        <v>0</v>
      </c>
      <c r="J85" s="27">
        <f t="shared" si="63"/>
        <v>0</v>
      </c>
      <c r="K85" s="27">
        <f t="shared" si="63"/>
        <v>0</v>
      </c>
      <c r="L85" s="27">
        <f t="shared" si="63"/>
        <v>0</v>
      </c>
      <c r="M85" s="27">
        <f t="shared" si="63"/>
        <v>0</v>
      </c>
      <c r="N85" s="27">
        <f t="shared" si="63"/>
        <v>0</v>
      </c>
      <c r="O85" s="27">
        <f t="shared" si="63"/>
        <v>0</v>
      </c>
      <c r="P85" s="27">
        <f t="shared" si="63"/>
        <v>0</v>
      </c>
      <c r="Q85" s="27">
        <f t="shared" si="63"/>
        <v>0</v>
      </c>
      <c r="R85" s="27">
        <f t="shared" si="63"/>
        <v>0</v>
      </c>
      <c r="S85" s="27">
        <f t="shared" si="63"/>
        <v>0</v>
      </c>
      <c r="T85" s="27">
        <f t="shared" si="63"/>
        <v>0</v>
      </c>
      <c r="U85" s="27">
        <f t="shared" si="63"/>
        <v>0</v>
      </c>
      <c r="V85" s="27">
        <f t="shared" si="63"/>
        <v>0</v>
      </c>
      <c r="W85" s="27">
        <f t="shared" si="63"/>
        <v>0</v>
      </c>
      <c r="X85" s="27">
        <f t="shared" si="63"/>
        <v>0</v>
      </c>
      <c r="Y85" s="27">
        <f t="shared" si="63"/>
        <v>0</v>
      </c>
      <c r="Z85" s="33">
        <f t="shared" si="56"/>
        <v>0</v>
      </c>
      <c r="AA85" s="10">
        <f t="shared" ref="AA85" si="64">H85+I85+J85+M85+N85+P85+V85+W85+X85+Y85+O85+L85+K85</f>
        <v>0</v>
      </c>
      <c r="AB85" s="10">
        <f t="shared" ref="AB85" si="65">Q85</f>
        <v>0</v>
      </c>
      <c r="AC85" s="14">
        <f t="shared" ref="AC85" si="66">Z85+AA85+AB85</f>
        <v>0</v>
      </c>
    </row>
    <row r="86" spans="1:29" x14ac:dyDescent="0.2">
      <c r="A86" s="83" t="s">
        <v>101</v>
      </c>
      <c r="B86" s="84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3">
        <f t="shared" ref="Z86:Z87" si="67">C86+D86+G86+R86+S86+T86+U86+E86+F86</f>
        <v>0</v>
      </c>
      <c r="AA86" s="10">
        <f t="shared" ref="AA86:AA87" si="68">H86+I86+J86+M86+N86+P86+V86+W86+X86+Y86+O86+L86+K86</f>
        <v>0</v>
      </c>
      <c r="AB86" s="10">
        <f t="shared" ref="AB86:AB87" si="69">Q86</f>
        <v>0</v>
      </c>
      <c r="AC86" s="14">
        <f t="shared" ref="AC86:AC87" si="70">Z86+AA86+AB86</f>
        <v>0</v>
      </c>
    </row>
    <row r="87" spans="1:29" x14ac:dyDescent="0.2">
      <c r="A87" s="83" t="s">
        <v>102</v>
      </c>
      <c r="B87" s="84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33">
        <f t="shared" si="67"/>
        <v>0</v>
      </c>
      <c r="AA87" s="10">
        <f t="shared" si="68"/>
        <v>0</v>
      </c>
      <c r="AB87" s="10">
        <f t="shared" si="69"/>
        <v>0</v>
      </c>
      <c r="AC87" s="14">
        <f t="shared" si="70"/>
        <v>0</v>
      </c>
    </row>
    <row r="88" spans="1:29" x14ac:dyDescent="0.2">
      <c r="A88" s="127" t="s">
        <v>68</v>
      </c>
      <c r="B88" s="128"/>
      <c r="C88" s="61" t="e">
        <f>C76-C40</f>
        <v>#DIV/0!</v>
      </c>
      <c r="D88" s="61" t="e">
        <f>D76-D40</f>
        <v>#DIV/0!</v>
      </c>
      <c r="E88" s="61" t="e">
        <f>E76-E40</f>
        <v>#DIV/0!</v>
      </c>
      <c r="F88" s="61" t="e">
        <f>F76-F40</f>
        <v>#DIV/0!</v>
      </c>
      <c r="G88" s="61" t="e">
        <f>G76-G40</f>
        <v>#DIV/0!</v>
      </c>
      <c r="H88" s="61" t="e">
        <f>H76-H40</f>
        <v>#DIV/0!</v>
      </c>
      <c r="I88" s="61" t="e">
        <f>I76-I40</f>
        <v>#DIV/0!</v>
      </c>
      <c r="J88" s="61" t="e">
        <f>J76-J40</f>
        <v>#DIV/0!</v>
      </c>
      <c r="K88" s="61" t="e">
        <f>K76-K40</f>
        <v>#DIV/0!</v>
      </c>
      <c r="L88" s="61" t="e">
        <f>L76-L40</f>
        <v>#DIV/0!</v>
      </c>
      <c r="M88" s="61" t="e">
        <f>M76-M40</f>
        <v>#DIV/0!</v>
      </c>
      <c r="N88" s="61" t="e">
        <f>N76-N40</f>
        <v>#DIV/0!</v>
      </c>
      <c r="O88" s="61" t="e">
        <f>O76-O40</f>
        <v>#DIV/0!</v>
      </c>
      <c r="P88" s="61" t="e">
        <f>P76-P40</f>
        <v>#DIV/0!</v>
      </c>
      <c r="Q88" s="61" t="e">
        <f>Q76-Q40</f>
        <v>#DIV/0!</v>
      </c>
      <c r="R88" s="61" t="e">
        <f>R76-R40</f>
        <v>#DIV/0!</v>
      </c>
      <c r="S88" s="61" t="e">
        <f>S76-S40</f>
        <v>#DIV/0!</v>
      </c>
      <c r="T88" s="61" t="e">
        <f>T76-T40</f>
        <v>#DIV/0!</v>
      </c>
      <c r="U88" s="61" t="e">
        <f>U76-U40</f>
        <v>#DIV/0!</v>
      </c>
      <c r="V88" s="61" t="e">
        <f>V76-V40</f>
        <v>#DIV/0!</v>
      </c>
      <c r="W88" s="61" t="e">
        <f>W76-W40</f>
        <v>#DIV/0!</v>
      </c>
      <c r="X88" s="61" t="e">
        <f>X76-X40</f>
        <v>#DIV/0!</v>
      </c>
      <c r="Y88" s="61" t="e">
        <f>Y76-Y40</f>
        <v>#DIV/0!</v>
      </c>
      <c r="Z88" s="61" t="e">
        <f>Z76-Z40</f>
        <v>#DIV/0!</v>
      </c>
      <c r="AA88" s="61" t="e">
        <f>AA76-AA40</f>
        <v>#DIV/0!</v>
      </c>
      <c r="AB88" s="61" t="e">
        <f>AB76-AB40</f>
        <v>#DIV/0!</v>
      </c>
      <c r="AC88" s="61" t="e">
        <f>AC76-AC40</f>
        <v>#DIV/0!</v>
      </c>
    </row>
    <row r="89" spans="1:29" x14ac:dyDescent="0.2">
      <c r="A89" s="121" t="s">
        <v>69</v>
      </c>
      <c r="B89" s="122"/>
      <c r="C89" s="63" t="e">
        <f>C88-C85+C71+C72</f>
        <v>#DIV/0!</v>
      </c>
      <c r="D89" s="63" t="e">
        <f>D88-D85+D71+D72</f>
        <v>#DIV/0!</v>
      </c>
      <c r="E89" s="63" t="e">
        <f>E88-E85+E71+E72</f>
        <v>#DIV/0!</v>
      </c>
      <c r="F89" s="63" t="e">
        <f>F88-F85+F71+F72</f>
        <v>#DIV/0!</v>
      </c>
      <c r="G89" s="63" t="e">
        <f>G88-G85+G71+G72</f>
        <v>#DIV/0!</v>
      </c>
      <c r="H89" s="63" t="e">
        <f>H88-H85+H71+H72</f>
        <v>#DIV/0!</v>
      </c>
      <c r="I89" s="63" t="e">
        <f>I88-I85+I71+I72</f>
        <v>#DIV/0!</v>
      </c>
      <c r="J89" s="63" t="e">
        <f>J88-J85+J71+J72</f>
        <v>#DIV/0!</v>
      </c>
      <c r="K89" s="63" t="e">
        <f>K88-K85+K71+K72</f>
        <v>#DIV/0!</v>
      </c>
      <c r="L89" s="63" t="e">
        <f>L88-L85+L71+L72</f>
        <v>#DIV/0!</v>
      </c>
      <c r="M89" s="63" t="e">
        <f>M88-M85+M71+M72</f>
        <v>#DIV/0!</v>
      </c>
      <c r="N89" s="63" t="e">
        <f>N88-N85+N71+N72</f>
        <v>#DIV/0!</v>
      </c>
      <c r="O89" s="63" t="e">
        <f>O88-O85+O71+O72</f>
        <v>#DIV/0!</v>
      </c>
      <c r="P89" s="63" t="e">
        <f>P88-P85+P71+P72</f>
        <v>#DIV/0!</v>
      </c>
      <c r="Q89" s="63" t="e">
        <f>Q88-Q85+Q71+Q72</f>
        <v>#DIV/0!</v>
      </c>
      <c r="R89" s="63" t="e">
        <f>R88-R85+R71+R72</f>
        <v>#DIV/0!</v>
      </c>
      <c r="S89" s="63" t="e">
        <f>S88-S85+S71+S72</f>
        <v>#DIV/0!</v>
      </c>
      <c r="T89" s="63" t="e">
        <f>T88-T85+T71+T72</f>
        <v>#DIV/0!</v>
      </c>
      <c r="U89" s="63" t="e">
        <f>U88-U85+U71+U72</f>
        <v>#DIV/0!</v>
      </c>
      <c r="V89" s="63" t="e">
        <f>V88-V85+V71+V72</f>
        <v>#DIV/0!</v>
      </c>
      <c r="W89" s="63" t="e">
        <f>W88-W85+W71+W72</f>
        <v>#DIV/0!</v>
      </c>
      <c r="X89" s="63" t="e">
        <f>X88-X85+X71+X72</f>
        <v>#DIV/0!</v>
      </c>
      <c r="Y89" s="63" t="e">
        <f>Y88-Y85+Y71+Y72</f>
        <v>#DIV/0!</v>
      </c>
      <c r="Z89" s="63" t="e">
        <f>C89+D89+G89+R89+S89+T89+U89+E89+F89</f>
        <v>#DIV/0!</v>
      </c>
      <c r="AA89" s="64" t="e">
        <f t="shared" ref="AA89" si="71">H89+I89+J89+M89+N89+P89+V89+W89+X89+Y89+O89+L89+K89</f>
        <v>#DIV/0!</v>
      </c>
      <c r="AB89" s="64" t="e">
        <f t="shared" ref="AB89" si="72">Q89</f>
        <v>#DIV/0!</v>
      </c>
      <c r="AC89" s="65" t="e">
        <f t="shared" ref="AC89" si="73">Z89+AA89+AB89</f>
        <v>#DIV/0!</v>
      </c>
    </row>
    <row r="90" spans="1:29" x14ac:dyDescent="0.2">
      <c r="A90" s="123"/>
      <c r="B90" s="124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3"/>
    </row>
    <row r="91" spans="1:29" x14ac:dyDescent="0.2">
      <c r="A91" s="125" t="s">
        <v>70</v>
      </c>
      <c r="B91" s="126"/>
      <c r="C91" s="54" t="e">
        <f>(C19+C21)/(C19+C21+C25)</f>
        <v>#DIV/0!</v>
      </c>
      <c r="D91" s="54" t="e">
        <f>(D19+D21)/(D19+D21+D25)</f>
        <v>#DIV/0!</v>
      </c>
      <c r="E91" s="54" t="e">
        <f>(E19+E21)/(E19+E21+E25)</f>
        <v>#DIV/0!</v>
      </c>
      <c r="F91" s="54" t="e">
        <f>(F19+F21)/(F19+F21+F25)</f>
        <v>#DIV/0!</v>
      </c>
      <c r="G91" s="54" t="e">
        <f>(G19+G21)/(G19+G21+G25)</f>
        <v>#DIV/0!</v>
      </c>
      <c r="H91" s="54" t="e">
        <f>(H19+H21)/(H19+H21+H25)</f>
        <v>#DIV/0!</v>
      </c>
      <c r="I91" s="54" t="e">
        <f>(I19+I21)/(I19+I21+I25)</f>
        <v>#DIV/0!</v>
      </c>
      <c r="J91" s="54" t="e">
        <f>(J19+J21)/(J19+J21+J25)</f>
        <v>#DIV/0!</v>
      </c>
      <c r="K91" s="54" t="e">
        <f>(K19+K21)/(K19+K21+K25)</f>
        <v>#DIV/0!</v>
      </c>
      <c r="L91" s="54" t="e">
        <f>(L19+L21)/(L19+L21+L25)</f>
        <v>#DIV/0!</v>
      </c>
      <c r="M91" s="54" t="e">
        <f>(M19+M21)/(M19+M21+M25)</f>
        <v>#DIV/0!</v>
      </c>
      <c r="N91" s="54" t="e">
        <f>(N19+N21)/(N19+N21+N25)</f>
        <v>#DIV/0!</v>
      </c>
      <c r="O91" s="54" t="e">
        <f>(O19+O21)/(O19+O21+O25)</f>
        <v>#DIV/0!</v>
      </c>
      <c r="P91" s="54" t="e">
        <f>(P19+P21)/(P19+P21+P25)</f>
        <v>#DIV/0!</v>
      </c>
      <c r="Q91" s="54" t="e">
        <f>(Q19+Q21)/(Q19+Q21+Q25)</f>
        <v>#DIV/0!</v>
      </c>
      <c r="R91" s="54" t="e">
        <f>(R19+R21)/(R19+R21+R25)</f>
        <v>#DIV/0!</v>
      </c>
      <c r="S91" s="54" t="e">
        <f>(S19+S21)/(S19+S21+S25)</f>
        <v>#DIV/0!</v>
      </c>
      <c r="T91" s="54" t="e">
        <f>(T19+T21)/(T19+T21+T25)</f>
        <v>#DIV/0!</v>
      </c>
      <c r="U91" s="54" t="e">
        <f>(U19+U21)/(U19+U21+U25)</f>
        <v>#DIV/0!</v>
      </c>
      <c r="V91" s="54" t="e">
        <f>(V19+V21)/(V19+V21+V25)</f>
        <v>#DIV/0!</v>
      </c>
      <c r="W91" s="54" t="e">
        <f>(W19+W21)/(W19+W21+W25)</f>
        <v>#DIV/0!</v>
      </c>
      <c r="X91" s="54" t="e">
        <f>(X19+X21)/(X19+X21+X25)</f>
        <v>#DIV/0!</v>
      </c>
      <c r="Y91" s="54" t="e">
        <f>(Y19+Y21)/(Y19+Y21+Y25)</f>
        <v>#DIV/0!</v>
      </c>
      <c r="Z91" s="52" t="e">
        <f>C91+D91+G91+R91+S91+T91+U91+E91+F91</f>
        <v>#DIV/0!</v>
      </c>
      <c r="AA91" s="62" t="e">
        <f t="shared" ref="AA91:AA92" si="74">H91+I91+J91+M91+N91+P91+V91+W91+X91+Y91+O91+L91+K91</f>
        <v>#DIV/0!</v>
      </c>
      <c r="AB91" s="62" t="e">
        <f t="shared" ref="AB91:AB92" si="75">Q91</f>
        <v>#DIV/0!</v>
      </c>
      <c r="AC91" s="66" t="e">
        <f t="shared" ref="AC91:AC92" si="76">Z91+AA91+AB91</f>
        <v>#DIV/0!</v>
      </c>
    </row>
    <row r="92" spans="1:29" x14ac:dyDescent="0.2">
      <c r="A92" s="125" t="s">
        <v>71</v>
      </c>
      <c r="B92" s="126"/>
      <c r="C92" s="54" t="e">
        <f>C19/(C21+C19)</f>
        <v>#DIV/0!</v>
      </c>
      <c r="D92" s="54" t="e">
        <f>D19/(D21+D19)</f>
        <v>#DIV/0!</v>
      </c>
      <c r="E92" s="54" t="e">
        <f>E19/(E21+E19)</f>
        <v>#DIV/0!</v>
      </c>
      <c r="F92" s="54" t="e">
        <f>F19/(F21+F19)</f>
        <v>#DIV/0!</v>
      </c>
      <c r="G92" s="54" t="e">
        <f>G19/(G21+G19)</f>
        <v>#DIV/0!</v>
      </c>
      <c r="H92" s="54" t="e">
        <f>H19/(H21+H19)</f>
        <v>#DIV/0!</v>
      </c>
      <c r="I92" s="54" t="e">
        <f>I19/(I21+I19)</f>
        <v>#DIV/0!</v>
      </c>
      <c r="J92" s="54" t="e">
        <f>J19/(J21+J19)</f>
        <v>#DIV/0!</v>
      </c>
      <c r="K92" s="54" t="e">
        <f>K19/(K21+K19)</f>
        <v>#DIV/0!</v>
      </c>
      <c r="L92" s="54" t="e">
        <f>L19/(L21+L19)</f>
        <v>#DIV/0!</v>
      </c>
      <c r="M92" s="54" t="e">
        <f>M19/(M21+M19)</f>
        <v>#DIV/0!</v>
      </c>
      <c r="N92" s="54" t="e">
        <f>N19/(N21+N19)</f>
        <v>#DIV/0!</v>
      </c>
      <c r="O92" s="54" t="e">
        <f>O19/(O21+O19)</f>
        <v>#DIV/0!</v>
      </c>
      <c r="P92" s="54" t="e">
        <f>P19/(P21+P19)</f>
        <v>#DIV/0!</v>
      </c>
      <c r="Q92" s="54" t="e">
        <f>Q19/(Q21+Q19)</f>
        <v>#DIV/0!</v>
      </c>
      <c r="R92" s="54" t="e">
        <f>R19/(R21+R19)</f>
        <v>#DIV/0!</v>
      </c>
      <c r="S92" s="54" t="e">
        <f>S19/(S21+S19)</f>
        <v>#DIV/0!</v>
      </c>
      <c r="T92" s="54" t="e">
        <f>T19/(T21+T19)</f>
        <v>#DIV/0!</v>
      </c>
      <c r="U92" s="54" t="e">
        <f>U19/(U21+U19)</f>
        <v>#DIV/0!</v>
      </c>
      <c r="V92" s="54" t="e">
        <f>V19/(V21+V19)</f>
        <v>#DIV/0!</v>
      </c>
      <c r="W92" s="54" t="e">
        <f>W19/(W21+W19)</f>
        <v>#DIV/0!</v>
      </c>
      <c r="X92" s="54" t="e">
        <f>X19/(X21+X19)</f>
        <v>#DIV/0!</v>
      </c>
      <c r="Y92" s="54" t="e">
        <f>Y19/(Y21+Y19)</f>
        <v>#DIV/0!</v>
      </c>
      <c r="Z92" s="52" t="e">
        <f>C92+D92+G92+R92+S92+T92+U92+E92+F92</f>
        <v>#DIV/0!</v>
      </c>
      <c r="AA92" s="62" t="e">
        <f t="shared" si="74"/>
        <v>#DIV/0!</v>
      </c>
      <c r="AB92" s="62" t="e">
        <f t="shared" si="75"/>
        <v>#DIV/0!</v>
      </c>
      <c r="AC92" s="66" t="e">
        <f t="shared" si="76"/>
        <v>#DIV/0!</v>
      </c>
    </row>
    <row r="93" spans="1:29" x14ac:dyDescent="0.2">
      <c r="A93" s="125" t="s">
        <v>72</v>
      </c>
      <c r="B93" s="126"/>
      <c r="C93" s="54" t="e">
        <f>C7/C6</f>
        <v>#DIV/0!</v>
      </c>
      <c r="D93" s="54" t="e">
        <f>D7/D6</f>
        <v>#DIV/0!</v>
      </c>
      <c r="E93" s="54" t="e">
        <f>E7/E6</f>
        <v>#DIV/0!</v>
      </c>
      <c r="F93" s="54" t="e">
        <f>F7/F6</f>
        <v>#DIV/0!</v>
      </c>
      <c r="G93" s="54" t="e">
        <f>G7/G6</f>
        <v>#DIV/0!</v>
      </c>
      <c r="H93" s="54" t="e">
        <f>H7/H6</f>
        <v>#DIV/0!</v>
      </c>
      <c r="I93" s="54" t="e">
        <f>I7/I6</f>
        <v>#DIV/0!</v>
      </c>
      <c r="J93" s="54" t="e">
        <f>J7/J6</f>
        <v>#DIV/0!</v>
      </c>
      <c r="K93" s="54" t="e">
        <f>K7/K6</f>
        <v>#DIV/0!</v>
      </c>
      <c r="L93" s="54" t="e">
        <f>L7/L6</f>
        <v>#DIV/0!</v>
      </c>
      <c r="M93" s="54" t="e">
        <f>M7/M6</f>
        <v>#DIV/0!</v>
      </c>
      <c r="N93" s="54" t="e">
        <f>N7/N6</f>
        <v>#DIV/0!</v>
      </c>
      <c r="O93" s="54" t="e">
        <f>O7/O6</f>
        <v>#DIV/0!</v>
      </c>
      <c r="P93" s="54" t="e">
        <f>P7/P6</f>
        <v>#DIV/0!</v>
      </c>
      <c r="Q93" s="54" t="e">
        <f>Q7/Q6</f>
        <v>#DIV/0!</v>
      </c>
      <c r="R93" s="54" t="e">
        <f>R7/R6</f>
        <v>#DIV/0!</v>
      </c>
      <c r="S93" s="54" t="e">
        <f>S7/S6</f>
        <v>#DIV/0!</v>
      </c>
      <c r="T93" s="54" t="e">
        <f>T7/T6</f>
        <v>#DIV/0!</v>
      </c>
      <c r="U93" s="54" t="e">
        <f>U7/U6</f>
        <v>#DIV/0!</v>
      </c>
      <c r="V93" s="54" t="e">
        <f>V7/V6</f>
        <v>#DIV/0!</v>
      </c>
      <c r="W93" s="54" t="e">
        <f>W7/W6</f>
        <v>#DIV/0!</v>
      </c>
      <c r="X93" s="54" t="e">
        <f>X7/X6</f>
        <v>#DIV/0!</v>
      </c>
      <c r="Y93" s="54" t="e">
        <f>Y7/Y6</f>
        <v>#DIV/0!</v>
      </c>
      <c r="Z93" s="54" t="e">
        <f>Z7/Z6</f>
        <v>#DIV/0!</v>
      </c>
      <c r="AA93" s="54" t="e">
        <f>AA7/AA6</f>
        <v>#DIV/0!</v>
      </c>
      <c r="AB93" s="54" t="e">
        <f>AB7/AB6</f>
        <v>#DIV/0!</v>
      </c>
      <c r="AC93" s="55" t="e">
        <f>AC7/AC6</f>
        <v>#DIV/0!</v>
      </c>
    </row>
    <row r="94" spans="1:29" x14ac:dyDescent="0.2">
      <c r="A94" s="123"/>
      <c r="B94" s="12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5"/>
    </row>
    <row r="95" spans="1:29" x14ac:dyDescent="0.2">
      <c r="A95" s="125" t="s">
        <v>73</v>
      </c>
      <c r="B95" s="126"/>
      <c r="C95" s="52" t="e">
        <f>(C19+C21)/C12</f>
        <v>#DIV/0!</v>
      </c>
      <c r="D95" s="52" t="e">
        <f>(D19+D21)/D12</f>
        <v>#DIV/0!</v>
      </c>
      <c r="E95" s="52" t="e">
        <f>(E19+E21)/E12</f>
        <v>#DIV/0!</v>
      </c>
      <c r="F95" s="52" t="e">
        <f>(F19+F21)/F12</f>
        <v>#DIV/0!</v>
      </c>
      <c r="G95" s="52" t="e">
        <f>(G19+G21)/G12</f>
        <v>#DIV/0!</v>
      </c>
      <c r="H95" s="52" t="e">
        <f>(H19+H21)/H12</f>
        <v>#DIV/0!</v>
      </c>
      <c r="I95" s="52" t="e">
        <f>(I19+I21)/I12</f>
        <v>#DIV/0!</v>
      </c>
      <c r="J95" s="52" t="e">
        <f>(J19+J21)/J12</f>
        <v>#DIV/0!</v>
      </c>
      <c r="K95" s="52" t="e">
        <f>(K19+K21)/K12</f>
        <v>#DIV/0!</v>
      </c>
      <c r="L95" s="52" t="e">
        <f>(L19+L21)/L12</f>
        <v>#DIV/0!</v>
      </c>
      <c r="M95" s="52" t="e">
        <f>(M19+M21)/M12</f>
        <v>#DIV/0!</v>
      </c>
      <c r="N95" s="52" t="e">
        <f>(N19+N21)/N12</f>
        <v>#DIV/0!</v>
      </c>
      <c r="O95" s="52" t="e">
        <f>(O19+O21)/O12</f>
        <v>#DIV/0!</v>
      </c>
      <c r="P95" s="52" t="e">
        <f>(P19+P21)/P12</f>
        <v>#DIV/0!</v>
      </c>
      <c r="Q95" s="52" t="e">
        <f>(Q19+Q21)/Q12</f>
        <v>#DIV/0!</v>
      </c>
      <c r="R95" s="52" t="e">
        <f>(R19+R21)/R12</f>
        <v>#DIV/0!</v>
      </c>
      <c r="S95" s="52" t="e">
        <f>(S19+S21)/S12</f>
        <v>#DIV/0!</v>
      </c>
      <c r="T95" s="52" t="e">
        <f>(T19+T21)/T12</f>
        <v>#DIV/0!</v>
      </c>
      <c r="U95" s="52" t="e">
        <f>(U19+U21)/U12</f>
        <v>#DIV/0!</v>
      </c>
      <c r="V95" s="52" t="e">
        <f>(V19+V21)/V12</f>
        <v>#DIV/0!</v>
      </c>
      <c r="W95" s="52" t="e">
        <f>(W19+W21)/W12</f>
        <v>#DIV/0!</v>
      </c>
      <c r="X95" s="52" t="e">
        <f>(X19+X21)/X12</f>
        <v>#DIV/0!</v>
      </c>
      <c r="Y95" s="52" t="e">
        <f>(Y19+Y21)/Y12</f>
        <v>#DIV/0!</v>
      </c>
      <c r="Z95" s="52" t="e">
        <f>C95+D95+G95+R95+S95+T95+U95+E95+F95</f>
        <v>#DIV/0!</v>
      </c>
      <c r="AA95" s="62" t="e">
        <f t="shared" ref="AA95:AA97" si="77">H95+I95+J95+M95+N95+P95+V95+W95+X95+Y95+O95+L95+K95</f>
        <v>#DIV/0!</v>
      </c>
      <c r="AB95" s="62" t="e">
        <f t="shared" ref="AB95:AB97" si="78">Q95</f>
        <v>#DIV/0!</v>
      </c>
      <c r="AC95" s="66" t="e">
        <f t="shared" ref="AC95:AC97" si="79">Z95+AA95+AB95</f>
        <v>#DIV/0!</v>
      </c>
    </row>
    <row r="96" spans="1:29" x14ac:dyDescent="0.2">
      <c r="A96" s="125" t="s">
        <v>74</v>
      </c>
      <c r="B96" s="126"/>
      <c r="C96" s="52" t="e">
        <f>C25/C12</f>
        <v>#DIV/0!</v>
      </c>
      <c r="D96" s="52" t="e">
        <f>D25/D12</f>
        <v>#DIV/0!</v>
      </c>
      <c r="E96" s="52" t="e">
        <f>E25/E12</f>
        <v>#DIV/0!</v>
      </c>
      <c r="F96" s="52" t="e">
        <f>F25/F12</f>
        <v>#DIV/0!</v>
      </c>
      <c r="G96" s="52" t="e">
        <f>G25/G12</f>
        <v>#DIV/0!</v>
      </c>
      <c r="H96" s="52" t="e">
        <f>H25/H12</f>
        <v>#DIV/0!</v>
      </c>
      <c r="I96" s="52" t="e">
        <f>I25/I12</f>
        <v>#DIV/0!</v>
      </c>
      <c r="J96" s="52" t="e">
        <f>J25/J12</f>
        <v>#DIV/0!</v>
      </c>
      <c r="K96" s="52" t="e">
        <f>K25/K12</f>
        <v>#DIV/0!</v>
      </c>
      <c r="L96" s="52" t="e">
        <f>L25/L12</f>
        <v>#DIV/0!</v>
      </c>
      <c r="M96" s="52" t="e">
        <f>M25/M12</f>
        <v>#DIV/0!</v>
      </c>
      <c r="N96" s="52" t="e">
        <f>N25/N12</f>
        <v>#DIV/0!</v>
      </c>
      <c r="O96" s="52" t="e">
        <f>O25/O12</f>
        <v>#DIV/0!</v>
      </c>
      <c r="P96" s="52" t="e">
        <f>P25/P12</f>
        <v>#DIV/0!</v>
      </c>
      <c r="Q96" s="52" t="e">
        <f>Q25/Q12</f>
        <v>#DIV/0!</v>
      </c>
      <c r="R96" s="52" t="e">
        <f>R25/R12</f>
        <v>#DIV/0!</v>
      </c>
      <c r="S96" s="52" t="e">
        <f>S25/S12</f>
        <v>#DIV/0!</v>
      </c>
      <c r="T96" s="52" t="e">
        <f>T25/T12</f>
        <v>#DIV/0!</v>
      </c>
      <c r="U96" s="52" t="e">
        <f>U25/U12</f>
        <v>#DIV/0!</v>
      </c>
      <c r="V96" s="52" t="e">
        <f>V25/V12</f>
        <v>#DIV/0!</v>
      </c>
      <c r="W96" s="52" t="e">
        <f>W25/W12</f>
        <v>#DIV/0!</v>
      </c>
      <c r="X96" s="52" t="e">
        <f>X25/X12</f>
        <v>#DIV/0!</v>
      </c>
      <c r="Y96" s="52" t="e">
        <f>Y25/Y12</f>
        <v>#DIV/0!</v>
      </c>
      <c r="Z96" s="52" t="e">
        <f>C96+D96+G96+R96+S96+T96+U96+E96+F96</f>
        <v>#DIV/0!</v>
      </c>
      <c r="AA96" s="62" t="e">
        <f t="shared" si="77"/>
        <v>#DIV/0!</v>
      </c>
      <c r="AB96" s="62" t="e">
        <f t="shared" si="78"/>
        <v>#DIV/0!</v>
      </c>
      <c r="AC96" s="66" t="e">
        <f t="shared" si="79"/>
        <v>#DIV/0!</v>
      </c>
    </row>
    <row r="97" spans="1:29" x14ac:dyDescent="0.2">
      <c r="A97" s="125" t="s">
        <v>75</v>
      </c>
      <c r="B97" s="126"/>
      <c r="C97" s="52" t="e">
        <f>C17/C6</f>
        <v>#DIV/0!</v>
      </c>
      <c r="D97" s="52" t="e">
        <f>D17/D6</f>
        <v>#DIV/0!</v>
      </c>
      <c r="E97" s="52" t="e">
        <f>E17/E6</f>
        <v>#DIV/0!</v>
      </c>
      <c r="F97" s="52" t="e">
        <f>F17/F6</f>
        <v>#DIV/0!</v>
      </c>
      <c r="G97" s="52" t="e">
        <f>G17/G6</f>
        <v>#DIV/0!</v>
      </c>
      <c r="H97" s="52" t="e">
        <f>H17/H6</f>
        <v>#DIV/0!</v>
      </c>
      <c r="I97" s="52" t="e">
        <f>I17/I6</f>
        <v>#DIV/0!</v>
      </c>
      <c r="J97" s="52" t="e">
        <f>J17/J6</f>
        <v>#DIV/0!</v>
      </c>
      <c r="K97" s="52" t="e">
        <f>K17/K6</f>
        <v>#DIV/0!</v>
      </c>
      <c r="L97" s="52" t="e">
        <f>L17/L6</f>
        <v>#DIV/0!</v>
      </c>
      <c r="M97" s="52" t="e">
        <f>M17/M6</f>
        <v>#DIV/0!</v>
      </c>
      <c r="N97" s="52" t="e">
        <f>N17/N6</f>
        <v>#DIV/0!</v>
      </c>
      <c r="O97" s="52" t="e">
        <f>O17/O6</f>
        <v>#DIV/0!</v>
      </c>
      <c r="P97" s="52" t="e">
        <f>P17/P6</f>
        <v>#DIV/0!</v>
      </c>
      <c r="Q97" s="52" t="e">
        <f>Q17/Q6</f>
        <v>#DIV/0!</v>
      </c>
      <c r="R97" s="52" t="e">
        <f>R17/R6</f>
        <v>#DIV/0!</v>
      </c>
      <c r="S97" s="52" t="e">
        <f>S17/S6</f>
        <v>#DIV/0!</v>
      </c>
      <c r="T97" s="52" t="e">
        <f>T17/T6</f>
        <v>#DIV/0!</v>
      </c>
      <c r="U97" s="52" t="e">
        <f>U17/U6</f>
        <v>#DIV/0!</v>
      </c>
      <c r="V97" s="52" t="e">
        <f>V17/V6</f>
        <v>#DIV/0!</v>
      </c>
      <c r="W97" s="52" t="e">
        <f>W17/W6</f>
        <v>#DIV/0!</v>
      </c>
      <c r="X97" s="52" t="e">
        <f>X17/X6</f>
        <v>#DIV/0!</v>
      </c>
      <c r="Y97" s="52" t="e">
        <f>Y17/Y6</f>
        <v>#DIV/0!</v>
      </c>
      <c r="Z97" s="52" t="e">
        <f>C97+D97+G97+R97+S97+T97+U97+E97+F97</f>
        <v>#DIV/0!</v>
      </c>
      <c r="AA97" s="62" t="e">
        <f t="shared" si="77"/>
        <v>#DIV/0!</v>
      </c>
      <c r="AB97" s="62" t="e">
        <f t="shared" si="78"/>
        <v>#DIV/0!</v>
      </c>
      <c r="AC97" s="66" t="e">
        <f t="shared" si="79"/>
        <v>#DIV/0!</v>
      </c>
    </row>
    <row r="98" spans="1:29" x14ac:dyDescent="0.2">
      <c r="A98" s="123"/>
      <c r="B98" s="124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3"/>
    </row>
    <row r="99" spans="1:29" x14ac:dyDescent="0.2">
      <c r="A99" s="125" t="s">
        <v>76</v>
      </c>
      <c r="B99" s="126"/>
      <c r="C99" s="52" t="e">
        <f>C88/C12</f>
        <v>#DIV/0!</v>
      </c>
      <c r="D99" s="52" t="e">
        <f>D88/D12</f>
        <v>#DIV/0!</v>
      </c>
      <c r="E99" s="52" t="e">
        <f>E88/E12</f>
        <v>#DIV/0!</v>
      </c>
      <c r="F99" s="52" t="e">
        <f>F88/F12</f>
        <v>#DIV/0!</v>
      </c>
      <c r="G99" s="52" t="e">
        <f>G88/G12</f>
        <v>#DIV/0!</v>
      </c>
      <c r="H99" s="52" t="e">
        <f>H88/H12</f>
        <v>#DIV/0!</v>
      </c>
      <c r="I99" s="52" t="e">
        <f>I88/I12</f>
        <v>#DIV/0!</v>
      </c>
      <c r="J99" s="52" t="e">
        <f>J88/J12</f>
        <v>#DIV/0!</v>
      </c>
      <c r="K99" s="52" t="e">
        <f>K88/K12</f>
        <v>#DIV/0!</v>
      </c>
      <c r="L99" s="52" t="e">
        <f>L88/L12</f>
        <v>#DIV/0!</v>
      </c>
      <c r="M99" s="52" t="e">
        <f>M88/M12</f>
        <v>#DIV/0!</v>
      </c>
      <c r="N99" s="52" t="e">
        <f>N88/N12</f>
        <v>#DIV/0!</v>
      </c>
      <c r="O99" s="52" t="e">
        <f>O88/O12</f>
        <v>#DIV/0!</v>
      </c>
      <c r="P99" s="52" t="e">
        <f>P88/P12</f>
        <v>#DIV/0!</v>
      </c>
      <c r="Q99" s="52" t="e">
        <f>Q88/Q12</f>
        <v>#DIV/0!</v>
      </c>
      <c r="R99" s="52" t="e">
        <f>R88/R12</f>
        <v>#DIV/0!</v>
      </c>
      <c r="S99" s="52" t="e">
        <f>S88/S12</f>
        <v>#DIV/0!</v>
      </c>
      <c r="T99" s="52" t="e">
        <f>T88/T12</f>
        <v>#DIV/0!</v>
      </c>
      <c r="U99" s="52" t="e">
        <f>U88/U12</f>
        <v>#DIV/0!</v>
      </c>
      <c r="V99" s="52" t="e">
        <f>V88/V12</f>
        <v>#DIV/0!</v>
      </c>
      <c r="W99" s="52" t="e">
        <f>W88/W12</f>
        <v>#DIV/0!</v>
      </c>
      <c r="X99" s="52" t="e">
        <f>X88/X12</f>
        <v>#DIV/0!</v>
      </c>
      <c r="Y99" s="52" t="e">
        <f>Y88/Y12</f>
        <v>#DIV/0!</v>
      </c>
      <c r="Z99" s="52" t="e">
        <f>C99+D99+G99+R99+S99+T99+U99+E99+F99</f>
        <v>#DIV/0!</v>
      </c>
      <c r="AA99" s="62" t="e">
        <f t="shared" ref="AA99:AA100" si="80">H99+I99+J99+M99+N99+P99+V99+W99+X99+Y99+O99+L99+K99</f>
        <v>#DIV/0!</v>
      </c>
      <c r="AB99" s="62" t="e">
        <f t="shared" ref="AB99:AB100" si="81">Q99</f>
        <v>#DIV/0!</v>
      </c>
      <c r="AC99" s="66" t="e">
        <f t="shared" ref="AC99:AC100" si="82">Z99+AA99+AB99</f>
        <v>#DIV/0!</v>
      </c>
    </row>
    <row r="100" spans="1:29" x14ac:dyDescent="0.2">
      <c r="A100" s="125" t="s">
        <v>77</v>
      </c>
      <c r="B100" s="126"/>
      <c r="C100" s="52" t="e">
        <f>(C88+C54+C49+C65)/C12</f>
        <v>#DIV/0!</v>
      </c>
      <c r="D100" s="52" t="e">
        <f>(D88+D54+D49+D65)/D12</f>
        <v>#DIV/0!</v>
      </c>
      <c r="E100" s="52" t="e">
        <f>(E88+E54+E49+E65)/E12</f>
        <v>#DIV/0!</v>
      </c>
      <c r="F100" s="52" t="e">
        <f>(F88+F54+F49+F65)/F12</f>
        <v>#DIV/0!</v>
      </c>
      <c r="G100" s="52" t="e">
        <f>(G88+G54+G49+G65)/G12</f>
        <v>#DIV/0!</v>
      </c>
      <c r="H100" s="52" t="e">
        <f>(H88+H54+H49+H65)/H12</f>
        <v>#DIV/0!</v>
      </c>
      <c r="I100" s="52" t="e">
        <f>(I88+I54+I49+I65)/I12</f>
        <v>#DIV/0!</v>
      </c>
      <c r="J100" s="52" t="e">
        <f>(J88+J54+J49+J65)/J12</f>
        <v>#DIV/0!</v>
      </c>
      <c r="K100" s="52" t="e">
        <f>(K88+K54+K49+K65)/K12</f>
        <v>#DIV/0!</v>
      </c>
      <c r="L100" s="52" t="e">
        <f>(L88+L54+L49+L65)/L12</f>
        <v>#DIV/0!</v>
      </c>
      <c r="M100" s="52" t="e">
        <f>(M88+M54+M49+M65)/M12</f>
        <v>#DIV/0!</v>
      </c>
      <c r="N100" s="52" t="e">
        <f>(N88+N54+N49+N65)/N12</f>
        <v>#DIV/0!</v>
      </c>
      <c r="O100" s="52" t="e">
        <f>(O88+O54+O49+O65)/O12</f>
        <v>#DIV/0!</v>
      </c>
      <c r="P100" s="52" t="e">
        <f>(P88+P54+P49+P65)/P12</f>
        <v>#DIV/0!</v>
      </c>
      <c r="Q100" s="52" t="e">
        <f>(Q88+Q54+Q49+Q65)/Q12</f>
        <v>#DIV/0!</v>
      </c>
      <c r="R100" s="52" t="e">
        <f>(R88+R54+R49+R65)/R12</f>
        <v>#DIV/0!</v>
      </c>
      <c r="S100" s="52" t="e">
        <f>(S88+S54+S49+S65)/S12</f>
        <v>#DIV/0!</v>
      </c>
      <c r="T100" s="52" t="e">
        <f>(T88+T54+T49+T65)/T12</f>
        <v>#DIV/0!</v>
      </c>
      <c r="U100" s="52" t="e">
        <f>(U88+U54+U49+U65)/U12</f>
        <v>#DIV/0!</v>
      </c>
      <c r="V100" s="52" t="e">
        <f>(V88+V54+V49+V65)/V12</f>
        <v>#DIV/0!</v>
      </c>
      <c r="W100" s="52" t="e">
        <f>(W88+W54+W49+W65)/W12</f>
        <v>#DIV/0!</v>
      </c>
      <c r="X100" s="52" t="e">
        <f>(X88+X54+X49+X65)/X12</f>
        <v>#DIV/0!</v>
      </c>
      <c r="Y100" s="52" t="e">
        <f>(Y88+Y54+Y49+Y65)/Y12</f>
        <v>#DIV/0!</v>
      </c>
      <c r="Z100" s="52" t="e">
        <f>C100+D100+G100+R100+S100+T100+U100+E100+F100</f>
        <v>#DIV/0!</v>
      </c>
      <c r="AA100" s="62" t="e">
        <f t="shared" si="80"/>
        <v>#DIV/0!</v>
      </c>
      <c r="AB100" s="62" t="e">
        <f t="shared" si="81"/>
        <v>#DIV/0!</v>
      </c>
      <c r="AC100" s="66" t="e">
        <f t="shared" si="82"/>
        <v>#DIV/0!</v>
      </c>
    </row>
    <row r="101" spans="1:29" x14ac:dyDescent="0.2">
      <c r="A101" s="123"/>
      <c r="B101" s="124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3"/>
    </row>
    <row r="102" spans="1:29" x14ac:dyDescent="0.2">
      <c r="A102" s="125" t="s">
        <v>78</v>
      </c>
      <c r="B102" s="126"/>
      <c r="C102" s="56" t="e">
        <f>C78/C25</f>
        <v>#DIV/0!</v>
      </c>
      <c r="D102" s="56" t="e">
        <f>D78/D25</f>
        <v>#DIV/0!</v>
      </c>
      <c r="E102" s="56" t="e">
        <f>E78/E25</f>
        <v>#DIV/0!</v>
      </c>
      <c r="F102" s="56" t="e">
        <f>F78/F25</f>
        <v>#DIV/0!</v>
      </c>
      <c r="G102" s="56" t="e">
        <f>G78/G25</f>
        <v>#DIV/0!</v>
      </c>
      <c r="H102" s="56" t="e">
        <f>H78/H25</f>
        <v>#DIV/0!</v>
      </c>
      <c r="I102" s="56" t="e">
        <f>I78/I25</f>
        <v>#DIV/0!</v>
      </c>
      <c r="J102" s="56" t="e">
        <f>J78/J25</f>
        <v>#DIV/0!</v>
      </c>
      <c r="K102" s="56" t="e">
        <f>K78/K25</f>
        <v>#DIV/0!</v>
      </c>
      <c r="L102" s="56" t="e">
        <f>L78/L25</f>
        <v>#DIV/0!</v>
      </c>
      <c r="M102" s="56" t="e">
        <f>M78/M25</f>
        <v>#DIV/0!</v>
      </c>
      <c r="N102" s="56" t="e">
        <f>N78/N25</f>
        <v>#DIV/0!</v>
      </c>
      <c r="O102" s="56" t="e">
        <f>O78/O25</f>
        <v>#DIV/0!</v>
      </c>
      <c r="P102" s="56" t="e">
        <f>P78/P25</f>
        <v>#DIV/0!</v>
      </c>
      <c r="Q102" s="56" t="e">
        <f>Q78/Q25</f>
        <v>#DIV/0!</v>
      </c>
      <c r="R102" s="56" t="e">
        <f>R78/R25</f>
        <v>#DIV/0!</v>
      </c>
      <c r="S102" s="56" t="e">
        <f>S78/S25</f>
        <v>#DIV/0!</v>
      </c>
      <c r="T102" s="56" t="e">
        <f>T78/T25</f>
        <v>#DIV/0!</v>
      </c>
      <c r="U102" s="56" t="e">
        <f>U78/U25</f>
        <v>#DIV/0!</v>
      </c>
      <c r="V102" s="56" t="e">
        <f>V78/V25</f>
        <v>#DIV/0!</v>
      </c>
      <c r="W102" s="56" t="e">
        <f>W78/W25</f>
        <v>#DIV/0!</v>
      </c>
      <c r="X102" s="56" t="e">
        <f>X78/X25</f>
        <v>#DIV/0!</v>
      </c>
      <c r="Y102" s="56" t="e">
        <f>Y78/Y25</f>
        <v>#DIV/0!</v>
      </c>
      <c r="Z102" s="52" t="e">
        <f>C102+D102+G102+R102+S102+T102+U102+E102+F102</f>
        <v>#DIV/0!</v>
      </c>
      <c r="AA102" s="62" t="e">
        <f t="shared" ref="AA102" si="83">H102+I102+J102+M102+N102+P102+V102+W102+X102+Y102+O102+L102+K102</f>
        <v>#DIV/0!</v>
      </c>
      <c r="AB102" s="62" t="e">
        <f t="shared" ref="AB102" si="84">Q102</f>
        <v>#DIV/0!</v>
      </c>
      <c r="AC102" s="66" t="e">
        <f t="shared" ref="AC102" si="85">Z102+AA102+AB102</f>
        <v>#DIV/0!</v>
      </c>
    </row>
    <row r="103" spans="1:29" x14ac:dyDescent="0.2">
      <c r="A103" s="123"/>
      <c r="B103" s="124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7"/>
    </row>
    <row r="104" spans="1:29" x14ac:dyDescent="0.2">
      <c r="A104" s="129" t="s">
        <v>79</v>
      </c>
      <c r="B104" s="130"/>
      <c r="C104" s="58" t="e">
        <f>C72/C13*12</f>
        <v>#DIV/0!</v>
      </c>
      <c r="D104" s="58" t="e">
        <f>D72/D13*12</f>
        <v>#DIV/0!</v>
      </c>
      <c r="E104" s="58" t="e">
        <f>E72/E13*12</f>
        <v>#DIV/0!</v>
      </c>
      <c r="F104" s="58" t="e">
        <f>F72/F13*12</f>
        <v>#DIV/0!</v>
      </c>
      <c r="G104" s="58" t="e">
        <f>G72/G13*12</f>
        <v>#DIV/0!</v>
      </c>
      <c r="H104" s="58" t="e">
        <f>H72/H13*12</f>
        <v>#DIV/0!</v>
      </c>
      <c r="I104" s="58" t="e">
        <f>I72/I13*12</f>
        <v>#DIV/0!</v>
      </c>
      <c r="J104" s="58" t="e">
        <f>J72/J13*12</f>
        <v>#DIV/0!</v>
      </c>
      <c r="K104" s="58" t="e">
        <f>K72/K13*12</f>
        <v>#DIV/0!</v>
      </c>
      <c r="L104" s="58" t="e">
        <f>L72/L13*12</f>
        <v>#DIV/0!</v>
      </c>
      <c r="M104" s="58" t="e">
        <f>M72/M13*12</f>
        <v>#DIV/0!</v>
      </c>
      <c r="N104" s="58" t="e">
        <f>N72/N13*12</f>
        <v>#DIV/0!</v>
      </c>
      <c r="O104" s="58" t="e">
        <f>O72/O13*12</f>
        <v>#DIV/0!</v>
      </c>
      <c r="P104" s="58" t="e">
        <f>P72/P13*12</f>
        <v>#DIV/0!</v>
      </c>
      <c r="Q104" s="58" t="e">
        <f>Q72/Q13*12</f>
        <v>#DIV/0!</v>
      </c>
      <c r="R104" s="58" t="e">
        <f>R72/R13*12</f>
        <v>#DIV/0!</v>
      </c>
      <c r="S104" s="58" t="e">
        <f>S72/S13*12</f>
        <v>#DIV/0!</v>
      </c>
      <c r="T104" s="58" t="e">
        <f>T72/T13*12</f>
        <v>#DIV/0!</v>
      </c>
      <c r="U104" s="58" t="e">
        <f>U72/U13*12</f>
        <v>#DIV/0!</v>
      </c>
      <c r="V104" s="58" t="e">
        <f>V72/V13*12</f>
        <v>#DIV/0!</v>
      </c>
      <c r="W104" s="58" t="e">
        <f>W72/W13*12</f>
        <v>#DIV/0!</v>
      </c>
      <c r="X104" s="58" t="e">
        <f>X72/X13*12</f>
        <v>#DIV/0!</v>
      </c>
      <c r="Y104" s="58" t="e">
        <f>Y72/Y13*12</f>
        <v>#DIV/0!</v>
      </c>
      <c r="Z104" s="67" t="e">
        <f>C104+D104+G104+R104+S104+T104+U104+E104+F104</f>
        <v>#DIV/0!</v>
      </c>
      <c r="AA104" s="68" t="e">
        <f t="shared" ref="AA104" si="86">H104+I104+J104+M104+N104+P104+V104+W104+X104+Y104+O104+L104+K104</f>
        <v>#DIV/0!</v>
      </c>
      <c r="AB104" s="68" t="e">
        <f t="shared" ref="AB104" si="87">Q104</f>
        <v>#DIV/0!</v>
      </c>
      <c r="AC104" s="69" t="e">
        <f t="shared" ref="AC104" si="88">Z104+AA104+AB104</f>
        <v>#DIV/0!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59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</sheetData>
  <mergeCells count="113">
    <mergeCell ref="A86:B86"/>
    <mergeCell ref="A74:B74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00:B100"/>
    <mergeCell ref="A89:B89"/>
    <mergeCell ref="A90:B90"/>
    <mergeCell ref="A91:B91"/>
    <mergeCell ref="A92:B92"/>
    <mergeCell ref="A93:B93"/>
    <mergeCell ref="A94:B94"/>
    <mergeCell ref="A87:B87"/>
    <mergeCell ref="A88:B88"/>
    <mergeCell ref="A101:B101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69:B69"/>
    <mergeCell ref="A70:B70"/>
    <mergeCell ref="A71:B71"/>
    <mergeCell ref="A73:B73"/>
    <mergeCell ref="A72:B72"/>
    <mergeCell ref="A75:B75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2:B52"/>
    <mergeCell ref="A53:B53"/>
    <mergeCell ref="A54:B54"/>
    <mergeCell ref="A55:B55"/>
    <mergeCell ref="A56:B56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5:B5"/>
    <mergeCell ref="A6:B6"/>
    <mergeCell ref="A7:B7"/>
    <mergeCell ref="A8:B8"/>
    <mergeCell ref="A9:B9"/>
    <mergeCell ref="A3:B4"/>
    <mergeCell ref="C3:G3"/>
    <mergeCell ref="H3:P3"/>
    <mergeCell ref="Q3:Q4"/>
    <mergeCell ref="R3:U3"/>
    <mergeCell ref="V3:Y3"/>
    <mergeCell ref="C1:AC1"/>
    <mergeCell ref="C2:Q2"/>
    <mergeCell ref="R2:Y2"/>
    <mergeCell ref="Z2:Z4"/>
    <mergeCell ref="AA2:AA4"/>
    <mergeCell ref="AB2:AB4"/>
    <mergeCell ref="AC2:AC4"/>
    <mergeCell ref="A10:B10"/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Богачев Денис Игоревич</dc:creator>
  <cp:lastModifiedBy>Лукина Анастасия Александровна</cp:lastModifiedBy>
  <dcterms:created xsi:type="dcterms:W3CDTF">2019-11-27T15:09:51Z</dcterms:created>
  <dcterms:modified xsi:type="dcterms:W3CDTF">2020-02-18T06:44:36Z</dcterms:modified>
</cp:coreProperties>
</file>