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xr:revisionPtr documentId="13_ncr:1_{DCE0A8E1-1926-4B95-B5AB-E1D76FB40A98}" revIDLastSave="0" xr10:uidLastSave="{00000000-0000-0000-0000-000000000000}" xr6:coauthVersionLast="47" xr6:coauthVersionMax="47"/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<sst xmlns="http://schemas.openxmlformats.org/spreadsheetml/2006/main" count="796" uniqueCount="123">
  <si>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</si>
  <si>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</si>
  <si>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</si>
  <si>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</si>
  <si>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</si>
  <si>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</si>
  <si>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</si>
  <si>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日中取引（J-NET）</t>
  </si>
  <si>
    <t>Trading Volume Ranking of Transaction Participants (Day Session) -J-NET-</t>
  </si>
  <si>
    <t>20240110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</si>
  <si>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</si>
  <si>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</si>
  <si>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</si>
  <si>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</si>
  <si>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</si>
  <si>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</si>
  <si>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12428</t>
  </si>
  <si>
    <t>ＢＮＰパリバ証券</t>
  </si>
  <si>
    <t>BNP Paribas Securities(Japan)Limited</t>
  </si>
  <si>
    <t>11560</t>
  </si>
  <si>
    <t>ゴールドマン証券</t>
  </si>
  <si>
    <t>Goldman Sachs Japan</t>
  </si>
  <si>
    <t>11788</t>
  </si>
  <si>
    <t>ソシエテＧ証券</t>
  </si>
  <si>
    <t>Societe Generale Securities Japan</t>
  </si>
  <si>
    <t>12400</t>
  </si>
  <si>
    <t>野村証券</t>
  </si>
  <si>
    <t>The Nomura Securities</t>
  </si>
  <si>
    <t>12000</t>
  </si>
  <si>
    <t>大和証券</t>
  </si>
  <si>
    <t>Daiwa Securities</t>
  </si>
  <si>
    <t>11714</t>
  </si>
  <si>
    <t>ＪＰモルガン証券</t>
  </si>
  <si>
    <t>JPMorgan Securities Japan</t>
  </si>
  <si>
    <t>11696</t>
  </si>
  <si>
    <t>みずほ証券</t>
  </si>
  <si>
    <t>Mizuho Securities</t>
  </si>
  <si>
    <t>11256</t>
  </si>
  <si>
    <t>ＳＢＩ証券</t>
  </si>
  <si>
    <t>SBI SECURITIES</t>
  </si>
  <si>
    <t>11792</t>
  </si>
  <si>
    <t>シティグループ証券</t>
  </si>
  <si>
    <t>Citigroup Global Markets Japan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</si>
  <si>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</si>
  <si>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</si>
  <si>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</si>
  <si>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</si>
  <si>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</si>
  <si>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</si>
  <si>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12724</t>
  </si>
  <si>
    <t>ＨＳＢＣ証券</t>
  </si>
  <si>
    <t>HSBC Securities (Japan)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</si>
  <si>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</si>
  <si>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</si>
  <si>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</si>
  <si>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</si>
  <si>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</si>
  <si>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</si>
  <si>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</si>
  <si>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</si>
  <si>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</si>
  <si>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12176</t>
  </si>
  <si>
    <t>ドイツ証券</t>
  </si>
  <si>
    <t>Deutsche Securities</t>
  </si>
  <si>
    <t>12328</t>
  </si>
  <si>
    <t>ＳＭＢＣ日興証券</t>
  </si>
  <si>
    <t>SMBC Nikko Securities</t>
  </si>
  <si>
    <t>12072</t>
  </si>
  <si>
    <t>東海東京証券</t>
  </si>
  <si>
    <t>Tokai Tokyo Securities</t>
  </si>
  <si>
    <t>169060018</t>
  </si>
  <si>
    <t>NIKKEI 225 FUT 2406</t>
  </si>
  <si>
    <t>NK225MF</t>
  </si>
  <si>
    <t>169010019</t>
  </si>
  <si>
    <t>MINI NK225 FUT 2401</t>
  </si>
  <si>
    <t>169020019</t>
  </si>
  <si>
    <t>MINI NK225 FUT 2402</t>
  </si>
  <si>
    <t>169030019</t>
  </si>
  <si>
    <t>MINI NK225 FUT 2403</t>
  </si>
  <si>
    <t>TOPIXF</t>
  </si>
  <si>
    <t>169030005</t>
  </si>
  <si>
    <t>TOPIX FUT 2403</t>
  </si>
  <si>
    <t>NK225E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</si>
  <si>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</si>
  <si>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</si>
  <si>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</si>
  <si>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</si>
  <si>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</si>
  <si>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</si>
  <si>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139013818</t>
  </si>
  <si>
    <t>NIKKEI 225 OOP P2401-33875</t>
  </si>
  <si>
    <t>139014018</t>
  </si>
  <si>
    <t>NIKKEI 225 OOP P2401-34000</t>
  </si>
  <si>
    <t>139014118</t>
  </si>
  <si>
    <t>NIKKEI 225 OOP P2401-34125</t>
  </si>
  <si>
    <t>189014218</t>
  </si>
  <si>
    <t>NIKKEI 225 OOP P2401-34250</t>
  </si>
  <si>
    <t>139014318</t>
  </si>
  <si>
    <t>NIKKEI 225 OOP P2401-34375</t>
  </si>
  <si>
    <t>189014518</t>
  </si>
  <si>
    <t>NIKKEI 225 OOP P2401-34500</t>
  </si>
  <si>
    <t>199015518</t>
  </si>
  <si>
    <t>NIKKEI 225 OOP C2401-35500</t>
  </si>
  <si>
    <t>149015318</t>
  </si>
  <si>
    <t>NIKKEI 225 OOP C2401-35375</t>
  </si>
  <si>
    <t>199015218</t>
  </si>
  <si>
    <t>NIKKEI 225 OOP C2401-35250</t>
  </si>
  <si>
    <t>149015118</t>
  </si>
  <si>
    <t>NIKKEI 225 OOP C2401-35125</t>
  </si>
  <si>
    <t>149135018</t>
  </si>
  <si>
    <t>NIKKEI 225 OOP C2401-35000</t>
  </si>
  <si>
    <t>149014818</t>
  </si>
  <si>
    <t>NIKKEI 225 OOP C2401-34875</t>
  </si>
  <si>
    <t>199014718</t>
  </si>
  <si>
    <t>NIKKEI 225 OOP C2401-34750</t>
  </si>
  <si>
    <t>149014618</t>
  </si>
  <si>
    <t>NIKKEI 225 OOP C2401-34625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</si>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</sst>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3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6277.0</f>
        <v>6277.0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4944.0</f>
        <v>4944.0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4345.0</f>
        <v>4345.0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4036.0</f>
        <v>4036.0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3832.0</f>
        <v>3832.0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3416.0</f>
        <v>3416.0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2883.0</f>
        <v>2883.0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2129.0</f>
        <v>2129.0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2038.0</f>
        <v>2038.0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1910.0</f>
        <v>1910.0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1392.0</f>
        <v>1392.0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1166.0</f>
        <v>1166.0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906.0</f>
        <v>906.0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881.0</f>
        <v>881.0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809.0</f>
        <v>809.0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626.0</f>
        <v>626.0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466.0</f>
        <v>466.0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203.0</f>
        <v>203.0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13.0</f>
        <v>13.0</v>
      </c>
    </row>
    <row r="28">
      <c r="A28" s="3" t="s">
        <v>10</v>
      </c>
      <c r="B28" s="4" t="s">
        <v>70</v>
      </c>
      <c r="C28" s="4" t="s">
        <v>71</v>
      </c>
      <c r="D28" s="3" t="n">
        <v>1.0</v>
      </c>
      <c r="E28" s="4" t="s">
        <v>16</v>
      </c>
      <c r="F28" s="4" t="s">
        <v>17</v>
      </c>
      <c r="G28" s="4" t="s">
        <v>18</v>
      </c>
      <c r="H28" s="5" t="n">
        <f>2000.0</f>
        <v>2000.0</v>
      </c>
    </row>
    <row r="29">
      <c r="A29" s="3" t="s">
        <v>10</v>
      </c>
      <c r="B29" s="4" t="s">
        <v>70</v>
      </c>
      <c r="C29" s="4" t="s">
        <v>71</v>
      </c>
      <c r="D29" s="3" t="n">
        <v>2.0</v>
      </c>
      <c r="E29" s="4" t="s">
        <v>55</v>
      </c>
      <c r="F29" s="4" t="s">
        <v>56</v>
      </c>
      <c r="G29" s="4" t="s">
        <v>57</v>
      </c>
      <c r="H29" s="5" t="n">
        <f>500.0</f>
        <v>500.0</v>
      </c>
    </row>
    <row r="30">
      <c r="A30" s="3" t="s">
        <v>10</v>
      </c>
      <c r="B30" s="4" t="s">
        <v>70</v>
      </c>
      <c r="C30" s="4" t="s">
        <v>71</v>
      </c>
      <c r="D30" s="3" t="n">
        <v>3.0</v>
      </c>
      <c r="E30" s="4" t="s">
        <v>31</v>
      </c>
      <c r="F30" s="4" t="s">
        <v>32</v>
      </c>
      <c r="G30" s="4" t="s">
        <v>33</v>
      </c>
      <c r="H30" s="5" t="n">
        <f>340.0</f>
        <v>340.0</v>
      </c>
    </row>
    <row r="31">
      <c r="A31" s="3" t="s">
        <v>10</v>
      </c>
      <c r="B31" s="4" t="s">
        <v>70</v>
      </c>
      <c r="C31" s="4" t="s">
        <v>71</v>
      </c>
      <c r="D31" s="3" t="n">
        <v>4.0</v>
      </c>
      <c r="E31" s="4" t="s">
        <v>34</v>
      </c>
      <c r="F31" s="4" t="s">
        <v>35</v>
      </c>
      <c r="G31" s="4" t="s">
        <v>36</v>
      </c>
      <c r="H31" s="5" t="n">
        <f>300.0</f>
        <v>300.0</v>
      </c>
    </row>
    <row r="32">
      <c r="A32" s="3" t="s">
        <v>10</v>
      </c>
      <c r="B32" s="4" t="s">
        <v>70</v>
      </c>
      <c r="C32" s="4" t="s">
        <v>71</v>
      </c>
      <c r="D32" s="3" t="n">
        <v>5.0</v>
      </c>
      <c r="E32" s="4" t="s">
        <v>37</v>
      </c>
      <c r="F32" s="4" t="s">
        <v>38</v>
      </c>
      <c r="G32" s="4" t="s">
        <v>39</v>
      </c>
      <c r="H32" s="5" t="n">
        <f>74.0</f>
        <v>74.0</v>
      </c>
    </row>
    <row r="33">
      <c r="A33" s="3" t="s">
        <v>10</v>
      </c>
      <c r="B33" s="4" t="s">
        <v>70</v>
      </c>
      <c r="C33" s="4" t="s">
        <v>71</v>
      </c>
      <c r="D33" s="3" t="n">
        <v>6.0</v>
      </c>
      <c r="E33" s="4" t="s">
        <v>22</v>
      </c>
      <c r="F33" s="4" t="s">
        <v>23</v>
      </c>
      <c r="G33" s="4" t="s">
        <v>24</v>
      </c>
      <c r="H33" s="5" t="n">
        <f>50.0</f>
        <v>50.0</v>
      </c>
    </row>
    <row r="34">
      <c r="A34" s="3" t="s">
        <v>10</v>
      </c>
      <c r="B34" s="4" t="s">
        <v>70</v>
      </c>
      <c r="C34" s="4" t="s">
        <v>71</v>
      </c>
      <c r="D34" s="3" t="n">
        <v>6.0</v>
      </c>
      <c r="E34" s="4" t="s">
        <v>13</v>
      </c>
      <c r="F34" s="4" t="s">
        <v>14</v>
      </c>
      <c r="G34" s="4" t="s">
        <v>15</v>
      </c>
      <c r="H34" s="5" t="n">
        <f>50.0</f>
        <v>50.0</v>
      </c>
    </row>
    <row r="35">
      <c r="A35" s="3" t="s">
        <v>72</v>
      </c>
      <c r="B35" s="4" t="s">
        <v>73</v>
      </c>
      <c r="C35" s="4" t="s">
        <v>74</v>
      </c>
      <c r="D35" s="3" t="n">
        <v>1.0</v>
      </c>
      <c r="E35" s="4" t="s">
        <v>19</v>
      </c>
      <c r="F35" s="4" t="s">
        <v>20</v>
      </c>
      <c r="G35" s="4" t="s">
        <v>21</v>
      </c>
      <c r="H35" s="5" t="n">
        <f>16800.0</f>
        <v>16800.0</v>
      </c>
    </row>
    <row r="36">
      <c r="A36" s="3" t="s">
        <v>72</v>
      </c>
      <c r="B36" s="4" t="s">
        <v>73</v>
      </c>
      <c r="C36" s="4" t="s">
        <v>74</v>
      </c>
      <c r="D36" s="3" t="n">
        <v>2.0</v>
      </c>
      <c r="E36" s="4" t="s">
        <v>34</v>
      </c>
      <c r="F36" s="4" t="s">
        <v>35</v>
      </c>
      <c r="G36" s="4" t="s">
        <v>36</v>
      </c>
      <c r="H36" s="5" t="n">
        <f>13500.0</f>
        <v>13500.0</v>
      </c>
    </row>
    <row r="37">
      <c r="A37" s="3" t="s">
        <v>72</v>
      </c>
      <c r="B37" s="4" t="s">
        <v>73</v>
      </c>
      <c r="C37" s="4" t="s">
        <v>74</v>
      </c>
      <c r="D37" s="3" t="n">
        <v>2.0</v>
      </c>
      <c r="E37" s="4" t="s">
        <v>31</v>
      </c>
      <c r="F37" s="4" t="s">
        <v>32</v>
      </c>
      <c r="G37" s="4" t="s">
        <v>33</v>
      </c>
      <c r="H37" s="5" t="n">
        <f>13500.0</f>
        <v>13500.0</v>
      </c>
    </row>
    <row r="38">
      <c r="A38" s="3" t="s">
        <v>72</v>
      </c>
      <c r="B38" s="4" t="s">
        <v>73</v>
      </c>
      <c r="C38" s="4" t="s">
        <v>74</v>
      </c>
      <c r="D38" s="3" t="n">
        <v>4.0</v>
      </c>
      <c r="E38" s="4" t="s">
        <v>13</v>
      </c>
      <c r="F38" s="4" t="s">
        <v>14</v>
      </c>
      <c r="G38" s="4" t="s">
        <v>15</v>
      </c>
      <c r="H38" s="5" t="n">
        <f>13000.0</f>
        <v>13000.0</v>
      </c>
    </row>
    <row r="39">
      <c r="A39" s="3" t="s">
        <v>72</v>
      </c>
      <c r="B39" s="4" t="s">
        <v>73</v>
      </c>
      <c r="C39" s="4" t="s">
        <v>74</v>
      </c>
      <c r="D39" s="3" t="n">
        <v>5.0</v>
      </c>
      <c r="E39" s="4" t="s">
        <v>46</v>
      </c>
      <c r="F39" s="4" t="s">
        <v>47</v>
      </c>
      <c r="G39" s="4" t="s">
        <v>48</v>
      </c>
      <c r="H39" s="5" t="n">
        <f>10253.0</f>
        <v>10253.0</v>
      </c>
    </row>
    <row r="40">
      <c r="A40" s="3" t="s">
        <v>72</v>
      </c>
      <c r="B40" s="4" t="s">
        <v>73</v>
      </c>
      <c r="C40" s="4" t="s">
        <v>74</v>
      </c>
      <c r="D40" s="3" t="n">
        <v>6.0</v>
      </c>
      <c r="E40" s="4" t="s">
        <v>16</v>
      </c>
      <c r="F40" s="4" t="s">
        <v>17</v>
      </c>
      <c r="G40" s="4" t="s">
        <v>18</v>
      </c>
      <c r="H40" s="5" t="n">
        <f>7000.0</f>
        <v>7000.0</v>
      </c>
    </row>
    <row r="41">
      <c r="A41" s="3" t="s">
        <v>72</v>
      </c>
      <c r="B41" s="4" t="s">
        <v>73</v>
      </c>
      <c r="C41" s="4" t="s">
        <v>74</v>
      </c>
      <c r="D41" s="3" t="n">
        <v>7.0</v>
      </c>
      <c r="E41" s="4" t="s">
        <v>58</v>
      </c>
      <c r="F41" s="4" t="s">
        <v>59</v>
      </c>
      <c r="G41" s="4" t="s">
        <v>60</v>
      </c>
      <c r="H41" s="5" t="n">
        <f>5003.0</f>
        <v>5003.0</v>
      </c>
    </row>
    <row r="42">
      <c r="A42" s="3" t="s">
        <v>72</v>
      </c>
      <c r="B42" s="4" t="s">
        <v>73</v>
      </c>
      <c r="C42" s="4" t="s">
        <v>74</v>
      </c>
      <c r="D42" s="3" t="n">
        <v>8.0</v>
      </c>
      <c r="E42" s="4" t="s">
        <v>37</v>
      </c>
      <c r="F42" s="4" t="s">
        <v>38</v>
      </c>
      <c r="G42" s="4" t="s">
        <v>39</v>
      </c>
      <c r="H42" s="5" t="n">
        <f>2888.0</f>
        <v>2888.0</v>
      </c>
    </row>
    <row r="43">
      <c r="A43" s="3" t="s">
        <v>72</v>
      </c>
      <c r="B43" s="4" t="s">
        <v>73</v>
      </c>
      <c r="C43" s="4" t="s">
        <v>74</v>
      </c>
      <c r="D43" s="3" t="n">
        <v>9.0</v>
      </c>
      <c r="E43" s="4" t="s">
        <v>22</v>
      </c>
      <c r="F43" s="4" t="s">
        <v>23</v>
      </c>
      <c r="G43" s="4" t="s">
        <v>24</v>
      </c>
      <c r="H43" s="5" t="n">
        <f>2750.0</f>
        <v>2750.0</v>
      </c>
    </row>
    <row r="44">
      <c r="A44" s="3" t="s">
        <v>72</v>
      </c>
      <c r="B44" s="4" t="s">
        <v>73</v>
      </c>
      <c r="C44" s="4" t="s">
        <v>74</v>
      </c>
      <c r="D44" s="3" t="n">
        <v>10.0</v>
      </c>
      <c r="E44" s="4" t="s">
        <v>43</v>
      </c>
      <c r="F44" s="4" t="s">
        <v>44</v>
      </c>
      <c r="G44" s="4" t="s">
        <v>45</v>
      </c>
      <c r="H44" s="5" t="n">
        <f>1000.0</f>
        <v>1000.0</v>
      </c>
    </row>
    <row r="45">
      <c r="A45" s="3" t="s">
        <v>72</v>
      </c>
      <c r="B45" s="4" t="s">
        <v>73</v>
      </c>
      <c r="C45" s="4" t="s">
        <v>74</v>
      </c>
      <c r="D45" s="3" t="n">
        <v>11.0</v>
      </c>
      <c r="E45" s="4" t="s">
        <v>52</v>
      </c>
      <c r="F45" s="4" t="s">
        <v>53</v>
      </c>
      <c r="G45" s="4" t="s">
        <v>54</v>
      </c>
      <c r="H45" s="5" t="n">
        <f>500.0</f>
        <v>500.0</v>
      </c>
    </row>
    <row r="46">
      <c r="A46" s="3" t="s">
        <v>72</v>
      </c>
      <c r="B46" s="4" t="s">
        <v>75</v>
      </c>
      <c r="C46" s="4" t="s">
        <v>76</v>
      </c>
      <c r="D46" s="3" t="n">
        <v>1.0</v>
      </c>
      <c r="E46" s="4" t="s">
        <v>22</v>
      </c>
      <c r="F46" s="4" t="s">
        <v>23</v>
      </c>
      <c r="G46" s="4" t="s">
        <v>24</v>
      </c>
      <c r="H46" s="5" t="n">
        <f>1250.0</f>
        <v>1250.0</v>
      </c>
    </row>
    <row r="47">
      <c r="A47" s="3" t="s">
        <v>72</v>
      </c>
      <c r="B47" s="4" t="s">
        <v>75</v>
      </c>
      <c r="C47" s="4" t="s">
        <v>76</v>
      </c>
      <c r="D47" s="3" t="n">
        <v>1.0</v>
      </c>
      <c r="E47" s="4" t="s">
        <v>13</v>
      </c>
      <c r="F47" s="4" t="s">
        <v>14</v>
      </c>
      <c r="G47" s="4" t="s">
        <v>15</v>
      </c>
      <c r="H47" s="5" t="n">
        <f>1250.0</f>
        <v>1250.0</v>
      </c>
    </row>
    <row r="48">
      <c r="A48" s="3" t="s">
        <v>72</v>
      </c>
      <c r="B48" s="4" t="s">
        <v>75</v>
      </c>
      <c r="C48" s="4" t="s">
        <v>76</v>
      </c>
      <c r="D48" s="3" t="n">
        <v>3.0</v>
      </c>
      <c r="E48" s="4" t="s">
        <v>37</v>
      </c>
      <c r="F48" s="4" t="s">
        <v>38</v>
      </c>
      <c r="G48" s="4" t="s">
        <v>39</v>
      </c>
      <c r="H48" s="5" t="n">
        <f>986.0</f>
        <v>986.0</v>
      </c>
    </row>
    <row r="49">
      <c r="A49" s="3" t="s">
        <v>72</v>
      </c>
      <c r="B49" s="4" t="s">
        <v>77</v>
      </c>
      <c r="C49" s="4" t="s">
        <v>78</v>
      </c>
      <c r="D49" s="3" t="n">
        <v>1.0</v>
      </c>
      <c r="E49" s="4" t="s">
        <v>37</v>
      </c>
      <c r="F49" s="4" t="s">
        <v>38</v>
      </c>
      <c r="G49" s="4" t="s">
        <v>39</v>
      </c>
      <c r="H49" s="5" t="n">
        <f>77026.0</f>
        <v>77026.0</v>
      </c>
    </row>
    <row r="50">
      <c r="A50" s="3" t="s">
        <v>72</v>
      </c>
      <c r="B50" s="4" t="s">
        <v>77</v>
      </c>
      <c r="C50" s="4" t="s">
        <v>78</v>
      </c>
      <c r="D50" s="3" t="n">
        <v>2.0</v>
      </c>
      <c r="E50" s="4" t="s">
        <v>22</v>
      </c>
      <c r="F50" s="4" t="s">
        <v>23</v>
      </c>
      <c r="G50" s="4" t="s">
        <v>24</v>
      </c>
      <c r="H50" s="5" t="n">
        <f>7600.0</f>
        <v>7600.0</v>
      </c>
    </row>
    <row r="51">
      <c r="A51" s="3" t="s">
        <v>72</v>
      </c>
      <c r="B51" s="4" t="s">
        <v>77</v>
      </c>
      <c r="C51" s="4" t="s">
        <v>78</v>
      </c>
      <c r="D51" s="3" t="n">
        <v>3.0</v>
      </c>
      <c r="E51" s="4" t="s">
        <v>25</v>
      </c>
      <c r="F51" s="4" t="s">
        <v>26</v>
      </c>
      <c r="G51" s="4" t="s">
        <v>27</v>
      </c>
      <c r="H51" s="5" t="n">
        <f>2038.0</f>
        <v>2038.0</v>
      </c>
    </row>
    <row r="52">
      <c r="A52" s="3" t="s">
        <v>72</v>
      </c>
      <c r="B52" s="4" t="s">
        <v>77</v>
      </c>
      <c r="C52" s="4" t="s">
        <v>78</v>
      </c>
      <c r="D52" s="3" t="n">
        <v>4.0</v>
      </c>
      <c r="E52" s="4" t="s">
        <v>52</v>
      </c>
      <c r="F52" s="4" t="s">
        <v>53</v>
      </c>
      <c r="G52" s="4" t="s">
        <v>54</v>
      </c>
      <c r="H52" s="5" t="n">
        <f>216.0</f>
        <v>216.0</v>
      </c>
    </row>
    <row r="53">
      <c r="A53" s="3" t="s">
        <v>79</v>
      </c>
      <c r="B53" s="4" t="s">
        <v>80</v>
      </c>
      <c r="C53" s="4" t="s">
        <v>81</v>
      </c>
      <c r="D53" s="3" t="n">
        <v>1.0</v>
      </c>
      <c r="E53" s="4" t="s">
        <v>22</v>
      </c>
      <c r="F53" s="4" t="s">
        <v>23</v>
      </c>
      <c r="G53" s="4" t="s">
        <v>24</v>
      </c>
      <c r="H53" s="5" t="n">
        <f>4423.0</f>
        <v>4423.0</v>
      </c>
    </row>
    <row r="54">
      <c r="A54" s="3" t="s">
        <v>79</v>
      </c>
      <c r="B54" s="4" t="s">
        <v>80</v>
      </c>
      <c r="C54" s="4" t="s">
        <v>81</v>
      </c>
      <c r="D54" s="3" t="n">
        <v>2.0</v>
      </c>
      <c r="E54" s="4" t="s">
        <v>34</v>
      </c>
      <c r="F54" s="4" t="s">
        <v>35</v>
      </c>
      <c r="G54" s="4" t="s">
        <v>36</v>
      </c>
      <c r="H54" s="5" t="n">
        <f>3284.0</f>
        <v>3284.0</v>
      </c>
    </row>
    <row r="55">
      <c r="A55" s="3" t="s">
        <v>79</v>
      </c>
      <c r="B55" s="4" t="s">
        <v>80</v>
      </c>
      <c r="C55" s="4" t="s">
        <v>81</v>
      </c>
      <c r="D55" s="3" t="n">
        <v>3.0</v>
      </c>
      <c r="E55" s="4" t="s">
        <v>19</v>
      </c>
      <c r="F55" s="4" t="s">
        <v>20</v>
      </c>
      <c r="G55" s="4" t="s">
        <v>21</v>
      </c>
      <c r="H55" s="5" t="n">
        <f>2131.0</f>
        <v>2131.0</v>
      </c>
    </row>
    <row r="56">
      <c r="A56" s="3" t="s">
        <v>79</v>
      </c>
      <c r="B56" s="4" t="s">
        <v>80</v>
      </c>
      <c r="C56" s="4" t="s">
        <v>81</v>
      </c>
      <c r="D56" s="3" t="n">
        <v>4.0</v>
      </c>
      <c r="E56" s="4" t="s">
        <v>25</v>
      </c>
      <c r="F56" s="4" t="s">
        <v>26</v>
      </c>
      <c r="G56" s="4" t="s">
        <v>27</v>
      </c>
      <c r="H56" s="5" t="n">
        <f>2027.0</f>
        <v>2027.0</v>
      </c>
    </row>
    <row r="57">
      <c r="A57" s="3" t="s">
        <v>79</v>
      </c>
      <c r="B57" s="4" t="s">
        <v>80</v>
      </c>
      <c r="C57" s="4" t="s">
        <v>81</v>
      </c>
      <c r="D57" s="3" t="n">
        <v>5.0</v>
      </c>
      <c r="E57" s="4" t="s">
        <v>46</v>
      </c>
      <c r="F57" s="4" t="s">
        <v>47</v>
      </c>
      <c r="G57" s="4" t="s">
        <v>48</v>
      </c>
      <c r="H57" s="5" t="n">
        <f>1980.0</f>
        <v>1980.0</v>
      </c>
    </row>
    <row r="58">
      <c r="A58" s="3" t="s">
        <v>79</v>
      </c>
      <c r="B58" s="4" t="s">
        <v>80</v>
      </c>
      <c r="C58" s="4" t="s">
        <v>81</v>
      </c>
      <c r="D58" s="3" t="n">
        <v>6.0</v>
      </c>
      <c r="E58" s="4" t="s">
        <v>43</v>
      </c>
      <c r="F58" s="4" t="s">
        <v>44</v>
      </c>
      <c r="G58" s="4" t="s">
        <v>45</v>
      </c>
      <c r="H58" s="5" t="n">
        <f>1804.0</f>
        <v>1804.0</v>
      </c>
    </row>
    <row r="59">
      <c r="A59" s="3" t="s">
        <v>79</v>
      </c>
      <c r="B59" s="4" t="s">
        <v>80</v>
      </c>
      <c r="C59" s="4" t="s">
        <v>81</v>
      </c>
      <c r="D59" s="3" t="n">
        <v>7.0</v>
      </c>
      <c r="E59" s="4" t="s">
        <v>58</v>
      </c>
      <c r="F59" s="4" t="s">
        <v>59</v>
      </c>
      <c r="G59" s="4" t="s">
        <v>60</v>
      </c>
      <c r="H59" s="5" t="n">
        <f>1200.0</f>
        <v>1200.0</v>
      </c>
    </row>
    <row r="60">
      <c r="A60" s="3" t="s">
        <v>79</v>
      </c>
      <c r="B60" s="4" t="s">
        <v>80</v>
      </c>
      <c r="C60" s="4" t="s">
        <v>81</v>
      </c>
      <c r="D60" s="3" t="n">
        <v>8.0</v>
      </c>
      <c r="E60" s="4" t="s">
        <v>31</v>
      </c>
      <c r="F60" s="4" t="s">
        <v>32</v>
      </c>
      <c r="G60" s="4" t="s">
        <v>33</v>
      </c>
      <c r="H60" s="5" t="n">
        <f>1100.0</f>
        <v>1100.0</v>
      </c>
    </row>
    <row r="61">
      <c r="A61" s="3" t="s">
        <v>79</v>
      </c>
      <c r="B61" s="4" t="s">
        <v>80</v>
      </c>
      <c r="C61" s="4" t="s">
        <v>81</v>
      </c>
      <c r="D61" s="3" t="n">
        <v>9.0</v>
      </c>
      <c r="E61" s="4" t="s">
        <v>13</v>
      </c>
      <c r="F61" s="4" t="s">
        <v>14</v>
      </c>
      <c r="G61" s="4" t="s">
        <v>15</v>
      </c>
      <c r="H61" s="5" t="n">
        <f>192.0</f>
        <v>192.0</v>
      </c>
    </row>
    <row r="62">
      <c r="A62" s="3" t="s">
        <v>79</v>
      </c>
      <c r="B62" s="4" t="s">
        <v>80</v>
      </c>
      <c r="C62" s="4" t="s">
        <v>81</v>
      </c>
      <c r="D62" s="3" t="n">
        <v>10.0</v>
      </c>
      <c r="E62" s="4" t="s">
        <v>16</v>
      </c>
      <c r="F62" s="4" t="s">
        <v>17</v>
      </c>
      <c r="G62" s="4" t="s">
        <v>18</v>
      </c>
      <c r="H62" s="5" t="n">
        <f>120.0</f>
        <v>120.0</v>
      </c>
    </row>
    <row r="63">
      <c r="A63" s="3" t="s">
        <v>79</v>
      </c>
      <c r="B63" s="4" t="s">
        <v>80</v>
      </c>
      <c r="C63" s="4" t="s">
        <v>81</v>
      </c>
      <c r="D63" s="3" t="n">
        <v>11.0</v>
      </c>
      <c r="E63" s="4" t="s">
        <v>64</v>
      </c>
      <c r="F63" s="4" t="s">
        <v>65</v>
      </c>
      <c r="G63" s="4" t="s">
        <v>66</v>
      </c>
      <c r="H63" s="5" t="n">
        <f>101.0</f>
        <v>101.0</v>
      </c>
    </row>
    <row r="64">
      <c r="A64" s="3" t="s">
        <v>79</v>
      </c>
      <c r="B64" s="4" t="s">
        <v>80</v>
      </c>
      <c r="C64" s="4" t="s">
        <v>81</v>
      </c>
      <c r="D64" s="3" t="n">
        <v>12.0</v>
      </c>
      <c r="E64" s="4" t="s">
        <v>52</v>
      </c>
      <c r="F64" s="4" t="s">
        <v>53</v>
      </c>
      <c r="G64" s="4" t="s">
        <v>54</v>
      </c>
      <c r="H64" s="5" t="n">
        <f>85.0</f>
        <v>85.0</v>
      </c>
    </row>
    <row r="65">
      <c r="A65" s="3" t="s">
        <v>79</v>
      </c>
      <c r="B65" s="4" t="s">
        <v>80</v>
      </c>
      <c r="C65" s="4" t="s">
        <v>81</v>
      </c>
      <c r="D65" s="3" t="n">
        <v>13.0</v>
      </c>
      <c r="E65" s="4" t="s">
        <v>37</v>
      </c>
      <c r="F65" s="4" t="s">
        <v>38</v>
      </c>
      <c r="G65" s="4" t="s">
        <v>39</v>
      </c>
      <c r="H65" s="5" t="n">
        <f>52.0</f>
        <v>52.0</v>
      </c>
    </row>
    <row r="66">
      <c r="A66" s="3" t="s">
        <v>79</v>
      </c>
      <c r="B66" s="4" t="s">
        <v>80</v>
      </c>
      <c r="C66" s="4" t="s">
        <v>81</v>
      </c>
      <c r="D66" s="3" t="n">
        <v>14.0</v>
      </c>
      <c r="E66" s="4" t="s">
        <v>28</v>
      </c>
      <c r="F66" s="4" t="s">
        <v>29</v>
      </c>
      <c r="G66" s="4" t="s">
        <v>30</v>
      </c>
      <c r="H66" s="5" t="n">
        <f>23.0</f>
        <v>23.0</v>
      </c>
    </row>
    <row r="67">
      <c r="A67" s="3" t="s">
        <v>82</v>
      </c>
      <c r="B67" s="4" t="s">
        <v>83</v>
      </c>
      <c r="C67" s="4" t="s">
        <v>84</v>
      </c>
      <c r="D67" s="3" t="n">
        <v>1.0</v>
      </c>
      <c r="E67" s="4" t="s">
        <v>37</v>
      </c>
      <c r="F67" s="4" t="s">
        <v>38</v>
      </c>
      <c r="G67" s="4" t="s">
        <v>39</v>
      </c>
      <c r="H67" s="5" t="n">
        <f>614.0</f>
        <v>614.0</v>
      </c>
    </row>
    <row r="68">
      <c r="A68" s="3" t="s">
        <v>82</v>
      </c>
      <c r="B68" s="4" t="s">
        <v>83</v>
      </c>
      <c r="C68" s="4" t="s">
        <v>84</v>
      </c>
      <c r="D68" s="3" t="n">
        <v>2.0</v>
      </c>
      <c r="E68" s="4" t="s">
        <v>13</v>
      </c>
      <c r="F68" s="4" t="s">
        <v>14</v>
      </c>
      <c r="G68" s="4" t="s">
        <v>15</v>
      </c>
      <c r="H68" s="5" t="n">
        <f>200.0</f>
        <v>200.0</v>
      </c>
    </row>
    <row r="69">
      <c r="A69" s="3" t="s">
        <v>82</v>
      </c>
      <c r="B69" s="4" t="s">
        <v>83</v>
      </c>
      <c r="C69" s="4" t="s">
        <v>84</v>
      </c>
      <c r="D69" s="3" t="n">
        <v>3.0</v>
      </c>
      <c r="E69" s="4" t="s">
        <v>31</v>
      </c>
      <c r="F69" s="4" t="s">
        <v>32</v>
      </c>
      <c r="G69" s="4" t="s">
        <v>33</v>
      </c>
      <c r="H69" s="5" t="n">
        <f>100.0</f>
        <v>100.0</v>
      </c>
    </row>
    <row r="70">
      <c r="A70" s="3" t="s">
        <v>82</v>
      </c>
      <c r="B70" s="4" t="s">
        <v>83</v>
      </c>
      <c r="C70" s="4" t="s">
        <v>84</v>
      </c>
      <c r="D70" s="3" t="n">
        <v>3.0</v>
      </c>
      <c r="E70" s="4" t="s">
        <v>55</v>
      </c>
      <c r="F70" s="4" t="s">
        <v>56</v>
      </c>
      <c r="G70" s="4" t="s">
        <v>57</v>
      </c>
      <c r="H70" s="5" t="n">
        <f>100.0</f>
        <v>100.0</v>
      </c>
    </row>
    <row r="71">
      <c r="A71" s="3" t="s">
        <v>82</v>
      </c>
      <c r="B71" s="4" t="s">
        <v>85</v>
      </c>
      <c r="C71" s="4" t="s">
        <v>86</v>
      </c>
      <c r="D71" s="3" t="n">
        <v>1.0</v>
      </c>
      <c r="E71" s="4" t="s">
        <v>37</v>
      </c>
      <c r="F71" s="4" t="s">
        <v>38</v>
      </c>
      <c r="G71" s="4" t="s">
        <v>39</v>
      </c>
      <c r="H71" s="5" t="n">
        <f>120.0</f>
        <v>120.0</v>
      </c>
    </row>
    <row r="72">
      <c r="A72" s="3" t="s">
        <v>82</v>
      </c>
      <c r="B72" s="4" t="s">
        <v>87</v>
      </c>
      <c r="C72" s="4" t="s">
        <v>88</v>
      </c>
      <c r="D72" s="3" t="n">
        <v>1.0</v>
      </c>
      <c r="E72" s="4" t="s">
        <v>37</v>
      </c>
      <c r="F72" s="4" t="s">
        <v>38</v>
      </c>
      <c r="G72" s="4" t="s">
        <v>39</v>
      </c>
      <c r="H72" s="5" t="n">
        <f>576.0</f>
        <v>576.0</v>
      </c>
    </row>
    <row r="73">
      <c r="A73" s="3" t="s">
        <v>82</v>
      </c>
      <c r="B73" s="4" t="s">
        <v>87</v>
      </c>
      <c r="C73" s="4" t="s">
        <v>88</v>
      </c>
      <c r="D73" s="3" t="n">
        <v>2.0</v>
      </c>
      <c r="E73" s="4" t="s">
        <v>16</v>
      </c>
      <c r="F73" s="4" t="s">
        <v>17</v>
      </c>
      <c r="G73" s="4" t="s">
        <v>18</v>
      </c>
      <c r="H73" s="5" t="n">
        <f>200.0</f>
        <v>200.0</v>
      </c>
    </row>
    <row r="74">
      <c r="A74" s="3" t="s">
        <v>82</v>
      </c>
      <c r="B74" s="4" t="s">
        <v>87</v>
      </c>
      <c r="C74" s="4" t="s">
        <v>88</v>
      </c>
      <c r="D74" s="3" t="n">
        <v>2.0</v>
      </c>
      <c r="E74" s="4" t="s">
        <v>13</v>
      </c>
      <c r="F74" s="4" t="s">
        <v>14</v>
      </c>
      <c r="G74" s="4" t="s">
        <v>15</v>
      </c>
      <c r="H74" s="5" t="n">
        <f>200.0</f>
        <v>200.0</v>
      </c>
    </row>
    <row r="75">
      <c r="A75" s="3" t="s">
        <v>82</v>
      </c>
      <c r="B75" s="4" t="s">
        <v>89</v>
      </c>
      <c r="C75" s="4" t="s">
        <v>90</v>
      </c>
      <c r="D75" s="3" t="n">
        <v>1.0</v>
      </c>
      <c r="E75" s="4" t="s">
        <v>37</v>
      </c>
      <c r="F75" s="4" t="s">
        <v>38</v>
      </c>
      <c r="G75" s="4" t="s">
        <v>39</v>
      </c>
      <c r="H75" s="5" t="n">
        <f>326.0</f>
        <v>326.0</v>
      </c>
    </row>
    <row r="76">
      <c r="A76" s="3" t="s">
        <v>82</v>
      </c>
      <c r="B76" s="4" t="s">
        <v>91</v>
      </c>
      <c r="C76" s="4" t="s">
        <v>92</v>
      </c>
      <c r="D76" s="3" t="n">
        <v>1.0</v>
      </c>
      <c r="E76" s="4" t="s">
        <v>13</v>
      </c>
      <c r="F76" s="4" t="s">
        <v>14</v>
      </c>
      <c r="G76" s="4" t="s">
        <v>15</v>
      </c>
      <c r="H76" s="5" t="n">
        <f>1650.0</f>
        <v>1650.0</v>
      </c>
    </row>
    <row r="77">
      <c r="A77" s="3" t="s">
        <v>82</v>
      </c>
      <c r="B77" s="4" t="s">
        <v>91</v>
      </c>
      <c r="C77" s="4" t="s">
        <v>92</v>
      </c>
      <c r="D77" s="3" t="n">
        <v>2.0</v>
      </c>
      <c r="E77" s="4" t="s">
        <v>28</v>
      </c>
      <c r="F77" s="4" t="s">
        <v>29</v>
      </c>
      <c r="G77" s="4" t="s">
        <v>30</v>
      </c>
      <c r="H77" s="5" t="n">
        <f>800.0</f>
        <v>800.0</v>
      </c>
    </row>
    <row r="78">
      <c r="A78" s="3" t="s">
        <v>82</v>
      </c>
      <c r="B78" s="4" t="s">
        <v>91</v>
      </c>
      <c r="C78" s="4" t="s">
        <v>92</v>
      </c>
      <c r="D78" s="3" t="n">
        <v>3.0</v>
      </c>
      <c r="E78" s="4" t="s">
        <v>19</v>
      </c>
      <c r="F78" s="4" t="s">
        <v>20</v>
      </c>
      <c r="G78" s="4" t="s">
        <v>21</v>
      </c>
      <c r="H78" s="5" t="n">
        <f>700.0</f>
        <v>700.0</v>
      </c>
    </row>
    <row r="79">
      <c r="A79" s="3" t="s">
        <v>82</v>
      </c>
      <c r="B79" s="4" t="s">
        <v>91</v>
      </c>
      <c r="C79" s="4" t="s">
        <v>92</v>
      </c>
      <c r="D79" s="3" t="n">
        <v>4.0</v>
      </c>
      <c r="E79" s="4" t="s">
        <v>37</v>
      </c>
      <c r="F79" s="4" t="s">
        <v>38</v>
      </c>
      <c r="G79" s="4" t="s">
        <v>39</v>
      </c>
      <c r="H79" s="5" t="n">
        <f>314.0</f>
        <v>314.0</v>
      </c>
    </row>
    <row r="80">
      <c r="A80" s="3" t="s">
        <v>82</v>
      </c>
      <c r="B80" s="4" t="s">
        <v>91</v>
      </c>
      <c r="C80" s="4" t="s">
        <v>92</v>
      </c>
      <c r="D80" s="3" t="n">
        <v>5.0</v>
      </c>
      <c r="E80" s="4" t="s">
        <v>31</v>
      </c>
      <c r="F80" s="4" t="s">
        <v>32</v>
      </c>
      <c r="G80" s="4" t="s">
        <v>33</v>
      </c>
      <c r="H80" s="5" t="n">
        <f>300.0</f>
        <v>300.0</v>
      </c>
    </row>
    <row r="81">
      <c r="A81" s="3" t="s">
        <v>82</v>
      </c>
      <c r="B81" s="4" t="s">
        <v>91</v>
      </c>
      <c r="C81" s="4" t="s">
        <v>92</v>
      </c>
      <c r="D81" s="3" t="n">
        <v>6.0</v>
      </c>
      <c r="E81" s="4" t="s">
        <v>55</v>
      </c>
      <c r="F81" s="4" t="s">
        <v>56</v>
      </c>
      <c r="G81" s="4" t="s">
        <v>57</v>
      </c>
      <c r="H81" s="5" t="n">
        <f>200.0</f>
        <v>200.0</v>
      </c>
    </row>
    <row r="82">
      <c r="A82" s="3" t="s">
        <v>82</v>
      </c>
      <c r="B82" s="4" t="s">
        <v>91</v>
      </c>
      <c r="C82" s="4" t="s">
        <v>92</v>
      </c>
      <c r="D82" s="3" t="n">
        <v>6.0</v>
      </c>
      <c r="E82" s="4" t="s">
        <v>16</v>
      </c>
      <c r="F82" s="4" t="s">
        <v>17</v>
      </c>
      <c r="G82" s="4" t="s">
        <v>18</v>
      </c>
      <c r="H82" s="5" t="n">
        <f>200.0</f>
        <v>200.0</v>
      </c>
    </row>
    <row r="83">
      <c r="A83" s="3" t="s">
        <v>82</v>
      </c>
      <c r="B83" s="4" t="s">
        <v>91</v>
      </c>
      <c r="C83" s="4" t="s">
        <v>92</v>
      </c>
      <c r="D83" s="3" t="n">
        <v>8.0</v>
      </c>
      <c r="E83" s="4" t="s">
        <v>43</v>
      </c>
      <c r="F83" s="4" t="s">
        <v>44</v>
      </c>
      <c r="G83" s="4" t="s">
        <v>45</v>
      </c>
      <c r="H83" s="5" t="n">
        <f>80.0</f>
        <v>80.0</v>
      </c>
    </row>
    <row r="84">
      <c r="A84" s="3" t="s">
        <v>82</v>
      </c>
      <c r="B84" s="4" t="s">
        <v>91</v>
      </c>
      <c r="C84" s="4" t="s">
        <v>92</v>
      </c>
      <c r="D84" s="3" t="n">
        <v>9.0</v>
      </c>
      <c r="E84" s="4" t="s">
        <v>67</v>
      </c>
      <c r="F84" s="4" t="s">
        <v>68</v>
      </c>
      <c r="G84" s="4" t="s">
        <v>69</v>
      </c>
      <c r="H84" s="5" t="n">
        <f>50.0</f>
        <v>50.0</v>
      </c>
    </row>
    <row r="85">
      <c r="A85" s="3" t="s">
        <v>82</v>
      </c>
      <c r="B85" s="4" t="s">
        <v>93</v>
      </c>
      <c r="C85" s="4" t="s">
        <v>94</v>
      </c>
      <c r="D85" s="3" t="n">
        <v>1.0</v>
      </c>
      <c r="E85" s="4" t="s">
        <v>37</v>
      </c>
      <c r="F85" s="4" t="s">
        <v>38</v>
      </c>
      <c r="G85" s="4" t="s">
        <v>39</v>
      </c>
      <c r="H85" s="5" t="n">
        <f>146.0</f>
        <v>146.0</v>
      </c>
    </row>
    <row r="86">
      <c r="A86" s="3" t="s">
        <v>82</v>
      </c>
      <c r="B86" s="4" t="s">
        <v>93</v>
      </c>
      <c r="C86" s="4" t="s">
        <v>94</v>
      </c>
      <c r="D86" s="3" t="n">
        <v>2.0</v>
      </c>
      <c r="E86" s="4" t="s">
        <v>22</v>
      </c>
      <c r="F86" s="4" t="s">
        <v>23</v>
      </c>
      <c r="G86" s="4" t="s">
        <v>24</v>
      </c>
      <c r="H86" s="5" t="n">
        <f>125.0</f>
        <v>125.0</v>
      </c>
    </row>
    <row r="87">
      <c r="A87" s="3" t="s">
        <v>82</v>
      </c>
      <c r="B87" s="4" t="s">
        <v>93</v>
      </c>
      <c r="C87" s="4" t="s">
        <v>94</v>
      </c>
      <c r="D87" s="3" t="n">
        <v>2.0</v>
      </c>
      <c r="E87" s="4" t="s">
        <v>28</v>
      </c>
      <c r="F87" s="4" t="s">
        <v>29</v>
      </c>
      <c r="G87" s="4" t="s">
        <v>30</v>
      </c>
      <c r="H87" s="5" t="n">
        <f>125.0</f>
        <v>125.0</v>
      </c>
    </row>
    <row r="88">
      <c r="A88" s="3" t="s">
        <v>82</v>
      </c>
      <c r="B88" s="4" t="s">
        <v>95</v>
      </c>
      <c r="C88" s="4" t="s">
        <v>96</v>
      </c>
      <c r="D88" s="3" t="n">
        <v>1.0</v>
      </c>
      <c r="E88" s="4" t="s">
        <v>28</v>
      </c>
      <c r="F88" s="4" t="s">
        <v>29</v>
      </c>
      <c r="G88" s="4" t="s">
        <v>30</v>
      </c>
      <c r="H88" s="5" t="n">
        <f>135.0</f>
        <v>135.0</v>
      </c>
    </row>
    <row r="89">
      <c r="A89" s="3" t="s">
        <v>82</v>
      </c>
      <c r="B89" s="4" t="s">
        <v>95</v>
      </c>
      <c r="C89" s="4" t="s">
        <v>96</v>
      </c>
      <c r="D89" s="3" t="n">
        <v>2.0</v>
      </c>
      <c r="E89" s="4" t="s">
        <v>37</v>
      </c>
      <c r="F89" s="4" t="s">
        <v>38</v>
      </c>
      <c r="G89" s="4" t="s">
        <v>39</v>
      </c>
      <c r="H89" s="5" t="n">
        <f>132.0</f>
        <v>132.0</v>
      </c>
    </row>
    <row r="90">
      <c r="A90" s="3" t="s">
        <v>82</v>
      </c>
      <c r="B90" s="4" t="s">
        <v>95</v>
      </c>
      <c r="C90" s="4" t="s">
        <v>96</v>
      </c>
      <c r="D90" s="3" t="n">
        <v>3.0</v>
      </c>
      <c r="E90" s="4" t="s">
        <v>31</v>
      </c>
      <c r="F90" s="4" t="s">
        <v>32</v>
      </c>
      <c r="G90" s="4" t="s">
        <v>33</v>
      </c>
      <c r="H90" s="5" t="n">
        <f>100.0</f>
        <v>100.0</v>
      </c>
    </row>
    <row r="91">
      <c r="A91" s="3" t="s">
        <v>82</v>
      </c>
      <c r="B91" s="4" t="s">
        <v>95</v>
      </c>
      <c r="C91" s="4" t="s">
        <v>96</v>
      </c>
      <c r="D91" s="3" t="n">
        <v>4.0</v>
      </c>
      <c r="E91" s="4" t="s">
        <v>55</v>
      </c>
      <c r="F91" s="4" t="s">
        <v>56</v>
      </c>
      <c r="G91" s="4" t="s">
        <v>57</v>
      </c>
      <c r="H91" s="5" t="n">
        <f>50.0</f>
        <v>50.0</v>
      </c>
    </row>
    <row r="92">
      <c r="A92" s="3" t="s">
        <v>82</v>
      </c>
      <c r="B92" s="4" t="s">
        <v>95</v>
      </c>
      <c r="C92" s="4" t="s">
        <v>96</v>
      </c>
      <c r="D92" s="3" t="n">
        <v>4.0</v>
      </c>
      <c r="E92" s="4" t="s">
        <v>13</v>
      </c>
      <c r="F92" s="4" t="s">
        <v>14</v>
      </c>
      <c r="G92" s="4" t="s">
        <v>15</v>
      </c>
      <c r="H92" s="5" t="n">
        <f>50.0</f>
        <v>50.0</v>
      </c>
    </row>
    <row r="93">
      <c r="A93" s="3" t="s">
        <v>82</v>
      </c>
      <c r="B93" s="4" t="s">
        <v>95</v>
      </c>
      <c r="C93" s="4" t="s">
        <v>96</v>
      </c>
      <c r="D93" s="3" t="n">
        <v>6.0</v>
      </c>
      <c r="E93" s="4" t="s">
        <v>22</v>
      </c>
      <c r="F93" s="4" t="s">
        <v>23</v>
      </c>
      <c r="G93" s="4" t="s">
        <v>24</v>
      </c>
      <c r="H93" s="5" t="n">
        <f>35.0</f>
        <v>35.0</v>
      </c>
    </row>
    <row r="94">
      <c r="A94" s="3" t="s">
        <v>82</v>
      </c>
      <c r="B94" s="4" t="s">
        <v>97</v>
      </c>
      <c r="C94" s="4" t="s">
        <v>98</v>
      </c>
      <c r="D94" s="3" t="n">
        <v>1.0</v>
      </c>
      <c r="E94" s="4" t="s">
        <v>37</v>
      </c>
      <c r="F94" s="4" t="s">
        <v>38</v>
      </c>
      <c r="G94" s="4" t="s">
        <v>39</v>
      </c>
      <c r="H94" s="5" t="n">
        <f>152.0</f>
        <v>152.0</v>
      </c>
    </row>
    <row r="95">
      <c r="A95" s="3" t="s">
        <v>82</v>
      </c>
      <c r="B95" s="4" t="s">
        <v>99</v>
      </c>
      <c r="C95" s="4" t="s">
        <v>100</v>
      </c>
      <c r="D95" s="3" t="n">
        <v>1.0</v>
      </c>
      <c r="E95" s="4" t="s">
        <v>13</v>
      </c>
      <c r="F95" s="4" t="s">
        <v>14</v>
      </c>
      <c r="G95" s="4" t="s">
        <v>15</v>
      </c>
      <c r="H95" s="5" t="n">
        <f>1764.0</f>
        <v>1764.0</v>
      </c>
    </row>
    <row r="96">
      <c r="A96" s="3" t="s">
        <v>82</v>
      </c>
      <c r="B96" s="4" t="s">
        <v>99</v>
      </c>
      <c r="C96" s="4" t="s">
        <v>100</v>
      </c>
      <c r="D96" s="3" t="n">
        <v>2.0</v>
      </c>
      <c r="E96" s="4" t="s">
        <v>22</v>
      </c>
      <c r="F96" s="4" t="s">
        <v>23</v>
      </c>
      <c r="G96" s="4" t="s">
        <v>24</v>
      </c>
      <c r="H96" s="5" t="n">
        <f>760.0</f>
        <v>760.0</v>
      </c>
    </row>
    <row r="97">
      <c r="A97" s="3" t="s">
        <v>82</v>
      </c>
      <c r="B97" s="4" t="s">
        <v>99</v>
      </c>
      <c r="C97" s="4" t="s">
        <v>100</v>
      </c>
      <c r="D97" s="3" t="n">
        <v>3.0</v>
      </c>
      <c r="E97" s="4" t="s">
        <v>43</v>
      </c>
      <c r="F97" s="4" t="s">
        <v>44</v>
      </c>
      <c r="G97" s="4" t="s">
        <v>45</v>
      </c>
      <c r="H97" s="5" t="n">
        <f>330.0</f>
        <v>330.0</v>
      </c>
    </row>
    <row r="98">
      <c r="A98" s="3" t="s">
        <v>82</v>
      </c>
      <c r="B98" s="4" t="s">
        <v>99</v>
      </c>
      <c r="C98" s="4" t="s">
        <v>100</v>
      </c>
      <c r="D98" s="3" t="n">
        <v>4.0</v>
      </c>
      <c r="E98" s="4" t="s">
        <v>34</v>
      </c>
      <c r="F98" s="4" t="s">
        <v>35</v>
      </c>
      <c r="G98" s="4" t="s">
        <v>36</v>
      </c>
      <c r="H98" s="5" t="n">
        <f>100.0</f>
        <v>100.0</v>
      </c>
    </row>
    <row r="99">
      <c r="A99" s="3" t="s">
        <v>82</v>
      </c>
      <c r="B99" s="4" t="s">
        <v>99</v>
      </c>
      <c r="C99" s="4" t="s">
        <v>100</v>
      </c>
      <c r="D99" s="3" t="n">
        <v>5.0</v>
      </c>
      <c r="E99" s="4" t="s">
        <v>37</v>
      </c>
      <c r="F99" s="4" t="s">
        <v>38</v>
      </c>
      <c r="G99" s="4" t="s">
        <v>39</v>
      </c>
      <c r="H99" s="5" t="n">
        <f>74.0</f>
        <v>74.0</v>
      </c>
    </row>
    <row r="100">
      <c r="A100" s="3" t="s">
        <v>82</v>
      </c>
      <c r="B100" s="4" t="s">
        <v>101</v>
      </c>
      <c r="C100" s="4" t="s">
        <v>102</v>
      </c>
      <c r="D100" s="3" t="n">
        <v>1.0</v>
      </c>
      <c r="E100" s="4" t="s">
        <v>31</v>
      </c>
      <c r="F100" s="4" t="s">
        <v>32</v>
      </c>
      <c r="G100" s="4" t="s">
        <v>33</v>
      </c>
      <c r="H100" s="5" t="n">
        <f>1615.0</f>
        <v>1615.0</v>
      </c>
    </row>
    <row r="101">
      <c r="A101" s="3" t="s">
        <v>82</v>
      </c>
      <c r="B101" s="4" t="s">
        <v>101</v>
      </c>
      <c r="C101" s="4" t="s">
        <v>102</v>
      </c>
      <c r="D101" s="3" t="n">
        <v>1.0</v>
      </c>
      <c r="E101" s="4" t="s">
        <v>13</v>
      </c>
      <c r="F101" s="4" t="s">
        <v>14</v>
      </c>
      <c r="G101" s="4" t="s">
        <v>15</v>
      </c>
      <c r="H101" s="5" t="n">
        <f>1615.0</f>
        <v>1615.0</v>
      </c>
    </row>
    <row r="102">
      <c r="A102" s="3" t="s">
        <v>82</v>
      </c>
      <c r="B102" s="4" t="s">
        <v>101</v>
      </c>
      <c r="C102" s="4" t="s">
        <v>102</v>
      </c>
      <c r="D102" s="3" t="n">
        <v>3.0</v>
      </c>
      <c r="E102" s="4" t="s">
        <v>37</v>
      </c>
      <c r="F102" s="4" t="s">
        <v>38</v>
      </c>
      <c r="G102" s="4" t="s">
        <v>39</v>
      </c>
      <c r="H102" s="5" t="n">
        <f>444.0</f>
        <v>444.0</v>
      </c>
    </row>
    <row r="103">
      <c r="A103" s="3" t="s">
        <v>82</v>
      </c>
      <c r="B103" s="4" t="s">
        <v>103</v>
      </c>
      <c r="C103" s="4" t="s">
        <v>104</v>
      </c>
      <c r="D103" s="3" t="n">
        <v>1.0</v>
      </c>
      <c r="E103" s="4" t="s">
        <v>37</v>
      </c>
      <c r="F103" s="4" t="s">
        <v>38</v>
      </c>
      <c r="G103" s="4" t="s">
        <v>39</v>
      </c>
      <c r="H103" s="5" t="n">
        <f>108.0</f>
        <v>108.0</v>
      </c>
    </row>
    <row r="104">
      <c r="A104" s="3" t="s">
        <v>82</v>
      </c>
      <c r="B104" s="4" t="s">
        <v>105</v>
      </c>
      <c r="C104" s="4" t="s">
        <v>106</v>
      </c>
      <c r="D104" s="3" t="n">
        <v>1.0</v>
      </c>
      <c r="E104" s="4" t="s">
        <v>13</v>
      </c>
      <c r="F104" s="4" t="s">
        <v>14</v>
      </c>
      <c r="G104" s="4" t="s">
        <v>15</v>
      </c>
      <c r="H104" s="5" t="n">
        <f>1815.0</f>
        <v>1815.0</v>
      </c>
    </row>
    <row r="105">
      <c r="A105" s="3" t="s">
        <v>82</v>
      </c>
      <c r="B105" s="4" t="s">
        <v>105</v>
      </c>
      <c r="C105" s="4" t="s">
        <v>106</v>
      </c>
      <c r="D105" s="3" t="n">
        <v>2.0</v>
      </c>
      <c r="E105" s="4" t="s">
        <v>31</v>
      </c>
      <c r="F105" s="4" t="s">
        <v>32</v>
      </c>
      <c r="G105" s="4" t="s">
        <v>33</v>
      </c>
      <c r="H105" s="5" t="n">
        <f>1615.0</f>
        <v>1615.0</v>
      </c>
    </row>
    <row r="106">
      <c r="A106" s="3" t="s">
        <v>82</v>
      </c>
      <c r="B106" s="4" t="s">
        <v>105</v>
      </c>
      <c r="C106" s="4" t="s">
        <v>106</v>
      </c>
      <c r="D106" s="3" t="n">
        <v>3.0</v>
      </c>
      <c r="E106" s="4" t="s">
        <v>37</v>
      </c>
      <c r="F106" s="4" t="s">
        <v>38</v>
      </c>
      <c r="G106" s="4" t="s">
        <v>39</v>
      </c>
      <c r="H106" s="5" t="n">
        <f>710.0</f>
        <v>710.0</v>
      </c>
    </row>
    <row r="107">
      <c r="A107" s="3" t="s">
        <v>82</v>
      </c>
      <c r="B107" s="4" t="s">
        <v>105</v>
      </c>
      <c r="C107" s="4" t="s">
        <v>106</v>
      </c>
      <c r="D107" s="3" t="n">
        <v>4.0</v>
      </c>
      <c r="E107" s="4" t="s">
        <v>16</v>
      </c>
      <c r="F107" s="4" t="s">
        <v>17</v>
      </c>
      <c r="G107" s="4" t="s">
        <v>18</v>
      </c>
      <c r="H107" s="5" t="n">
        <f>200.0</f>
        <v>200.0</v>
      </c>
    </row>
    <row r="108">
      <c r="A108" s="3" t="s">
        <v>82</v>
      </c>
      <c r="B108" s="4" t="s">
        <v>107</v>
      </c>
      <c r="C108" s="4" t="s">
        <v>108</v>
      </c>
      <c r="D108" s="3" t="n">
        <v>1.0</v>
      </c>
      <c r="E108" s="4" t="s">
        <v>37</v>
      </c>
      <c r="F108" s="4" t="s">
        <v>38</v>
      </c>
      <c r="G108" s="4" t="s">
        <v>39</v>
      </c>
      <c r="H108" s="5" t="n">
        <f>130.0</f>
        <v>130.0</v>
      </c>
    </row>
    <row r="109">
      <c r="A109" s="3" t="s">
        <v>82</v>
      </c>
      <c r="B109" s="4" t="s">
        <v>109</v>
      </c>
      <c r="C109" s="4" t="s">
        <v>110</v>
      </c>
      <c r="D109" s="3" t="n">
        <v>1.0</v>
      </c>
      <c r="E109" s="4" t="s">
        <v>13</v>
      </c>
      <c r="F109" s="4" t="s">
        <v>14</v>
      </c>
      <c r="G109" s="4" t="s">
        <v>15</v>
      </c>
      <c r="H109" s="5" t="n">
        <f>900.0</f>
        <v>900.0</v>
      </c>
    </row>
    <row r="110">
      <c r="A110" s="3" t="s">
        <v>82</v>
      </c>
      <c r="B110" s="4" t="s">
        <v>109</v>
      </c>
      <c r="C110" s="4" t="s">
        <v>110</v>
      </c>
      <c r="D110" s="3" t="n">
        <v>2.0</v>
      </c>
      <c r="E110" s="4" t="s">
        <v>37</v>
      </c>
      <c r="F110" s="4" t="s">
        <v>38</v>
      </c>
      <c r="G110" s="4" t="s">
        <v>39</v>
      </c>
      <c r="H110" s="5" t="n">
        <f>824.0</f>
        <v>824.0</v>
      </c>
    </row>
    <row r="111">
      <c r="A111" s="3" t="s">
        <v>82</v>
      </c>
      <c r="B111" s="4" t="s">
        <v>109</v>
      </c>
      <c r="C111" s="4" t="s">
        <v>110</v>
      </c>
      <c r="D111" s="3" t="n">
        <v>3.0</v>
      </c>
      <c r="E111" s="4" t="s">
        <v>16</v>
      </c>
      <c r="F111" s="4" t="s">
        <v>17</v>
      </c>
      <c r="G111" s="4" t="s">
        <v>18</v>
      </c>
      <c r="H111" s="5" t="n">
        <f>500.0</f>
        <v>500.0</v>
      </c>
    </row>
    <row r="112">
      <c r="A112" s="3" t="s">
        <v>82</v>
      </c>
      <c r="B112" s="4" t="s">
        <v>109</v>
      </c>
      <c r="C112" s="4" t="s">
        <v>110</v>
      </c>
      <c r="D112" s="3" t="n">
        <v>4.0</v>
      </c>
      <c r="E112" s="4" t="s">
        <v>43</v>
      </c>
      <c r="F112" s="4" t="s">
        <v>44</v>
      </c>
      <c r="G112" s="4" t="s">
        <v>45</v>
      </c>
      <c r="H112" s="5" t="n">
        <f>250.0</f>
        <v>250.0</v>
      </c>
    </row>
    <row r="113">
      <c r="A113" s="3" t="s">
        <v>82</v>
      </c>
      <c r="B113" s="4" t="s">
        <v>109</v>
      </c>
      <c r="C113" s="4" t="s">
        <v>110</v>
      </c>
      <c r="D113" s="3" t="n">
        <v>5.0</v>
      </c>
      <c r="E113" s="4" t="s">
        <v>25</v>
      </c>
      <c r="F113" s="4" t="s">
        <v>26</v>
      </c>
      <c r="G113" s="4" t="s">
        <v>27</v>
      </c>
      <c r="H113" s="5" t="n">
        <f>100.0</f>
        <v>100.0</v>
      </c>
    </row>
    <row r="114">
      <c r="A114" s="3" t="s">
        <v>82</v>
      </c>
      <c r="B114" s="4" t="s">
        <v>109</v>
      </c>
      <c r="C114" s="4" t="s">
        <v>110</v>
      </c>
      <c r="D114" s="3" t="n">
        <v>6.0</v>
      </c>
      <c r="E114" s="4" t="s">
        <v>67</v>
      </c>
      <c r="F114" s="4" t="s">
        <v>68</v>
      </c>
      <c r="G114" s="4" t="s">
        <v>69</v>
      </c>
      <c r="H114" s="5" t="n">
        <f>50.0</f>
        <v>50.0</v>
      </c>
    </row>
    <row r="115">
      <c r="A115" s="3" t="s">
        <v>82</v>
      </c>
      <c r="B115" s="4" t="s">
        <v>111</v>
      </c>
      <c r="C115" s="4" t="s">
        <v>112</v>
      </c>
      <c r="D115" s="3" t="n">
        <v>1.0</v>
      </c>
      <c r="E115" s="4" t="s">
        <v>37</v>
      </c>
      <c r="F115" s="4" t="s">
        <v>38</v>
      </c>
      <c r="G115" s="4" t="s">
        <v>39</v>
      </c>
      <c r="H115" s="5" t="n">
        <f>348.0</f>
        <v>348.0</v>
      </c>
    </row>
    <row r="116">
      <c r="A116" s="3" t="s">
        <v>82</v>
      </c>
      <c r="B116" s="4" t="s">
        <v>113</v>
      </c>
      <c r="C116" s="4" t="s">
        <v>114</v>
      </c>
      <c r="D116" s="3" t="n">
        <v>1.0</v>
      </c>
      <c r="E116" s="4" t="s">
        <v>37</v>
      </c>
      <c r="F116" s="4" t="s">
        <v>38</v>
      </c>
      <c r="G116" s="4" t="s">
        <v>39</v>
      </c>
      <c r="H116" s="5" t="n">
        <f>484.0</f>
        <v>484.0</v>
      </c>
    </row>
    <row r="117">
      <c r="A117" s="3" t="s">
        <v>82</v>
      </c>
      <c r="B117" s="4" t="s">
        <v>113</v>
      </c>
      <c r="C117" s="4" t="s">
        <v>114</v>
      </c>
      <c r="D117" s="3" t="n">
        <v>2.0</v>
      </c>
      <c r="E117" s="4" t="s">
        <v>16</v>
      </c>
      <c r="F117" s="4" t="s">
        <v>17</v>
      </c>
      <c r="G117" s="4" t="s">
        <v>18</v>
      </c>
      <c r="H117" s="5" t="n">
        <f>400.0</f>
        <v>400.0</v>
      </c>
    </row>
    <row r="118">
      <c r="A118" s="3" t="s">
        <v>82</v>
      </c>
      <c r="B118" s="4" t="s">
        <v>113</v>
      </c>
      <c r="C118" s="4" t="s">
        <v>114</v>
      </c>
      <c r="D118" s="3" t="n">
        <v>2.0</v>
      </c>
      <c r="E118" s="4" t="s">
        <v>13</v>
      </c>
      <c r="F118" s="4" t="s">
        <v>14</v>
      </c>
      <c r="G118" s="4" t="s">
        <v>15</v>
      </c>
      <c r="H118" s="5" t="n">
        <f>400.0</f>
        <v>400.0</v>
      </c>
    </row>
    <row r="119">
      <c r="A119" s="3" t="s">
        <v>82</v>
      </c>
      <c r="B119" s="4" t="s">
        <v>115</v>
      </c>
      <c r="C119" s="4" t="s">
        <v>116</v>
      </c>
      <c r="D119" s="3" t="n">
        <v>1.0</v>
      </c>
      <c r="E119" s="4" t="s">
        <v>13</v>
      </c>
      <c r="F119" s="4" t="s">
        <v>14</v>
      </c>
      <c r="G119" s="4" t="s">
        <v>15</v>
      </c>
      <c r="H119" s="5" t="n">
        <f>200.0</f>
        <v>200.0</v>
      </c>
    </row>
    <row r="120">
      <c r="A120" s="3" t="s">
        <v>82</v>
      </c>
      <c r="B120" s="4" t="s">
        <v>115</v>
      </c>
      <c r="C120" s="4" t="s">
        <v>116</v>
      </c>
      <c r="D120" s="3" t="n">
        <v>2.0</v>
      </c>
      <c r="E120" s="4" t="s">
        <v>37</v>
      </c>
      <c r="F120" s="4" t="s">
        <v>38</v>
      </c>
      <c r="G120" s="4" t="s">
        <v>39</v>
      </c>
      <c r="H120" s="5" t="n">
        <f>122.0</f>
        <v>122.0</v>
      </c>
    </row>
    <row r="121">
      <c r="A121" s="3" t="s">
        <v>82</v>
      </c>
      <c r="B121" s="4" t="s">
        <v>115</v>
      </c>
      <c r="C121" s="4" t="s">
        <v>116</v>
      </c>
      <c r="D121" s="3" t="n">
        <v>3.0</v>
      </c>
      <c r="E121" s="4" t="s">
        <v>25</v>
      </c>
      <c r="F121" s="4" t="s">
        <v>26</v>
      </c>
      <c r="G121" s="4" t="s">
        <v>27</v>
      </c>
      <c r="H121" s="5" t="n">
        <f>100.0</f>
        <v>100.0</v>
      </c>
    </row>
    <row r="122">
      <c r="A122" s="3" t="s">
        <v>82</v>
      </c>
      <c r="B122" s="4" t="s">
        <v>115</v>
      </c>
      <c r="C122" s="4" t="s">
        <v>116</v>
      </c>
      <c r="D122" s="3" t="n">
        <v>3.0</v>
      </c>
      <c r="E122" s="4" t="s">
        <v>16</v>
      </c>
      <c r="F122" s="4" t="s">
        <v>17</v>
      </c>
      <c r="G122" s="4" t="s">
        <v>18</v>
      </c>
      <c r="H122" s="5" t="n">
        <f>100.0</f>
        <v>100.0</v>
      </c>
    </row>
    <row r="123">
      <c r="A123" s="3" t="s">
        <v>82</v>
      </c>
      <c r="B123" s="4" t="s">
        <v>117</v>
      </c>
      <c r="C123" s="4" t="s">
        <v>118</v>
      </c>
      <c r="D123" s="3" t="n">
        <v>1.0</v>
      </c>
      <c r="E123" s="4" t="s">
        <v>13</v>
      </c>
      <c r="F123" s="4" t="s">
        <v>14</v>
      </c>
      <c r="G123" s="4" t="s">
        <v>15</v>
      </c>
      <c r="H123" s="5" t="n">
        <f>2904.0</f>
        <v>2904.0</v>
      </c>
    </row>
    <row r="124">
      <c r="A124" s="3" t="s">
        <v>82</v>
      </c>
      <c r="B124" s="4" t="s">
        <v>117</v>
      </c>
      <c r="C124" s="4" t="s">
        <v>118</v>
      </c>
      <c r="D124" s="3" t="n">
        <v>2.0</v>
      </c>
      <c r="E124" s="4" t="s">
        <v>22</v>
      </c>
      <c r="F124" s="4" t="s">
        <v>23</v>
      </c>
      <c r="G124" s="4" t="s">
        <v>24</v>
      </c>
      <c r="H124" s="5" t="n">
        <f>760.0</f>
        <v>760.0</v>
      </c>
    </row>
    <row r="125">
      <c r="A125" s="3" t="s">
        <v>82</v>
      </c>
      <c r="B125" s="4" t="s">
        <v>117</v>
      </c>
      <c r="C125" s="4" t="s">
        <v>118</v>
      </c>
      <c r="D125" s="3" t="n">
        <v>3.0</v>
      </c>
      <c r="E125" s="4" t="s">
        <v>19</v>
      </c>
      <c r="F125" s="4" t="s">
        <v>20</v>
      </c>
      <c r="G125" s="4" t="s">
        <v>21</v>
      </c>
      <c r="H125" s="5" t="n">
        <f>700.0</f>
        <v>700.0</v>
      </c>
    </row>
    <row r="126">
      <c r="A126" s="3" t="s">
        <v>82</v>
      </c>
      <c r="B126" s="4" t="s">
        <v>117</v>
      </c>
      <c r="C126" s="4" t="s">
        <v>118</v>
      </c>
      <c r="D126" s="3" t="n">
        <v>4.0</v>
      </c>
      <c r="E126" s="4" t="s">
        <v>37</v>
      </c>
      <c r="F126" s="4" t="s">
        <v>38</v>
      </c>
      <c r="G126" s="4" t="s">
        <v>39</v>
      </c>
      <c r="H126" s="5" t="n">
        <f>524.0</f>
        <v>524.0</v>
      </c>
    </row>
    <row r="127">
      <c r="A127" s="3" t="s">
        <v>82</v>
      </c>
      <c r="B127" s="4" t="s">
        <v>117</v>
      </c>
      <c r="C127" s="4" t="s">
        <v>118</v>
      </c>
      <c r="D127" s="3" t="n">
        <v>5.0</v>
      </c>
      <c r="E127" s="4" t="s">
        <v>28</v>
      </c>
      <c r="F127" s="4" t="s">
        <v>29</v>
      </c>
      <c r="G127" s="4" t="s">
        <v>30</v>
      </c>
      <c r="H127" s="5" t="n">
        <f>350.0</f>
        <v>350.0</v>
      </c>
    </row>
    <row r="128">
      <c r="A128" s="3" t="s">
        <v>82</v>
      </c>
      <c r="B128" s="4" t="s">
        <v>117</v>
      </c>
      <c r="C128" s="4" t="s">
        <v>118</v>
      </c>
      <c r="D128" s="3" t="n">
        <v>6.0</v>
      </c>
      <c r="E128" s="4" t="s">
        <v>43</v>
      </c>
      <c r="F128" s="4" t="s">
        <v>44</v>
      </c>
      <c r="G128" s="4" t="s">
        <v>45</v>
      </c>
      <c r="H128" s="5" t="n">
        <f>330.0</f>
        <v>330.0</v>
      </c>
    </row>
    <row r="129">
      <c r="A129" s="3" t="s">
        <v>82</v>
      </c>
      <c r="B129" s="4" t="s">
        <v>117</v>
      </c>
      <c r="C129" s="4" t="s">
        <v>118</v>
      </c>
      <c r="D129" s="3" t="n">
        <v>7.0</v>
      </c>
      <c r="E129" s="4" t="s">
        <v>34</v>
      </c>
      <c r="F129" s="4" t="s">
        <v>35</v>
      </c>
      <c r="G129" s="4" t="s">
        <v>36</v>
      </c>
      <c r="H129" s="5" t="n">
        <f>100.0</f>
        <v>100.0</v>
      </c>
    </row>
    <row r="130">
      <c r="A130" s="3" t="s">
        <v>82</v>
      </c>
      <c r="B130" s="4" t="s">
        <v>117</v>
      </c>
      <c r="C130" s="4" t="s">
        <v>118</v>
      </c>
      <c r="D130" s="3" t="n">
        <v>8.0</v>
      </c>
      <c r="E130" s="4" t="s">
        <v>55</v>
      </c>
      <c r="F130" s="4" t="s">
        <v>56</v>
      </c>
      <c r="G130" s="4" t="s">
        <v>57</v>
      </c>
      <c r="H130" s="5" t="n">
        <f>45.0</f>
        <v>45.0</v>
      </c>
    </row>
    <row r="131">
      <c r="A131" s="3" t="s">
        <v>82</v>
      </c>
      <c r="B131" s="4" t="s">
        <v>117</v>
      </c>
      <c r="C131" s="4" t="s">
        <v>118</v>
      </c>
      <c r="D131" s="3" t="n">
        <v>8.0</v>
      </c>
      <c r="E131" s="4" t="s">
        <v>16</v>
      </c>
      <c r="F131" s="4" t="s">
        <v>17</v>
      </c>
      <c r="G131" s="4" t="s">
        <v>18</v>
      </c>
      <c r="H131" s="5" t="n">
        <f>45.0</f>
        <v>45.0</v>
      </c>
    </row>
    <row r="132">
      <c r="A132" s="3" t="s">
        <v>82</v>
      </c>
      <c r="B132" s="4" t="s">
        <v>119</v>
      </c>
      <c r="C132" s="4" t="s">
        <v>120</v>
      </c>
      <c r="D132" s="3" t="n">
        <v>1.0</v>
      </c>
      <c r="E132" s="4" t="s">
        <v>13</v>
      </c>
      <c r="F132" s="4" t="s">
        <v>14</v>
      </c>
      <c r="G132" s="4" t="s">
        <v>15</v>
      </c>
      <c r="H132" s="5" t="n">
        <f>1204.0</f>
        <v>1204.0</v>
      </c>
    </row>
    <row r="133">
      <c r="A133" s="3" t="s">
        <v>82</v>
      </c>
      <c r="B133" s="4" t="s">
        <v>119</v>
      </c>
      <c r="C133" s="4" t="s">
        <v>120</v>
      </c>
      <c r="D133" s="3" t="n">
        <v>2.0</v>
      </c>
      <c r="E133" s="4" t="s">
        <v>37</v>
      </c>
      <c r="F133" s="4" t="s">
        <v>38</v>
      </c>
      <c r="G133" s="4" t="s">
        <v>39</v>
      </c>
      <c r="H133" s="5" t="n">
        <f>192.0</f>
        <v>192.0</v>
      </c>
    </row>
    <row r="134">
      <c r="A134" s="3" t="s">
        <v>82</v>
      </c>
      <c r="B134" s="4" t="s">
        <v>121</v>
      </c>
      <c r="C134" s="4" t="s">
        <v>122</v>
      </c>
      <c r="D134" s="3" t="n">
        <v>1.0</v>
      </c>
      <c r="E134" s="4" t="s">
        <v>25</v>
      </c>
      <c r="F134" s="4" t="s">
        <v>26</v>
      </c>
      <c r="G134" s="4" t="s">
        <v>27</v>
      </c>
      <c r="H134" s="5" t="n">
        <f>4200.0</f>
        <v>4200.0</v>
      </c>
    </row>
    <row r="135">
      <c r="A135" s="3" t="s">
        <v>82</v>
      </c>
      <c r="B135" s="4" t="s">
        <v>121</v>
      </c>
      <c r="C135" s="4" t="s">
        <v>122</v>
      </c>
      <c r="D135" s="3" t="n">
        <v>2.0</v>
      </c>
      <c r="E135" s="4" t="s">
        <v>13</v>
      </c>
      <c r="F135" s="4" t="s">
        <v>14</v>
      </c>
      <c r="G135" s="4" t="s">
        <v>15</v>
      </c>
      <c r="H135" s="5" t="n">
        <f>1228.0</f>
        <v>1228.0</v>
      </c>
    </row>
    <row r="136">
      <c r="A136" s="3" t="s">
        <v>82</v>
      </c>
      <c r="B136" s="4" t="s">
        <v>121</v>
      </c>
      <c r="C136" s="4" t="s">
        <v>122</v>
      </c>
      <c r="D136" s="3" t="n">
        <v>3.0</v>
      </c>
      <c r="E136" s="4" t="s">
        <v>37</v>
      </c>
      <c r="F136" s="4" t="s">
        <v>38</v>
      </c>
      <c r="G136" s="4" t="s">
        <v>39</v>
      </c>
      <c r="H136" s="5" t="n">
        <f>292.0</f>
        <v>292.0</v>
      </c>
    </row>
    <row r="137">
      <c r="A137" s="3" t="s">
        <v>82</v>
      </c>
      <c r="B137" s="4" t="s">
        <v>121</v>
      </c>
      <c r="C137" s="4" t="s">
        <v>122</v>
      </c>
      <c r="D137" s="3" t="n">
        <v>4.0</v>
      </c>
      <c r="E137" s="4" t="s">
        <v>28</v>
      </c>
      <c r="F137" s="4" t="s">
        <v>29</v>
      </c>
      <c r="G137" s="4" t="s">
        <v>30</v>
      </c>
      <c r="H137" s="5" t="n">
        <f>135.0</f>
        <v>135.0</v>
      </c>
    </row>
    <row r="138">
      <c r="A138" s="3" t="s">
        <v>82</v>
      </c>
      <c r="B138" s="4" t="s">
        <v>121</v>
      </c>
      <c r="C138" s="4" t="s">
        <v>122</v>
      </c>
      <c r="D138" s="3" t="n">
        <v>5.0</v>
      </c>
      <c r="E138" s="4" t="s">
        <v>31</v>
      </c>
      <c r="F138" s="4" t="s">
        <v>32</v>
      </c>
      <c r="G138" s="4" t="s">
        <v>33</v>
      </c>
      <c r="H138" s="5" t="n">
        <f>100.0</f>
        <v>100.0</v>
      </c>
    </row>
    <row r="139">
      <c r="A139" s="3" t="s">
        <v>82</v>
      </c>
      <c r="B139" s="4" t="s">
        <v>121</v>
      </c>
      <c r="C139" s="4" t="s">
        <v>122</v>
      </c>
      <c r="D139" s="3" t="n">
        <v>6.0</v>
      </c>
      <c r="E139" s="4" t="s">
        <v>22</v>
      </c>
      <c r="F139" s="4" t="s">
        <v>23</v>
      </c>
      <c r="G139" s="4" t="s">
        <v>24</v>
      </c>
      <c r="H139" s="5" t="n">
        <f>35.0</f>
        <v>35.0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