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visibility="visible" minimized="0" showHorizontalScroll="1" showVerticalScroll="1" showSheetTabs="1" xWindow="0" yWindow="500" windowWidth="40960" windowHeight="205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'Sheet1'!$B$1:$B$53</definedName>
    <definedName name="_xlnm.Print_Area" localSheetId="0">'Sheet1'!$A$1:$H$5,'Sheet1'!$K$1:$K$4,'Sheet1'!$M$1:$P$5</definedName>
  </definedNames>
  <calcPr calcId="191028" fullCalcOnLoad="1"/>
  <pivotCaches>
    <pivotCache cacheId="6" r:id="rId2"/>
  </pivotCaches>
</workbook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rgb="FF444444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7999816888943144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8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2" borderId="1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 vertical="center" indent="1"/>
    </xf>
    <xf numFmtId="0" fontId="0" fillId="0" borderId="8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3" borderId="9" applyAlignment="1" pivotButton="0" quotePrefix="0" xfId="0">
      <alignment horizontal="center" vertical="center"/>
    </xf>
    <xf numFmtId="0" fontId="0" fillId="3" borderId="7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3" borderId="8" applyAlignment="1" pivotButton="0" quotePrefix="0" xfId="0">
      <alignment horizontal="center" vertical="center"/>
    </xf>
    <xf numFmtId="0" fontId="0" fillId="2" borderId="10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0" fontId="0" fillId="2" borderId="7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/>
    </xf>
    <xf numFmtId="0" fontId="0" fillId="3" borderId="4" applyAlignment="1" pivotButton="0" quotePrefix="0" xfId="0">
      <alignment horizontal="left" vertical="center"/>
    </xf>
    <xf numFmtId="0" fontId="0" fillId="2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/>
    </xf>
    <xf numFmtId="0" fontId="2" fillId="0" borderId="5" applyAlignment="1" pivotButton="0" quotePrefix="0" xfId="0">
      <alignment horizontal="left" vertical="center"/>
    </xf>
    <xf numFmtId="0" fontId="0" fillId="0" borderId="12" applyAlignment="1" pivotButton="0" quotePrefix="0" xfId="0">
      <alignment horizontal="left" vertical="center"/>
    </xf>
    <xf numFmtId="0" fontId="0" fillId="2" borderId="11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7" applyAlignment="1" pivotButton="0" quotePrefix="0" xfId="0">
      <alignment horizontal="left" vertical="center"/>
    </xf>
    <xf numFmtId="0" fontId="0" fillId="0" borderId="13" applyAlignment="1" pivotButton="0" quotePrefix="0" xfId="0">
      <alignment horizontal="center" vertical="center"/>
    </xf>
    <xf numFmtId="0" fontId="0" fillId="4" borderId="0" applyAlignment="1" pivotButton="0" quotePrefix="0" xfId="0">
      <alignment horizontal="left" vertical="center"/>
    </xf>
    <xf numFmtId="0" fontId="0" fillId="4" borderId="2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0" fontId="0" fillId="3" borderId="1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5" borderId="15" applyAlignment="1" pivotButton="0" quotePrefix="0" xfId="0">
      <alignment horizontal="center" vertical="center"/>
    </xf>
    <xf numFmtId="0" fontId="0" fillId="5" borderId="13" applyAlignment="1" pivotButton="0" quotePrefix="0" xfId="0">
      <alignment horizontal="center" vertical="center"/>
    </xf>
    <xf numFmtId="0" fontId="0" fillId="2" borderId="13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 vertical="center"/>
    </xf>
    <xf numFmtId="0" fontId="0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2" borderId="16" applyAlignment="1" pivotButton="0" quotePrefix="0" xfId="0">
      <alignment horizontal="center" vertical="center"/>
    </xf>
    <xf numFmtId="0" fontId="0" fillId="2" borderId="17" applyAlignment="1" pivotButton="0" quotePrefix="0" xfId="0">
      <alignment horizontal="left" vertical="center"/>
    </xf>
    <xf numFmtId="0" fontId="0" fillId="2" borderId="18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2" borderId="11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2" borderId="7" applyAlignment="1" pivotButton="0" quotePrefix="0" xfId="0">
      <alignment horizontal="center" vertical="center"/>
    </xf>
    <xf numFmtId="0" fontId="0" fillId="5" borderId="11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7" applyAlignment="1" pivotButton="0" quotePrefix="0" xfId="0">
      <alignment horizontal="center" vertical="center"/>
    </xf>
    <xf numFmtId="0" fontId="0" fillId="2" borderId="14" applyAlignment="1" pivotButton="0" quotePrefix="0" xfId="0">
      <alignment horizontal="center" vertical="center"/>
    </xf>
    <xf numFmtId="0" fontId="0" fillId="2" borderId="10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5" borderId="12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5" borderId="6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5" borderId="19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6" pivotButton="0" quotePrefix="0" xfId="0"/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pivotCacheDefinition" Target="/xl/pivotCache/pivotCacheDefinition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pivotCache/pivotCacheDefinition1.xml><?xml version="1.0" encoding="utf-8"?>
<pivotCacheDefinition xmlns="http://schemas.openxmlformats.org/spreadsheetml/2006/main" saveData="0" refreshOnLoad="1" refreshedBy="김연진" refreshedDate="45723.54023217592" createdVersion="8" refreshedVersion="8" minRefreshableVersion="3" recordCount="51">
  <cacheSource type="worksheet">
    <worksheetSource ref="A1:D52" sheet="Sheet1"/>
  </cacheSource>
  <cacheFields count="4">
    <cacheField name="학기" uniqueList="1" numFmtId="0" sqlType="0" hierarchy="0" level="0" databaseField="1">
      <sharedItems count="12" containsBlank="1">
        <s v="1학년 1학기"/>
        <s v="1학년 2학기"/>
        <s v="2학년 1학기"/>
        <s v="23 - 하계계절학기"/>
        <s v="2학년 2학기"/>
        <s v="23 - 동계계절학기"/>
        <s v="3학년 1학기"/>
        <s v="3학년 2학기"/>
        <m/>
        <s v="4학년 1학기"/>
        <s v="4학년 2학기"/>
        <s v="22 - 하계계절학기" u="1"/>
      </sharedItems>
    </cacheField>
    <cacheField name="분류" uniqueList="1" numFmtId="0" sqlType="0" hierarchy="0" level="0" databaseField="1">
      <sharedItems count="8" containsBlank="1">
        <s v="기초교양"/>
        <s v="균형교양"/>
        <s v="핵심교양"/>
        <s v="전공선택"/>
        <s v="전공선택(컴과)"/>
        <s v="일반선택"/>
        <m/>
        <s v="일반교양" u="1"/>
      </sharedItems>
    </cacheField>
    <cacheField name="과목명" uniqueList="1" numFmtId="0" sqlType="0" hierarchy="0" level="0" databaseField="1">
      <sharedItems count="65" containsBlank="1">
        <s v="교양과 인성"/>
        <s v="사고와 표현"/>
        <s v="컴퓨팅사고와데이터의이해"/>
        <s v="미와예술의이해"/>
        <s v="철학으로문화읽기"/>
        <s v="창의적문제해결"/>
        <s v="문화다양성과글로벌시민"/>
        <s v="경영학원론"/>
        <s v="기업과금융"/>
        <s v="경영통계"/>
        <s v="알고리즘과게임콘텐츠"/>
        <s v="기초수학"/>
        <s v="대학수학"/>
        <s v="상명정신과윤리적삶"/>
        <s v="현대사회의삶과윤리"/>
        <s v="파이썬프로그래밍"/>
        <s v="이산수학"/>
        <s v="생산관리"/>
        <s v="회계원리"/>
        <s v="마케팅"/>
        <s v="기업가정신"/>
        <s v="바이오헬스 진로설계"/>
        <s v="바이오헬스 신기술 컨버전 씽킹"/>
        <s v="바이오헬스 인체의 신비"/>
        <s v="c프로그래밍1"/>
        <s v="데이터베이스"/>
        <s v="세무회계"/>
        <s v="인적자원관리"/>
        <s v="경영정보시스템"/>
        <s v="데이터사이언스"/>
        <s v="선형대수학1"/>
        <s v="논리회로"/>
        <s v="컴퓨터네트워크"/>
        <s v="자료구조"/>
        <s v="소프트웨어공학"/>
        <s v="선형대수학2"/>
        <s v="비즈니스프로그래밍"/>
        <s v="객체지향프로그래밍"/>
        <s v="시스템소프트웨어"/>
        <s v="분산시스템"/>
        <s v="알고리즘"/>
        <s v="프로그래밍언어론"/>
        <s v="비즈니스인텔리전스"/>
        <s v="캡스톤 디자인 1"/>
        <s v="이러닝"/>
        <m/>
        <s v="캡스톤 디자인 2"/>
        <s v="고급객체지향프로그래밍"/>
        <s v="운영체제" u="1"/>
        <s v="c프로그래밍2" u="1"/>
        <s v="인공지능(민경하)" u="1"/>
        <s v="경영빅데이터분석" u="1"/>
        <s v="교양" u="1"/>
        <s v="융합창의수학" u="1"/>
        <s v="교양(창의융합수학)" u="1"/>
        <s v="인공지능" u="1"/>
        <s v="데이터모델링과마이닝" u="1"/>
        <s v="캡스톤1" u="1"/>
        <s v="캡스톤2" u="1"/>
        <s v="재무관리" u="1"/>
        <s v="사회봉사" u="1"/>
        <s v="IT경영과혁신" u="1"/>
        <s v="투자론" u="1"/>
        <s v="컴퓨터구조" u="1"/>
        <s v="소비자행동" u="1"/>
      </sharedItems>
    </cacheField>
    <cacheField name="학점" uniqueList="1" numFmtId="0" sqlType="0" hierarchy="0" level="0" databaseField="1">
      <sharedItems count="0" containsBlank="1" containsInteger="1" containsNumber="1" containsString="0" minValue="1" maxValue="3"/>
    </cacheField>
  </cacheField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1" cacheId="6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4" fieldListSortAscending="0" mdxSubqueries="0" applyNumberFormats="0" applyBorderFormats="0" applyFontFormats="0" applyPatternFormats="0" applyAlignmentFormats="0" applyWidthHeightFormats="1" r:id="rId1">
  <location ref="K4:L60" firstHeaderRow="1" firstDataRow="1" firstDataCol="1" rowPageCount="1" colPageCount="1"/>
  <pivotFields count="4">
    <pivotField axis="axisPage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4"/>
        <item t="data" sd="1" x="6"/>
        <item t="data" sd="1" x="7"/>
        <item t="data" sd="1" x="9"/>
        <item t="data" sd="1" x="10"/>
        <item t="data" sd="1" x="3"/>
        <item t="data" sd="1" m="1" x="11"/>
        <item t="data" sd="1" x="8"/>
        <item t="data" sd="1" x="5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9">
        <item t="data" sd="1" x="1"/>
        <item t="data" sd="1" x="0"/>
        <item t="data" sd="1" x="3"/>
        <item t="data" sd="1" x="4"/>
        <item t="data" sd="1" x="2"/>
        <item t="data" sd="1" x="5"/>
        <item t="data" sd="1" m="1" x="7"/>
        <item t="data" sd="1" x="6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66">
        <item t="data" sd="1" x="37"/>
        <item t="data" sd="1" x="28"/>
        <item t="data" sd="1" x="9"/>
        <item t="data" sd="1" x="7"/>
        <item t="data" sd="1" x="0"/>
        <item t="data" sd="1" x="20"/>
        <item t="data" sd="1" x="8"/>
        <item t="data" sd="1" x="11"/>
        <item t="data" sd="1" x="12"/>
        <item t="data" sd="1" m="1" x="56"/>
        <item t="data" sd="1" x="25"/>
        <item t="data" sd="1" x="19"/>
        <item t="data" sd="1" x="6"/>
        <item t="data" sd="1" x="3"/>
        <item t="data" sd="1" x="1"/>
        <item t="data" sd="1" x="13"/>
        <item t="data" sd="1" x="17"/>
        <item t="data" sd="1" m="1" x="64"/>
        <item t="data" sd="1" x="40"/>
        <item t="data" sd="1" x="10"/>
        <item t="data" sd="1" m="1" x="48"/>
        <item t="data" sd="1" x="16"/>
        <item t="data" sd="1" x="27"/>
        <item t="data" sd="1" x="33"/>
        <item t="data" sd="1" m="1" x="59"/>
        <item t="data" sd="1" x="5"/>
        <item t="data" sd="1" x="4"/>
        <item t="data" sd="1" m="1" x="57"/>
        <item t="data" sd="1" m="1" x="58"/>
        <item t="data" sd="1" x="32"/>
        <item t="data" sd="1" x="2"/>
        <item t="data" sd="1" x="15"/>
        <item t="data" sd="1" x="14"/>
        <item t="data" sd="1" x="18"/>
        <item t="data" sd="1" x="24"/>
        <item t="data" sd="1" m="1" x="49"/>
        <item t="data" sd="1" x="21"/>
        <item t="data" sd="1" x="44"/>
        <item t="data" sd="1" x="23"/>
        <item t="data" sd="1" x="36"/>
        <item t="data" sd="1" x="31"/>
        <item t="data" sd="1" m="1" x="61"/>
        <item t="data" sd="1" x="22"/>
        <item t="data" sd="1" m="1" x="63"/>
        <item t="data" sd="1" x="26"/>
        <item t="data" sd="1" m="1" x="62"/>
        <item t="data" sd="1" x="29"/>
        <item t="data" sd="1" x="41"/>
        <item t="data" sd="1" m="1" x="60"/>
        <item t="data" sd="1" x="45"/>
        <item t="data" sd="1" x="30"/>
        <item t="data" sd="1" x="35"/>
        <item t="data" sd="1" x="38"/>
        <item t="data" sd="1" x="42"/>
        <item t="data" sd="1" m="1" x="52"/>
        <item t="data" sd="1" m="1" x="55"/>
        <item t="data" sd="1" x="43"/>
        <item t="data" sd="1" x="46"/>
        <item t="data" sd="1" m="1" x="50"/>
        <item t="data" sd="1" m="1" x="54"/>
        <item t="data" sd="1" m="1" x="53"/>
        <item t="data" sd="1" m="1" x="51"/>
        <item t="data" sd="1" x="34"/>
        <item t="data" sd="1" x="39"/>
        <item t="data" sd="1" x="47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1"/>
    <field x="2"/>
  </rowFields>
  <rowItems count="56">
    <i t="data" r="0" i="0">
      <x v="0"/>
    </i>
    <i t="data" r="1" i="0">
      <x v="8"/>
    </i>
    <i t="data" r="1" i="0">
      <x v="13"/>
    </i>
    <i t="data" r="1" i="0">
      <x v="26"/>
    </i>
    <i t="data" r="0" i="0">
      <x v="1"/>
    </i>
    <i t="data" r="1" i="0">
      <x v="4"/>
    </i>
    <i t="data" r="1" i="0">
      <x v="7"/>
    </i>
    <i t="data" r="1" i="0">
      <x v="14"/>
    </i>
    <i t="data" r="1" i="0">
      <x v="19"/>
    </i>
    <i t="data" r="1" i="0">
      <x v="30"/>
    </i>
    <i t="data" r="0" i="0">
      <x v="2"/>
    </i>
    <i t="data" r="1" i="0">
      <x v="1"/>
    </i>
    <i t="data" r="1" i="0">
      <x v="2"/>
    </i>
    <i t="data" r="1" i="0">
      <x v="3"/>
    </i>
    <i t="data" r="1" i="0">
      <x v="5"/>
    </i>
    <i t="data" r="1" i="0">
      <x v="6"/>
    </i>
    <i t="data" r="1" i="0">
      <x v="11"/>
    </i>
    <i t="data" r="1" i="0">
      <x v="16"/>
    </i>
    <i t="data" r="1" i="0">
      <x v="22"/>
    </i>
    <i t="data" r="1" i="0">
      <x v="33"/>
    </i>
    <i t="data" r="1" i="0">
      <x v="39"/>
    </i>
    <i t="data" r="1" i="0">
      <x v="44"/>
    </i>
    <i t="data" r="1" i="0">
      <x v="46"/>
    </i>
    <i t="data" r="1" i="0">
      <x v="53"/>
    </i>
    <i t="data" r="0" i="0">
      <x v="3"/>
    </i>
    <i t="data" r="1" i="0">
      <x v="0"/>
    </i>
    <i t="data" r="1" i="0">
      <x v="10"/>
    </i>
    <i t="data" r="1" i="0">
      <x v="18"/>
    </i>
    <i t="data" r="1" i="0">
      <x v="21"/>
    </i>
    <i t="data" r="1" i="0">
      <x v="23"/>
    </i>
    <i t="data" r="1" i="0">
      <x v="29"/>
    </i>
    <i t="data" r="1" i="0">
      <x v="31"/>
    </i>
    <i t="data" r="1" i="0">
      <x v="34"/>
    </i>
    <i t="data" r="1" i="0">
      <x v="40"/>
    </i>
    <i t="data" r="1" i="0">
      <x v="47"/>
    </i>
    <i t="data" r="1" i="0">
      <x v="50"/>
    </i>
    <i t="data" r="1" i="0">
      <x v="51"/>
    </i>
    <i t="data" r="1" i="0">
      <x v="52"/>
    </i>
    <i t="data" r="1" i="0">
      <x v="56"/>
    </i>
    <i t="data" r="1" i="0">
      <x v="57"/>
    </i>
    <i t="data" r="1" i="0">
      <x v="62"/>
    </i>
    <i t="data" r="1" i="0">
      <x v="63"/>
    </i>
    <i t="data" r="1" i="0">
      <x v="64"/>
    </i>
    <i t="data" r="0" i="0">
      <x v="4"/>
    </i>
    <i t="data" r="1" i="0">
      <x v="12"/>
    </i>
    <i t="data" r="1" i="0">
      <x v="15"/>
    </i>
    <i t="data" r="1" i="0">
      <x v="25"/>
    </i>
    <i t="data" r="1" i="0">
      <x v="32"/>
    </i>
    <i t="data" r="0" i="0">
      <x v="5"/>
    </i>
    <i t="data" r="1" i="0">
      <x v="36"/>
    </i>
    <i t="data" r="1" i="0">
      <x v="37"/>
    </i>
    <i t="data" r="1" i="0">
      <x v="38"/>
    </i>
    <i t="data" r="1" i="0">
      <x v="42"/>
    </i>
    <i t="data" r="0" i="0">
      <x v="7"/>
    </i>
    <i t="data" r="1" i="0">
      <x v="49"/>
    </i>
    <i t="grand" r="0" i="0">
      <x v="0"/>
    </i>
  </rowItems>
  <colItems count="1">
    <i t="data" r="0" i="0"/>
  </colItems>
  <pageFields count="1">
    <pageField fld="0" hier="-1"/>
  </pageFields>
  <dataFields count="1">
    <dataField name="합계 : 학점" fld="3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D60"/>
  <sheetViews>
    <sheetView tabSelected="1" zoomScale="91" workbookViewId="0">
      <selection activeCell="N25" sqref="N25"/>
    </sheetView>
  </sheetViews>
  <sheetFormatPr baseColWidth="10" defaultColWidth="10.85546875" defaultRowHeight="18"/>
  <cols>
    <col width="16.140625" bestFit="1" customWidth="1" style="1" min="1" max="1"/>
    <col width="13" customWidth="1" style="67" min="2" max="2"/>
    <col width="29.140625" customWidth="1" style="4" min="3" max="3"/>
    <col width="8" customWidth="1" style="1" min="4" max="4"/>
    <col width="4.28515625" customWidth="1" style="1" min="5" max="5"/>
    <col hidden="1" width="11.85546875" customWidth="1" style="1" min="6" max="6"/>
    <col hidden="1" width="12.42578125" customWidth="1" style="1" min="7" max="7"/>
    <col width="9.140625" bestFit="1" customWidth="1" style="8" min="8" max="8"/>
    <col width="32.5703125" bestFit="1" customWidth="1" style="73" min="11" max="11"/>
    <col width="10.5703125" bestFit="1" customWidth="1" style="73" min="12" max="12"/>
    <col width="12" bestFit="1" customWidth="1" style="73" min="13" max="13"/>
    <col width="21" customWidth="1" style="73" min="14" max="14"/>
    <col width="13.7109375" customWidth="1" style="73" min="15" max="15"/>
    <col width="10.28515625" bestFit="1" customWidth="1" style="73" min="16" max="16"/>
    <col width="11.28515625" customWidth="1" style="73" min="17" max="17"/>
    <col width="8.5703125" bestFit="1" customWidth="1" style="73" min="18" max="19"/>
    <col width="9" customWidth="1" style="73" min="20" max="20"/>
    <col width="8.5703125" bestFit="1" customWidth="1" style="73" min="21" max="21"/>
    <col width="10.42578125" bestFit="1" customWidth="1" style="73" min="22" max="22"/>
    <col width="8.5703125" bestFit="1" customWidth="1" style="73" min="23" max="27"/>
    <col width="13.42578125" bestFit="1" customWidth="1" style="73" min="28" max="28"/>
    <col width="8.5703125" bestFit="1" customWidth="1" style="73" min="29" max="29"/>
    <col width="10.42578125" bestFit="1" customWidth="1" style="73" min="30" max="30"/>
    <col width="14.42578125" bestFit="1" customWidth="1" style="73" min="31" max="31"/>
    <col width="12.85546875" bestFit="1" customWidth="1" style="73" min="32" max="32"/>
    <col width="16.140625" bestFit="1" customWidth="1" style="73" min="33" max="33"/>
    <col width="11.140625" bestFit="1" customWidth="1" style="73" min="34" max="35"/>
    <col width="16.140625" bestFit="1" customWidth="1" style="73" min="36" max="36"/>
    <col width="11.140625" bestFit="1" customWidth="1" style="73" min="37" max="38"/>
    <col width="18.28515625" bestFit="1" customWidth="1" style="73" min="39" max="40"/>
    <col width="11.140625" bestFit="1" customWidth="1" style="73" min="41" max="52"/>
    <col width="18.28515625" bestFit="1" customWidth="1" style="73" min="53" max="54"/>
    <col width="15.42578125" bestFit="1" customWidth="1" style="73" min="55" max="55"/>
    <col width="11.140625" bestFit="1" customWidth="1" style="73" min="56" max="66"/>
    <col width="23.28515625" bestFit="1" customWidth="1" style="73" min="67" max="68"/>
    <col width="11.140625" bestFit="1" customWidth="1" style="73" min="69" max="72"/>
    <col width="18.28515625" bestFit="1" customWidth="1" style="73" min="73" max="74"/>
    <col width="12.42578125" bestFit="1" customWidth="1" style="73" min="75" max="75"/>
    <col width="11.140625" bestFit="1" customWidth="1" style="73" min="76" max="76"/>
    <col width="20.28515625" bestFit="1" customWidth="1" style="73" min="77" max="78"/>
    <col width="14.42578125" bestFit="1" customWidth="1" style="73" min="79" max="80"/>
    <col width="15.42578125" bestFit="1" customWidth="1" style="73" min="81" max="91"/>
    <col width="23.28515625" bestFit="1" customWidth="1" style="73" min="92" max="93"/>
    <col width="25.140625" bestFit="1" customWidth="1" style="73" min="94" max="94"/>
    <col width="12" bestFit="1" customWidth="1" style="73" min="95" max="100"/>
    <col width="18.28515625" bestFit="1" customWidth="1" style="73" min="101" max="102"/>
    <col width="20.140625" bestFit="1" customWidth="1" style="73" min="103" max="103"/>
    <col width="12.42578125" bestFit="1" customWidth="1" style="73" min="104" max="106"/>
    <col width="20.28515625" bestFit="1" customWidth="1" style="73" min="107" max="108"/>
    <col width="22.140625" bestFit="1" customWidth="1" style="73" min="109" max="109"/>
    <col width="14.42578125" bestFit="1" customWidth="1" style="73" min="110" max="111"/>
    <col width="16.42578125" bestFit="1" customWidth="1" style="73" min="112" max="112"/>
  </cols>
  <sheetData>
    <row r="1" ht="19" customHeight="1" s="73" thickBot="1">
      <c r="A1" s="11" t="inlineStr">
        <is>
          <t>학기</t>
        </is>
      </c>
      <c r="B1" s="11" t="inlineStr">
        <is>
          <t>분류</t>
        </is>
      </c>
      <c r="C1" s="24" t="inlineStr">
        <is>
          <t>과목명</t>
        </is>
      </c>
      <c r="D1" s="12" t="inlineStr">
        <is>
          <t>학점</t>
        </is>
      </c>
      <c r="E1" s="19" t="inlineStr">
        <is>
          <t>등급</t>
        </is>
      </c>
      <c r="F1" s="19" t="inlineStr">
        <is>
          <t>등급 계산용1</t>
        </is>
      </c>
      <c r="G1" s="19" t="inlineStr">
        <is>
          <t>등급 계산용 2</t>
        </is>
      </c>
      <c r="H1" s="19" t="inlineStr">
        <is>
          <t>학점 평균</t>
        </is>
      </c>
      <c r="I1" s="13" t="inlineStr">
        <is>
          <t>이수학점 계</t>
        </is>
      </c>
      <c r="J1" s="1" t="n"/>
      <c r="M1" s="1" t="n"/>
      <c r="N1" s="36" t="inlineStr">
        <is>
          <t>종류</t>
        </is>
      </c>
      <c r="O1" s="36" t="inlineStr">
        <is>
          <t>졸업기준</t>
        </is>
      </c>
      <c r="P1" s="36" t="inlineStr">
        <is>
          <t>이수 상태</t>
        </is>
      </c>
      <c r="Q1" s="36" t="inlineStr">
        <is>
          <t>필요한 학점</t>
        </is>
      </c>
      <c r="S1" s="1" t="n"/>
      <c r="T1" s="1" t="n"/>
    </row>
    <row r="2" ht="19" customFormat="1" customHeight="1" s="1" thickTop="1">
      <c r="A2" s="74" t="inlineStr">
        <is>
          <t>1학년 1학기</t>
        </is>
      </c>
      <c r="B2" s="5" t="inlineStr">
        <is>
          <t>기초교양</t>
        </is>
      </c>
      <c r="C2" s="23" t="inlineStr">
        <is>
          <t>교양과 인성</t>
        </is>
      </c>
      <c r="D2" s="64" t="n">
        <v>1</v>
      </c>
      <c r="E2" s="64" t="inlineStr">
        <is>
          <t>P</t>
        </is>
      </c>
      <c r="F2" s="64" t="n">
        <v>0</v>
      </c>
      <c r="G2" s="64" t="n">
        <v>0</v>
      </c>
      <c r="H2" s="47" t="n">
        <v>3.97</v>
      </c>
      <c r="I2" s="49" t="n">
        <v>19</v>
      </c>
      <c r="J2" s="32" t="n"/>
      <c r="K2" s="3" t="inlineStr">
        <is>
          <t>학기</t>
        </is>
      </c>
      <c r="L2" s="72" t="inlineStr">
        <is>
          <t>(모두)</t>
        </is>
      </c>
      <c r="M2" s="72" t="n"/>
      <c r="N2" s="38" t="inlineStr">
        <is>
          <t>경영 전공</t>
        </is>
      </c>
      <c r="O2" s="38" t="n">
        <v>36</v>
      </c>
      <c r="P2" s="39">
        <f>SUMIF(B2:B32,"전공선택",D2:D32)</f>
        <v/>
      </c>
      <c r="Q2" s="40">
        <f>O2-P2</f>
        <v/>
      </c>
      <c r="S2" s="72" t="n"/>
      <c r="T2" s="72" t="n"/>
    </row>
    <row r="3">
      <c r="A3" s="75" t="n"/>
      <c r="B3" s="5" t="inlineStr">
        <is>
          <t>기초교양</t>
        </is>
      </c>
      <c r="C3" s="23" t="inlineStr">
        <is>
          <t>사고와 표현</t>
        </is>
      </c>
      <c r="D3" s="64" t="n">
        <v>3</v>
      </c>
      <c r="E3" s="64" t="inlineStr">
        <is>
          <t>A+</t>
        </is>
      </c>
      <c r="F3" s="64" t="n">
        <v>4.5</v>
      </c>
      <c r="G3" s="64" t="n">
        <v>13.5</v>
      </c>
      <c r="H3" s="75" t="n"/>
      <c r="I3" s="76" t="n"/>
      <c r="J3" s="32" t="n"/>
      <c r="N3" s="37" t="inlineStr">
        <is>
          <t>컴과 전공</t>
        </is>
      </c>
      <c r="O3" s="37" t="n">
        <v>45</v>
      </c>
      <c r="P3" s="34">
        <f>SUMIF(B2:B32,"전공선택(컴과)",D2:D32)</f>
        <v/>
      </c>
      <c r="Q3" s="41">
        <f>O3-P3</f>
        <v/>
      </c>
    </row>
    <row r="4">
      <c r="A4" s="75" t="n"/>
      <c r="B4" s="5" t="inlineStr">
        <is>
          <t>기초교양</t>
        </is>
      </c>
      <c r="C4" s="23" t="inlineStr">
        <is>
          <t>컴퓨팅사고와데이터의이해</t>
        </is>
      </c>
      <c r="D4" s="64" t="n">
        <v>2</v>
      </c>
      <c r="E4" s="64" t="inlineStr">
        <is>
          <t>A+</t>
        </is>
      </c>
      <c r="F4" s="64" t="n">
        <v>4.5</v>
      </c>
      <c r="G4" s="64" t="n">
        <v>9</v>
      </c>
      <c r="H4" s="75" t="n"/>
      <c r="I4" s="76" t="n"/>
      <c r="J4" s="32" t="n"/>
      <c r="K4" s="3" t="inlineStr">
        <is>
          <t>행 레이블</t>
        </is>
      </c>
      <c r="L4" s="72" t="inlineStr">
        <is>
          <t>합계 : 학점</t>
        </is>
      </c>
      <c r="N4" s="37" t="inlineStr">
        <is>
          <t>교양</t>
        </is>
      </c>
      <c r="O4" s="37" t="n">
        <v>33</v>
      </c>
      <c r="P4" s="34">
        <f>SUMIF(B2:B32,"일반교양",D2:D32)+SUMIF(B2:B32,"기초교양",D2:D32)+SUMIF(B2:B32,"균형교양",D2:D32)+SUMIF(B2:B32,"핵심교양",D2:D32)</f>
        <v/>
      </c>
      <c r="Q4" s="41">
        <f>O4-P4</f>
        <v/>
      </c>
    </row>
    <row r="5">
      <c r="A5" s="75" t="n"/>
      <c r="B5" s="5" t="inlineStr">
        <is>
          <t>균형교양</t>
        </is>
      </c>
      <c r="C5" s="23" t="inlineStr">
        <is>
          <t>미와예술의이해</t>
        </is>
      </c>
      <c r="D5" s="64" t="n">
        <v>3</v>
      </c>
      <c r="E5" s="64" t="inlineStr">
        <is>
          <t>B+</t>
        </is>
      </c>
      <c r="F5" s="64" t="n">
        <v>3.5</v>
      </c>
      <c r="G5" s="64" t="n">
        <v>10.5</v>
      </c>
      <c r="H5" s="75" t="n"/>
      <c r="I5" s="76" t="n"/>
      <c r="J5" s="32" t="n"/>
      <c r="K5" s="4" t="inlineStr">
        <is>
          <t>균형교양</t>
        </is>
      </c>
      <c r="L5" s="72" t="n">
        <v>9</v>
      </c>
      <c r="N5" s="37" t="inlineStr">
        <is>
          <t>교양</t>
        </is>
      </c>
      <c r="O5" s="42" t="n">
        <v>130</v>
      </c>
      <c r="P5" s="42">
        <f>SUM(D2:D32)</f>
        <v/>
      </c>
      <c r="Q5" s="42">
        <f>O5-P5</f>
        <v/>
      </c>
    </row>
    <row r="6">
      <c r="A6" s="75" t="n"/>
      <c r="B6" s="5" t="inlineStr">
        <is>
          <t>균형교양</t>
        </is>
      </c>
      <c r="C6" s="23" t="inlineStr">
        <is>
          <t>철학으로문화읽기</t>
        </is>
      </c>
      <c r="D6" s="64" t="n">
        <v>3</v>
      </c>
      <c r="E6" s="64" t="inlineStr">
        <is>
          <t>B+</t>
        </is>
      </c>
      <c r="F6" s="64" t="n">
        <v>3.5</v>
      </c>
      <c r="G6" s="64" t="n">
        <v>10.5</v>
      </c>
      <c r="H6" s="75" t="n"/>
      <c r="I6" s="76" t="n"/>
      <c r="J6" s="32" t="n"/>
      <c r="K6" s="9" t="inlineStr">
        <is>
          <t>대학수학</t>
        </is>
      </c>
      <c r="L6" s="72" t="n">
        <v>3</v>
      </c>
      <c r="N6" s="4" t="n"/>
      <c r="O6" s="4" t="n"/>
      <c r="P6" s="4" t="n"/>
      <c r="Q6" s="4" t="n"/>
    </row>
    <row r="7">
      <c r="A7" s="75" t="n"/>
      <c r="B7" s="5" t="inlineStr">
        <is>
          <t>핵심교양</t>
        </is>
      </c>
      <c r="C7" s="23" t="inlineStr">
        <is>
          <t>창의적문제해결</t>
        </is>
      </c>
      <c r="D7" s="64" t="n">
        <v>2</v>
      </c>
      <c r="E7" s="64" t="inlineStr">
        <is>
          <t>A+</t>
        </is>
      </c>
      <c r="F7" s="64" t="n">
        <v>4.5</v>
      </c>
      <c r="G7" s="64" t="n">
        <v>9</v>
      </c>
      <c r="H7" s="75" t="n"/>
      <c r="I7" s="76" t="n"/>
      <c r="J7" s="32" t="n"/>
      <c r="K7" s="9" t="inlineStr">
        <is>
          <t>미와예술의이해</t>
        </is>
      </c>
      <c r="L7" s="72" t="n">
        <v>3</v>
      </c>
      <c r="N7" s="35" t="inlineStr">
        <is>
          <t>졸업고사 면제 기준</t>
        </is>
      </c>
      <c r="O7" s="35" t="inlineStr">
        <is>
          <t>경영 전공 평균</t>
        </is>
      </c>
      <c r="Q7" s="4" t="n"/>
    </row>
    <row r="8">
      <c r="A8" s="75" t="n"/>
      <c r="B8" s="5" t="inlineStr">
        <is>
          <t>핵심교양</t>
        </is>
      </c>
      <c r="C8" s="23" t="inlineStr">
        <is>
          <t>문화다양성과글로벌시민</t>
        </is>
      </c>
      <c r="D8" s="64" t="n">
        <v>2</v>
      </c>
      <c r="E8" s="64" t="inlineStr">
        <is>
          <t>B+</t>
        </is>
      </c>
      <c r="F8" s="64" t="n">
        <v>3.5</v>
      </c>
      <c r="G8" s="64" t="n">
        <v>7</v>
      </c>
      <c r="H8" s="75" t="n"/>
      <c r="I8" s="76" t="n"/>
      <c r="J8" s="32" t="n"/>
      <c r="K8" s="9" t="inlineStr">
        <is>
          <t>철학으로문화읽기</t>
        </is>
      </c>
      <c r="L8" s="72" t="n">
        <v>3</v>
      </c>
      <c r="N8" s="4" t="inlineStr">
        <is>
          <t>경영전공 평점 4.0 이상</t>
        </is>
      </c>
      <c r="O8" s="4">
        <f>SUMIF(B2:B32,"전공선택",G2:G32)/SUMIF(B2:B32,"전공선택",D2:D32)</f>
        <v/>
      </c>
      <c r="Q8" s="4" t="n"/>
    </row>
    <row r="9" ht="19" customHeight="1" s="73" thickBot="1">
      <c r="A9" s="77" t="n"/>
      <c r="B9" s="6" t="inlineStr">
        <is>
          <t>전공선택</t>
        </is>
      </c>
      <c r="C9" s="25" t="inlineStr">
        <is>
          <t>경영학원론</t>
        </is>
      </c>
      <c r="D9" s="65" t="n">
        <v>3</v>
      </c>
      <c r="E9" s="65" t="inlineStr">
        <is>
          <t>A</t>
        </is>
      </c>
      <c r="F9" s="59" t="n">
        <v>4</v>
      </c>
      <c r="G9" s="59" t="n">
        <v>12</v>
      </c>
      <c r="H9" s="77" t="n"/>
      <c r="I9" s="78" t="n"/>
      <c r="J9" s="32" t="n"/>
      <c r="K9" s="4" t="inlineStr">
        <is>
          <t>기초교양</t>
        </is>
      </c>
      <c r="L9" s="72" t="n">
        <v>11</v>
      </c>
    </row>
    <row r="10" ht="19" customHeight="1" s="73" thickTop="1">
      <c r="A10" s="74" t="inlineStr">
        <is>
          <t>1학년 2학기</t>
        </is>
      </c>
      <c r="B10" s="5" t="inlineStr">
        <is>
          <t>전공선택</t>
        </is>
      </c>
      <c r="C10" s="23" t="inlineStr">
        <is>
          <t>기업과금융</t>
        </is>
      </c>
      <c r="D10" s="64" t="n">
        <v>2</v>
      </c>
      <c r="E10" s="64" t="inlineStr">
        <is>
          <t>A+</t>
        </is>
      </c>
      <c r="F10" s="64" t="n">
        <v>4.5</v>
      </c>
      <c r="G10" s="64" t="n">
        <v>9</v>
      </c>
      <c r="H10" s="47" t="n">
        <v>4.16</v>
      </c>
      <c r="I10" s="47" t="n">
        <v>18</v>
      </c>
      <c r="J10" s="1" t="n"/>
      <c r="K10" s="9" t="inlineStr">
        <is>
          <t>교양과 인성</t>
        </is>
      </c>
      <c r="L10" s="72" t="n">
        <v>1</v>
      </c>
      <c r="O10" s="53" t="inlineStr">
        <is>
          <t>컴과 전공 평균</t>
        </is>
      </c>
    </row>
    <row r="11">
      <c r="A11" s="75" t="n"/>
      <c r="B11" s="5" t="inlineStr">
        <is>
          <t>전공선택</t>
        </is>
      </c>
      <c r="C11" s="23" t="inlineStr">
        <is>
          <t>경영통계</t>
        </is>
      </c>
      <c r="D11" s="64" t="n">
        <v>3</v>
      </c>
      <c r="E11" s="64" t="inlineStr">
        <is>
          <t>B+</t>
        </is>
      </c>
      <c r="F11" s="64" t="n">
        <v>3.5</v>
      </c>
      <c r="G11" s="64" t="n">
        <v>10.5</v>
      </c>
      <c r="H11" s="75" t="n"/>
      <c r="I11" s="75" t="n"/>
      <c r="J11" s="32" t="n"/>
      <c r="K11" s="9" t="inlineStr">
        <is>
          <t>기초수학</t>
        </is>
      </c>
      <c r="L11" s="72" t="n">
        <v>3</v>
      </c>
      <c r="O11" s="4">
        <f>SUMIF(B2:B32,"전공선택(컴과)",G2:G32)/SUMIF(B2:B32,"전공선택(컴과)",D2:D32)</f>
        <v/>
      </c>
    </row>
    <row r="12">
      <c r="A12" s="75" t="n"/>
      <c r="B12" s="5" t="inlineStr">
        <is>
          <t>기초교양</t>
        </is>
      </c>
      <c r="C12" s="23" t="inlineStr">
        <is>
          <t>알고리즘과게임콘텐츠</t>
        </is>
      </c>
      <c r="D12" s="64" t="n">
        <v>2</v>
      </c>
      <c r="E12" s="64" t="inlineStr">
        <is>
          <t>A+</t>
        </is>
      </c>
      <c r="F12" s="64" t="n">
        <v>4.5</v>
      </c>
      <c r="G12" s="64" t="n">
        <v>9</v>
      </c>
      <c r="H12" s="75" t="n"/>
      <c r="I12" s="75" t="n"/>
      <c r="J12" s="32" t="n"/>
      <c r="K12" s="9" t="inlineStr">
        <is>
          <t>사고와 표현</t>
        </is>
      </c>
      <c r="L12" s="72" t="n">
        <v>3</v>
      </c>
    </row>
    <row r="13">
      <c r="A13" s="75" t="n"/>
      <c r="B13" s="5" t="inlineStr">
        <is>
          <t>기초교양</t>
        </is>
      </c>
      <c r="C13" s="23" t="inlineStr">
        <is>
          <t>기초수학</t>
        </is>
      </c>
      <c r="D13" s="64" t="n">
        <v>3</v>
      </c>
      <c r="E13" s="64" t="inlineStr">
        <is>
          <t>B+</t>
        </is>
      </c>
      <c r="F13" s="64" t="n">
        <v>3.5</v>
      </c>
      <c r="G13" s="64" t="n">
        <v>10.5</v>
      </c>
      <c r="H13" s="75" t="n"/>
      <c r="I13" s="75" t="n"/>
      <c r="J13" s="1" t="n"/>
      <c r="K13" s="9" t="inlineStr">
        <is>
          <t>알고리즘과게임콘텐츠</t>
        </is>
      </c>
      <c r="L13" s="72" t="n">
        <v>2</v>
      </c>
    </row>
    <row r="14">
      <c r="A14" s="75" t="n"/>
      <c r="B14" s="5" t="inlineStr">
        <is>
          <t>균형교양</t>
        </is>
      </c>
      <c r="C14" s="23" t="inlineStr">
        <is>
          <t>대학수학</t>
        </is>
      </c>
      <c r="D14" s="64" t="n">
        <v>3</v>
      </c>
      <c r="E14" s="64" t="inlineStr">
        <is>
          <t>A+</t>
        </is>
      </c>
      <c r="F14" s="64" t="n">
        <v>4.5</v>
      </c>
      <c r="G14" s="64" t="n">
        <v>13.5</v>
      </c>
      <c r="H14" s="75" t="n"/>
      <c r="I14" s="75" t="n"/>
      <c r="J14" s="1" t="n"/>
      <c r="K14" s="9" t="inlineStr">
        <is>
          <t>컴퓨팅사고와데이터의이해</t>
        </is>
      </c>
      <c r="L14" s="72" t="n">
        <v>2</v>
      </c>
    </row>
    <row r="15">
      <c r="A15" s="75" t="n"/>
      <c r="B15" s="5" t="inlineStr">
        <is>
          <t>핵심교양</t>
        </is>
      </c>
      <c r="C15" s="23" t="inlineStr">
        <is>
          <t>상명정신과윤리적삶</t>
        </is>
      </c>
      <c r="D15" s="64" t="n">
        <v>2</v>
      </c>
      <c r="E15" s="64" t="inlineStr">
        <is>
          <t>A+</t>
        </is>
      </c>
      <c r="F15" s="64" t="n">
        <v>4.5</v>
      </c>
      <c r="G15" s="64" t="n">
        <v>9</v>
      </c>
      <c r="H15" s="75" t="n"/>
      <c r="I15" s="75" t="n"/>
      <c r="J15" s="1" t="n"/>
      <c r="K15" s="4" t="inlineStr">
        <is>
          <t>전공선택</t>
        </is>
      </c>
      <c r="L15" s="72" t="n">
        <v>37</v>
      </c>
      <c r="N15" s="72" t="inlineStr">
        <is>
          <t>논회 버려</t>
        </is>
      </c>
      <c r="Z15" s="1" t="n"/>
      <c r="AA15" s="1" t="n"/>
      <c r="AB15" s="1" t="n"/>
    </row>
    <row r="16" ht="19" customHeight="1" s="73" thickBot="1">
      <c r="A16" s="77" t="n"/>
      <c r="B16" s="6" t="inlineStr">
        <is>
          <t>핵심교양</t>
        </is>
      </c>
      <c r="C16" s="25" t="inlineStr">
        <is>
          <t>현대사회의삶과윤리</t>
        </is>
      </c>
      <c r="D16" s="65" t="n">
        <v>3</v>
      </c>
      <c r="E16" s="65" t="inlineStr">
        <is>
          <t>A+</t>
        </is>
      </c>
      <c r="F16" s="59" t="n">
        <v>4.5</v>
      </c>
      <c r="G16" s="59" t="n">
        <v>13.5</v>
      </c>
      <c r="H16" s="77" t="n"/>
      <c r="I16" s="77" t="n"/>
      <c r="J16" s="1" t="n"/>
      <c r="K16" s="9" t="inlineStr">
        <is>
          <t>경영정보시스템</t>
        </is>
      </c>
      <c r="L16" s="72" t="n">
        <v>3</v>
      </c>
      <c r="N16" s="72" t="inlineStr">
        <is>
          <t>창의융합수학</t>
        </is>
      </c>
    </row>
    <row r="17" ht="19" customHeight="1" s="73" thickTop="1">
      <c r="A17" s="74" t="inlineStr">
        <is>
          <t>2학년 1학기</t>
        </is>
      </c>
      <c r="B17" s="5" t="inlineStr">
        <is>
          <t>전공선택(컴과)</t>
        </is>
      </c>
      <c r="C17" s="23" t="inlineStr">
        <is>
          <t>파이썬프로그래밍</t>
        </is>
      </c>
      <c r="D17" s="64" t="n">
        <v>3</v>
      </c>
      <c r="E17" s="64" t="inlineStr">
        <is>
          <t>A+</t>
        </is>
      </c>
      <c r="F17" s="64" t="n">
        <v>4.5</v>
      </c>
      <c r="G17" s="64" t="n">
        <v>13.5</v>
      </c>
      <c r="H17" s="47" t="n">
        <v>4.2</v>
      </c>
      <c r="I17" s="47" t="n">
        <v>19</v>
      </c>
      <c r="J17" s="1" t="n"/>
      <c r="K17" s="9" t="inlineStr">
        <is>
          <t>경영통계</t>
        </is>
      </c>
      <c r="L17" s="72" t="n">
        <v>3</v>
      </c>
      <c r="N17" s="72" t="inlineStr">
        <is>
          <t>비즈니스 프로그래밍</t>
        </is>
      </c>
      <c r="O17" s="72" t="inlineStr">
        <is>
          <t>파이썬 (집중이수제)</t>
        </is>
      </c>
      <c r="AC17" s="1" t="n"/>
    </row>
    <row r="18">
      <c r="A18" s="75" t="n"/>
      <c r="B18" s="5" t="inlineStr">
        <is>
          <t>전공선택(컴과)</t>
        </is>
      </c>
      <c r="C18" s="23" t="inlineStr">
        <is>
          <t>이산수학</t>
        </is>
      </c>
      <c r="D18" s="64" t="n">
        <v>3</v>
      </c>
      <c r="E18" s="64" t="inlineStr">
        <is>
          <t>A</t>
        </is>
      </c>
      <c r="F18" s="64" t="n">
        <v>4</v>
      </c>
      <c r="G18" s="64" t="n">
        <v>12</v>
      </c>
      <c r="H18" s="75" t="n"/>
      <c r="I18" s="75" t="n"/>
      <c r="J18" s="1" t="n"/>
      <c r="K18" s="9" t="inlineStr">
        <is>
          <t>경영학원론</t>
        </is>
      </c>
      <c r="L18" s="72" t="n">
        <v>3</v>
      </c>
    </row>
    <row r="19">
      <c r="A19" s="75" t="n"/>
      <c r="B19" s="5" t="inlineStr">
        <is>
          <t>전공선택</t>
        </is>
      </c>
      <c r="C19" s="23" t="inlineStr">
        <is>
          <t>생산관리</t>
        </is>
      </c>
      <c r="D19" s="64" t="n">
        <v>3</v>
      </c>
      <c r="E19" s="64" t="inlineStr">
        <is>
          <t>A+</t>
        </is>
      </c>
      <c r="F19" s="64" t="n">
        <v>4.5</v>
      </c>
      <c r="G19" s="64" t="n">
        <v>13.5</v>
      </c>
      <c r="H19" s="75" t="n"/>
      <c r="I19" s="75" t="n"/>
      <c r="J19" s="1" t="n"/>
      <c r="K19" s="9" t="inlineStr">
        <is>
          <t>기업가정신</t>
        </is>
      </c>
      <c r="L19" s="72" t="n">
        <v>2</v>
      </c>
    </row>
    <row r="20">
      <c r="A20" s="75" t="n"/>
      <c r="B20" s="5" t="inlineStr">
        <is>
          <t>전공선택</t>
        </is>
      </c>
      <c r="C20" s="23" t="inlineStr">
        <is>
          <t>회계원리</t>
        </is>
      </c>
      <c r="D20" s="64" t="n">
        <v>3</v>
      </c>
      <c r="E20" s="64" t="inlineStr">
        <is>
          <t>A+</t>
        </is>
      </c>
      <c r="F20" s="64" t="n">
        <v>4.5</v>
      </c>
      <c r="G20" s="64" t="n">
        <v>13.5</v>
      </c>
      <c r="H20" s="75" t="n"/>
      <c r="I20" s="75" t="n"/>
      <c r="J20" s="1" t="n"/>
      <c r="K20" s="9" t="inlineStr">
        <is>
          <t>기업과금융</t>
        </is>
      </c>
      <c r="L20" s="72" t="n">
        <v>2</v>
      </c>
    </row>
    <row r="21">
      <c r="A21" s="75" t="n"/>
      <c r="B21" s="5" t="inlineStr">
        <is>
          <t>전공선택</t>
        </is>
      </c>
      <c r="C21" s="23" t="inlineStr">
        <is>
          <t>마케팅</t>
        </is>
      </c>
      <c r="D21" s="64" t="n">
        <v>3</v>
      </c>
      <c r="E21" s="64" t="inlineStr">
        <is>
          <t>A</t>
        </is>
      </c>
      <c r="F21" s="64" t="n">
        <v>4</v>
      </c>
      <c r="G21" s="64" t="n">
        <v>12</v>
      </c>
      <c r="H21" s="75" t="n"/>
      <c r="I21" s="75" t="n"/>
      <c r="J21" s="1" t="n"/>
      <c r="K21" s="9" t="inlineStr">
        <is>
          <t>마케팅</t>
        </is>
      </c>
      <c r="L21" s="72" t="n">
        <v>3</v>
      </c>
      <c r="AD21" s="1" t="n"/>
    </row>
    <row r="22">
      <c r="A22" s="75" t="n"/>
      <c r="B22" s="5" t="inlineStr">
        <is>
          <t>전공선택</t>
        </is>
      </c>
      <c r="C22" s="23" t="inlineStr">
        <is>
          <t>기업가정신</t>
        </is>
      </c>
      <c r="D22" s="64" t="n">
        <v>2</v>
      </c>
      <c r="E22" s="64" t="inlineStr">
        <is>
          <t>B+</t>
        </is>
      </c>
      <c r="F22" s="64" t="n">
        <v>3.5</v>
      </c>
      <c r="G22" s="64" t="n">
        <v>7</v>
      </c>
      <c r="H22" s="75" t="n"/>
      <c r="I22" s="75" t="n"/>
      <c r="J22" s="1" t="n"/>
      <c r="K22" s="9" t="inlineStr">
        <is>
          <t>생산관리</t>
        </is>
      </c>
      <c r="L22" s="72" t="n">
        <v>3</v>
      </c>
    </row>
    <row r="23" ht="19" customHeight="1" s="73" thickBot="1">
      <c r="A23" s="77" t="n"/>
      <c r="B23" s="6" t="inlineStr">
        <is>
          <t>일반선택</t>
        </is>
      </c>
      <c r="C23" s="25" t="inlineStr">
        <is>
          <t>바이오헬스 진로설계</t>
        </is>
      </c>
      <c r="D23" s="65" t="n">
        <v>2</v>
      </c>
      <c r="E23" s="59" t="inlineStr">
        <is>
          <t>P</t>
        </is>
      </c>
      <c r="F23" s="59" t="n">
        <v>0</v>
      </c>
      <c r="G23" s="59" t="n">
        <v>0</v>
      </c>
      <c r="H23" s="77" t="n"/>
      <c r="I23" s="77" t="n"/>
      <c r="J23" s="1" t="n"/>
      <c r="K23" s="9" t="inlineStr">
        <is>
          <t>인적자원관리</t>
        </is>
      </c>
      <c r="L23" s="72" t="n">
        <v>3</v>
      </c>
    </row>
    <row r="24" ht="19" customHeight="1" s="73" thickTop="1">
      <c r="A24" s="74" t="inlineStr">
        <is>
          <t>23 - 하계계절학기</t>
        </is>
      </c>
      <c r="B24" s="57" t="inlineStr">
        <is>
          <t>일반선택</t>
        </is>
      </c>
      <c r="C24" s="23" t="inlineStr">
        <is>
          <t>바이오헬스 신기술 컨버전 씽킹</t>
        </is>
      </c>
      <c r="D24" s="58" t="n">
        <v>2</v>
      </c>
      <c r="E24" s="64" t="inlineStr">
        <is>
          <t>P</t>
        </is>
      </c>
      <c r="F24" s="64" t="n">
        <v>0</v>
      </c>
      <c r="G24" s="64" t="n">
        <v>0</v>
      </c>
      <c r="H24" s="59" t="n">
        <v>3.5</v>
      </c>
      <c r="I24" s="59" t="n">
        <v>4</v>
      </c>
      <c r="J24" s="1" t="n"/>
      <c r="K24" s="9" t="inlineStr">
        <is>
          <t>회계원리</t>
        </is>
      </c>
      <c r="L24" s="72" t="n">
        <v>3</v>
      </c>
      <c r="N24" s="72" t="inlineStr">
        <is>
          <t>고급객체지향프로그래밍</t>
        </is>
      </c>
      <c r="O24" s="72" t="n">
        <v>2</v>
      </c>
    </row>
    <row r="25" ht="19" customHeight="1" s="73" thickBot="1">
      <c r="A25" s="77" t="n"/>
      <c r="B25" s="59" t="inlineStr">
        <is>
          <t>일반선택</t>
        </is>
      </c>
      <c r="C25" s="25" t="inlineStr">
        <is>
          <t>바이오헬스 인체의 신비</t>
        </is>
      </c>
      <c r="D25" s="65" t="n">
        <v>2</v>
      </c>
      <c r="E25" s="59" t="inlineStr">
        <is>
          <t>B+</t>
        </is>
      </c>
      <c r="F25" s="59" t="n">
        <v>3.5</v>
      </c>
      <c r="G25" s="59" t="n">
        <v>7</v>
      </c>
      <c r="H25" s="77" t="n"/>
      <c r="I25" s="77" t="n"/>
      <c r="J25" s="1" t="n"/>
      <c r="K25" s="9" t="inlineStr">
        <is>
          <t>비즈니스프로그래밍</t>
        </is>
      </c>
      <c r="L25" s="72" t="n">
        <v>3</v>
      </c>
      <c r="N25" s="72" t="inlineStr">
        <is>
          <t>디지털신호처리</t>
        </is>
      </c>
      <c r="O25" s="72" t="n">
        <v>1</v>
      </c>
    </row>
    <row r="26" ht="19" customHeight="1" s="73" thickTop="1">
      <c r="A26" s="79" t="inlineStr">
        <is>
          <t>2학년 2학기</t>
        </is>
      </c>
      <c r="B26" s="5" t="inlineStr">
        <is>
          <t>전공선택(컴과)</t>
        </is>
      </c>
      <c r="C26" s="23" t="inlineStr">
        <is>
          <t>c프로그래밍1</t>
        </is>
      </c>
      <c r="D26" s="64" t="n">
        <v>3</v>
      </c>
      <c r="E26" s="64" t="inlineStr">
        <is>
          <t>A+</t>
        </is>
      </c>
      <c r="F26" s="64">
        <f>IF(E26 = "A+", 4.5, IF(E26 = "A", 4, IF(E26 = "B+", 3.5, IF(E26 = "B", 3, IF(E26 = "C+", 2.5, IF(E26 = "C", 2, IF(E26 = "P", , IF(E26 = "F", 0))))))))</f>
        <v/>
      </c>
      <c r="G26" s="64">
        <f>D26*F26</f>
        <v/>
      </c>
      <c r="H26" s="47" t="n">
        <v>4.16</v>
      </c>
      <c r="I26" s="47">
        <f>SUM(D26:D31)</f>
        <v/>
      </c>
      <c r="J26" s="1" t="n"/>
      <c r="K26" s="9" t="inlineStr">
        <is>
          <t>세무회계</t>
        </is>
      </c>
      <c r="L26" s="72" t="n">
        <v>3</v>
      </c>
      <c r="N26" s="72" t="inlineStr">
        <is>
          <t>빅데이터와딥러닝</t>
        </is>
      </c>
      <c r="O26" s="72" t="n">
        <v>1</v>
      </c>
    </row>
    <row r="27">
      <c r="A27" s="80" t="n"/>
      <c r="B27" s="5" t="inlineStr">
        <is>
          <t>전공선택(컴과)</t>
        </is>
      </c>
      <c r="C27" s="44" t="inlineStr">
        <is>
          <t>데이터베이스</t>
        </is>
      </c>
      <c r="D27" s="64" t="n">
        <v>3</v>
      </c>
      <c r="E27" s="64" t="inlineStr">
        <is>
          <t>A+</t>
        </is>
      </c>
      <c r="F27" s="64">
        <f>IF(E27 = "A+", 4.5, IF(E27 = "A", 4, IF(E27 = "B+", 3.5, IF(E27 = "B", 3, IF(E27 = "C+", 2.5, IF(E27 = "C", 2, IF(E27 = "P", , IF(E27 = "F", 0))))))))</f>
        <v/>
      </c>
      <c r="G27" s="64">
        <f>D27*F27</f>
        <v/>
      </c>
      <c r="H27" s="75" t="n"/>
      <c r="I27" s="75" t="n"/>
      <c r="J27" s="1" t="n"/>
      <c r="K27" s="9" t="inlineStr">
        <is>
          <t>데이터사이언스</t>
        </is>
      </c>
      <c r="L27" s="72" t="n">
        <v>3</v>
      </c>
      <c r="N27" s="72" t="inlineStr">
        <is>
          <t>네트워크보안</t>
        </is>
      </c>
      <c r="O27" s="72" t="n">
        <v>2</v>
      </c>
    </row>
    <row r="28">
      <c r="A28" s="80" t="n"/>
      <c r="B28" s="5" t="inlineStr">
        <is>
          <t>전공선택</t>
        </is>
      </c>
      <c r="C28" s="23" t="inlineStr">
        <is>
          <t>세무회계</t>
        </is>
      </c>
      <c r="D28" s="64" t="n">
        <v>3</v>
      </c>
      <c r="E28" s="64" t="inlineStr">
        <is>
          <t>B+</t>
        </is>
      </c>
      <c r="F28" s="64">
        <f>IF(E28 = "A+", 4.5, IF(E28 = "A", 4, IF(E28 = "B+", 3.5, IF(E28 = "B", 3, IF(E28 = "C+", 2.5, IF(E28 = "C", 2, IF(E28 = "P", , IF(E28 = "F", 0))))))))</f>
        <v/>
      </c>
      <c r="G28" s="64">
        <f>D28*F28</f>
        <v/>
      </c>
      <c r="H28" s="75" t="n"/>
      <c r="I28" s="75" t="n"/>
      <c r="J28" s="1" t="n"/>
      <c r="K28" s="9" t="inlineStr">
        <is>
          <t>비즈니스인텔리전스</t>
        </is>
      </c>
      <c r="L28" s="72" t="n">
        <v>3</v>
      </c>
      <c r="N28" s="72" t="inlineStr">
        <is>
          <t>소프트웨어공학</t>
        </is>
      </c>
      <c r="O28" s="72" t="n">
        <v>1</v>
      </c>
    </row>
    <row r="29">
      <c r="A29" s="80" t="n"/>
      <c r="B29" s="5" t="inlineStr">
        <is>
          <t>전공선택</t>
        </is>
      </c>
      <c r="C29" s="23" t="inlineStr">
        <is>
          <t>인적자원관리</t>
        </is>
      </c>
      <c r="D29" s="58" t="n">
        <v>3</v>
      </c>
      <c r="E29" s="45" t="inlineStr">
        <is>
          <t>B+</t>
        </is>
      </c>
      <c r="F29" s="64">
        <f>IF(E29 = "A+", 4.5, IF(E29 = "A", 4, IF(E29 = "B+", 3.5, IF(E29 = "B", 3, IF(E29 = "C+", 2.5, IF(E29 = "C", 2, IF(E29 = "P", , IF(E29 = "F", 0))))))))</f>
        <v/>
      </c>
      <c r="G29" s="64">
        <f>D29*F29</f>
        <v/>
      </c>
      <c r="H29" s="75" t="n"/>
      <c r="I29" s="75" t="n"/>
      <c r="J29" s="1" t="n"/>
      <c r="K29" s="4" t="inlineStr">
        <is>
          <t>전공선택(컴과)</t>
        </is>
      </c>
      <c r="L29" s="72" t="n">
        <v>54</v>
      </c>
      <c r="N29" s="72" t="inlineStr">
        <is>
          <t>분산시스템</t>
        </is>
      </c>
      <c r="O29" s="72" t="n">
        <v>2</v>
      </c>
    </row>
    <row r="30">
      <c r="A30" s="80" t="n"/>
      <c r="B30" s="5" t="inlineStr">
        <is>
          <t>전공선택</t>
        </is>
      </c>
      <c r="C30" s="23" t="inlineStr">
        <is>
          <t>경영정보시스템</t>
        </is>
      </c>
      <c r="D30" s="64" t="n">
        <v>3</v>
      </c>
      <c r="E30" s="64" t="inlineStr">
        <is>
          <t>A+</t>
        </is>
      </c>
      <c r="F30" s="64">
        <f>IF(E30 = "A+", 4.5, IF(E30 = "A", 4, IF(E30 = "B+", 3.5, IF(E30 = "B", 3, IF(E30 = "C+", 2.5, IF(E30 = "C", 2, IF(E30 = "P", , IF(E30 = "F", 0))))))))</f>
        <v/>
      </c>
      <c r="G30" s="64">
        <f>D30*F30</f>
        <v/>
      </c>
      <c r="H30" s="75" t="n"/>
      <c r="I30" s="75" t="n"/>
      <c r="J30" s="1" t="n"/>
      <c r="K30" s="9" t="inlineStr">
        <is>
          <t>객체지향프로그래밍</t>
        </is>
      </c>
      <c r="L30" s="72" t="n">
        <v>3</v>
      </c>
      <c r="N30" s="72" t="inlineStr">
        <is>
          <t>유닉스프로그래밍</t>
        </is>
      </c>
      <c r="O30" s="72" t="n">
        <v>2</v>
      </c>
    </row>
    <row r="31" ht="19" customHeight="1" s="73" thickBot="1">
      <c r="A31" s="81" t="n"/>
      <c r="B31" s="6" t="inlineStr">
        <is>
          <t>전공선택</t>
        </is>
      </c>
      <c r="C31" s="25" t="inlineStr">
        <is>
          <t>데이터사이언스</t>
        </is>
      </c>
      <c r="D31" s="65" t="n">
        <v>3</v>
      </c>
      <c r="E31" s="65" t="inlineStr">
        <is>
          <t>A+</t>
        </is>
      </c>
      <c r="F31" s="59">
        <f>IF(E31 = "A+", 4.5, IF(E31 = "A", 4, IF(E31 = "B+", 3.5, IF(E31 = "B", 3, IF(E31 = "C+", 2.5, IF(E31 = "C", 2, IF(E31 = "P", , IF(E31 = "F", 0))))))))</f>
        <v/>
      </c>
      <c r="G31" s="59">
        <f>D31*F31</f>
        <v/>
      </c>
      <c r="H31" s="77" t="n"/>
      <c r="I31" s="77" t="n"/>
      <c r="J31" s="1" t="n"/>
      <c r="K31" s="9" t="inlineStr">
        <is>
          <t>데이터베이스</t>
        </is>
      </c>
      <c r="L31" s="72" t="n">
        <v>3</v>
      </c>
      <c r="N31" s="72" t="inlineStr">
        <is>
          <t>데이터모델링과마이닝</t>
        </is>
      </c>
      <c r="O31" s="72" t="n">
        <v>1</v>
      </c>
    </row>
    <row r="32" ht="20" customHeight="1" s="73" thickBot="1" thickTop="1">
      <c r="A32" s="70" t="inlineStr">
        <is>
          <t>23 - 동계계절학기</t>
        </is>
      </c>
      <c r="B32" s="47" t="inlineStr">
        <is>
          <t>전공선택(컴과)</t>
        </is>
      </c>
      <c r="C32" s="48" t="inlineStr">
        <is>
          <t>선형대수학1</t>
        </is>
      </c>
      <c r="D32" s="47" t="n">
        <v>3</v>
      </c>
      <c r="E32" s="64" t="inlineStr">
        <is>
          <t>A+</t>
        </is>
      </c>
      <c r="F32" s="49">
        <f>IF(E32 = "A+", 4.5, IF(E32 = "A", 4, IF(E32 = "B+", 3.5, IF(E32 = "B", 3, IF(E32 = "C+", 2.5, IF(E32 = "C", 2, IF(E32 = "P", , IF(E32 = "F", 0))))))))</f>
        <v/>
      </c>
      <c r="G32" s="47">
        <f>D32*F32</f>
        <v/>
      </c>
      <c r="H32" s="58" t="n">
        <v>4.5</v>
      </c>
      <c r="I32" s="58" t="n">
        <v>3</v>
      </c>
      <c r="J32" s="1" t="n"/>
      <c r="K32" s="9" t="inlineStr">
        <is>
          <t>알고리즘</t>
        </is>
      </c>
      <c r="L32" s="72" t="n">
        <v>3</v>
      </c>
    </row>
    <row r="33" ht="19" customHeight="1" s="73" thickTop="1">
      <c r="A33" s="82" t="inlineStr">
        <is>
          <t>3학년 1학기</t>
        </is>
      </c>
      <c r="B33" s="67" t="inlineStr">
        <is>
          <t>전공선택(컴과)</t>
        </is>
      </c>
      <c r="C33" s="4" t="inlineStr">
        <is>
          <t>논리회로</t>
        </is>
      </c>
      <c r="D33" s="55" t="n">
        <v>3</v>
      </c>
      <c r="E33" s="54" t="n"/>
      <c r="F33" s="14">
        <f>IF(E33 = "A+", 4.5, IF(E33 = "A", 4, IF(E33 = "B+", 3.5, IF(E33 = "B", 3, IF(E33 = "C+", 2.5, IF(E33 = "C", 2, IF(E33 = "P", , IF(E33 = "F", 0))))))))</f>
        <v/>
      </c>
      <c r="G33" s="14">
        <f>D33*F33</f>
        <v/>
      </c>
      <c r="H33" s="83" t="n"/>
      <c r="I33" s="83">
        <f>SUM(D33:D38)</f>
        <v/>
      </c>
      <c r="J33" s="1" t="n"/>
      <c r="K33" s="9" t="inlineStr">
        <is>
          <t>이산수학</t>
        </is>
      </c>
      <c r="L33" s="72" t="n">
        <v>3</v>
      </c>
    </row>
    <row r="34">
      <c r="A34" s="80" t="n"/>
      <c r="B34" s="67" t="inlineStr">
        <is>
          <t>전공선택(컴과)</t>
        </is>
      </c>
      <c r="C34" s="4" t="inlineStr">
        <is>
          <t>컴퓨터네트워크</t>
        </is>
      </c>
      <c r="D34" s="14" t="n">
        <v>3</v>
      </c>
      <c r="E34" s="14" t="n"/>
      <c r="F34" s="14">
        <f>IF(E34 = "A+", 4.5, IF(E34 = "A", 4, IF(E34 = "B+", 3.5, IF(E34 = "B", 3, IF(E34 = "C+", 2.5, IF(E34 = "C", 2, IF(E34 = "P", , IF(E34 = "F", 0))))))))</f>
        <v/>
      </c>
      <c r="G34" s="14">
        <f>D34*F34</f>
        <v/>
      </c>
      <c r="H34" s="75" t="n"/>
      <c r="I34" s="75" t="n"/>
      <c r="J34" s="1" t="n"/>
      <c r="K34" s="9" t="inlineStr">
        <is>
          <t>자료구조</t>
        </is>
      </c>
      <c r="L34" s="72" t="n">
        <v>3</v>
      </c>
    </row>
    <row r="35">
      <c r="A35" s="80" t="n"/>
      <c r="B35" s="67" t="inlineStr">
        <is>
          <t>전공선택(컴과)</t>
        </is>
      </c>
      <c r="C35" s="4" t="inlineStr">
        <is>
          <t>자료구조</t>
        </is>
      </c>
      <c r="D35" s="14" t="n">
        <v>3</v>
      </c>
      <c r="E35" s="14" t="n"/>
      <c r="F35" s="14">
        <f>IF(E35 = "A+", 4.5, IF(E35 = "A", 4, IF(E35 = "B+", 3.5, IF(E35 = "B", 3, IF(E35 = "C+", 2.5, IF(E35 = "C", 2, IF(E35 = "P", , IF(E35 = "F", 0))))))))</f>
        <v/>
      </c>
      <c r="G35" s="14">
        <f>D35*F35</f>
        <v/>
      </c>
      <c r="H35" s="75" t="n"/>
      <c r="I35" s="75" t="n"/>
      <c r="J35" s="1" t="n"/>
      <c r="K35" s="9" t="inlineStr">
        <is>
          <t>컴퓨터네트워크</t>
        </is>
      </c>
      <c r="L35" s="72" t="n">
        <v>3</v>
      </c>
    </row>
    <row r="36">
      <c r="A36" s="80" t="n"/>
      <c r="B36" s="67" t="inlineStr">
        <is>
          <t>전공선택(컴과)</t>
        </is>
      </c>
      <c r="C36" s="4" t="inlineStr">
        <is>
          <t>소프트웨어공학</t>
        </is>
      </c>
      <c r="D36" s="14" t="n">
        <v>3</v>
      </c>
      <c r="E36" s="14" t="n"/>
      <c r="F36" s="14">
        <f>IF(E36 = "A+", 4.5, IF(E36 = "A", 4, IF(E36 = "B+", 3.5, IF(E36 = "B", 3, IF(E36 = "C+", 2.5, IF(E36 = "C", 2, IF(E36 = "P", , IF(E36 = "F", 0))))))))</f>
        <v/>
      </c>
      <c r="G36" s="14">
        <f>D36*F36</f>
        <v/>
      </c>
      <c r="H36" s="75" t="n"/>
      <c r="I36" s="75" t="n"/>
      <c r="J36" s="1" t="n"/>
      <c r="K36" s="9" t="inlineStr">
        <is>
          <t>파이썬프로그래밍</t>
        </is>
      </c>
      <c r="L36" s="72" t="n">
        <v>3</v>
      </c>
    </row>
    <row r="37">
      <c r="A37" s="80" t="n"/>
      <c r="B37" s="55" t="inlineStr">
        <is>
          <t>전공선택(컴과)</t>
        </is>
      </c>
      <c r="C37" s="28" t="inlineStr">
        <is>
          <t>선형대수학2</t>
        </is>
      </c>
      <c r="D37" s="1" t="n">
        <v>3</v>
      </c>
      <c r="E37" s="55" t="n"/>
      <c r="F37" s="14">
        <f>IF(E37 = "A+", 4.5, IF(E37 = "A", 4, IF(E37 = "B+", 3.5, IF(E37 = "B", 3, IF(E37 = "C+", 2.5, IF(E37 = "C", 2, IF(E37 = "P", , IF(E37 = "F", 0))))))))</f>
        <v/>
      </c>
      <c r="G37" s="14">
        <f>D37*F37</f>
        <v/>
      </c>
      <c r="H37" s="75" t="n"/>
      <c r="I37" s="75" t="n"/>
      <c r="J37" s="1" t="n"/>
      <c r="K37" s="9" t="inlineStr">
        <is>
          <t>c프로그래밍1</t>
        </is>
      </c>
      <c r="L37" s="72" t="n">
        <v>3</v>
      </c>
    </row>
    <row r="38" ht="19" customHeight="1" s="73" thickBot="1">
      <c r="A38" s="81" t="n"/>
      <c r="B38" s="68" t="inlineStr">
        <is>
          <t>전공선택</t>
        </is>
      </c>
      <c r="C38" s="29" t="inlineStr">
        <is>
          <t>ㅔ</t>
        </is>
      </c>
      <c r="D38" s="10" t="n">
        <v>3</v>
      </c>
      <c r="E38" s="10" t="n"/>
      <c r="F38" s="56">
        <f>IF(E38 = "A+", 4.5, IF(E38 = "A", 4, IF(E38 = "B+", 3.5, IF(E38 = "B", 3, IF(E38 = "C+", 2.5, IF(E38 = "C", 2, IF(E38 = "P", , IF(E38 = "F", 0))))))))</f>
        <v/>
      </c>
      <c r="G38" s="56">
        <f>D38*F38</f>
        <v/>
      </c>
      <c r="H38" s="77" t="n"/>
      <c r="I38" s="77" t="n"/>
      <c r="J38" s="1" t="n"/>
      <c r="K38" s="9" t="inlineStr">
        <is>
          <t>논리회로</t>
        </is>
      </c>
      <c r="L38" s="72" t="n">
        <v>3</v>
      </c>
    </row>
    <row r="39" ht="19" customHeight="1" s="73" thickTop="1">
      <c r="A39" s="82" t="inlineStr">
        <is>
          <t>3학년 2학기</t>
        </is>
      </c>
      <c r="B39" s="67" t="inlineStr">
        <is>
          <t>전공선택(컴과)</t>
        </is>
      </c>
      <c r="C39" s="30" t="inlineStr">
        <is>
          <t>객체지향프로그래밍</t>
        </is>
      </c>
      <c r="D39" s="54" t="n">
        <v>3</v>
      </c>
      <c r="E39" s="54" t="n"/>
      <c r="F39" s="14">
        <f>IF(E39 = "A+", 4.5, IF(E39 = "A", 4, IF(E39 = "B+", 3.5, IF(E39 = "B", 3, IF(E39 = "C+", 2.5, IF(E39 = "C", 2, IF(E39 = "P", , IF(E39 = "F", 0))))))))</f>
        <v/>
      </c>
      <c r="G39" s="14">
        <f>D39*F39</f>
        <v/>
      </c>
      <c r="H39" s="50" t="n"/>
      <c r="I39" s="83">
        <f>SUM(D39:D44)</f>
        <v/>
      </c>
      <c r="J39" s="1" t="n"/>
      <c r="K39" s="9" t="inlineStr">
        <is>
          <t>프로그래밍언어론</t>
        </is>
      </c>
      <c r="L39" s="72" t="n">
        <v>3</v>
      </c>
    </row>
    <row r="40">
      <c r="A40" s="80" t="n"/>
      <c r="B40" s="67" t="inlineStr">
        <is>
          <t>전공선택(컴과)</t>
        </is>
      </c>
      <c r="C40" s="27" t="inlineStr">
        <is>
          <t>시스템소프트웨어</t>
        </is>
      </c>
      <c r="D40" s="55" t="n">
        <v>3</v>
      </c>
      <c r="E40" s="55" t="n"/>
      <c r="F40" s="14">
        <f>IF(E40 = "A+", 4.5, IF(E40 = "A", 4, IF(E40 = "B+", 3.5, IF(E40 = "B", 3, IF(E40 = "C+", 2.5, IF(E40 = "C", 2, IF(E40 = "P", , IF(E40 = "F", 0))))))))</f>
        <v/>
      </c>
      <c r="G40" s="14">
        <f>D40*F40</f>
        <v/>
      </c>
      <c r="H40" s="51" t="n"/>
      <c r="I40" s="75" t="n"/>
      <c r="J40" s="1" t="n"/>
      <c r="K40" s="9" t="inlineStr">
        <is>
          <t>선형대수학1</t>
        </is>
      </c>
      <c r="L40" s="72" t="n">
        <v>3</v>
      </c>
    </row>
    <row r="41">
      <c r="A41" s="80" t="n"/>
      <c r="B41" s="67" t="inlineStr">
        <is>
          <t>전공선택(컴과)</t>
        </is>
      </c>
      <c r="C41" s="4" t="inlineStr">
        <is>
          <t>분산시스템</t>
        </is>
      </c>
      <c r="D41" s="14" t="n">
        <v>3</v>
      </c>
      <c r="E41" s="14" t="n"/>
      <c r="F41" s="14" t="n"/>
      <c r="G41" s="14" t="n"/>
      <c r="H41" s="51" t="n"/>
      <c r="I41" s="75" t="n"/>
      <c r="J41" s="1" t="n"/>
      <c r="K41" s="9" t="inlineStr">
        <is>
          <t>선형대수학2</t>
        </is>
      </c>
      <c r="L41" s="72" t="n">
        <v>3</v>
      </c>
    </row>
    <row r="42">
      <c r="A42" s="80" t="n"/>
      <c r="B42" s="67" t="inlineStr">
        <is>
          <t>전공선택(컴과)</t>
        </is>
      </c>
      <c r="C42" s="4" t="inlineStr">
        <is>
          <t>알고리즘</t>
        </is>
      </c>
      <c r="D42" s="14" t="n">
        <v>3</v>
      </c>
      <c r="E42" s="14" t="n"/>
      <c r="F42" s="14">
        <f>IF(E42 = "A+", 4.5, IF(E42 = "A", 4, IF(E42 = "B+", 3.5, IF(E42 = "B", 3, IF(E42 = "C+", 2.5, IF(E42 = "C", 2, IF(E42 = "P", , IF(E42 = "F", 0))))))))</f>
        <v/>
      </c>
      <c r="G42" s="14">
        <f>D42*F42</f>
        <v/>
      </c>
      <c r="H42" s="51" t="n"/>
      <c r="I42" s="75" t="n"/>
      <c r="J42" s="1" t="n"/>
      <c r="K42" s="9" t="inlineStr">
        <is>
          <t>시스템소프트웨어</t>
        </is>
      </c>
      <c r="L42" s="72" t="n">
        <v>3</v>
      </c>
    </row>
    <row r="43">
      <c r="A43" s="80" t="n"/>
      <c r="B43" s="67" t="inlineStr">
        <is>
          <t>전공선택(컴과)</t>
        </is>
      </c>
      <c r="C43" s="4" t="inlineStr">
        <is>
          <t>프로그래밍언어론</t>
        </is>
      </c>
      <c r="D43" s="14" t="n">
        <v>3</v>
      </c>
      <c r="E43" s="14" t="n"/>
      <c r="F43" s="14">
        <f>IF(E43 = "A+", 4.5, IF(E43 = "A", 4, IF(E43 = "B+", 3.5, IF(E43 = "B", 3, IF(E43 = "C+", 2.5, IF(E43 = "C", 2, IF(E43 = "P", , IF(E43 = "F", 0))))))))</f>
        <v/>
      </c>
      <c r="G43" s="14">
        <f>D43*F43</f>
        <v/>
      </c>
      <c r="H43" s="51" t="n"/>
      <c r="I43" s="75" t="n"/>
      <c r="J43" s="1" t="n"/>
      <c r="K43" s="9" t="inlineStr">
        <is>
          <t>캡스톤 디자인 1</t>
        </is>
      </c>
      <c r="L43" s="72" t="n">
        <v>3</v>
      </c>
    </row>
    <row r="44" ht="19" customHeight="1" s="73" thickBot="1">
      <c r="A44" s="81" t="n"/>
      <c r="B44" s="10" t="inlineStr">
        <is>
          <t>전공선택</t>
        </is>
      </c>
      <c r="C44" s="33" t="inlineStr">
        <is>
          <t>비즈니스인텔리전스</t>
        </is>
      </c>
      <c r="D44" s="68" t="n">
        <v>3</v>
      </c>
      <c r="E44" s="56" t="n"/>
      <c r="F44" s="56">
        <f>IF(E44 = "A+", 4.5, IF(E44 = "A", 4, IF(E44 = "B+", 3.5, IF(E44 = "B", 3, IF(E44 = "C+", 2.5, IF(E44 = "C", 2, IF(E44 = "P", , IF(E44 = "F", 0))))))))</f>
        <v/>
      </c>
      <c r="G44" s="56">
        <f>D44*F44</f>
        <v/>
      </c>
      <c r="H44" s="52" t="n"/>
      <c r="I44" s="77" t="n"/>
      <c r="J44" s="1" t="n"/>
      <c r="K44" s="9" t="inlineStr">
        <is>
          <t>캡스톤 디자인 2</t>
        </is>
      </c>
      <c r="L44" s="72" t="n">
        <v>3</v>
      </c>
    </row>
    <row r="45" ht="19" customHeight="1" s="73" thickTop="1">
      <c r="A45" s="82" t="inlineStr">
        <is>
          <t>4학년 1학기</t>
        </is>
      </c>
      <c r="B45" s="67" t="inlineStr">
        <is>
          <t>전공선택(컴과)</t>
        </is>
      </c>
      <c r="C45" s="4" t="inlineStr">
        <is>
          <t>캡스톤 디자인 1</t>
        </is>
      </c>
      <c r="D45" s="14" t="n">
        <v>3</v>
      </c>
      <c r="E45" s="55" t="n"/>
      <c r="F45" s="14">
        <f>IF(E45 = "A+", 4.5, IF(E45 = "A", 4, IF(E45 = "B+", 3.5, IF(E45 = "B", 3, IF(E45 = "C+", 2.5, IF(E45 = "C", 2, IF(E45 = "P", , IF(E45 = "F", 0))))))))</f>
        <v/>
      </c>
      <c r="G45" s="14">
        <f>#REF!*F45</f>
        <v/>
      </c>
      <c r="H45" s="83" t="n"/>
      <c r="I45" s="56">
        <f>SUM(D45:D48)</f>
        <v/>
      </c>
      <c r="J45" s="1" t="n"/>
      <c r="K45" s="9" t="inlineStr">
        <is>
          <t>소프트웨어공학</t>
        </is>
      </c>
      <c r="L45" s="72" t="n">
        <v>3</v>
      </c>
    </row>
    <row r="46">
      <c r="A46" s="80" t="n"/>
      <c r="B46" s="67" t="inlineStr">
        <is>
          <t>일반선택</t>
        </is>
      </c>
      <c r="C46" s="4" t="inlineStr">
        <is>
          <t>이러닝</t>
        </is>
      </c>
      <c r="D46" s="14" t="n">
        <v>3</v>
      </c>
      <c r="E46" s="14" t="n"/>
      <c r="F46" s="14">
        <f>IF(E46 = "A+", 4.5, IF(E46 = "A", 4, IF(E46 = "B+", 3.5, IF(E46 = "B", 3, IF(E46 = "C+", 2.5, IF(E46 = "C", 2, IF(E46 = "P", , IF(E46 = "F", 0))))))))</f>
        <v/>
      </c>
      <c r="G46" s="14">
        <f>D45*F46</f>
        <v/>
      </c>
      <c r="H46" s="75" t="n"/>
      <c r="I46" s="75" t="n"/>
      <c r="J46" s="1" t="n"/>
      <c r="K46" s="9" t="inlineStr">
        <is>
          <t>분산시스템</t>
        </is>
      </c>
      <c r="L46" s="72" t="n">
        <v>3</v>
      </c>
    </row>
    <row r="47">
      <c r="A47" s="80" t="n"/>
      <c r="D47" s="55" t="n"/>
      <c r="E47" s="14" t="n"/>
      <c r="F47" s="14">
        <f>IF(E47 = "A+", 4.5, IF(E47 = "A", 4, IF(E47 = "B+", 3.5, IF(E47 = "B", 3, IF(E47 = "C+", 2.5, IF(E47 = "C", 2, IF(E47 = "P", , IF(E47 = "F", 0))))))))</f>
        <v/>
      </c>
      <c r="G47" s="14">
        <f>D46*F47</f>
        <v/>
      </c>
      <c r="H47" s="75" t="n"/>
      <c r="I47" s="75" t="n"/>
      <c r="J47" s="1" t="n"/>
      <c r="K47" s="9" t="inlineStr">
        <is>
          <t>고급객체지향프로그래밍</t>
        </is>
      </c>
      <c r="L47" s="72" t="n">
        <v>3</v>
      </c>
    </row>
    <row r="48" ht="19" customHeight="1" s="73" thickBot="1">
      <c r="A48" s="81" t="n"/>
      <c r="B48" s="56" t="n"/>
      <c r="D48" s="14" t="n"/>
      <c r="E48" s="14" t="n"/>
      <c r="F48" s="10">
        <f>IF(E48 = "A+", 4.5, IF(E48 = "A", 4, IF(E48 = "B+", 3.5, IF(E48 = "B", 3, IF(E48 = "C+", 2.5, IF(E48 = "C", 2, IF(E48 = "P", , IF(E48 = "F", 0))))))))</f>
        <v/>
      </c>
      <c r="G48" s="56">
        <f>D48*F48</f>
        <v/>
      </c>
      <c r="H48" s="77" t="n"/>
      <c r="I48" s="77" t="n"/>
      <c r="J48" s="1" t="n"/>
      <c r="K48" s="4" t="inlineStr">
        <is>
          <t>핵심교양</t>
        </is>
      </c>
      <c r="L48" s="72" t="n">
        <v>9</v>
      </c>
    </row>
    <row r="49" ht="19" customHeight="1" s="73" thickTop="1">
      <c r="A49" s="82" t="inlineStr">
        <is>
          <t>4학년 2학기</t>
        </is>
      </c>
      <c r="B49" s="67" t="inlineStr">
        <is>
          <t>전공선택(컴과)</t>
        </is>
      </c>
      <c r="C49" s="30" t="inlineStr">
        <is>
          <t>캡스톤 디자인 2</t>
        </is>
      </c>
      <c r="D49" s="66" t="n">
        <v>3</v>
      </c>
      <c r="E49" s="66" t="n"/>
      <c r="F49" s="14">
        <f>IF(E49 = "A+", 4.5, IF(E49 = "A", 4, IF(E49 = "B+", 3.5, IF(E49 = "B", 3, IF(E49 = "C+", 2.5, IF(E49 = "C", 2, IF(E49 = "P", , IF(E49 = "F", 0))))))))</f>
        <v/>
      </c>
      <c r="G49" s="14">
        <f>D49*F49</f>
        <v/>
      </c>
      <c r="H49" s="83" t="n"/>
      <c r="I49" s="83">
        <f>SUM(D49:D52)</f>
        <v/>
      </c>
      <c r="J49" s="1" t="n"/>
      <c r="K49" s="9" t="inlineStr">
        <is>
          <t>문화다양성과글로벌시민</t>
        </is>
      </c>
      <c r="L49" s="72" t="n">
        <v>2</v>
      </c>
    </row>
    <row r="50">
      <c r="A50" s="80" t="n"/>
      <c r="B50" s="67" t="inlineStr">
        <is>
          <t>일반선택</t>
        </is>
      </c>
      <c r="C50" s="27" t="inlineStr">
        <is>
          <t>이러닝</t>
        </is>
      </c>
      <c r="D50" s="55" t="n">
        <v>2</v>
      </c>
      <c r="E50" s="67" t="n"/>
      <c r="F50" s="14">
        <f>IF(E50 = "A+", 4.5, IF(E50 = "A", 4, IF(E50 = "B+", 3.5, IF(E50 = "B", 3, IF(E50 = "C+", 2.5, IF(E50 = "C", 2, IF(E50 = "P", , IF(E50 = "F", 0))))))))</f>
        <v/>
      </c>
      <c r="G50" s="14">
        <f>D50*F50</f>
        <v/>
      </c>
      <c r="H50" s="75" t="n"/>
      <c r="I50" s="75" t="n"/>
      <c r="K50" s="9" t="inlineStr">
        <is>
          <t>상명정신과윤리적삶</t>
        </is>
      </c>
      <c r="L50" s="72" t="n">
        <v>2</v>
      </c>
    </row>
    <row r="51">
      <c r="A51" s="80" t="n"/>
      <c r="B51" s="67" t="inlineStr">
        <is>
          <t>전공선택(컴과)</t>
        </is>
      </c>
      <c r="C51" s="4" t="inlineStr">
        <is>
          <t>고급객체지향프로그래밍</t>
        </is>
      </c>
      <c r="D51" s="55" t="n">
        <v>3</v>
      </c>
      <c r="E51" s="67" t="n"/>
      <c r="F51" s="14">
        <f>IF(E51 = "A+", 4.5, IF(E51 = "A", 4, IF(E51 = "B+", 3.5, IF(E51 = "B", 3, IF(E51 = "C+", 2.5, IF(E51 = "C", 2, IF(E51 = "P", , IF(E51 = "F", 0))))))))</f>
        <v/>
      </c>
      <c r="G51" s="14">
        <f>D51*F51</f>
        <v/>
      </c>
      <c r="H51" s="75" t="n"/>
      <c r="I51" s="75" t="n"/>
      <c r="K51" s="9" t="inlineStr">
        <is>
          <t>창의적문제해결</t>
        </is>
      </c>
      <c r="L51" s="72" t="n">
        <v>2</v>
      </c>
    </row>
    <row r="52" ht="19" customHeight="1" s="73" thickBot="1">
      <c r="A52" s="81" t="n"/>
      <c r="B52" s="68" t="n"/>
      <c r="C52" s="26" t="n"/>
      <c r="D52" s="56" t="n"/>
      <c r="E52" s="56" t="n"/>
      <c r="F52" s="56">
        <f>IF(E52 = "A+", 4.5, IF(E52 = "A", 4, IF(E52 = "B+", 3.5, IF(E52 = "B", 3, IF(E52 = "C+", 2.5, IF(E52 = "C", 2, IF(E52 = "P", , IF(E52 = "F", 0))))))))</f>
        <v/>
      </c>
      <c r="G52" s="56">
        <f>D52*F52</f>
        <v/>
      </c>
      <c r="H52" s="77" t="n"/>
      <c r="I52" s="77" t="n"/>
      <c r="K52" s="9" t="inlineStr">
        <is>
          <t>현대사회의삶과윤리</t>
        </is>
      </c>
      <c r="L52" s="72" t="n">
        <v>3</v>
      </c>
    </row>
    <row r="53" ht="19" customHeight="1" s="73" thickTop="1">
      <c r="A53" s="1" t="inlineStr">
        <is>
          <t>계</t>
        </is>
      </c>
      <c r="D53" s="1">
        <f>SUM(D2:D52)</f>
        <v/>
      </c>
      <c r="H53" s="8" t="inlineStr">
        <is>
          <t>평균학점</t>
        </is>
      </c>
      <c r="I53" s="72">
        <f>(SUM(G3:G22)+SUM(G25:G32))/(SUM(D3:D22)+SUM(D25:D32))</f>
        <v/>
      </c>
      <c r="K53" s="4" t="inlineStr">
        <is>
          <t>일반선택</t>
        </is>
      </c>
      <c r="L53" s="72" t="n">
        <v>11</v>
      </c>
    </row>
    <row r="54">
      <c r="K54" s="9" t="inlineStr">
        <is>
          <t>바이오헬스 진로설계</t>
        </is>
      </c>
      <c r="L54" s="72" t="n">
        <v>2</v>
      </c>
    </row>
    <row r="55">
      <c r="K55" s="9" t="inlineStr">
        <is>
          <t>이러닝</t>
        </is>
      </c>
      <c r="L55" s="72" t="n">
        <v>5</v>
      </c>
    </row>
    <row r="56">
      <c r="K56" s="9" t="inlineStr">
        <is>
          <t>바이오헬스 인체의 신비</t>
        </is>
      </c>
      <c r="L56" s="72" t="n">
        <v>2</v>
      </c>
    </row>
    <row r="57">
      <c r="K57" s="9" t="inlineStr">
        <is>
          <t>바이오헬스 신기술 컨버전 씽킹</t>
        </is>
      </c>
      <c r="L57" s="72" t="n">
        <v>2</v>
      </c>
    </row>
    <row r="58">
      <c r="K58" s="4" t="inlineStr">
        <is>
          <t>(비어 있음)</t>
        </is>
      </c>
      <c r="L58" s="72" t="n"/>
    </row>
    <row r="59">
      <c r="K59" s="9" t="inlineStr">
        <is>
          <t>(비어 있음)</t>
        </is>
      </c>
      <c r="L59" s="72" t="n"/>
    </row>
    <row r="60">
      <c r="K60" s="4" t="inlineStr">
        <is>
          <t>총합계</t>
        </is>
      </c>
      <c r="L60" s="72" t="n">
        <v>131</v>
      </c>
    </row>
  </sheetData>
  <autoFilter ref="B1:B53"/>
  <mergeCells count="26">
    <mergeCell ref="A24:A25"/>
    <mergeCell ref="H17:H23"/>
    <mergeCell ref="A39:A44"/>
    <mergeCell ref="H26:H31"/>
    <mergeCell ref="A17:A23"/>
    <mergeCell ref="I17:I23"/>
    <mergeCell ref="A45:A48"/>
    <mergeCell ref="I45:I48"/>
    <mergeCell ref="H49:H52"/>
    <mergeCell ref="I26:I31"/>
    <mergeCell ref="I2:I9"/>
    <mergeCell ref="A10:A16"/>
    <mergeCell ref="H45:H48"/>
    <mergeCell ref="I10:I16"/>
    <mergeCell ref="I24:I25"/>
    <mergeCell ref="A26:A31"/>
    <mergeCell ref="H2:H9"/>
    <mergeCell ref="I39:I44"/>
    <mergeCell ref="I33:I38"/>
    <mergeCell ref="A33:A38"/>
    <mergeCell ref="H10:H16"/>
    <mergeCell ref="H24:H25"/>
    <mergeCell ref="A2:A9"/>
    <mergeCell ref="H33:H38"/>
    <mergeCell ref="A49:A52"/>
    <mergeCell ref="I49:I52"/>
  </mergeCells>
  <pageMargins left="0.7" right="0.7" top="0.75" bottom="0.75" header="0.3" footer="0.3"/>
  <pageSetup orientation="landscape" paperSize="9" fitToHeight="0" fitToWidth="1" horizontalDpi="0" verticalDpi="0"/>
  <colBreaks count="2" manualBreakCount="2">
    <brk id="8" min="0" max="16383" man="1"/>
    <brk id="11" min="0" max="16383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2023-01-16T11:05:59Z</dcterms:created>
  <dcterms:modified xsi:type="dcterms:W3CDTF">2025-03-07T06:48:40Z</dcterms:modified>
  <cp:lastModifiedBy>연진 김</cp:lastModifiedBy>
</cp:coreProperties>
</file>