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YeQ\Documents\MATLAB\Chinese FABIO\Data\Water footprint\"/>
    </mc:Choice>
  </mc:AlternateContent>
  <xr:revisionPtr revIDLastSave="0" documentId="13_ncr:1_{69A81D61-61DA-4995-9FAD-A3359FEA5C93}" xr6:coauthVersionLast="45" xr6:coauthVersionMax="45" xr10:uidLastSave="{00000000-0000-0000-0000-000000000000}"/>
  <bookViews>
    <workbookView xWindow="-120" yWindow="-120" windowWidth="29040" windowHeight="17640" activeTab="2" xr2:uid="{00000000-000D-0000-FFFF-FFFF00000000}"/>
  </bookViews>
  <sheets>
    <sheet name="water consumption" sheetId="1" r:id="rId1"/>
    <sheet name="water withdrawal" sheetId="2" r:id="rId2"/>
    <sheet name="water cons 201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" i="3" l="1"/>
  <c r="D9" i="3" l="1"/>
  <c r="E9" i="3"/>
  <c r="D2" i="3"/>
  <c r="E2" i="3"/>
  <c r="G22" i="3"/>
  <c r="F22" i="3"/>
  <c r="G20" i="3"/>
  <c r="F20" i="3"/>
  <c r="O33" i="3"/>
  <c r="F33" i="3" l="1"/>
  <c r="G33" i="3"/>
  <c r="R20" i="3"/>
  <c r="Q20" i="3"/>
  <c r="Q33" i="3" s="1"/>
  <c r="R22" i="3"/>
  <c r="Q22" i="3"/>
  <c r="P33" i="3"/>
  <c r="R33" i="3" l="1"/>
  <c r="K35" i="3"/>
  <c r="J35" i="3"/>
  <c r="E32" i="3" l="1"/>
  <c r="E26" i="3"/>
  <c r="E17" i="3"/>
  <c r="E10" i="3"/>
  <c r="E20" i="3"/>
  <c r="E18" i="3"/>
  <c r="E31" i="3"/>
  <c r="E23" i="3"/>
  <c r="E14" i="3"/>
  <c r="E29" i="3"/>
  <c r="E22" i="3"/>
  <c r="E30" i="3"/>
  <c r="E28" i="3"/>
  <c r="E19" i="3"/>
  <c r="E27" i="3"/>
  <c r="D14" i="3"/>
  <c r="D22" i="3"/>
  <c r="D30" i="3"/>
  <c r="D20" i="3"/>
  <c r="D28" i="3"/>
  <c r="D27" i="3"/>
  <c r="D18" i="3"/>
  <c r="D32" i="3"/>
  <c r="D26" i="3"/>
  <c r="D17" i="3"/>
  <c r="D23" i="3"/>
  <c r="D29" i="3"/>
  <c r="D10" i="3"/>
  <c r="D31" i="3"/>
  <c r="D19" i="3"/>
  <c r="D33" i="3" l="1"/>
  <c r="E3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tc={B8123C55-F95A-42E8-B685-DC57531B2618}</author>
  </authors>
  <commentList>
    <comment ref="C1" authorId="0" shapeId="0" xr:uid="{B8123C55-F95A-42E8-B685-DC57531B2618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Adjusted data</t>
      </text>
    </comment>
  </commentList>
</comments>
</file>

<file path=xl/sharedStrings.xml><?xml version="1.0" encoding="utf-8"?>
<sst xmlns="http://schemas.openxmlformats.org/spreadsheetml/2006/main" count="174" uniqueCount="143">
  <si>
    <t>agriculture</t>
  </si>
  <si>
    <t>Coal mining and washing industry</t>
  </si>
  <si>
    <t>Oil and gas extraction industry</t>
  </si>
  <si>
    <t>Ferrous metal mining and dressing industry</t>
  </si>
  <si>
    <t>Non-ferrous metal mining and dressing industry</t>
  </si>
  <si>
    <t>Non-metallic mining and dressing industry</t>
  </si>
  <si>
    <t>Other mining industries</t>
  </si>
  <si>
    <t>Agricultural and sideline food processing industry</t>
  </si>
  <si>
    <t>Food manufacturing</t>
  </si>
  <si>
    <t>Beverage manufacturing</t>
  </si>
  <si>
    <t>Tobacco products industry</t>
  </si>
  <si>
    <t>Textile industry</t>
  </si>
  <si>
    <t>Textile, clothing, shoes and hat manufacturing</t>
  </si>
  <si>
    <t>Leather, fur, feather (velvet) and their products industry</t>
  </si>
  <si>
    <t>Wood processing and products industry</t>
  </si>
  <si>
    <t>Furniture manufacturing</t>
  </si>
  <si>
    <t>Paper and Paper Products Industry</t>
  </si>
  <si>
    <t>Printing and recording media reproduction</t>
  </si>
  <si>
    <t>Cultural, Educational and Sporting Goods Manufacturing</t>
  </si>
  <si>
    <t>Petroleum processing, coking and nuclear fuel processing industry</t>
  </si>
  <si>
    <t>Chemical raw materials and chemical products manufacturing</t>
  </si>
  <si>
    <t>Pharmaceutical manufacturing</t>
  </si>
  <si>
    <t>Chemical fiber manufacturing</t>
  </si>
  <si>
    <t>Rubber products industry</t>
  </si>
  <si>
    <t>Plastic products industry</t>
  </si>
  <si>
    <t>Non-metallic mineral products industry</t>
  </si>
  <si>
    <t>Ferrous metal smelting and rolling processing industry</t>
  </si>
  <si>
    <t>Non-ferrous metal smelting and rolling processing industry</t>
  </si>
  <si>
    <t>Metal products industry</t>
  </si>
  <si>
    <t>General equipment manufacturing</t>
  </si>
  <si>
    <t>Special equipment manufacturing industry</t>
  </si>
  <si>
    <t>Transportation equipment manufacturing</t>
  </si>
  <si>
    <t>Electrical machinery and equipment manufacturing</t>
  </si>
  <si>
    <t>Communication, computer, electronic equipment manufacturing</t>
  </si>
  <si>
    <t>Instrumentation and office machinery manufacturing</t>
  </si>
  <si>
    <t>Crafts and other manufacturing</t>
  </si>
  <si>
    <t>Waste resources and waste materials recycling and processing industry</t>
  </si>
  <si>
    <t>Electricity and heat production and supply industry</t>
  </si>
  <si>
    <t>Gas production and supply industry</t>
  </si>
  <si>
    <t>Water production and supply industry</t>
  </si>
  <si>
    <t>Construction industry</t>
  </si>
  <si>
    <t>Railway transportation industry</t>
  </si>
  <si>
    <t>Road transport industry</t>
  </si>
  <si>
    <t>Urban public transportation</t>
  </si>
  <si>
    <t>Water transport industry</t>
  </si>
  <si>
    <t>Air transport industry</t>
  </si>
  <si>
    <t>Pipeline transportation industry</t>
  </si>
  <si>
    <t>Loading, unloading, handling and other transportation services</t>
  </si>
  <si>
    <t>Warehousing industry</t>
  </si>
  <si>
    <t>Postal industry</t>
  </si>
  <si>
    <t>Information transmission, computer service and software industry</t>
  </si>
  <si>
    <t>Wholesale and retail</t>
  </si>
  <si>
    <t>Accommodation and Catering Industry</t>
  </si>
  <si>
    <t>Financial industry</t>
  </si>
  <si>
    <t>Real estate</t>
  </si>
  <si>
    <t>Leasing and business services</t>
  </si>
  <si>
    <t>Scientific research, technical service, address survey</t>
  </si>
  <si>
    <t>Water conservancy, environment and public facilities management industry</t>
  </si>
  <si>
    <t>Resident services and other services</t>
  </si>
  <si>
    <t>education</t>
  </si>
  <si>
    <t>Health, social security, social welfare industry</t>
  </si>
  <si>
    <t>Culture, sports, entertainment industry</t>
  </si>
  <si>
    <t>Public Administration and Social Organization</t>
  </si>
  <si>
    <t>Total</t>
  </si>
  <si>
    <t>Sectors</t>
  </si>
  <si>
    <t>water consumption in 2008 (million m^3)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</si>
  <si>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</si>
  <si>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</si>
  <si>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</si>
  <si>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</si>
  <si>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</si>
  <si>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</si>
  <si>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</si>
  <si>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</si>
  <si>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</si>
  <si>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</si>
  <si>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</si>
  <si>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</si>
  <si>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</si>
  <si>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</si>
  <si>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</si>
  <si>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</si>
  <si>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</si>
  <si>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</si>
  <si>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</si>
  <si>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</si>
  <si>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</si>
  <si>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</si>
  <si>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</si>
  <si>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</si>
  <si>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</si>
  <si>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</si>
  <si>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</si>
  <si>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</si>
  <si>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</si>
  <si>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</si>
  <si>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</si>
  <si>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3-5 Coal mining and washing industry</t>
  </si>
  <si>
    <t>3-6 Oil and Gas Extraction Industry</t>
  </si>
  <si>
    <t>3-7 Mining and dressing of ferrous metal</t>
  </si>
  <si>
    <t>3-8 Mining and dressing of non-ferrous metals</t>
  </si>
  <si>
    <t>3-9 Mining and dressing of non-metallic minerals</t>
  </si>
  <si>
    <t>3-10 Other mining industries</t>
  </si>
  <si>
    <t>3-12 Agricultural and Sideline Food Processing Industry</t>
  </si>
  <si>
    <t>3-13 Food Manufacturing</t>
  </si>
  <si>
    <t>3-14 Beverage Manufacturing</t>
  </si>
  <si>
    <t>3-15 Tobacco Products Industry</t>
  </si>
  <si>
    <t>3-16 Textile Industry</t>
  </si>
  <si>
    <t>3-17 Manufacturing Industry of Textiles, Clothing, Shoes and Hats</t>
  </si>
  <si>
    <t>3-18 Leather, Fur, Feather (Fleece) and Their Products Industry</t>
  </si>
  <si>
    <t>3-19 Wood processing and wood, bamboo, rattan, palm and grass products industry</t>
  </si>
  <si>
    <t>3-20 Furniture Manufacturing</t>
  </si>
  <si>
    <t>3-21 Papermaking and Paper Products Industry</t>
  </si>
  <si>
    <t>3-22 Printing industry and reproduction of recording media</t>
  </si>
  <si>
    <t>3-23 Culture, Education and Sporting Goods Manufacturing</t>
  </si>
  <si>
    <t>3-24 Petroleum Processing, Coking and Nuclear Fuel Processing Industry</t>
  </si>
  <si>
    <t>3-25 Chemical raw materials and chemical products manufacturing</t>
  </si>
  <si>
    <t>3-26 Pharmaceutical Manufacturing</t>
  </si>
  <si>
    <t>3-27 Chemical Fiber Manufacturing</t>
  </si>
  <si>
    <t>3-28 Rubber Products Industry</t>
  </si>
  <si>
    <t>3-29 Plastic Products Industry</t>
  </si>
  <si>
    <t>3-30 Non-metallic mineral products industry</t>
  </si>
  <si>
    <t>3-31 Ferrous metal smelting and rolling processing industry</t>
  </si>
  <si>
    <t>3-32 Non-ferrous metal smelting and rolling processing industry</t>
  </si>
  <si>
    <t>3-33 Metal Products Industry</t>
  </si>
  <si>
    <t>3-34 General Equipment Manufacturing</t>
  </si>
  <si>
    <t>3-35 Special Equipment Manufacturing</t>
  </si>
  <si>
    <t>3-36 Transportation Equipment Manufacturing</t>
  </si>
  <si>
    <t>3-37 Electrical Machinery and Equipment Manufacturing</t>
  </si>
  <si>
    <t>3-38 Communication Equipment, Computer and Other Electronic Equipment Manufacturing</t>
  </si>
  <si>
    <t>3-39 Instrumentation, Culture, and Office Machinery Manufacturing</t>
  </si>
  <si>
    <t>3-40 Handicrafts and other manufacturing</t>
  </si>
  <si>
    <t>3-41 Waste resources and waste materials recycling and processing industry</t>
  </si>
  <si>
    <t>3-43 Production and Supply of Electricity and Heat</t>
  </si>
  <si>
    <t>3-44 Gas Production and Supply Industry</t>
  </si>
  <si>
    <t>1 agriculture</t>
  </si>
  <si>
    <t>Agriculture</t>
  </si>
  <si>
    <t>Industry</t>
  </si>
  <si>
    <t>Services</t>
  </si>
  <si>
    <t>Irrigation</t>
  </si>
  <si>
    <t>Livestock</t>
  </si>
  <si>
    <t>Unit: million m^3</t>
  </si>
  <si>
    <t>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</si>
</sst>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Alignment="1">
      <alignment horizontal="left" indent="1"/>
    </xf>
    <xf numFmtId="1" fontId="0" fillId="0" borderId="0" xfId="0" applyNumberFormat="1"/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1" fillId="0" borderId="0" xfId="0" applyNumberFormat="1" applyFont="1"/>
    <xf numFmtId="1" fontId="0" fillId="0" borderId="0" xfId="0" applyNumberFormat="1" applyFont="1"/>
    <xf numFmtId="1" fontId="3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e, Q. (ET)" id="{73AD348C-38CC-4009-9E71-3185E105877C}" userId="S::q.ye@utwente.nl::24a920ab-f098-40e0-93f8-ff29bf35f96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10-24T16:40:02.18" personId="{73AD348C-38CC-4009-9E71-3185E105877C}" id="{B8123C55-F95A-42E8-B685-DC57531B2618}">
    <text>Adjusted data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zoomScale="115" zoomScaleNormal="115" workbookViewId="0">
      <selection activeCell="E14" sqref="E14"/>
    </sheetView>
  </sheetViews>
  <sheetFormatPr defaultRowHeight="15" x14ac:dyDescent="0.25"/>
  <cols>
    <col min="2" max="2" width="21.5703125" customWidth="1"/>
  </cols>
  <sheetData>
    <row r="1" spans="1:3" s="1" customFormat="1" x14ac:dyDescent="0.25">
      <c r="B1" s="1" t="s">
        <v>64</v>
      </c>
      <c r="C1" s="1" t="s">
        <v>65</v>
      </c>
    </row>
    <row r="2" spans="1:3" x14ac:dyDescent="0.25">
      <c r="A2">
        <v>1</v>
      </c>
      <c r="B2" t="s">
        <v>0</v>
      </c>
      <c r="C2" s="9">
        <v>244457.63999999998</v>
      </c>
    </row>
    <row r="3" spans="1:3" x14ac:dyDescent="0.25">
      <c r="A3">
        <v>2</v>
      </c>
      <c r="B3" t="s">
        <v>1</v>
      </c>
      <c r="C3">
        <v>1614</v>
      </c>
    </row>
    <row r="4" spans="1:3" x14ac:dyDescent="0.25">
      <c r="A4">
        <v>3</v>
      </c>
      <c r="B4" t="s">
        <v>2</v>
      </c>
      <c r="C4">
        <v>909</v>
      </c>
    </row>
    <row r="5" spans="1:3" x14ac:dyDescent="0.25">
      <c r="A5">
        <v>4</v>
      </c>
      <c r="B5" t="s">
        <v>3</v>
      </c>
      <c r="C5">
        <v>857</v>
      </c>
    </row>
    <row r="6" spans="1:3" x14ac:dyDescent="0.25">
      <c r="A6">
        <v>5</v>
      </c>
      <c r="B6" t="s">
        <v>4</v>
      </c>
      <c r="C6">
        <v>518</v>
      </c>
    </row>
    <row r="7" spans="1:3" x14ac:dyDescent="0.25">
      <c r="A7">
        <v>6</v>
      </c>
      <c r="B7" t="s">
        <v>5</v>
      </c>
      <c r="C7">
        <v>1057</v>
      </c>
    </row>
    <row r="8" spans="1:3" x14ac:dyDescent="0.25">
      <c r="A8">
        <v>7</v>
      </c>
      <c r="B8" t="s">
        <v>6</v>
      </c>
      <c r="C8">
        <v>2</v>
      </c>
    </row>
    <row r="9" spans="1:3" x14ac:dyDescent="0.25">
      <c r="A9">
        <v>8</v>
      </c>
      <c r="B9" t="s">
        <v>7</v>
      </c>
      <c r="C9">
        <v>1397</v>
      </c>
    </row>
    <row r="10" spans="1:3" x14ac:dyDescent="0.25">
      <c r="A10">
        <v>9</v>
      </c>
      <c r="B10" t="s">
        <v>8</v>
      </c>
      <c r="C10">
        <v>644</v>
      </c>
    </row>
    <row r="11" spans="1:3" x14ac:dyDescent="0.25">
      <c r="A11">
        <v>10</v>
      </c>
      <c r="B11" t="s">
        <v>9</v>
      </c>
      <c r="C11">
        <v>961.99999999999989</v>
      </c>
    </row>
    <row r="12" spans="1:3" x14ac:dyDescent="0.25">
      <c r="A12">
        <v>11</v>
      </c>
      <c r="B12" t="s">
        <v>10</v>
      </c>
      <c r="C12">
        <v>57.999999999999993</v>
      </c>
    </row>
    <row r="13" spans="1:3" x14ac:dyDescent="0.25">
      <c r="A13">
        <v>12</v>
      </c>
      <c r="B13" t="s">
        <v>11</v>
      </c>
      <c r="C13">
        <v>2665</v>
      </c>
    </row>
    <row r="14" spans="1:3" x14ac:dyDescent="0.25">
      <c r="A14">
        <v>13</v>
      </c>
      <c r="B14" t="s">
        <v>12</v>
      </c>
      <c r="C14">
        <v>549</v>
      </c>
    </row>
    <row r="15" spans="1:3" x14ac:dyDescent="0.25">
      <c r="A15">
        <v>14</v>
      </c>
      <c r="B15" t="s">
        <v>13</v>
      </c>
      <c r="C15">
        <v>387</v>
      </c>
    </row>
    <row r="16" spans="1:3" x14ac:dyDescent="0.25">
      <c r="A16">
        <v>15</v>
      </c>
      <c r="B16" t="s">
        <v>14</v>
      </c>
      <c r="C16">
        <v>223</v>
      </c>
    </row>
    <row r="17" spans="1:3" x14ac:dyDescent="0.25">
      <c r="A17">
        <v>16</v>
      </c>
      <c r="B17" t="s">
        <v>15</v>
      </c>
      <c r="C17">
        <v>137</v>
      </c>
    </row>
    <row r="18" spans="1:3" x14ac:dyDescent="0.25">
      <c r="A18">
        <v>17</v>
      </c>
      <c r="B18" t="s">
        <v>16</v>
      </c>
      <c r="C18">
        <v>2599</v>
      </c>
    </row>
    <row r="19" spans="1:3" x14ac:dyDescent="0.25">
      <c r="A19">
        <v>18</v>
      </c>
      <c r="B19" t="s">
        <v>17</v>
      </c>
      <c r="C19">
        <v>167</v>
      </c>
    </row>
    <row r="20" spans="1:3" x14ac:dyDescent="0.25">
      <c r="A20">
        <v>19</v>
      </c>
      <c r="B20" t="s">
        <v>18</v>
      </c>
      <c r="C20">
        <v>157</v>
      </c>
    </row>
    <row r="21" spans="1:3" x14ac:dyDescent="0.25">
      <c r="A21">
        <v>20</v>
      </c>
      <c r="B21" t="s">
        <v>19</v>
      </c>
      <c r="C21">
        <v>1057</v>
      </c>
    </row>
    <row r="22" spans="1:3" x14ac:dyDescent="0.25">
      <c r="A22">
        <v>21</v>
      </c>
      <c r="B22" t="s">
        <v>20</v>
      </c>
      <c r="C22">
        <v>5035</v>
      </c>
    </row>
    <row r="23" spans="1:3" x14ac:dyDescent="0.25">
      <c r="A23">
        <v>22</v>
      </c>
      <c r="B23" t="s">
        <v>21</v>
      </c>
      <c r="C23">
        <v>692</v>
      </c>
    </row>
    <row r="24" spans="1:3" x14ac:dyDescent="0.25">
      <c r="A24">
        <v>23</v>
      </c>
      <c r="B24" t="s">
        <v>22</v>
      </c>
      <c r="C24">
        <v>515</v>
      </c>
    </row>
    <row r="25" spans="1:3" x14ac:dyDescent="0.25">
      <c r="A25">
        <v>24</v>
      </c>
      <c r="B25" t="s">
        <v>23</v>
      </c>
      <c r="C25">
        <v>258</v>
      </c>
    </row>
    <row r="26" spans="1:3" x14ac:dyDescent="0.25">
      <c r="A26">
        <v>25</v>
      </c>
      <c r="B26" t="s">
        <v>24</v>
      </c>
      <c r="C26">
        <v>483</v>
      </c>
    </row>
    <row r="27" spans="1:3" x14ac:dyDescent="0.25">
      <c r="A27">
        <v>26</v>
      </c>
      <c r="B27" t="s">
        <v>25</v>
      </c>
      <c r="C27">
        <v>2105</v>
      </c>
    </row>
    <row r="28" spans="1:3" x14ac:dyDescent="0.25">
      <c r="A28">
        <v>27</v>
      </c>
      <c r="B28" t="s">
        <v>26</v>
      </c>
      <c r="C28">
        <v>3421</v>
      </c>
    </row>
    <row r="29" spans="1:3" x14ac:dyDescent="0.25">
      <c r="A29">
        <v>28</v>
      </c>
      <c r="B29" t="s">
        <v>27</v>
      </c>
      <c r="C29">
        <v>1153</v>
      </c>
    </row>
    <row r="30" spans="1:3" x14ac:dyDescent="0.25">
      <c r="A30">
        <v>29</v>
      </c>
      <c r="B30" t="s">
        <v>28</v>
      </c>
      <c r="C30">
        <v>648</v>
      </c>
    </row>
    <row r="31" spans="1:3" x14ac:dyDescent="0.25">
      <c r="A31">
        <v>30</v>
      </c>
      <c r="B31" t="s">
        <v>29</v>
      </c>
      <c r="C31">
        <v>622</v>
      </c>
    </row>
    <row r="32" spans="1:3" x14ac:dyDescent="0.25">
      <c r="A32">
        <v>31</v>
      </c>
      <c r="B32" t="s">
        <v>30</v>
      </c>
      <c r="C32">
        <v>459.99999999999994</v>
      </c>
    </row>
    <row r="33" spans="1:3" x14ac:dyDescent="0.25">
      <c r="A33">
        <v>32</v>
      </c>
      <c r="B33" t="s">
        <v>31</v>
      </c>
      <c r="C33">
        <v>859</v>
      </c>
    </row>
    <row r="34" spans="1:3" x14ac:dyDescent="0.25">
      <c r="A34">
        <v>33</v>
      </c>
      <c r="B34" t="s">
        <v>32</v>
      </c>
      <c r="C34">
        <v>654</v>
      </c>
    </row>
    <row r="35" spans="1:3" x14ac:dyDescent="0.25">
      <c r="A35">
        <v>34</v>
      </c>
      <c r="B35" t="s">
        <v>33</v>
      </c>
      <c r="C35">
        <v>993</v>
      </c>
    </row>
    <row r="36" spans="1:3" x14ac:dyDescent="0.25">
      <c r="A36">
        <v>35</v>
      </c>
      <c r="B36" t="s">
        <v>34</v>
      </c>
      <c r="C36">
        <v>128</v>
      </c>
    </row>
    <row r="37" spans="1:3" x14ac:dyDescent="0.25">
      <c r="A37">
        <v>36</v>
      </c>
      <c r="B37" t="s">
        <v>35</v>
      </c>
      <c r="C37">
        <v>295</v>
      </c>
    </row>
    <row r="38" spans="1:3" x14ac:dyDescent="0.25">
      <c r="A38">
        <v>37</v>
      </c>
      <c r="B38" t="s">
        <v>36</v>
      </c>
      <c r="C38">
        <v>33</v>
      </c>
    </row>
    <row r="39" spans="1:3" x14ac:dyDescent="0.25">
      <c r="A39">
        <v>38</v>
      </c>
      <c r="B39" t="s">
        <v>37</v>
      </c>
      <c r="C39">
        <v>44117</v>
      </c>
    </row>
    <row r="40" spans="1:3" x14ac:dyDescent="0.25">
      <c r="A40">
        <v>39</v>
      </c>
      <c r="B40" t="s">
        <v>38</v>
      </c>
      <c r="C40">
        <v>83</v>
      </c>
    </row>
    <row r="41" spans="1:3" x14ac:dyDescent="0.25">
      <c r="A41">
        <v>40</v>
      </c>
      <c r="B41" t="s">
        <v>39</v>
      </c>
      <c r="C41">
        <v>804.00000000000045</v>
      </c>
    </row>
    <row r="42" spans="1:3" x14ac:dyDescent="0.25">
      <c r="A42">
        <v>41</v>
      </c>
      <c r="B42" t="s">
        <v>40</v>
      </c>
      <c r="C42">
        <v>5036</v>
      </c>
    </row>
    <row r="43" spans="1:3" x14ac:dyDescent="0.25">
      <c r="A43">
        <v>42</v>
      </c>
      <c r="B43" t="s">
        <v>41</v>
      </c>
      <c r="C43">
        <v>7.0000000000000009</v>
      </c>
    </row>
    <row r="44" spans="1:3" x14ac:dyDescent="0.25">
      <c r="A44">
        <v>43</v>
      </c>
      <c r="B44" t="s">
        <v>42</v>
      </c>
      <c r="C44">
        <v>451.99999999999994</v>
      </c>
    </row>
    <row r="45" spans="1:3" x14ac:dyDescent="0.25">
      <c r="A45">
        <v>44</v>
      </c>
      <c r="B45" t="s">
        <v>43</v>
      </c>
      <c r="C45">
        <v>82</v>
      </c>
    </row>
    <row r="46" spans="1:3" x14ac:dyDescent="0.25">
      <c r="A46">
        <v>45</v>
      </c>
      <c r="B46" t="s">
        <v>44</v>
      </c>
      <c r="C46">
        <v>88</v>
      </c>
    </row>
    <row r="47" spans="1:3" x14ac:dyDescent="0.25">
      <c r="A47">
        <v>46</v>
      </c>
      <c r="B47" t="s">
        <v>45</v>
      </c>
      <c r="C47">
        <v>147</v>
      </c>
    </row>
    <row r="48" spans="1:3" x14ac:dyDescent="0.25">
      <c r="A48">
        <v>47</v>
      </c>
      <c r="B48" t="s">
        <v>46</v>
      </c>
      <c r="C48">
        <v>8</v>
      </c>
    </row>
    <row r="49" spans="1:3" x14ac:dyDescent="0.25">
      <c r="A49">
        <v>48</v>
      </c>
      <c r="B49" t="s">
        <v>47</v>
      </c>
      <c r="C49">
        <v>3</v>
      </c>
    </row>
    <row r="50" spans="1:3" x14ac:dyDescent="0.25">
      <c r="A50">
        <v>49</v>
      </c>
      <c r="B50" t="s">
        <v>48</v>
      </c>
      <c r="C50">
        <v>70</v>
      </c>
    </row>
    <row r="51" spans="1:3" x14ac:dyDescent="0.25">
      <c r="A51">
        <v>50</v>
      </c>
      <c r="B51" t="s">
        <v>49</v>
      </c>
      <c r="C51">
        <v>42</v>
      </c>
    </row>
    <row r="52" spans="1:3" x14ac:dyDescent="0.25">
      <c r="A52">
        <v>51</v>
      </c>
      <c r="B52" t="s">
        <v>50</v>
      </c>
      <c r="C52">
        <v>174</v>
      </c>
    </row>
    <row r="53" spans="1:3" x14ac:dyDescent="0.25">
      <c r="A53">
        <v>52</v>
      </c>
      <c r="B53" t="s">
        <v>51</v>
      </c>
      <c r="C53">
        <v>1471</v>
      </c>
    </row>
    <row r="54" spans="1:3" x14ac:dyDescent="0.25">
      <c r="A54">
        <v>53</v>
      </c>
      <c r="B54" t="s">
        <v>52</v>
      </c>
      <c r="C54">
        <v>1669.0000000000002</v>
      </c>
    </row>
    <row r="55" spans="1:3" x14ac:dyDescent="0.25">
      <c r="A55">
        <v>54</v>
      </c>
      <c r="B55" t="s">
        <v>53</v>
      </c>
      <c r="C55">
        <v>256</v>
      </c>
    </row>
    <row r="56" spans="1:3" x14ac:dyDescent="0.25">
      <c r="A56">
        <v>55</v>
      </c>
      <c r="B56" t="s">
        <v>54</v>
      </c>
      <c r="C56">
        <v>1209</v>
      </c>
    </row>
    <row r="57" spans="1:3" x14ac:dyDescent="0.25">
      <c r="A57">
        <v>56</v>
      </c>
      <c r="B57" t="s">
        <v>55</v>
      </c>
      <c r="C57">
        <v>729</v>
      </c>
    </row>
    <row r="58" spans="1:3" x14ac:dyDescent="0.25">
      <c r="A58">
        <v>57</v>
      </c>
      <c r="B58" t="s">
        <v>56</v>
      </c>
      <c r="C58">
        <v>364</v>
      </c>
    </row>
    <row r="59" spans="1:3" x14ac:dyDescent="0.25">
      <c r="A59">
        <v>58</v>
      </c>
      <c r="B59" t="s">
        <v>57</v>
      </c>
      <c r="C59">
        <v>1057</v>
      </c>
    </row>
    <row r="60" spans="1:3" x14ac:dyDescent="0.25">
      <c r="A60">
        <v>59</v>
      </c>
      <c r="B60" t="s">
        <v>58</v>
      </c>
      <c r="C60">
        <v>265</v>
      </c>
    </row>
    <row r="61" spans="1:3" x14ac:dyDescent="0.25">
      <c r="A61">
        <v>60</v>
      </c>
      <c r="B61" t="s">
        <v>59</v>
      </c>
      <c r="C61">
        <v>3825</v>
      </c>
    </row>
    <row r="62" spans="1:3" x14ac:dyDescent="0.25">
      <c r="A62">
        <v>61</v>
      </c>
      <c r="B62" t="s">
        <v>60</v>
      </c>
      <c r="C62">
        <v>1703</v>
      </c>
    </row>
    <row r="63" spans="1:3" x14ac:dyDescent="0.25">
      <c r="A63">
        <v>62</v>
      </c>
      <c r="B63" t="s">
        <v>61</v>
      </c>
      <c r="C63">
        <v>261</v>
      </c>
    </row>
    <row r="64" spans="1:3" x14ac:dyDescent="0.25">
      <c r="A64">
        <v>63</v>
      </c>
      <c r="B64" t="s">
        <v>62</v>
      </c>
      <c r="C64">
        <v>2267</v>
      </c>
    </row>
    <row r="65" spans="1:3" s="1" customFormat="1" x14ac:dyDescent="0.25">
      <c r="A65" s="1">
        <v>64</v>
      </c>
      <c r="B65" s="1" t="s">
        <v>63</v>
      </c>
      <c r="C65" s="1">
        <v>332819.00000000006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F5BA-8D3F-44D5-861C-1CADC2D458BE}">
  <dimension ref="A1:AF41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15" sqref="H15"/>
    </sheetView>
  </sheetViews>
  <sheetFormatPr defaultRowHeight="15" x14ac:dyDescent="0.25"/>
  <cols>
    <col min="1" max="1" width="36.7109375" customWidth="1"/>
  </cols>
  <sheetData>
    <row r="1" spans="1:3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25"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93</v>
      </c>
      <c r="AD2" t="s">
        <v>94</v>
      </c>
      <c r="AE2" t="s">
        <v>95</v>
      </c>
      <c r="AF2" t="s">
        <v>96</v>
      </c>
    </row>
    <row r="3" spans="1:32" x14ac:dyDescent="0.25">
      <c r="A3" t="s">
        <v>135</v>
      </c>
      <c r="B3" s="3">
        <v>931</v>
      </c>
      <c r="C3" s="3">
        <v>1170</v>
      </c>
      <c r="D3" s="3">
        <v>14294</v>
      </c>
      <c r="E3" s="3">
        <v>4274</v>
      </c>
      <c r="F3" s="3">
        <v>13536.000000000002</v>
      </c>
      <c r="G3" s="3">
        <v>9149</v>
      </c>
      <c r="H3" s="3">
        <v>8474</v>
      </c>
      <c r="I3" s="3">
        <v>29489.999999999996</v>
      </c>
      <c r="J3" s="3">
        <v>1745</v>
      </c>
      <c r="K3" s="3">
        <v>30535.000000000004</v>
      </c>
      <c r="L3" s="3">
        <v>9129</v>
      </c>
      <c r="M3" s="3">
        <v>15788.999999999998</v>
      </c>
      <c r="N3" s="3">
        <v>9278</v>
      </c>
      <c r="O3" s="3">
        <v>15566</v>
      </c>
      <c r="P3" s="3">
        <v>15422.999999999998</v>
      </c>
      <c r="Q3" s="3">
        <v>13544.999999999998</v>
      </c>
      <c r="R3" s="3">
        <v>14644</v>
      </c>
      <c r="S3" s="3">
        <v>18795</v>
      </c>
      <c r="T3" s="3">
        <v>22758</v>
      </c>
      <c r="U3" s="3">
        <v>21187</v>
      </c>
      <c r="V3" s="3">
        <v>3469</v>
      </c>
      <c r="W3" s="3">
        <v>2518</v>
      </c>
      <c r="X3" s="3">
        <v>14579</v>
      </c>
      <c r="Y3" s="3">
        <v>4774</v>
      </c>
      <c r="Z3" s="3">
        <v>10375</v>
      </c>
      <c r="AA3" s="3">
        <v>2708</v>
      </c>
      <c r="AB3" s="3">
        <v>5819</v>
      </c>
      <c r="AC3" s="3">
        <v>9510</v>
      </c>
      <c r="AD3" s="3">
        <v>2248</v>
      </c>
      <c r="AE3" s="3">
        <v>6141</v>
      </c>
      <c r="AF3" s="3">
        <v>56175</v>
      </c>
    </row>
    <row r="4" spans="1:32" x14ac:dyDescent="0.25">
      <c r="A4" s="2" t="s">
        <v>97</v>
      </c>
      <c r="B4" s="3">
        <v>1.83</v>
      </c>
      <c r="C4" s="3">
        <v>0.01</v>
      </c>
      <c r="D4" s="3">
        <v>82.72</v>
      </c>
      <c r="E4" s="3">
        <v>209.96</v>
      </c>
      <c r="F4" s="3">
        <v>57.56</v>
      </c>
      <c r="G4" s="3">
        <v>35.03</v>
      </c>
      <c r="H4" s="3">
        <v>9.39</v>
      </c>
      <c r="I4" s="3">
        <v>52.34</v>
      </c>
      <c r="J4" s="3">
        <v>0</v>
      </c>
      <c r="K4" s="3">
        <v>36.18</v>
      </c>
      <c r="L4" s="3">
        <v>3.9</v>
      </c>
      <c r="M4" s="3">
        <v>79.91</v>
      </c>
      <c r="N4" s="3">
        <v>38.22</v>
      </c>
      <c r="O4" s="3">
        <v>17.329999999999998</v>
      </c>
      <c r="P4" s="3">
        <v>158.78</v>
      </c>
      <c r="Q4" s="3">
        <v>162.51</v>
      </c>
      <c r="R4" s="3">
        <v>3.64</v>
      </c>
      <c r="S4" s="3">
        <v>291.83</v>
      </c>
      <c r="T4" s="3">
        <v>0</v>
      </c>
      <c r="U4" s="3">
        <v>1.7</v>
      </c>
      <c r="V4" s="3">
        <v>0</v>
      </c>
      <c r="W4" s="3">
        <v>67.64</v>
      </c>
      <c r="X4" s="3">
        <v>55.03</v>
      </c>
      <c r="Y4" s="3">
        <v>33.369999999999997</v>
      </c>
      <c r="Z4" s="3">
        <v>14.7</v>
      </c>
      <c r="AA4" s="3">
        <v>0</v>
      </c>
      <c r="AB4" s="3">
        <v>24.1</v>
      </c>
      <c r="AC4" s="3">
        <v>22.28</v>
      </c>
      <c r="AD4" s="3">
        <v>1.1499999999999999</v>
      </c>
      <c r="AE4" s="3">
        <v>26.92</v>
      </c>
      <c r="AF4" s="3">
        <v>16.149999999999999</v>
      </c>
    </row>
    <row r="5" spans="1:32" x14ac:dyDescent="0.25">
      <c r="A5" s="2" t="s">
        <v>98</v>
      </c>
      <c r="B5" s="3">
        <v>0.96</v>
      </c>
      <c r="C5" s="3">
        <v>9.36</v>
      </c>
      <c r="D5" s="3">
        <v>14.53</v>
      </c>
      <c r="E5" s="3">
        <v>0.09</v>
      </c>
      <c r="F5" s="3">
        <v>4.8</v>
      </c>
      <c r="G5" s="3">
        <v>51.29</v>
      </c>
      <c r="H5" s="3">
        <v>49.51</v>
      </c>
      <c r="I5" s="3">
        <v>147.16999999999999</v>
      </c>
      <c r="J5" s="3">
        <v>0.05</v>
      </c>
      <c r="K5" s="3">
        <v>20.03</v>
      </c>
      <c r="L5" s="3">
        <v>0</v>
      </c>
      <c r="M5" s="3">
        <v>0</v>
      </c>
      <c r="N5" s="3">
        <v>0</v>
      </c>
      <c r="O5" s="3">
        <v>0</v>
      </c>
      <c r="P5" s="3">
        <v>109.13</v>
      </c>
      <c r="Q5" s="3">
        <v>49.21</v>
      </c>
      <c r="R5" s="3">
        <v>10.51</v>
      </c>
      <c r="S5" s="3">
        <v>0</v>
      </c>
      <c r="T5" s="3">
        <v>0.93</v>
      </c>
      <c r="U5" s="3">
        <v>0</v>
      </c>
      <c r="V5" s="3">
        <v>0.17</v>
      </c>
      <c r="W5" s="3">
        <v>0.5</v>
      </c>
      <c r="X5" s="3">
        <v>0.45</v>
      </c>
      <c r="Y5" s="3">
        <v>0</v>
      </c>
      <c r="Z5" s="3">
        <v>0.04</v>
      </c>
      <c r="AA5" s="3">
        <v>0</v>
      </c>
      <c r="AB5" s="3">
        <v>69.72</v>
      </c>
      <c r="AC5" s="3">
        <v>13.27</v>
      </c>
      <c r="AD5" s="3">
        <v>19.489999999999998</v>
      </c>
      <c r="AE5" s="3">
        <v>0.27</v>
      </c>
      <c r="AF5" s="3">
        <v>333.93</v>
      </c>
    </row>
    <row r="6" spans="1:32" x14ac:dyDescent="0.25">
      <c r="A6" s="2" t="s">
        <v>99</v>
      </c>
      <c r="B6" s="3">
        <v>2.48</v>
      </c>
      <c r="C6" s="3">
        <v>0.04</v>
      </c>
      <c r="D6" s="3">
        <v>192.93</v>
      </c>
      <c r="E6" s="3">
        <v>32.32</v>
      </c>
      <c r="F6" s="3">
        <v>37.32</v>
      </c>
      <c r="G6" s="3">
        <v>118.22</v>
      </c>
      <c r="H6" s="3">
        <v>12.09</v>
      </c>
      <c r="I6" s="3">
        <v>0.7</v>
      </c>
      <c r="J6" s="3">
        <v>0</v>
      </c>
      <c r="K6" s="3">
        <v>22.79</v>
      </c>
      <c r="L6" s="3">
        <v>0.72</v>
      </c>
      <c r="M6" s="3">
        <v>43.04</v>
      </c>
      <c r="N6" s="3">
        <v>9.32</v>
      </c>
      <c r="O6" s="3">
        <v>23.43</v>
      </c>
      <c r="P6" s="3">
        <v>21.1</v>
      </c>
      <c r="Q6" s="3">
        <v>14.27</v>
      </c>
      <c r="R6" s="3">
        <v>9.34</v>
      </c>
      <c r="S6" s="3">
        <v>4.8899999999999997</v>
      </c>
      <c r="T6" s="3">
        <v>9.0399999999999991</v>
      </c>
      <c r="U6" s="3">
        <v>6.64</v>
      </c>
      <c r="V6" s="3">
        <v>4.75</v>
      </c>
      <c r="W6" s="3">
        <v>1.74</v>
      </c>
      <c r="X6" s="3">
        <v>55.8</v>
      </c>
      <c r="Y6" s="3">
        <v>0.19</v>
      </c>
      <c r="Z6" s="3">
        <v>27.35</v>
      </c>
      <c r="AA6" s="3">
        <v>0.87</v>
      </c>
      <c r="AB6" s="3">
        <v>4.99</v>
      </c>
      <c r="AC6" s="3">
        <v>3.56</v>
      </c>
      <c r="AD6" s="3">
        <v>0.2</v>
      </c>
      <c r="AE6" s="3">
        <v>0.03</v>
      </c>
      <c r="AF6" s="3">
        <v>5.86</v>
      </c>
    </row>
    <row r="7" spans="1:32" x14ac:dyDescent="0.25">
      <c r="A7" s="2" t="s">
        <v>100</v>
      </c>
      <c r="B7" s="3">
        <v>0</v>
      </c>
      <c r="C7" s="3">
        <v>0</v>
      </c>
      <c r="D7" s="3">
        <v>3.72</v>
      </c>
      <c r="E7" s="3">
        <v>2.29</v>
      </c>
      <c r="F7" s="3">
        <v>26.2</v>
      </c>
      <c r="G7" s="3">
        <v>35.47</v>
      </c>
      <c r="H7" s="3">
        <v>7.02</v>
      </c>
      <c r="I7" s="3">
        <v>2.6</v>
      </c>
      <c r="J7" s="3">
        <v>0</v>
      </c>
      <c r="K7" s="3">
        <v>0.88</v>
      </c>
      <c r="L7" s="3">
        <v>2.08</v>
      </c>
      <c r="M7" s="3">
        <v>2.5099999999999998</v>
      </c>
      <c r="N7" s="3">
        <v>13.57</v>
      </c>
      <c r="O7" s="3">
        <v>56.29</v>
      </c>
      <c r="P7" s="3">
        <v>22.29</v>
      </c>
      <c r="Q7" s="3">
        <v>65.17</v>
      </c>
      <c r="R7" s="3">
        <v>9.83</v>
      </c>
      <c r="S7" s="3">
        <v>35.11</v>
      </c>
      <c r="T7" s="3">
        <v>20.62</v>
      </c>
      <c r="U7" s="3">
        <v>17.91</v>
      </c>
      <c r="V7" s="3">
        <v>3.9</v>
      </c>
      <c r="W7" s="3">
        <v>0.04</v>
      </c>
      <c r="X7" s="3">
        <v>23.1</v>
      </c>
      <c r="Y7" s="3">
        <v>3.22</v>
      </c>
      <c r="Z7" s="3">
        <v>46.44</v>
      </c>
      <c r="AA7" s="3">
        <v>0.31</v>
      </c>
      <c r="AB7" s="3">
        <v>12.06</v>
      </c>
      <c r="AC7" s="3">
        <v>4.91</v>
      </c>
      <c r="AD7" s="3">
        <v>6.32</v>
      </c>
      <c r="AE7" s="3">
        <v>0</v>
      </c>
      <c r="AF7" s="3">
        <v>6.06</v>
      </c>
    </row>
    <row r="8" spans="1:32" x14ac:dyDescent="0.25">
      <c r="A8" s="2" t="s">
        <v>101</v>
      </c>
      <c r="B8" s="3">
        <v>0.22</v>
      </c>
      <c r="C8" s="3">
        <v>2.58</v>
      </c>
      <c r="D8" s="3">
        <v>7.13</v>
      </c>
      <c r="E8" s="3">
        <v>0.23</v>
      </c>
      <c r="F8" s="3">
        <v>12.7</v>
      </c>
      <c r="G8" s="3">
        <v>3.08</v>
      </c>
      <c r="H8" s="3">
        <v>0.05</v>
      </c>
      <c r="I8" s="3">
        <v>2.4700000000000002</v>
      </c>
      <c r="J8" s="3">
        <v>0</v>
      </c>
      <c r="K8" s="3">
        <v>40.549999999999997</v>
      </c>
      <c r="L8" s="3">
        <v>9.66</v>
      </c>
      <c r="M8" s="3">
        <v>7.66</v>
      </c>
      <c r="N8" s="3">
        <v>5.66</v>
      </c>
      <c r="O8" s="3">
        <v>7.86</v>
      </c>
      <c r="P8" s="3">
        <v>334.29</v>
      </c>
      <c r="Q8" s="3">
        <v>4.33</v>
      </c>
      <c r="R8" s="3">
        <v>6.6</v>
      </c>
      <c r="S8" s="3">
        <v>28.36</v>
      </c>
      <c r="T8" s="3">
        <v>23.92</v>
      </c>
      <c r="U8" s="3">
        <v>11.62</v>
      </c>
      <c r="V8" s="3">
        <v>1.29</v>
      </c>
      <c r="W8" s="3">
        <v>8.81</v>
      </c>
      <c r="X8" s="3">
        <v>36.119999999999997</v>
      </c>
      <c r="Y8" s="3">
        <v>0.48</v>
      </c>
      <c r="Z8" s="3">
        <v>14.67</v>
      </c>
      <c r="AA8" s="3">
        <v>0</v>
      </c>
      <c r="AB8" s="3">
        <v>0.59</v>
      </c>
      <c r="AC8" s="3">
        <v>0.46</v>
      </c>
      <c r="AD8" s="3">
        <v>1.54</v>
      </c>
      <c r="AE8" s="3">
        <v>0</v>
      </c>
      <c r="AF8" s="3">
        <v>4.66</v>
      </c>
    </row>
    <row r="9" spans="1:32" x14ac:dyDescent="0.25">
      <c r="A9" s="2" t="s">
        <v>102</v>
      </c>
      <c r="B9" s="3">
        <v>0</v>
      </c>
      <c r="C9" s="3">
        <v>0</v>
      </c>
      <c r="D9" s="3">
        <v>0</v>
      </c>
      <c r="E9" s="3">
        <v>0</v>
      </c>
      <c r="F9" s="3">
        <v>0.24</v>
      </c>
      <c r="G9" s="3">
        <v>0.09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0.01</v>
      </c>
      <c r="Q9" s="3">
        <v>0.01</v>
      </c>
      <c r="R9" s="3">
        <v>0.02</v>
      </c>
      <c r="S9" s="3">
        <v>0</v>
      </c>
      <c r="T9" s="3">
        <v>0</v>
      </c>
      <c r="U9" s="3">
        <v>0.02</v>
      </c>
      <c r="V9" s="3">
        <v>0</v>
      </c>
      <c r="W9" s="3">
        <v>0</v>
      </c>
      <c r="X9" s="3">
        <v>0.19</v>
      </c>
      <c r="Y9" s="3">
        <v>0</v>
      </c>
      <c r="Z9" s="3">
        <v>0.06</v>
      </c>
      <c r="AA9" s="3">
        <v>0</v>
      </c>
      <c r="AB9" s="3">
        <v>0</v>
      </c>
      <c r="AC9" s="3">
        <v>0</v>
      </c>
      <c r="AD9" s="3">
        <v>0.01</v>
      </c>
      <c r="AE9" s="3">
        <v>0</v>
      </c>
      <c r="AF9" s="3">
        <v>0</v>
      </c>
    </row>
    <row r="10" spans="1:32" x14ac:dyDescent="0.25">
      <c r="A10" s="2" t="s">
        <v>103</v>
      </c>
      <c r="B10" s="3">
        <v>5.54</v>
      </c>
      <c r="C10" s="3">
        <v>4.28</v>
      </c>
      <c r="D10" s="3">
        <v>22.3</v>
      </c>
      <c r="E10" s="3">
        <v>3.89</v>
      </c>
      <c r="F10" s="3">
        <v>15.46</v>
      </c>
      <c r="G10" s="3">
        <v>20.65</v>
      </c>
      <c r="H10" s="3">
        <v>23.11</v>
      </c>
      <c r="I10" s="3">
        <v>24.76</v>
      </c>
      <c r="J10" s="3">
        <v>8.33</v>
      </c>
      <c r="K10" s="3">
        <v>31.12</v>
      </c>
      <c r="L10" s="3">
        <v>32.11</v>
      </c>
      <c r="M10" s="3">
        <v>17.079999999999998</v>
      </c>
      <c r="N10" s="3">
        <v>37.06</v>
      </c>
      <c r="O10" s="3">
        <v>13.38</v>
      </c>
      <c r="P10" s="3">
        <v>159.31</v>
      </c>
      <c r="Q10" s="3">
        <v>37.03</v>
      </c>
      <c r="R10" s="3">
        <v>16.48</v>
      </c>
      <c r="S10" s="3">
        <v>24.08</v>
      </c>
      <c r="T10" s="3">
        <v>99.77</v>
      </c>
      <c r="U10" s="3">
        <v>301.10000000000002</v>
      </c>
      <c r="V10" s="3">
        <v>32.840000000000003</v>
      </c>
      <c r="W10" s="3">
        <v>5.64</v>
      </c>
      <c r="X10" s="3">
        <v>26.77</v>
      </c>
      <c r="Y10" s="3">
        <v>1.5</v>
      </c>
      <c r="Z10" s="3">
        <v>159.32</v>
      </c>
      <c r="AA10" s="3">
        <v>0.31</v>
      </c>
      <c r="AB10" s="3">
        <v>4.87</v>
      </c>
      <c r="AC10" s="3">
        <v>8.85</v>
      </c>
      <c r="AD10" s="3">
        <v>2.37</v>
      </c>
      <c r="AE10" s="3">
        <v>1.96</v>
      </c>
      <c r="AF10" s="3">
        <v>17.25</v>
      </c>
    </row>
    <row r="11" spans="1:32" x14ac:dyDescent="0.25">
      <c r="A11" s="2" t="s">
        <v>104</v>
      </c>
      <c r="B11" s="3">
        <v>7.3</v>
      </c>
      <c r="C11" s="3">
        <v>7.19</v>
      </c>
      <c r="D11" s="3">
        <v>18.649999999999999</v>
      </c>
      <c r="E11" s="3">
        <v>4.97</v>
      </c>
      <c r="F11" s="3">
        <v>21.79</v>
      </c>
      <c r="G11" s="3">
        <v>8.2899999999999991</v>
      </c>
      <c r="H11" s="3">
        <v>3.29</v>
      </c>
      <c r="I11" s="3">
        <v>15.34</v>
      </c>
      <c r="J11" s="3">
        <v>17.739999999999998</v>
      </c>
      <c r="K11" s="3">
        <v>26.44</v>
      </c>
      <c r="L11" s="3">
        <v>32</v>
      </c>
      <c r="M11" s="3">
        <v>44.27</v>
      </c>
      <c r="N11" s="3">
        <v>34.340000000000003</v>
      </c>
      <c r="O11" s="3">
        <v>12.5</v>
      </c>
      <c r="P11" s="3">
        <v>68.14</v>
      </c>
      <c r="Q11" s="3">
        <v>21.15</v>
      </c>
      <c r="R11" s="3">
        <v>39.69</v>
      </c>
      <c r="S11" s="3">
        <v>17.02</v>
      </c>
      <c r="T11" s="3">
        <v>48.71</v>
      </c>
      <c r="U11" s="3">
        <v>15</v>
      </c>
      <c r="V11" s="3">
        <v>3.34</v>
      </c>
      <c r="W11" s="3">
        <v>7.65</v>
      </c>
      <c r="X11" s="3">
        <v>22.9</v>
      </c>
      <c r="Y11" s="3">
        <v>2.2200000000000002</v>
      </c>
      <c r="Z11" s="3">
        <v>5.14</v>
      </c>
      <c r="AA11" s="3">
        <v>0.19</v>
      </c>
      <c r="AB11" s="3">
        <v>7.41</v>
      </c>
      <c r="AC11" s="3">
        <v>6.02</v>
      </c>
      <c r="AD11" s="3">
        <v>0.19</v>
      </c>
      <c r="AE11" s="3">
        <v>5.0199999999999996</v>
      </c>
      <c r="AF11" s="3">
        <v>17.239999999999998</v>
      </c>
    </row>
    <row r="12" spans="1:32" x14ac:dyDescent="0.25">
      <c r="A12" s="2" t="s">
        <v>105</v>
      </c>
      <c r="B12" s="3">
        <v>13.27</v>
      </c>
      <c r="C12" s="3">
        <v>10.43</v>
      </c>
      <c r="D12" s="3">
        <v>32.58</v>
      </c>
      <c r="E12" s="3">
        <v>7.26</v>
      </c>
      <c r="F12" s="3">
        <v>13.81</v>
      </c>
      <c r="G12" s="3">
        <v>22.67</v>
      </c>
      <c r="H12" s="3">
        <v>26.79</v>
      </c>
      <c r="I12" s="3">
        <v>22.13</v>
      </c>
      <c r="J12" s="3">
        <v>15.95</v>
      </c>
      <c r="K12" s="3">
        <v>45.39</v>
      </c>
      <c r="L12" s="3">
        <v>46.02</v>
      </c>
      <c r="M12" s="3">
        <v>21.85</v>
      </c>
      <c r="N12" s="3">
        <v>28.7</v>
      </c>
      <c r="O12" s="3">
        <v>17.45</v>
      </c>
      <c r="P12" s="3">
        <v>59.65</v>
      </c>
      <c r="Q12" s="3">
        <v>52</v>
      </c>
      <c r="R12" s="3">
        <v>33.06</v>
      </c>
      <c r="S12" s="3">
        <v>17.82</v>
      </c>
      <c r="T12" s="3">
        <v>76.62</v>
      </c>
      <c r="U12" s="3">
        <v>28.06</v>
      </c>
      <c r="V12" s="3">
        <v>1.87</v>
      </c>
      <c r="W12" s="3">
        <v>8.93</v>
      </c>
      <c r="X12" s="3">
        <v>46.86</v>
      </c>
      <c r="Y12" s="3">
        <v>10.08</v>
      </c>
      <c r="Z12" s="3">
        <v>10.96</v>
      </c>
      <c r="AA12" s="3">
        <v>10.96</v>
      </c>
      <c r="AB12" s="3">
        <v>18.82</v>
      </c>
      <c r="AC12" s="3">
        <v>23.6</v>
      </c>
      <c r="AD12" s="3">
        <v>1.48</v>
      </c>
      <c r="AE12" s="3">
        <v>1.51</v>
      </c>
      <c r="AF12" s="3">
        <v>4.79</v>
      </c>
    </row>
    <row r="13" spans="1:32" x14ac:dyDescent="0.25">
      <c r="A13" s="2" t="s">
        <v>106</v>
      </c>
      <c r="B13" s="3">
        <v>0.32</v>
      </c>
      <c r="C13" s="3">
        <v>0.21</v>
      </c>
      <c r="D13" s="3">
        <v>1.24</v>
      </c>
      <c r="E13" s="3">
        <v>0.39</v>
      </c>
      <c r="F13" s="3">
        <v>0.74</v>
      </c>
      <c r="G13" s="3">
        <v>0.39</v>
      </c>
      <c r="H13" s="3">
        <v>0.68</v>
      </c>
      <c r="I13" s="3">
        <v>1.05</v>
      </c>
      <c r="J13" s="3">
        <v>0.74</v>
      </c>
      <c r="K13" s="3">
        <v>2.1800000000000002</v>
      </c>
      <c r="L13" s="3">
        <v>0.96</v>
      </c>
      <c r="M13" s="3">
        <v>3.32</v>
      </c>
      <c r="N13" s="3">
        <v>1.2</v>
      </c>
      <c r="O13" s="3">
        <v>1.74</v>
      </c>
      <c r="P13" s="3">
        <v>2.88</v>
      </c>
      <c r="Q13" s="3">
        <v>2.4</v>
      </c>
      <c r="R13" s="3">
        <v>4.72</v>
      </c>
      <c r="S13" s="3">
        <v>7.82</v>
      </c>
      <c r="T13" s="3">
        <v>1.64</v>
      </c>
      <c r="U13" s="3">
        <v>0.82</v>
      </c>
      <c r="V13" s="3">
        <v>0.08</v>
      </c>
      <c r="W13" s="3">
        <v>0.49</v>
      </c>
      <c r="X13" s="3">
        <v>2.5299999999999998</v>
      </c>
      <c r="Y13" s="3">
        <v>4.88</v>
      </c>
      <c r="Z13" s="3">
        <v>10.51</v>
      </c>
      <c r="AA13" s="3">
        <v>0</v>
      </c>
      <c r="AB13" s="3">
        <v>2.2000000000000002</v>
      </c>
      <c r="AC13" s="3">
        <v>0.91</v>
      </c>
      <c r="AD13" s="3">
        <v>0</v>
      </c>
      <c r="AE13" s="3">
        <v>0.1</v>
      </c>
      <c r="AF13" s="3">
        <v>0.21</v>
      </c>
    </row>
    <row r="14" spans="1:32" x14ac:dyDescent="0.25">
      <c r="A14" s="2" t="s">
        <v>107</v>
      </c>
      <c r="B14" s="3">
        <v>2.76</v>
      </c>
      <c r="C14" s="3">
        <v>8.3800000000000008</v>
      </c>
      <c r="D14" s="3">
        <v>37.49</v>
      </c>
      <c r="E14" s="3">
        <v>3.65</v>
      </c>
      <c r="F14" s="3">
        <v>7.46</v>
      </c>
      <c r="G14" s="3">
        <v>13.32</v>
      </c>
      <c r="H14" s="3">
        <v>2.83</v>
      </c>
      <c r="I14" s="3">
        <v>2.36</v>
      </c>
      <c r="J14" s="3">
        <v>36.200000000000003</v>
      </c>
      <c r="K14" s="3">
        <v>507.55</v>
      </c>
      <c r="L14" s="3">
        <v>868.35</v>
      </c>
      <c r="M14" s="3">
        <v>28.16</v>
      </c>
      <c r="N14" s="3">
        <v>125.95</v>
      </c>
      <c r="O14" s="3">
        <v>20.77</v>
      </c>
      <c r="P14" s="3">
        <v>152.44999999999999</v>
      </c>
      <c r="Q14" s="3">
        <v>25.6</v>
      </c>
      <c r="R14" s="3">
        <v>44.09</v>
      </c>
      <c r="S14" s="3">
        <v>35.36</v>
      </c>
      <c r="T14" s="3">
        <v>373.63</v>
      </c>
      <c r="U14" s="3">
        <v>16.559999999999999</v>
      </c>
      <c r="V14" s="3">
        <v>0.66</v>
      </c>
      <c r="W14" s="3">
        <v>8.06</v>
      </c>
      <c r="X14" s="3">
        <v>76.5</v>
      </c>
      <c r="Y14" s="3">
        <v>0.33</v>
      </c>
      <c r="Z14" s="3">
        <v>8.74</v>
      </c>
      <c r="AA14" s="3">
        <v>7.0000000000000007E-2</v>
      </c>
      <c r="AB14" s="3">
        <v>13.84</v>
      </c>
      <c r="AC14" s="3">
        <v>1.89</v>
      </c>
      <c r="AD14" s="3">
        <v>0.24</v>
      </c>
      <c r="AE14" s="3">
        <v>0.69</v>
      </c>
      <c r="AF14" s="3">
        <v>9.19</v>
      </c>
    </row>
    <row r="15" spans="1:32" x14ac:dyDescent="0.25">
      <c r="A15" s="2" t="s">
        <v>108</v>
      </c>
      <c r="B15" s="3">
        <v>2.09</v>
      </c>
      <c r="C15" s="3">
        <v>1.7</v>
      </c>
      <c r="D15" s="3">
        <v>3.78</v>
      </c>
      <c r="E15" s="3">
        <v>0.43</v>
      </c>
      <c r="F15" s="3">
        <v>0.31</v>
      </c>
      <c r="G15" s="3">
        <v>3.96</v>
      </c>
      <c r="H15" s="3">
        <v>0.8</v>
      </c>
      <c r="I15" s="3">
        <v>0.04</v>
      </c>
      <c r="J15" s="3">
        <v>20.83</v>
      </c>
      <c r="K15" s="3">
        <v>85.33</v>
      </c>
      <c r="L15" s="3">
        <v>68.44</v>
      </c>
      <c r="M15" s="3">
        <v>3.39</v>
      </c>
      <c r="N15" s="3">
        <v>37.799999999999997</v>
      </c>
      <c r="O15" s="3">
        <v>2.76</v>
      </c>
      <c r="P15" s="3">
        <v>23.2</v>
      </c>
      <c r="Q15" s="3">
        <v>1.27</v>
      </c>
      <c r="R15" s="3">
        <v>5.75</v>
      </c>
      <c r="S15" s="3">
        <v>0.84</v>
      </c>
      <c r="T15" s="3">
        <v>146.77000000000001</v>
      </c>
      <c r="U15" s="3">
        <v>0.4</v>
      </c>
      <c r="V15" s="3">
        <v>0.08</v>
      </c>
      <c r="W15" s="3">
        <v>0.6</v>
      </c>
      <c r="X15" s="3">
        <v>1.84</v>
      </c>
      <c r="Y15" s="3">
        <v>0.33</v>
      </c>
      <c r="Z15" s="3">
        <v>0.13</v>
      </c>
      <c r="AA15" s="3">
        <v>0</v>
      </c>
      <c r="AB15" s="3">
        <v>0.18</v>
      </c>
      <c r="AC15" s="3">
        <v>0.26</v>
      </c>
      <c r="AD15" s="3">
        <v>0.03</v>
      </c>
      <c r="AE15" s="3">
        <v>0.01</v>
      </c>
      <c r="AF15" s="3">
        <v>0.18</v>
      </c>
    </row>
    <row r="16" spans="1:32" x14ac:dyDescent="0.25">
      <c r="A16" s="2" t="s">
        <v>109</v>
      </c>
      <c r="B16" s="3">
        <v>0.21</v>
      </c>
      <c r="C16" s="3">
        <v>0.69</v>
      </c>
      <c r="D16" s="3">
        <v>33.630000000000003</v>
      </c>
      <c r="E16" s="3">
        <v>0.01</v>
      </c>
      <c r="F16" s="3">
        <v>1.1100000000000001</v>
      </c>
      <c r="G16" s="3">
        <v>0.85</v>
      </c>
      <c r="H16" s="3">
        <v>0.34</v>
      </c>
      <c r="I16" s="3">
        <v>0.24</v>
      </c>
      <c r="J16" s="3">
        <v>4.49</v>
      </c>
      <c r="K16" s="3">
        <v>15.04</v>
      </c>
      <c r="L16" s="3">
        <v>46.09</v>
      </c>
      <c r="M16" s="3">
        <v>6.1</v>
      </c>
      <c r="N16" s="3">
        <v>45.09</v>
      </c>
      <c r="O16" s="3">
        <v>3.09</v>
      </c>
      <c r="P16" s="3">
        <v>14.45</v>
      </c>
      <c r="Q16" s="3">
        <v>6.75</v>
      </c>
      <c r="R16" s="3">
        <v>0.56000000000000005</v>
      </c>
      <c r="S16" s="3">
        <v>5.38</v>
      </c>
      <c r="T16" s="3">
        <v>113.55</v>
      </c>
      <c r="U16" s="3">
        <v>3.94</v>
      </c>
      <c r="V16" s="3">
        <v>0.01</v>
      </c>
      <c r="W16" s="3">
        <v>1.5</v>
      </c>
      <c r="X16" s="3">
        <v>7</v>
      </c>
      <c r="Y16" s="3">
        <v>0.01</v>
      </c>
      <c r="Z16" s="3">
        <v>0.02</v>
      </c>
      <c r="AA16" s="3">
        <v>0.05</v>
      </c>
      <c r="AB16" s="3">
        <v>0.02</v>
      </c>
      <c r="AC16" s="3">
        <v>0.71</v>
      </c>
      <c r="AD16" s="3">
        <v>0</v>
      </c>
      <c r="AE16" s="3">
        <v>0.08</v>
      </c>
      <c r="AF16" s="3">
        <v>0.84</v>
      </c>
    </row>
    <row r="17" spans="1:32" x14ac:dyDescent="0.25">
      <c r="A17" s="2" t="s">
        <v>110</v>
      </c>
      <c r="B17" s="3">
        <v>0.37</v>
      </c>
      <c r="C17" s="3">
        <v>0.62</v>
      </c>
      <c r="D17" s="3">
        <v>1.38</v>
      </c>
      <c r="E17" s="3">
        <v>0.06</v>
      </c>
      <c r="F17" s="3">
        <v>0.81</v>
      </c>
      <c r="G17" s="3">
        <v>2.0699999999999998</v>
      </c>
      <c r="H17" s="3">
        <v>9.89</v>
      </c>
      <c r="I17" s="3">
        <v>4.6900000000000004</v>
      </c>
      <c r="J17" s="3">
        <v>3.15</v>
      </c>
      <c r="K17" s="3">
        <v>10.25</v>
      </c>
      <c r="L17" s="3">
        <v>11.29</v>
      </c>
      <c r="M17" s="3">
        <v>4.21</v>
      </c>
      <c r="N17" s="3">
        <v>15.23</v>
      </c>
      <c r="O17" s="3">
        <v>8.8800000000000008</v>
      </c>
      <c r="P17" s="3">
        <v>8.99</v>
      </c>
      <c r="Q17" s="3">
        <v>2.46</v>
      </c>
      <c r="R17" s="3">
        <v>3.71</v>
      </c>
      <c r="S17" s="3">
        <v>16.18</v>
      </c>
      <c r="T17" s="3">
        <v>23.8</v>
      </c>
      <c r="U17" s="3">
        <v>9.85</v>
      </c>
      <c r="V17" s="3">
        <v>0.15</v>
      </c>
      <c r="W17" s="3">
        <v>0.55000000000000004</v>
      </c>
      <c r="X17" s="3">
        <v>3.19</v>
      </c>
      <c r="Y17" s="3">
        <v>0.67</v>
      </c>
      <c r="Z17" s="3">
        <v>2.37</v>
      </c>
      <c r="AA17" s="3">
        <v>0.02</v>
      </c>
      <c r="AB17" s="3">
        <v>0.08</v>
      </c>
      <c r="AC17" s="3">
        <v>0.19</v>
      </c>
      <c r="AD17" s="3">
        <v>0</v>
      </c>
      <c r="AE17" s="3">
        <v>0.01</v>
      </c>
      <c r="AF17" s="3">
        <v>0.3</v>
      </c>
    </row>
    <row r="18" spans="1:32" x14ac:dyDescent="0.25">
      <c r="A18" s="2" t="s">
        <v>111</v>
      </c>
      <c r="B18" s="3">
        <v>0.89</v>
      </c>
      <c r="C18" s="3">
        <v>2.59</v>
      </c>
      <c r="D18" s="3">
        <v>0.54</v>
      </c>
      <c r="E18" s="3">
        <v>0.04</v>
      </c>
      <c r="F18" s="3">
        <v>0.03</v>
      </c>
      <c r="G18" s="3">
        <v>1.1299999999999999</v>
      </c>
      <c r="H18" s="3">
        <v>0.14000000000000001</v>
      </c>
      <c r="I18" s="3">
        <v>0.51</v>
      </c>
      <c r="J18" s="3">
        <v>5.52</v>
      </c>
      <c r="K18" s="3">
        <v>4.24</v>
      </c>
      <c r="L18" s="3">
        <v>13.15</v>
      </c>
      <c r="M18" s="3">
        <v>0.56000000000000005</v>
      </c>
      <c r="N18" s="3">
        <v>4.13</v>
      </c>
      <c r="O18" s="3">
        <v>0.66</v>
      </c>
      <c r="P18" s="3">
        <v>4.3600000000000003</v>
      </c>
      <c r="Q18" s="3">
        <v>0.72</v>
      </c>
      <c r="R18" s="3">
        <v>0.38</v>
      </c>
      <c r="S18" s="3">
        <v>1.1299999999999999</v>
      </c>
      <c r="T18" s="3">
        <v>45.26</v>
      </c>
      <c r="U18" s="3">
        <v>0.89</v>
      </c>
      <c r="V18" s="3">
        <v>0.1</v>
      </c>
      <c r="W18" s="3">
        <v>0.28999999999999998</v>
      </c>
      <c r="X18" s="3">
        <v>1.49</v>
      </c>
      <c r="Y18" s="3">
        <v>0.01</v>
      </c>
      <c r="Z18" s="3">
        <v>0.02</v>
      </c>
      <c r="AA18" s="3">
        <v>0</v>
      </c>
      <c r="AB18" s="3">
        <v>0.05</v>
      </c>
      <c r="AC18" s="3">
        <v>0.01</v>
      </c>
      <c r="AD18" s="3">
        <v>0</v>
      </c>
      <c r="AE18" s="3">
        <v>0.03</v>
      </c>
      <c r="AF18" s="3">
        <v>0.23</v>
      </c>
    </row>
    <row r="19" spans="1:32" x14ac:dyDescent="0.25">
      <c r="A19" s="2" t="s">
        <v>112</v>
      </c>
      <c r="B19" s="3">
        <v>2.02</v>
      </c>
      <c r="C19" s="3">
        <v>3.93</v>
      </c>
      <c r="D19" s="3">
        <v>97</v>
      </c>
      <c r="E19" s="3">
        <v>4.7300000000000004</v>
      </c>
      <c r="F19" s="3">
        <v>16.54</v>
      </c>
      <c r="G19" s="3">
        <v>17.21</v>
      </c>
      <c r="H19" s="3">
        <v>45.63</v>
      </c>
      <c r="I19" s="3">
        <v>24.72</v>
      </c>
      <c r="J19" s="3">
        <v>17.29</v>
      </c>
      <c r="K19" s="3">
        <v>126.66</v>
      </c>
      <c r="L19" s="3">
        <v>464.95</v>
      </c>
      <c r="M19" s="3">
        <v>29.32</v>
      </c>
      <c r="N19" s="3">
        <v>128.37</v>
      </c>
      <c r="O19" s="3">
        <v>40.69</v>
      </c>
      <c r="P19" s="3">
        <v>293.42</v>
      </c>
      <c r="Q19" s="3">
        <v>162.63</v>
      </c>
      <c r="R19" s="3">
        <v>69.66</v>
      </c>
      <c r="S19" s="3">
        <v>155.13</v>
      </c>
      <c r="T19" s="3">
        <v>255.82</v>
      </c>
      <c r="U19" s="3">
        <v>135.02000000000001</v>
      </c>
      <c r="V19" s="3">
        <v>40.020000000000003</v>
      </c>
      <c r="W19" s="3">
        <v>24.13</v>
      </c>
      <c r="X19" s="3">
        <v>142.44</v>
      </c>
      <c r="Y19" s="3">
        <v>7.37</v>
      </c>
      <c r="Z19" s="3">
        <v>25.96</v>
      </c>
      <c r="AA19" s="3">
        <v>0</v>
      </c>
      <c r="AB19" s="3">
        <v>31.48</v>
      </c>
      <c r="AC19" s="3">
        <v>9.77</v>
      </c>
      <c r="AD19" s="3">
        <v>0.02</v>
      </c>
      <c r="AE19" s="3">
        <v>60.44</v>
      </c>
      <c r="AF19" s="3">
        <v>16.45</v>
      </c>
    </row>
    <row r="20" spans="1:32" x14ac:dyDescent="0.25">
      <c r="A20" s="2" t="s">
        <v>113</v>
      </c>
      <c r="B20" s="3">
        <v>4.09</v>
      </c>
      <c r="C20" s="3">
        <v>0.6</v>
      </c>
      <c r="D20" s="3">
        <v>1.3</v>
      </c>
      <c r="E20" s="3">
        <v>0.33</v>
      </c>
      <c r="F20" s="3">
        <v>0.06</v>
      </c>
      <c r="G20" s="3">
        <v>0.88</v>
      </c>
      <c r="H20" s="3">
        <v>0.16</v>
      </c>
      <c r="I20" s="3">
        <v>0.42</v>
      </c>
      <c r="J20" s="3">
        <v>5.23</v>
      </c>
      <c r="K20" s="3">
        <v>6</v>
      </c>
      <c r="L20" s="3">
        <v>6.78</v>
      </c>
      <c r="M20" s="3">
        <v>1.44</v>
      </c>
      <c r="N20" s="3">
        <v>2.67</v>
      </c>
      <c r="O20" s="3">
        <v>1.36</v>
      </c>
      <c r="P20" s="3">
        <v>4.0999999999999996</v>
      </c>
      <c r="Q20" s="3">
        <v>1.45</v>
      </c>
      <c r="R20" s="3">
        <v>2.33</v>
      </c>
      <c r="S20" s="3">
        <v>2.5099999999999998</v>
      </c>
      <c r="T20" s="3">
        <v>56.11</v>
      </c>
      <c r="U20" s="3">
        <v>1.01</v>
      </c>
      <c r="V20" s="3">
        <v>0.12</v>
      </c>
      <c r="W20" s="3">
        <v>1.1200000000000001</v>
      </c>
      <c r="X20" s="3">
        <v>5.03</v>
      </c>
      <c r="Y20" s="3">
        <v>0.21</v>
      </c>
      <c r="Z20" s="3">
        <v>0.82</v>
      </c>
      <c r="AA20" s="3">
        <v>0.09</v>
      </c>
      <c r="AB20" s="3">
        <v>1.04</v>
      </c>
      <c r="AC20" s="3">
        <v>0.42</v>
      </c>
      <c r="AD20" s="3">
        <v>0.13</v>
      </c>
      <c r="AE20" s="3">
        <v>0.04</v>
      </c>
      <c r="AF20" s="3">
        <v>0.17</v>
      </c>
    </row>
    <row r="21" spans="1:32" x14ac:dyDescent="0.25">
      <c r="A21" s="2" t="s">
        <v>114</v>
      </c>
      <c r="B21" s="3">
        <v>0.45</v>
      </c>
      <c r="C21" s="3">
        <v>0.85</v>
      </c>
      <c r="D21" s="3">
        <v>0.08</v>
      </c>
      <c r="E21" s="3">
        <v>0.51</v>
      </c>
      <c r="F21" s="3">
        <v>0</v>
      </c>
      <c r="G21" s="3">
        <v>0.42</v>
      </c>
      <c r="H21" s="3">
        <v>0.03</v>
      </c>
      <c r="I21" s="3">
        <v>7.0000000000000007E-2</v>
      </c>
      <c r="J21" s="3">
        <v>5.85</v>
      </c>
      <c r="K21" s="3">
        <v>7.66</v>
      </c>
      <c r="L21" s="3">
        <v>11.29</v>
      </c>
      <c r="M21" s="3">
        <v>1.1399999999999999</v>
      </c>
      <c r="N21" s="3">
        <v>4.24</v>
      </c>
      <c r="O21" s="3">
        <v>1.32</v>
      </c>
      <c r="P21" s="3">
        <v>3.67</v>
      </c>
      <c r="Q21" s="3">
        <v>7.0000000000000007E-2</v>
      </c>
      <c r="R21" s="3">
        <v>0.14000000000000001</v>
      </c>
      <c r="S21" s="3">
        <v>0.23</v>
      </c>
      <c r="T21" s="3">
        <v>78.95</v>
      </c>
      <c r="U21" s="3">
        <v>0.24</v>
      </c>
      <c r="V21" s="3">
        <v>0</v>
      </c>
      <c r="W21" s="3">
        <v>0.02</v>
      </c>
      <c r="X21" s="3">
        <v>0.03</v>
      </c>
      <c r="Y21" s="3">
        <v>0.04</v>
      </c>
      <c r="Z21" s="3">
        <v>0</v>
      </c>
      <c r="AA21" s="3">
        <v>0</v>
      </c>
      <c r="AB21" s="3">
        <v>0</v>
      </c>
      <c r="AC21" s="3">
        <v>0.01</v>
      </c>
      <c r="AD21" s="3">
        <v>0</v>
      </c>
      <c r="AE21" s="3">
        <v>0</v>
      </c>
      <c r="AF21" s="3">
        <v>0</v>
      </c>
    </row>
    <row r="22" spans="1:32" x14ac:dyDescent="0.25">
      <c r="A22" s="2" t="s">
        <v>115</v>
      </c>
      <c r="B22" s="3">
        <v>10.84</v>
      </c>
      <c r="C22" s="3">
        <v>20.87</v>
      </c>
      <c r="D22" s="3">
        <v>46.4</v>
      </c>
      <c r="E22" s="3">
        <v>104.68</v>
      </c>
      <c r="F22" s="3">
        <v>13.13</v>
      </c>
      <c r="G22" s="3">
        <v>73.790000000000006</v>
      </c>
      <c r="H22" s="3">
        <v>4.2699999999999996</v>
      </c>
      <c r="I22" s="3">
        <v>53.35</v>
      </c>
      <c r="J22" s="3">
        <v>156.36000000000001</v>
      </c>
      <c r="K22" s="3">
        <v>45.13</v>
      </c>
      <c r="L22" s="3">
        <v>21.17</v>
      </c>
      <c r="M22" s="3">
        <v>19.07</v>
      </c>
      <c r="N22" s="3">
        <v>8.8800000000000008</v>
      </c>
      <c r="O22" s="3">
        <v>12.51</v>
      </c>
      <c r="P22" s="3">
        <v>113.51</v>
      </c>
      <c r="Q22" s="3">
        <v>18.18</v>
      </c>
      <c r="R22" s="3">
        <v>13.92</v>
      </c>
      <c r="S22" s="3">
        <v>34.03</v>
      </c>
      <c r="T22" s="3">
        <v>56.56</v>
      </c>
      <c r="U22" s="3">
        <v>2.6</v>
      </c>
      <c r="V22" s="3">
        <v>6.27</v>
      </c>
      <c r="W22" s="3">
        <v>4.05</v>
      </c>
      <c r="X22" s="3">
        <v>26.44</v>
      </c>
      <c r="Y22" s="3">
        <v>2.4900000000000002</v>
      </c>
      <c r="Z22" s="3">
        <v>22.03</v>
      </c>
      <c r="AA22" s="3">
        <v>0</v>
      </c>
      <c r="AB22" s="3">
        <v>26.53</v>
      </c>
      <c r="AC22" s="3">
        <v>57.38</v>
      </c>
      <c r="AD22" s="3">
        <v>2.2999999999999998</v>
      </c>
      <c r="AE22" s="3">
        <v>8.51</v>
      </c>
      <c r="AF22" s="3">
        <v>60.19</v>
      </c>
    </row>
    <row r="23" spans="1:32" x14ac:dyDescent="0.25">
      <c r="A23" s="2" t="s">
        <v>116</v>
      </c>
      <c r="B23" s="3">
        <v>21.84</v>
      </c>
      <c r="C23" s="3">
        <v>53.79</v>
      </c>
      <c r="D23" s="3">
        <v>123.19</v>
      </c>
      <c r="E23" s="3">
        <v>97.4</v>
      </c>
      <c r="F23" s="3">
        <v>65.78</v>
      </c>
      <c r="G23" s="3">
        <v>166.57</v>
      </c>
      <c r="H23" s="3">
        <v>118.1</v>
      </c>
      <c r="I23" s="3">
        <v>30.12</v>
      </c>
      <c r="J23" s="3">
        <v>214.24</v>
      </c>
      <c r="K23" s="3">
        <v>661.9</v>
      </c>
      <c r="L23" s="3">
        <v>424.88</v>
      </c>
      <c r="M23" s="3">
        <v>139.77000000000001</v>
      </c>
      <c r="N23" s="3">
        <v>109.67</v>
      </c>
      <c r="O23" s="3">
        <v>132.79</v>
      </c>
      <c r="P23" s="3">
        <v>459.89</v>
      </c>
      <c r="Q23" s="3">
        <v>163.47999999999999</v>
      </c>
      <c r="R23" s="3">
        <v>287.45</v>
      </c>
      <c r="S23" s="3">
        <v>261.88</v>
      </c>
      <c r="T23" s="3">
        <v>157.38</v>
      </c>
      <c r="U23" s="3">
        <v>178.45</v>
      </c>
      <c r="V23" s="3">
        <v>14.61</v>
      </c>
      <c r="W23" s="3">
        <v>95.74</v>
      </c>
      <c r="X23" s="3">
        <v>296.32</v>
      </c>
      <c r="Y23" s="3">
        <v>96.33</v>
      </c>
      <c r="Z23" s="3">
        <v>125.4</v>
      </c>
      <c r="AA23" s="3">
        <v>0.12</v>
      </c>
      <c r="AB23" s="3">
        <v>90.92</v>
      </c>
      <c r="AC23" s="3">
        <v>56.98</v>
      </c>
      <c r="AD23" s="3">
        <v>39.81</v>
      </c>
      <c r="AE23" s="3">
        <v>40.28</v>
      </c>
      <c r="AF23" s="3">
        <v>81.42</v>
      </c>
    </row>
    <row r="24" spans="1:32" x14ac:dyDescent="0.25">
      <c r="A24" s="2" t="s">
        <v>117</v>
      </c>
      <c r="B24" s="3">
        <v>7.78</v>
      </c>
      <c r="C24" s="3">
        <v>9.84</v>
      </c>
      <c r="D24" s="3">
        <v>34.75</v>
      </c>
      <c r="E24" s="3">
        <v>6.99</v>
      </c>
      <c r="F24" s="3">
        <v>8.1199999999999992</v>
      </c>
      <c r="G24" s="3">
        <v>21.29</v>
      </c>
      <c r="H24" s="3">
        <v>10.9</v>
      </c>
      <c r="I24" s="3">
        <v>13.64</v>
      </c>
      <c r="J24" s="3">
        <v>17.7</v>
      </c>
      <c r="K24" s="3">
        <v>59.16</v>
      </c>
      <c r="L24" s="3">
        <v>56.23</v>
      </c>
      <c r="M24" s="3">
        <v>22.17</v>
      </c>
      <c r="N24" s="3">
        <v>31</v>
      </c>
      <c r="O24" s="3">
        <v>19.39</v>
      </c>
      <c r="P24" s="3">
        <v>46.87</v>
      </c>
      <c r="Q24" s="3">
        <v>42.48</v>
      </c>
      <c r="R24" s="3">
        <v>28.16</v>
      </c>
      <c r="S24" s="3">
        <v>19.37</v>
      </c>
      <c r="T24" s="3">
        <v>46.2</v>
      </c>
      <c r="U24" s="3">
        <v>18.02</v>
      </c>
      <c r="V24" s="3">
        <v>1.57</v>
      </c>
      <c r="W24" s="3">
        <v>9.9</v>
      </c>
      <c r="X24" s="3">
        <v>97.89</v>
      </c>
      <c r="Y24" s="3">
        <v>6.19</v>
      </c>
      <c r="Z24" s="3">
        <v>5.98</v>
      </c>
      <c r="AA24" s="3">
        <v>0.77</v>
      </c>
      <c r="AB24" s="3">
        <v>10.91</v>
      </c>
      <c r="AC24" s="3">
        <v>3.33</v>
      </c>
      <c r="AD24" s="3">
        <v>1.01</v>
      </c>
      <c r="AE24" s="3">
        <v>4.66</v>
      </c>
      <c r="AF24" s="3">
        <v>0.9</v>
      </c>
    </row>
    <row r="25" spans="1:32" x14ac:dyDescent="0.25">
      <c r="A25" s="2" t="s">
        <v>118</v>
      </c>
      <c r="B25" s="3">
        <v>0.09</v>
      </c>
      <c r="C25" s="3">
        <v>0.19</v>
      </c>
      <c r="D25" s="3">
        <v>13.55</v>
      </c>
      <c r="E25" s="3">
        <v>2.34</v>
      </c>
      <c r="F25" s="3">
        <v>0.01</v>
      </c>
      <c r="G25" s="3">
        <v>30.79</v>
      </c>
      <c r="H25" s="3">
        <v>34.85</v>
      </c>
      <c r="I25" s="3">
        <v>0.91</v>
      </c>
      <c r="J25" s="3">
        <v>2.4</v>
      </c>
      <c r="K25" s="3">
        <v>105.85</v>
      </c>
      <c r="L25" s="3">
        <v>40.29</v>
      </c>
      <c r="M25" s="3">
        <v>9.84</v>
      </c>
      <c r="N25" s="3">
        <v>9.1999999999999993</v>
      </c>
      <c r="O25" s="3">
        <v>42.38</v>
      </c>
      <c r="P25" s="3">
        <v>31.84</v>
      </c>
      <c r="Q25" s="3">
        <v>34.44</v>
      </c>
      <c r="R25" s="3">
        <v>45.34</v>
      </c>
      <c r="S25" s="3">
        <v>15.57</v>
      </c>
      <c r="T25" s="3">
        <v>9.24</v>
      </c>
      <c r="U25" s="3">
        <v>0.03</v>
      </c>
      <c r="V25" s="3">
        <v>0.05</v>
      </c>
      <c r="W25" s="3">
        <v>0.09</v>
      </c>
      <c r="X25" s="3">
        <v>30.69</v>
      </c>
      <c r="Y25" s="3">
        <v>0</v>
      </c>
      <c r="Z25" s="3">
        <v>0.72</v>
      </c>
      <c r="AA25" s="3">
        <v>0</v>
      </c>
      <c r="AB25" s="3">
        <v>1.1000000000000001</v>
      </c>
      <c r="AC25" s="3">
        <v>15.36</v>
      </c>
      <c r="AD25" s="3">
        <v>0</v>
      </c>
      <c r="AE25" s="3">
        <v>0</v>
      </c>
      <c r="AF25" s="3">
        <v>31.01</v>
      </c>
    </row>
    <row r="26" spans="1:32" x14ac:dyDescent="0.25">
      <c r="A26" s="2" t="s">
        <v>119</v>
      </c>
      <c r="B26" s="3">
        <v>1.07</v>
      </c>
      <c r="C26" s="3">
        <v>2.5</v>
      </c>
      <c r="D26" s="3">
        <v>5.45</v>
      </c>
      <c r="E26" s="3">
        <v>0.78</v>
      </c>
      <c r="F26" s="3">
        <v>0.02</v>
      </c>
      <c r="G26" s="3">
        <v>7.61</v>
      </c>
      <c r="H26" s="3">
        <v>0.03</v>
      </c>
      <c r="I26" s="3">
        <v>4.66</v>
      </c>
      <c r="J26" s="3">
        <v>9.33</v>
      </c>
      <c r="K26" s="3">
        <v>25.15</v>
      </c>
      <c r="L26" s="3">
        <v>23.85</v>
      </c>
      <c r="M26" s="3">
        <v>5.68</v>
      </c>
      <c r="N26" s="3">
        <v>8.59</v>
      </c>
      <c r="O26" s="3">
        <v>2.88</v>
      </c>
      <c r="P26" s="3">
        <v>21.19</v>
      </c>
      <c r="Q26" s="3">
        <v>3.53</v>
      </c>
      <c r="R26" s="3">
        <v>2.63</v>
      </c>
      <c r="S26" s="3">
        <v>7.64</v>
      </c>
      <c r="T26" s="3">
        <v>29.28</v>
      </c>
      <c r="U26" s="3">
        <v>5.66</v>
      </c>
      <c r="V26" s="3">
        <v>0.55000000000000004</v>
      </c>
      <c r="W26" s="3">
        <v>2.29</v>
      </c>
      <c r="X26" s="3">
        <v>2.5</v>
      </c>
      <c r="Y26" s="3">
        <v>4.0599999999999996</v>
      </c>
      <c r="Z26" s="3">
        <v>0.49</v>
      </c>
      <c r="AA26" s="3">
        <v>0</v>
      </c>
      <c r="AB26" s="3">
        <v>1.47</v>
      </c>
      <c r="AC26" s="3">
        <v>0.05</v>
      </c>
      <c r="AD26" s="3">
        <v>0</v>
      </c>
      <c r="AE26" s="3">
        <v>1.36</v>
      </c>
      <c r="AF26" s="3">
        <v>0.59</v>
      </c>
    </row>
    <row r="27" spans="1:32" x14ac:dyDescent="0.25">
      <c r="A27" s="2" t="s">
        <v>120</v>
      </c>
      <c r="B27" s="3">
        <v>1.64</v>
      </c>
      <c r="C27" s="3">
        <v>3.66</v>
      </c>
      <c r="D27" s="3">
        <v>4.4000000000000004</v>
      </c>
      <c r="E27" s="3">
        <v>0.42</v>
      </c>
      <c r="F27" s="3">
        <v>4.6399999999999997</v>
      </c>
      <c r="G27" s="3">
        <v>6.95</v>
      </c>
      <c r="H27" s="3">
        <v>0.28000000000000003</v>
      </c>
      <c r="I27" s="3">
        <v>0.6</v>
      </c>
      <c r="J27" s="3">
        <v>15.51</v>
      </c>
      <c r="K27" s="3">
        <v>34.049999999999997</v>
      </c>
      <c r="L27" s="3">
        <v>48.76</v>
      </c>
      <c r="M27" s="3">
        <v>6.85</v>
      </c>
      <c r="N27" s="3">
        <v>14.46</v>
      </c>
      <c r="O27" s="3">
        <v>2.71</v>
      </c>
      <c r="P27" s="3">
        <v>12.33</v>
      </c>
      <c r="Q27" s="3">
        <v>2.27</v>
      </c>
      <c r="R27" s="3">
        <v>6.73</v>
      </c>
      <c r="S27" s="3">
        <v>4.91</v>
      </c>
      <c r="T27" s="3">
        <v>132.11000000000001</v>
      </c>
      <c r="U27" s="3">
        <v>2.33</v>
      </c>
      <c r="V27" s="3">
        <v>7.0000000000000007E-2</v>
      </c>
      <c r="W27" s="3">
        <v>1.57</v>
      </c>
      <c r="X27" s="3">
        <v>4.09</v>
      </c>
      <c r="Y27" s="3">
        <v>0.52</v>
      </c>
      <c r="Z27" s="3">
        <v>1.46</v>
      </c>
      <c r="AA27" s="3">
        <v>0</v>
      </c>
      <c r="AB27" s="3">
        <v>1.0900000000000001</v>
      </c>
      <c r="AC27" s="3">
        <v>0.74</v>
      </c>
      <c r="AD27" s="3">
        <v>0.01</v>
      </c>
      <c r="AE27" s="3">
        <v>0.6</v>
      </c>
      <c r="AF27" s="3">
        <v>5.56</v>
      </c>
    </row>
    <row r="28" spans="1:32" x14ac:dyDescent="0.25">
      <c r="A28" s="2" t="s">
        <v>121</v>
      </c>
      <c r="B28" s="3">
        <v>13.19</v>
      </c>
      <c r="C28" s="3">
        <v>7.02</v>
      </c>
      <c r="D28" s="3">
        <v>39.450000000000003</v>
      </c>
      <c r="E28" s="3">
        <v>11.23</v>
      </c>
      <c r="F28" s="3">
        <v>14.37</v>
      </c>
      <c r="G28" s="3">
        <v>33.28</v>
      </c>
      <c r="H28" s="3">
        <v>23.91</v>
      </c>
      <c r="I28" s="3">
        <v>10.18</v>
      </c>
      <c r="J28" s="3">
        <v>27.9</v>
      </c>
      <c r="K28" s="3">
        <v>96.66</v>
      </c>
      <c r="L28" s="3">
        <v>70.13</v>
      </c>
      <c r="M28" s="3">
        <v>61.33</v>
      </c>
      <c r="N28" s="3">
        <v>133.12</v>
      </c>
      <c r="O28" s="3">
        <v>49.56</v>
      </c>
      <c r="P28" s="3">
        <v>89.9</v>
      </c>
      <c r="Q28" s="3">
        <v>54.65</v>
      </c>
      <c r="R28" s="3">
        <v>53.47</v>
      </c>
      <c r="S28" s="3">
        <v>71.260000000000005</v>
      </c>
      <c r="T28" s="3">
        <v>203.33</v>
      </c>
      <c r="U28" s="3">
        <v>48.08</v>
      </c>
      <c r="V28" s="3">
        <v>2.93</v>
      </c>
      <c r="W28" s="3">
        <v>33.869999999999997</v>
      </c>
      <c r="X28" s="3">
        <v>76.989999999999995</v>
      </c>
      <c r="Y28" s="3">
        <v>18.670000000000002</v>
      </c>
      <c r="Z28" s="3">
        <v>24.99</v>
      </c>
      <c r="AA28" s="3">
        <v>2.19</v>
      </c>
      <c r="AB28" s="3">
        <v>17.04</v>
      </c>
      <c r="AC28" s="3">
        <v>21.02</v>
      </c>
      <c r="AD28" s="3">
        <v>2.4500000000000002</v>
      </c>
      <c r="AE28" s="3">
        <v>4.53</v>
      </c>
      <c r="AF28" s="3">
        <v>16.53</v>
      </c>
    </row>
    <row r="29" spans="1:32" x14ac:dyDescent="0.25">
      <c r="A29" s="2" t="s">
        <v>122</v>
      </c>
      <c r="B29" s="3">
        <v>49.71</v>
      </c>
      <c r="C29" s="3">
        <v>74.400000000000006</v>
      </c>
      <c r="D29" s="3">
        <v>391.85</v>
      </c>
      <c r="E29" s="3">
        <v>109.77</v>
      </c>
      <c r="F29" s="3">
        <v>121.64</v>
      </c>
      <c r="G29" s="3">
        <v>407.69</v>
      </c>
      <c r="H29" s="3">
        <v>67.599999999999994</v>
      </c>
      <c r="I29" s="3">
        <v>46.25</v>
      </c>
      <c r="J29" s="3">
        <v>116.1</v>
      </c>
      <c r="K29" s="3">
        <v>313.64999999999998</v>
      </c>
      <c r="L29" s="3">
        <v>68.45</v>
      </c>
      <c r="M29" s="3">
        <v>156.69</v>
      </c>
      <c r="N29" s="3">
        <v>132.93</v>
      </c>
      <c r="O29" s="3">
        <v>79.650000000000006</v>
      </c>
      <c r="P29" s="3">
        <v>159.06</v>
      </c>
      <c r="Q29" s="3">
        <v>118.83</v>
      </c>
      <c r="R29" s="3">
        <v>76.16</v>
      </c>
      <c r="S29" s="3">
        <v>205.63</v>
      </c>
      <c r="T29" s="3">
        <v>97.55</v>
      </c>
      <c r="U29" s="3">
        <v>75.680000000000007</v>
      </c>
      <c r="V29" s="3">
        <v>1.57</v>
      </c>
      <c r="W29" s="3">
        <v>40.380000000000003</v>
      </c>
      <c r="X29" s="3">
        <v>209.05</v>
      </c>
      <c r="Y29" s="3">
        <v>39.18</v>
      </c>
      <c r="Z29" s="3">
        <v>69.849999999999994</v>
      </c>
      <c r="AA29" s="3">
        <v>0</v>
      </c>
      <c r="AB29" s="3">
        <v>15.04</v>
      </c>
      <c r="AC29" s="3">
        <v>53.81</v>
      </c>
      <c r="AD29" s="3">
        <v>11.37</v>
      </c>
      <c r="AE29" s="3">
        <v>12.07</v>
      </c>
      <c r="AF29" s="3">
        <v>54.27</v>
      </c>
    </row>
    <row r="30" spans="1:32" x14ac:dyDescent="0.25">
      <c r="A30" s="2" t="s">
        <v>123</v>
      </c>
      <c r="B30" s="3">
        <v>1.29</v>
      </c>
      <c r="C30" s="3">
        <v>1.47</v>
      </c>
      <c r="D30" s="3">
        <v>5.54</v>
      </c>
      <c r="E30" s="3">
        <v>58.63</v>
      </c>
      <c r="F30" s="3">
        <v>26.41</v>
      </c>
      <c r="G30" s="3">
        <v>27.3</v>
      </c>
      <c r="H30" s="3">
        <v>3.82</v>
      </c>
      <c r="I30" s="3">
        <v>3.8</v>
      </c>
      <c r="J30" s="3">
        <v>9.3699999999999992</v>
      </c>
      <c r="K30" s="3">
        <v>29.17</v>
      </c>
      <c r="L30" s="3">
        <v>18.23</v>
      </c>
      <c r="M30" s="3">
        <v>64.45</v>
      </c>
      <c r="N30" s="3">
        <v>10.29</v>
      </c>
      <c r="O30" s="3">
        <v>80.11</v>
      </c>
      <c r="P30" s="3">
        <v>48.41</v>
      </c>
      <c r="Q30" s="3">
        <v>130.86000000000001</v>
      </c>
      <c r="R30" s="3">
        <v>36</v>
      </c>
      <c r="S30" s="3">
        <v>55.86</v>
      </c>
      <c r="T30" s="3">
        <v>61.44</v>
      </c>
      <c r="U30" s="3">
        <v>132.41999999999999</v>
      </c>
      <c r="V30" s="3">
        <v>1.53</v>
      </c>
      <c r="W30" s="3">
        <v>15.91</v>
      </c>
      <c r="X30" s="3">
        <v>32.11</v>
      </c>
      <c r="Y30" s="3">
        <v>17.329999999999998</v>
      </c>
      <c r="Z30" s="3">
        <v>55.71</v>
      </c>
      <c r="AA30" s="3">
        <v>1.29</v>
      </c>
      <c r="AB30" s="3">
        <v>33.6</v>
      </c>
      <c r="AC30" s="3">
        <v>108.23</v>
      </c>
      <c r="AD30" s="3">
        <v>21.86</v>
      </c>
      <c r="AE30" s="3">
        <v>9.4499999999999993</v>
      </c>
      <c r="AF30" s="3">
        <v>4.1399999999999997</v>
      </c>
    </row>
    <row r="31" spans="1:32" x14ac:dyDescent="0.25">
      <c r="A31" s="2" t="s">
        <v>124</v>
      </c>
      <c r="B31" s="3">
        <v>3.02</v>
      </c>
      <c r="C31" s="3">
        <v>5.74</v>
      </c>
      <c r="D31" s="3">
        <v>14.93</v>
      </c>
      <c r="E31" s="3">
        <v>0.59</v>
      </c>
      <c r="F31" s="3">
        <v>0.37</v>
      </c>
      <c r="G31" s="3">
        <v>6.96</v>
      </c>
      <c r="H31" s="3">
        <v>0.25</v>
      </c>
      <c r="I31" s="3">
        <v>1.65</v>
      </c>
      <c r="J31" s="3">
        <v>29.17</v>
      </c>
      <c r="K31" s="3">
        <v>93.26</v>
      </c>
      <c r="L31" s="3">
        <v>63.52</v>
      </c>
      <c r="M31" s="3">
        <v>4.74</v>
      </c>
      <c r="N31" s="3">
        <v>11.12</v>
      </c>
      <c r="O31" s="3">
        <v>2.58</v>
      </c>
      <c r="P31" s="3">
        <v>16.21</v>
      </c>
      <c r="Q31" s="3">
        <v>6.89</v>
      </c>
      <c r="R31" s="3">
        <v>13.07</v>
      </c>
      <c r="S31" s="3">
        <v>11.49</v>
      </c>
      <c r="T31" s="3">
        <v>152.97</v>
      </c>
      <c r="U31" s="3">
        <v>1.95</v>
      </c>
      <c r="V31" s="3">
        <v>0.88</v>
      </c>
      <c r="W31" s="3">
        <v>3.28</v>
      </c>
      <c r="X31" s="3">
        <v>4.41</v>
      </c>
      <c r="Y31" s="3">
        <v>5.3</v>
      </c>
      <c r="Z31" s="3">
        <v>0.42</v>
      </c>
      <c r="AA31" s="3">
        <v>0</v>
      </c>
      <c r="AB31" s="3">
        <v>1.73</v>
      </c>
      <c r="AC31" s="3">
        <v>0.81</v>
      </c>
      <c r="AD31" s="3">
        <v>0.25</v>
      </c>
      <c r="AE31" s="3">
        <v>2.06</v>
      </c>
      <c r="AF31" s="3">
        <v>1.06</v>
      </c>
    </row>
    <row r="32" spans="1:32" x14ac:dyDescent="0.25">
      <c r="A32" s="2" t="s">
        <v>125</v>
      </c>
      <c r="B32" s="3">
        <v>4.5</v>
      </c>
      <c r="C32" s="3">
        <v>5.94</v>
      </c>
      <c r="D32" s="3">
        <v>10.27</v>
      </c>
      <c r="E32" s="3">
        <v>3.97</v>
      </c>
      <c r="F32" s="3">
        <v>1.86</v>
      </c>
      <c r="G32" s="3">
        <v>22.09</v>
      </c>
      <c r="H32" s="3">
        <v>1.42</v>
      </c>
      <c r="I32" s="3">
        <v>4.49</v>
      </c>
      <c r="J32" s="3">
        <v>42.81</v>
      </c>
      <c r="K32" s="3">
        <v>70.33</v>
      </c>
      <c r="L32" s="3">
        <v>61.35</v>
      </c>
      <c r="M32" s="3">
        <v>12.11</v>
      </c>
      <c r="N32" s="3">
        <v>12.75</v>
      </c>
      <c r="O32" s="3">
        <v>4.72</v>
      </c>
      <c r="P32" s="3">
        <v>40.35</v>
      </c>
      <c r="Q32" s="3">
        <v>13.85</v>
      </c>
      <c r="R32" s="3">
        <v>20.13</v>
      </c>
      <c r="S32" s="3">
        <v>13.57</v>
      </c>
      <c r="T32" s="3">
        <v>47.61</v>
      </c>
      <c r="U32" s="3">
        <v>4.8499999999999996</v>
      </c>
      <c r="V32" s="3">
        <v>7.0000000000000007E-2</v>
      </c>
      <c r="W32" s="3">
        <v>8.36</v>
      </c>
      <c r="X32" s="3">
        <v>18.11</v>
      </c>
      <c r="Y32" s="3">
        <v>2.5099999999999998</v>
      </c>
      <c r="Z32" s="3">
        <v>1.85</v>
      </c>
      <c r="AA32" s="3">
        <v>0</v>
      </c>
      <c r="AB32" s="3">
        <v>13.39</v>
      </c>
      <c r="AC32" s="3">
        <v>4.04</v>
      </c>
      <c r="AD32" s="3">
        <v>2.5299999999999998</v>
      </c>
      <c r="AE32" s="3">
        <v>1.7</v>
      </c>
      <c r="AF32" s="3">
        <v>0.25</v>
      </c>
    </row>
    <row r="33" spans="1:32" x14ac:dyDescent="0.25">
      <c r="A33" s="2" t="s">
        <v>126</v>
      </c>
      <c r="B33" s="3">
        <v>7.15</v>
      </c>
      <c r="C33" s="3">
        <v>5.9</v>
      </c>
      <c r="D33" s="3">
        <v>12.32</v>
      </c>
      <c r="E33" s="3">
        <v>9.06</v>
      </c>
      <c r="F33" s="3">
        <v>6.07</v>
      </c>
      <c r="G33" s="3">
        <v>9.86</v>
      </c>
      <c r="H33" s="3">
        <v>1.69</v>
      </c>
      <c r="I33" s="3">
        <v>27.57</v>
      </c>
      <c r="J33" s="3">
        <v>16.920000000000002</v>
      </c>
      <c r="K33" s="3">
        <v>41.78</v>
      </c>
      <c r="L33" s="3">
        <v>20.21</v>
      </c>
      <c r="M33" s="3">
        <v>4.28</v>
      </c>
      <c r="N33" s="3">
        <v>5.58</v>
      </c>
      <c r="O33" s="3">
        <v>3.52</v>
      </c>
      <c r="P33" s="3">
        <v>26.93</v>
      </c>
      <c r="Q33" s="3">
        <v>16.48</v>
      </c>
      <c r="R33" s="3">
        <v>10.98</v>
      </c>
      <c r="S33" s="3">
        <v>18.5</v>
      </c>
      <c r="T33" s="3">
        <v>53.17</v>
      </c>
      <c r="U33" s="3">
        <v>5.72</v>
      </c>
      <c r="V33" s="3">
        <v>0.17</v>
      </c>
      <c r="W33" s="3">
        <v>15.22</v>
      </c>
      <c r="X33" s="3">
        <v>13.47</v>
      </c>
      <c r="Y33" s="3">
        <v>2.39</v>
      </c>
      <c r="Z33" s="3">
        <v>1.52</v>
      </c>
      <c r="AA33" s="3">
        <v>0</v>
      </c>
      <c r="AB33" s="3">
        <v>7.64</v>
      </c>
      <c r="AC33" s="3">
        <v>3.4</v>
      </c>
      <c r="AD33" s="3">
        <v>0.02</v>
      </c>
      <c r="AE33" s="3">
        <v>2.6</v>
      </c>
      <c r="AF33" s="3">
        <v>0.63</v>
      </c>
    </row>
    <row r="34" spans="1:32" x14ac:dyDescent="0.25">
      <c r="A34" s="2" t="s">
        <v>127</v>
      </c>
      <c r="B34" s="3">
        <v>12.51</v>
      </c>
      <c r="C34" s="3">
        <v>14.66</v>
      </c>
      <c r="D34" s="3">
        <v>15.57</v>
      </c>
      <c r="E34" s="3">
        <v>5.14</v>
      </c>
      <c r="F34" s="3">
        <v>0.61</v>
      </c>
      <c r="G34" s="3">
        <v>31.27</v>
      </c>
      <c r="H34" s="3">
        <v>19.73</v>
      </c>
      <c r="I34" s="3">
        <v>12.68</v>
      </c>
      <c r="J34" s="3">
        <v>44.97</v>
      </c>
      <c r="K34" s="3">
        <v>66.66</v>
      </c>
      <c r="L34" s="3">
        <v>49.94</v>
      </c>
      <c r="M34" s="3">
        <v>18.64</v>
      </c>
      <c r="N34" s="3">
        <v>12.62</v>
      </c>
      <c r="O34" s="3">
        <v>16.52</v>
      </c>
      <c r="P34" s="3">
        <v>29.85</v>
      </c>
      <c r="Q34" s="3">
        <v>11.79</v>
      </c>
      <c r="R34" s="3">
        <v>217.85</v>
      </c>
      <c r="S34" s="3">
        <v>23.95</v>
      </c>
      <c r="T34" s="3">
        <v>53.07</v>
      </c>
      <c r="U34" s="3">
        <v>15.98</v>
      </c>
      <c r="V34" s="3">
        <v>1</v>
      </c>
      <c r="W34" s="3">
        <v>35.799999999999997</v>
      </c>
      <c r="X34" s="3">
        <v>24.11</v>
      </c>
      <c r="Y34" s="3">
        <v>12.6</v>
      </c>
      <c r="Z34" s="3">
        <v>1.7</v>
      </c>
      <c r="AA34" s="3">
        <v>0.02</v>
      </c>
      <c r="AB34" s="3">
        <v>22.82</v>
      </c>
      <c r="AC34" s="3">
        <v>3.91</v>
      </c>
      <c r="AD34" s="3">
        <v>0.01</v>
      </c>
      <c r="AE34" s="3">
        <v>0.01</v>
      </c>
      <c r="AF34" s="3">
        <v>0.27</v>
      </c>
    </row>
    <row r="35" spans="1:32" x14ac:dyDescent="0.25">
      <c r="A35" s="2" t="s">
        <v>128</v>
      </c>
      <c r="B35" s="3">
        <v>2.63</v>
      </c>
      <c r="C35" s="3">
        <v>6.25</v>
      </c>
      <c r="D35" s="3">
        <v>10.57</v>
      </c>
      <c r="E35" s="3">
        <v>1.94</v>
      </c>
      <c r="F35" s="3">
        <v>0.89</v>
      </c>
      <c r="G35" s="3">
        <v>10.9</v>
      </c>
      <c r="H35" s="3">
        <v>0.37</v>
      </c>
      <c r="I35" s="3">
        <v>1.73</v>
      </c>
      <c r="J35" s="3">
        <v>25.96</v>
      </c>
      <c r="K35" s="3">
        <v>67.180000000000007</v>
      </c>
      <c r="L35" s="3">
        <v>64.790000000000006</v>
      </c>
      <c r="M35" s="3">
        <v>14.96</v>
      </c>
      <c r="N35" s="3">
        <v>12.59</v>
      </c>
      <c r="O35" s="3">
        <v>12.05</v>
      </c>
      <c r="P35" s="3">
        <v>29.72</v>
      </c>
      <c r="Q35" s="3">
        <v>6.32</v>
      </c>
      <c r="R35" s="3">
        <v>13.26</v>
      </c>
      <c r="S35" s="3">
        <v>11.13</v>
      </c>
      <c r="T35" s="3">
        <v>217.37</v>
      </c>
      <c r="U35" s="3">
        <v>7.81</v>
      </c>
      <c r="V35" s="3">
        <v>0.3</v>
      </c>
      <c r="W35" s="3">
        <v>3.05</v>
      </c>
      <c r="X35" s="3">
        <v>9.94</v>
      </c>
      <c r="Y35" s="3">
        <v>0.76</v>
      </c>
      <c r="Z35" s="3">
        <v>0.96</v>
      </c>
      <c r="AA35" s="3">
        <v>0</v>
      </c>
      <c r="AB35" s="3">
        <v>6.3</v>
      </c>
      <c r="AC35" s="3">
        <v>1.73</v>
      </c>
      <c r="AD35" s="3">
        <v>0.04</v>
      </c>
      <c r="AE35" s="3">
        <v>1.19</v>
      </c>
      <c r="AF35" s="3">
        <v>0.55000000000000004</v>
      </c>
    </row>
    <row r="36" spans="1:32" x14ac:dyDescent="0.25">
      <c r="A36" s="2" t="s">
        <v>129</v>
      </c>
      <c r="B36" s="3">
        <v>14.47</v>
      </c>
      <c r="C36" s="3">
        <v>14.23</v>
      </c>
      <c r="D36" s="3">
        <v>3.46</v>
      </c>
      <c r="E36" s="3">
        <v>7.43</v>
      </c>
      <c r="F36" s="3">
        <v>0.2</v>
      </c>
      <c r="G36" s="3">
        <v>6.9</v>
      </c>
      <c r="H36" s="3">
        <v>1.93</v>
      </c>
      <c r="I36" s="3">
        <v>0.3</v>
      </c>
      <c r="J36" s="3">
        <v>56.3</v>
      </c>
      <c r="K36" s="3">
        <v>238.91</v>
      </c>
      <c r="L36" s="3">
        <v>35.020000000000003</v>
      </c>
      <c r="M36" s="3">
        <v>3.51</v>
      </c>
      <c r="N36" s="3">
        <v>21.48</v>
      </c>
      <c r="O36" s="3">
        <v>6.71</v>
      </c>
      <c r="P36" s="3">
        <v>23.52</v>
      </c>
      <c r="Q36" s="3">
        <v>2.86</v>
      </c>
      <c r="R36" s="3">
        <v>6.11</v>
      </c>
      <c r="S36" s="3">
        <v>8.3699999999999992</v>
      </c>
      <c r="T36" s="3">
        <v>420.33</v>
      </c>
      <c r="U36" s="3">
        <v>1.67</v>
      </c>
      <c r="V36" s="3">
        <v>0.53</v>
      </c>
      <c r="W36" s="3">
        <v>1.1499999999999999</v>
      </c>
      <c r="X36" s="3">
        <v>14.86</v>
      </c>
      <c r="Y36" s="3">
        <v>1.08</v>
      </c>
      <c r="Z36" s="3">
        <v>0.33</v>
      </c>
      <c r="AA36" s="3">
        <v>0</v>
      </c>
      <c r="AB36" s="3">
        <v>16.16</v>
      </c>
      <c r="AC36" s="3">
        <v>2.09</v>
      </c>
      <c r="AD36" s="3">
        <v>0</v>
      </c>
      <c r="AE36" s="3">
        <v>0</v>
      </c>
      <c r="AF36" s="3">
        <v>2.54</v>
      </c>
    </row>
    <row r="37" spans="1:32" x14ac:dyDescent="0.25">
      <c r="A37" s="2" t="s">
        <v>130</v>
      </c>
      <c r="B37" s="3">
        <v>1.25</v>
      </c>
      <c r="C37" s="3">
        <v>1.07</v>
      </c>
      <c r="D37" s="3">
        <v>0.73</v>
      </c>
      <c r="E37" s="3">
        <v>0.42</v>
      </c>
      <c r="F37" s="3">
        <v>0</v>
      </c>
      <c r="G37" s="3">
        <v>1.99</v>
      </c>
      <c r="H37" s="3">
        <v>0.05</v>
      </c>
      <c r="I37" s="3">
        <v>0.31</v>
      </c>
      <c r="J37" s="3">
        <v>4.29</v>
      </c>
      <c r="K37" s="3">
        <v>14.21</v>
      </c>
      <c r="L37" s="3">
        <v>13.82</v>
      </c>
      <c r="M37" s="3">
        <v>0.43</v>
      </c>
      <c r="N37" s="3">
        <v>6.23</v>
      </c>
      <c r="O37" s="3">
        <v>2.14</v>
      </c>
      <c r="P37" s="3">
        <v>3.65</v>
      </c>
      <c r="Q37" s="3">
        <v>2.1800000000000002</v>
      </c>
      <c r="R37" s="3">
        <v>1.72</v>
      </c>
      <c r="S37" s="3">
        <v>2.88</v>
      </c>
      <c r="T37" s="3">
        <v>35.46</v>
      </c>
      <c r="U37" s="3">
        <v>0.35</v>
      </c>
      <c r="V37" s="3">
        <v>0.03</v>
      </c>
      <c r="W37" s="3">
        <v>1.27</v>
      </c>
      <c r="X37" s="3">
        <v>0.79</v>
      </c>
      <c r="Y37" s="3">
        <v>0.24</v>
      </c>
      <c r="Z37" s="3">
        <v>0.57999999999999996</v>
      </c>
      <c r="AA37" s="3">
        <v>0</v>
      </c>
      <c r="AB37" s="3">
        <v>1.28</v>
      </c>
      <c r="AC37" s="3">
        <v>7.0000000000000007E-2</v>
      </c>
      <c r="AD37" s="3">
        <v>0.04</v>
      </c>
      <c r="AE37" s="3">
        <v>0.39</v>
      </c>
      <c r="AF37" s="3">
        <v>0.01</v>
      </c>
    </row>
    <row r="38" spans="1:32" x14ac:dyDescent="0.25">
      <c r="A38" s="2" t="s">
        <v>131</v>
      </c>
      <c r="B38" s="3">
        <v>1.1399999999999999</v>
      </c>
      <c r="C38" s="3">
        <v>1.07</v>
      </c>
      <c r="D38" s="3">
        <v>0.6</v>
      </c>
      <c r="E38" s="3">
        <v>0.26</v>
      </c>
      <c r="F38" s="3">
        <v>0.5</v>
      </c>
      <c r="G38" s="3">
        <v>2.4700000000000002</v>
      </c>
      <c r="H38" s="3">
        <v>0.05</v>
      </c>
      <c r="I38" s="3">
        <v>17.13</v>
      </c>
      <c r="J38" s="3">
        <v>4.4800000000000004</v>
      </c>
      <c r="K38" s="3">
        <v>6.34</v>
      </c>
      <c r="L38" s="3">
        <v>23.6</v>
      </c>
      <c r="M38" s="3">
        <v>0.49</v>
      </c>
      <c r="N38" s="3">
        <v>17.899999999999999</v>
      </c>
      <c r="O38" s="3">
        <v>2.65</v>
      </c>
      <c r="P38" s="3">
        <v>11.55</v>
      </c>
      <c r="Q38" s="3">
        <v>35.270000000000003</v>
      </c>
      <c r="R38" s="3">
        <v>1.01</v>
      </c>
      <c r="S38" s="3">
        <v>1.1399999999999999</v>
      </c>
      <c r="T38" s="3">
        <v>47.88</v>
      </c>
      <c r="U38" s="3">
        <v>0.94</v>
      </c>
      <c r="V38" s="3">
        <v>0.03</v>
      </c>
      <c r="W38" s="3">
        <v>0.25</v>
      </c>
      <c r="X38" s="3">
        <v>0.53</v>
      </c>
      <c r="Y38" s="3">
        <v>0.72</v>
      </c>
      <c r="Z38" s="3">
        <v>0.3</v>
      </c>
      <c r="AA38" s="3">
        <v>0.02</v>
      </c>
      <c r="AB38" s="3">
        <v>1.1399999999999999</v>
      </c>
      <c r="AC38" s="3">
        <v>38.79</v>
      </c>
      <c r="AD38" s="3">
        <v>0.26</v>
      </c>
      <c r="AE38" s="3">
        <v>0</v>
      </c>
      <c r="AF38" s="3">
        <v>0.01</v>
      </c>
    </row>
    <row r="39" spans="1:32" x14ac:dyDescent="0.25">
      <c r="A39" s="2" t="s">
        <v>132</v>
      </c>
      <c r="B39" s="3">
        <v>0.1</v>
      </c>
      <c r="C39" s="3">
        <v>1.1499999999999999</v>
      </c>
      <c r="D39" s="3">
        <v>0.24</v>
      </c>
      <c r="E39" s="3">
        <v>0</v>
      </c>
      <c r="F39" s="3">
        <v>0.03</v>
      </c>
      <c r="G39" s="3">
        <v>0.97</v>
      </c>
      <c r="H39" s="3">
        <v>0.04</v>
      </c>
      <c r="I39" s="3">
        <v>0.34</v>
      </c>
      <c r="J39" s="3">
        <v>1.19</v>
      </c>
      <c r="K39" s="3">
        <v>2.02</v>
      </c>
      <c r="L39" s="3">
        <v>1.19</v>
      </c>
      <c r="M39" s="3">
        <v>0.18</v>
      </c>
      <c r="N39" s="3">
        <v>0.17</v>
      </c>
      <c r="O39" s="3">
        <v>0.71</v>
      </c>
      <c r="P39" s="3">
        <v>1.18</v>
      </c>
      <c r="Q39" s="3">
        <v>0.45</v>
      </c>
      <c r="R39" s="3">
        <v>0.92</v>
      </c>
      <c r="S39" s="3">
        <v>1.1000000000000001</v>
      </c>
      <c r="T39" s="3">
        <v>4.1399999999999997</v>
      </c>
      <c r="U39" s="3">
        <v>1.76</v>
      </c>
      <c r="V39" s="3">
        <v>0</v>
      </c>
      <c r="W39" s="3">
        <v>0.09</v>
      </c>
      <c r="X39" s="3">
        <v>0.08</v>
      </c>
      <c r="Y39" s="3">
        <v>0.18</v>
      </c>
      <c r="Z39" s="3">
        <v>0.3</v>
      </c>
      <c r="AA39" s="3">
        <v>0</v>
      </c>
      <c r="AB39" s="3">
        <v>0.16</v>
      </c>
      <c r="AC39" s="3">
        <v>0.13</v>
      </c>
      <c r="AD39" s="3">
        <v>0</v>
      </c>
      <c r="AE39" s="3">
        <v>0</v>
      </c>
      <c r="AF39" s="3">
        <v>0</v>
      </c>
    </row>
    <row r="40" spans="1:32" x14ac:dyDescent="0.25">
      <c r="A40" s="2" t="s">
        <v>133</v>
      </c>
      <c r="B40" s="3">
        <v>116.23</v>
      </c>
      <c r="C40" s="3">
        <v>73.59</v>
      </c>
      <c r="D40" s="3">
        <v>1334.35</v>
      </c>
      <c r="E40" s="3">
        <v>247.05</v>
      </c>
      <c r="F40" s="3">
        <v>304.83</v>
      </c>
      <c r="G40" s="3">
        <v>318.51</v>
      </c>
      <c r="H40" s="3">
        <v>448.53</v>
      </c>
      <c r="I40" s="3">
        <v>971.28</v>
      </c>
      <c r="J40" s="3">
        <v>5661.33</v>
      </c>
      <c r="K40" s="3">
        <v>11370.05</v>
      </c>
      <c r="L40" s="3">
        <v>383.33</v>
      </c>
      <c r="M40" s="3">
        <v>1063.71</v>
      </c>
      <c r="N40" s="3">
        <v>1307.8399999999999</v>
      </c>
      <c r="O40" s="3">
        <v>1921.51</v>
      </c>
      <c r="P40" s="3">
        <v>575.58000000000004</v>
      </c>
      <c r="Q40" s="3">
        <v>411.96</v>
      </c>
      <c r="R40" s="3">
        <v>2232.4299999999998</v>
      </c>
      <c r="S40" s="3">
        <v>2449.11</v>
      </c>
      <c r="T40" s="3">
        <v>969.65</v>
      </c>
      <c r="U40" s="3">
        <v>724.42</v>
      </c>
      <c r="V40" s="3">
        <v>23.31</v>
      </c>
      <c r="W40" s="3">
        <v>1388.96</v>
      </c>
      <c r="X40" s="3">
        <v>269.86</v>
      </c>
      <c r="Y40" s="3">
        <v>588.58000000000004</v>
      </c>
      <c r="Z40" s="3">
        <v>1516.68</v>
      </c>
      <c r="AA40" s="3">
        <v>0.1</v>
      </c>
      <c r="AB40" s="3">
        <v>136.65</v>
      </c>
      <c r="AC40" s="3">
        <v>207.63</v>
      </c>
      <c r="AD40" s="3">
        <v>8.94</v>
      </c>
      <c r="AE40" s="3">
        <v>81.94</v>
      </c>
      <c r="AF40" s="3">
        <v>555.92999999999995</v>
      </c>
    </row>
    <row r="41" spans="1:32" x14ac:dyDescent="0.25">
      <c r="A41" s="2" t="s">
        <v>134</v>
      </c>
      <c r="B41" s="3">
        <v>1.2</v>
      </c>
      <c r="C41" s="3">
        <v>0.25</v>
      </c>
      <c r="D41" s="3">
        <v>0.48</v>
      </c>
      <c r="E41" s="3">
        <v>0.26</v>
      </c>
      <c r="F41" s="3">
        <v>0.63</v>
      </c>
      <c r="G41" s="3">
        <v>0.92</v>
      </c>
      <c r="H41" s="3">
        <v>0.26</v>
      </c>
      <c r="I41" s="3">
        <v>0.15</v>
      </c>
      <c r="J41" s="3">
        <v>14.22</v>
      </c>
      <c r="K41" s="3">
        <v>20.74</v>
      </c>
      <c r="L41" s="3">
        <v>0.46</v>
      </c>
      <c r="M41" s="3">
        <v>0.99</v>
      </c>
      <c r="N41" s="3">
        <v>0.83</v>
      </c>
      <c r="O41" s="3">
        <v>0.23</v>
      </c>
      <c r="P41" s="3">
        <v>5.55</v>
      </c>
      <c r="Q41" s="3">
        <v>14.47</v>
      </c>
      <c r="R41" s="3">
        <v>0.26</v>
      </c>
      <c r="S41" s="3">
        <v>0.42</v>
      </c>
      <c r="T41" s="3">
        <v>6.9</v>
      </c>
      <c r="U41" s="3">
        <v>0.09</v>
      </c>
      <c r="V41" s="3">
        <v>0.02</v>
      </c>
      <c r="W41" s="3">
        <v>1.73</v>
      </c>
      <c r="X41" s="3">
        <v>1.59</v>
      </c>
      <c r="Y41" s="3">
        <v>1.63</v>
      </c>
      <c r="Z41" s="3">
        <v>1.56</v>
      </c>
      <c r="AA41" s="3">
        <v>0</v>
      </c>
      <c r="AB41" s="3">
        <v>0.2</v>
      </c>
      <c r="AC41" s="3">
        <v>0.86</v>
      </c>
      <c r="AD41" s="3">
        <v>0</v>
      </c>
      <c r="AE41" s="3">
        <v>7.0000000000000007E-2</v>
      </c>
      <c r="AF41" s="3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0086-4E16-45E4-A5CA-6225F21010B2}">
  <dimension ref="A1:U36"/>
  <sheetViews>
    <sheetView tabSelected="1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C1" sqref="C1:G1048576"/>
    </sheetView>
  </sheetViews>
  <sheetFormatPr defaultRowHeight="15" x14ac:dyDescent="0.25"/>
  <sheetData>
    <row r="1" spans="1:18" x14ac:dyDescent="0.25">
      <c r="A1" t="s">
        <v>141</v>
      </c>
      <c r="C1" t="s">
        <v>136</v>
      </c>
      <c r="D1" s="4" t="s">
        <v>139</v>
      </c>
      <c r="E1" s="4" t="s">
        <v>140</v>
      </c>
      <c r="F1" t="s">
        <v>137</v>
      </c>
      <c r="G1" t="s">
        <v>138</v>
      </c>
      <c r="N1" s="11" t="s">
        <v>142</v>
      </c>
      <c r="O1" s="11"/>
      <c r="P1" s="11"/>
      <c r="Q1" s="11"/>
      <c r="R1" s="11"/>
    </row>
    <row r="2" spans="1:18" x14ac:dyDescent="0.25">
      <c r="A2">
        <v>1</v>
      </c>
      <c r="B2" t="s">
        <v>66</v>
      </c>
      <c r="C2" s="6">
        <v>559.08964675063896</v>
      </c>
      <c r="D2" s="10">
        <f>D3/SUM($D3:$E3)*$C2</f>
        <v>539.92729998700815</v>
      </c>
      <c r="E2" s="10">
        <f>E3/SUM($D3:$E3)*$C2</f>
        <v>19.162346763630769</v>
      </c>
      <c r="F2" s="6">
        <v>117.6</v>
      </c>
      <c r="G2" s="6">
        <v>640</v>
      </c>
      <c r="N2" s="6">
        <v>559.08964675063896</v>
      </c>
      <c r="O2" s="6"/>
      <c r="P2" s="6"/>
      <c r="Q2" s="6">
        <v>117.6</v>
      </c>
      <c r="R2" s="6">
        <v>640</v>
      </c>
    </row>
    <row r="3" spans="1:18" x14ac:dyDescent="0.25">
      <c r="A3">
        <v>2</v>
      </c>
      <c r="B3" t="s">
        <v>67</v>
      </c>
      <c r="C3" s="7">
        <v>992</v>
      </c>
      <c r="D3" s="7">
        <v>958</v>
      </c>
      <c r="E3" s="7">
        <v>34</v>
      </c>
      <c r="F3" s="7">
        <v>194</v>
      </c>
      <c r="G3" s="7">
        <v>263</v>
      </c>
      <c r="J3" s="7"/>
      <c r="N3" s="7">
        <v>992</v>
      </c>
      <c r="O3" s="7">
        <v>958</v>
      </c>
      <c r="P3" s="7">
        <v>34</v>
      </c>
      <c r="Q3" s="7">
        <v>194</v>
      </c>
      <c r="R3" s="7">
        <v>263</v>
      </c>
    </row>
    <row r="4" spans="1:18" x14ac:dyDescent="0.25">
      <c r="A4">
        <v>3</v>
      </c>
      <c r="B4" t="s">
        <v>68</v>
      </c>
      <c r="C4" s="7">
        <v>11229</v>
      </c>
      <c r="D4" s="7">
        <v>10182</v>
      </c>
      <c r="E4" s="7">
        <v>1047</v>
      </c>
      <c r="F4" s="7">
        <v>1493</v>
      </c>
      <c r="G4" s="7">
        <v>1680</v>
      </c>
      <c r="J4" s="7"/>
      <c r="N4" s="7">
        <v>11229</v>
      </c>
      <c r="O4" s="7">
        <v>10182</v>
      </c>
      <c r="P4" s="7">
        <v>1047</v>
      </c>
      <c r="Q4" s="7">
        <v>1493</v>
      </c>
      <c r="R4" s="7">
        <v>1680</v>
      </c>
    </row>
    <row r="5" spans="1:18" x14ac:dyDescent="0.25">
      <c r="A5">
        <v>4</v>
      </c>
      <c r="B5" t="s">
        <v>69</v>
      </c>
      <c r="C5" s="7">
        <v>3437</v>
      </c>
      <c r="D5" s="7">
        <v>3156</v>
      </c>
      <c r="E5" s="7">
        <v>281</v>
      </c>
      <c r="F5" s="7">
        <v>1157</v>
      </c>
      <c r="G5" s="7">
        <v>643</v>
      </c>
      <c r="J5" s="7"/>
      <c r="N5" s="7">
        <v>3437</v>
      </c>
      <c r="O5" s="7">
        <v>3156</v>
      </c>
      <c r="P5" s="7">
        <v>281</v>
      </c>
      <c r="Q5" s="7">
        <v>1157</v>
      </c>
      <c r="R5" s="7">
        <v>643</v>
      </c>
    </row>
    <row r="6" spans="1:18" x14ac:dyDescent="0.25">
      <c r="A6">
        <v>5</v>
      </c>
      <c r="B6" t="s">
        <v>70</v>
      </c>
      <c r="C6" s="7">
        <v>8724</v>
      </c>
      <c r="D6" s="7">
        <v>7466</v>
      </c>
      <c r="E6" s="7">
        <v>1258</v>
      </c>
      <c r="F6" s="7">
        <v>1476</v>
      </c>
      <c r="G6" s="7">
        <v>687</v>
      </c>
      <c r="J6" s="7"/>
      <c r="N6" s="7">
        <v>8724</v>
      </c>
      <c r="O6" s="7">
        <v>7466</v>
      </c>
      <c r="P6" s="7">
        <v>1258</v>
      </c>
      <c r="Q6" s="7">
        <v>1476</v>
      </c>
      <c r="R6" s="7">
        <v>687</v>
      </c>
    </row>
    <row r="7" spans="1:18" x14ac:dyDescent="0.25">
      <c r="A7">
        <v>6</v>
      </c>
      <c r="B7" t="s">
        <v>71</v>
      </c>
      <c r="C7" s="7">
        <v>6962</v>
      </c>
      <c r="D7" s="7">
        <v>6264</v>
      </c>
      <c r="E7" s="7">
        <v>698</v>
      </c>
      <c r="F7" s="7">
        <v>911</v>
      </c>
      <c r="G7" s="7">
        <v>1022</v>
      </c>
      <c r="J7" s="7"/>
      <c r="N7" s="7">
        <v>6962</v>
      </c>
      <c r="O7" s="7">
        <v>6264</v>
      </c>
      <c r="P7" s="7">
        <v>698</v>
      </c>
      <c r="Q7" s="7">
        <v>911</v>
      </c>
      <c r="R7" s="7">
        <v>1022</v>
      </c>
    </row>
    <row r="8" spans="1:18" x14ac:dyDescent="0.25">
      <c r="A8">
        <v>7</v>
      </c>
      <c r="B8" t="s">
        <v>72</v>
      </c>
      <c r="C8" s="7">
        <v>4847.7150000000001</v>
      </c>
      <c r="D8" s="7">
        <v>4217.4449999999997</v>
      </c>
      <c r="E8" s="7">
        <v>630.27</v>
      </c>
      <c r="F8" s="7">
        <v>710.73</v>
      </c>
      <c r="G8" s="7">
        <v>603.44999999999993</v>
      </c>
      <c r="J8" s="7"/>
      <c r="N8" s="7">
        <v>4847.7150000000001</v>
      </c>
      <c r="O8" s="7">
        <v>4217.4449999999997</v>
      </c>
      <c r="P8" s="7">
        <v>630.27</v>
      </c>
      <c r="Q8" s="7">
        <v>710.73</v>
      </c>
      <c r="R8" s="7">
        <v>603.44999999999993</v>
      </c>
    </row>
    <row r="9" spans="1:18" x14ac:dyDescent="0.25">
      <c r="A9">
        <v>8</v>
      </c>
      <c r="B9" t="s">
        <v>73</v>
      </c>
      <c r="C9" s="7">
        <v>17709.509863239895</v>
      </c>
      <c r="D9" s="10">
        <f>SUM(D7:D8)/SUM($D7:$E8)*$C9</f>
        <v>15717.674271437243</v>
      </c>
      <c r="E9" s="10">
        <f>SUM(E7:E8)/SUM($D7:$E8)*$C9</f>
        <v>1991.8355918026518</v>
      </c>
      <c r="F9" s="7">
        <v>1000.8</v>
      </c>
      <c r="G9" s="6">
        <v>0</v>
      </c>
      <c r="J9" s="7"/>
      <c r="N9" s="7">
        <v>17709.509863239895</v>
      </c>
      <c r="O9" s="7"/>
      <c r="P9" s="7"/>
      <c r="Q9" s="7">
        <v>1000.8</v>
      </c>
      <c r="R9" s="6">
        <v>0</v>
      </c>
    </row>
    <row r="10" spans="1:18" x14ac:dyDescent="0.25">
      <c r="A10">
        <v>9</v>
      </c>
      <c r="B10" t="s">
        <v>74</v>
      </c>
      <c r="C10" s="7">
        <v>1047.9177589472233</v>
      </c>
      <c r="D10" s="10">
        <f>$C10*J$35</f>
        <v>906.79021249675793</v>
      </c>
      <c r="E10" s="10">
        <f>$C10*K$35</f>
        <v>141.12754645046536</v>
      </c>
      <c r="F10" s="7">
        <v>1750.32</v>
      </c>
      <c r="G10" s="6">
        <v>0</v>
      </c>
      <c r="J10" s="7"/>
      <c r="N10" s="7">
        <v>1047.9177589472233</v>
      </c>
      <c r="O10" s="7"/>
      <c r="P10" s="7"/>
      <c r="Q10" s="7">
        <v>1750.32</v>
      </c>
      <c r="R10" s="6">
        <v>0</v>
      </c>
    </row>
    <row r="11" spans="1:18" x14ac:dyDescent="0.25">
      <c r="A11">
        <v>10</v>
      </c>
      <c r="B11" t="s">
        <v>75</v>
      </c>
      <c r="C11" s="7">
        <v>24470</v>
      </c>
      <c r="D11" s="7">
        <v>20190</v>
      </c>
      <c r="E11" s="7">
        <v>4280</v>
      </c>
      <c r="F11" s="7">
        <v>1530</v>
      </c>
      <c r="G11" s="7">
        <v>1370</v>
      </c>
      <c r="J11" s="7"/>
      <c r="N11" s="7">
        <v>24470</v>
      </c>
      <c r="O11" s="7">
        <v>20190</v>
      </c>
      <c r="P11" s="7">
        <v>4280</v>
      </c>
      <c r="Q11" s="7">
        <v>1530</v>
      </c>
      <c r="R11" s="7">
        <v>1370</v>
      </c>
    </row>
    <row r="12" spans="1:18" x14ac:dyDescent="0.25">
      <c r="A12">
        <v>11</v>
      </c>
      <c r="B12" t="s">
        <v>76</v>
      </c>
      <c r="C12" s="7">
        <v>6608</v>
      </c>
      <c r="D12" s="7">
        <v>5377</v>
      </c>
      <c r="E12" s="7">
        <v>1231</v>
      </c>
      <c r="F12" s="7">
        <v>2109</v>
      </c>
      <c r="G12" s="7">
        <v>1900</v>
      </c>
      <c r="J12" s="7"/>
      <c r="N12" s="7">
        <v>6608</v>
      </c>
      <c r="O12" s="7">
        <v>5377</v>
      </c>
      <c r="P12" s="7">
        <v>1231</v>
      </c>
      <c r="Q12" s="7">
        <v>2109</v>
      </c>
      <c r="R12" s="7">
        <v>1900</v>
      </c>
    </row>
    <row r="13" spans="1:18" x14ac:dyDescent="0.25">
      <c r="A13">
        <v>12</v>
      </c>
      <c r="B13" t="s">
        <v>77</v>
      </c>
      <c r="C13" s="7">
        <v>11229</v>
      </c>
      <c r="D13" s="7">
        <v>10617</v>
      </c>
      <c r="E13" s="7">
        <v>612</v>
      </c>
      <c r="F13" s="7">
        <v>1795</v>
      </c>
      <c r="G13" s="7">
        <v>1461</v>
      </c>
      <c r="J13" s="7"/>
      <c r="N13" s="7">
        <v>11229</v>
      </c>
      <c r="O13" s="7">
        <v>10617</v>
      </c>
      <c r="P13" s="7">
        <v>612</v>
      </c>
      <c r="Q13" s="7">
        <v>1795</v>
      </c>
      <c r="R13" s="7">
        <v>1461</v>
      </c>
    </row>
    <row r="14" spans="1:18" x14ac:dyDescent="0.25">
      <c r="A14">
        <v>13</v>
      </c>
      <c r="B14" t="s">
        <v>78</v>
      </c>
      <c r="C14" s="7">
        <v>5571.6796375428867</v>
      </c>
      <c r="D14" s="10">
        <f>$C14*J$35</f>
        <v>4821.3178175042522</v>
      </c>
      <c r="E14" s="10">
        <f>$C14*K$35</f>
        <v>750.36182003863473</v>
      </c>
      <c r="F14" s="7">
        <v>1817.76</v>
      </c>
      <c r="G14" s="6">
        <v>0</v>
      </c>
      <c r="J14" s="7"/>
      <c r="N14" s="7">
        <v>5571.6796375428867</v>
      </c>
      <c r="O14" s="7"/>
      <c r="P14" s="7"/>
      <c r="Q14" s="7">
        <v>1817.76</v>
      </c>
      <c r="R14" s="6">
        <v>0</v>
      </c>
    </row>
    <row r="15" spans="1:18" x14ac:dyDescent="0.25">
      <c r="A15">
        <v>14</v>
      </c>
      <c r="B15" t="s">
        <v>79</v>
      </c>
      <c r="C15" s="7">
        <v>7942</v>
      </c>
      <c r="D15" s="7">
        <v>7055</v>
      </c>
      <c r="E15" s="7">
        <v>887</v>
      </c>
      <c r="F15" s="7">
        <v>1540</v>
      </c>
      <c r="G15" s="7">
        <v>1130</v>
      </c>
      <c r="J15" s="7"/>
      <c r="N15" s="7">
        <v>7942</v>
      </c>
      <c r="O15" s="7">
        <v>7055</v>
      </c>
      <c r="P15" s="7">
        <v>887</v>
      </c>
      <c r="Q15" s="7">
        <v>1540</v>
      </c>
      <c r="R15" s="7">
        <v>1130</v>
      </c>
    </row>
    <row r="16" spans="1:18" x14ac:dyDescent="0.25">
      <c r="A16">
        <v>15</v>
      </c>
      <c r="B16" t="s">
        <v>80</v>
      </c>
      <c r="C16" s="7">
        <v>11025</v>
      </c>
      <c r="D16" s="7">
        <v>9511</v>
      </c>
      <c r="E16" s="7">
        <v>1514</v>
      </c>
      <c r="F16" s="7">
        <v>1177</v>
      </c>
      <c r="G16" s="7">
        <v>1687</v>
      </c>
      <c r="J16" s="7"/>
      <c r="N16" s="7">
        <v>11025</v>
      </c>
      <c r="O16" s="7">
        <v>9511</v>
      </c>
      <c r="P16" s="7">
        <v>1514</v>
      </c>
      <c r="Q16" s="7">
        <v>1177</v>
      </c>
      <c r="R16" s="7">
        <v>1687</v>
      </c>
    </row>
    <row r="17" spans="1:18" x14ac:dyDescent="0.25">
      <c r="A17">
        <v>16</v>
      </c>
      <c r="B17" t="s">
        <v>81</v>
      </c>
      <c r="C17" s="7">
        <v>8134.1238079886189</v>
      </c>
      <c r="D17" s="10">
        <f>$C17*J$35</f>
        <v>7038.6667210708229</v>
      </c>
      <c r="E17" s="10">
        <f>$C17*K$35</f>
        <v>1095.4570869177956</v>
      </c>
      <c r="F17" s="7">
        <v>1345.1000000000001</v>
      </c>
      <c r="G17" s="7">
        <v>1506.5119999999999</v>
      </c>
      <c r="J17" s="7"/>
      <c r="N17" s="7">
        <v>8134.1238079886189</v>
      </c>
      <c r="O17" s="7"/>
      <c r="P17" s="7"/>
      <c r="Q17" s="7">
        <v>1345.1000000000001</v>
      </c>
      <c r="R17" s="7">
        <v>1506.5119999999999</v>
      </c>
    </row>
    <row r="18" spans="1:18" x14ac:dyDescent="0.25">
      <c r="A18">
        <v>17</v>
      </c>
      <c r="B18" t="s">
        <v>82</v>
      </c>
      <c r="C18" s="7">
        <v>8794.1018120476438</v>
      </c>
      <c r="D18" s="10">
        <f>$C18*J$35</f>
        <v>7609.7626772507301</v>
      </c>
      <c r="E18" s="10">
        <f>$C18*K$35</f>
        <v>1184.3391347969139</v>
      </c>
      <c r="F18" s="7">
        <v>2984</v>
      </c>
      <c r="G18" s="7">
        <v>1945</v>
      </c>
      <c r="J18" s="7"/>
      <c r="N18" s="7">
        <v>8794.1018120476438</v>
      </c>
      <c r="O18" s="7"/>
      <c r="P18" s="7"/>
      <c r="Q18" s="7">
        <v>2984</v>
      </c>
      <c r="R18" s="7">
        <v>1945</v>
      </c>
    </row>
    <row r="19" spans="1:18" x14ac:dyDescent="0.25">
      <c r="A19">
        <v>18</v>
      </c>
      <c r="B19" t="s">
        <v>83</v>
      </c>
      <c r="C19" s="7">
        <v>11286.88497387568</v>
      </c>
      <c r="D19" s="10">
        <f>$C19*J$35</f>
        <v>9766.8321168347084</v>
      </c>
      <c r="E19" s="10">
        <f>$C19*K$35</f>
        <v>1520.0528570409722</v>
      </c>
      <c r="F19" s="7">
        <v>1418</v>
      </c>
      <c r="G19" s="7">
        <v>1706</v>
      </c>
      <c r="J19" s="7"/>
      <c r="N19" s="7">
        <v>11286.88497387568</v>
      </c>
      <c r="O19" s="7"/>
      <c r="P19" s="7"/>
      <c r="Q19" s="7">
        <v>1418</v>
      </c>
      <c r="R19" s="7">
        <v>1706</v>
      </c>
    </row>
    <row r="20" spans="1:18" x14ac:dyDescent="0.25">
      <c r="A20">
        <v>19</v>
      </c>
      <c r="B20" t="s">
        <v>84</v>
      </c>
      <c r="C20" s="7">
        <v>13666.769259668143</v>
      </c>
      <c r="D20" s="10">
        <f>$C20*J$35</f>
        <v>11826.207252722761</v>
      </c>
      <c r="E20" s="10">
        <f>$C20*K$35</f>
        <v>1840.5620069453817</v>
      </c>
      <c r="F20" s="7">
        <f>17280*0.13</f>
        <v>2246.4</v>
      </c>
      <c r="G20" s="7">
        <f>17280*0.182</f>
        <v>3144.96</v>
      </c>
      <c r="J20" s="7"/>
      <c r="N20" s="7">
        <v>13666.769259668143</v>
      </c>
      <c r="O20" s="7"/>
      <c r="P20" s="7"/>
      <c r="Q20" s="7">
        <f>17280*0.13</f>
        <v>2246.4</v>
      </c>
      <c r="R20" s="7">
        <f>17280*0.182</f>
        <v>3144.96</v>
      </c>
    </row>
    <row r="21" spans="1:18" x14ac:dyDescent="0.25">
      <c r="A21">
        <v>20</v>
      </c>
      <c r="B21" t="s">
        <v>85</v>
      </c>
      <c r="C21" s="7">
        <v>9686</v>
      </c>
      <c r="D21" s="7">
        <v>7988</v>
      </c>
      <c r="E21" s="7">
        <v>1698</v>
      </c>
      <c r="F21" s="7">
        <v>1292</v>
      </c>
      <c r="G21" s="7">
        <v>1832</v>
      </c>
      <c r="J21" s="7"/>
      <c r="N21" s="7">
        <v>9686</v>
      </c>
      <c r="O21" s="7">
        <v>7988</v>
      </c>
      <c r="P21" s="7">
        <v>1698</v>
      </c>
      <c r="Q21" s="7">
        <v>1292</v>
      </c>
      <c r="R21" s="7">
        <v>1832</v>
      </c>
    </row>
    <row r="22" spans="1:18" x14ac:dyDescent="0.25">
      <c r="A22">
        <v>21</v>
      </c>
      <c r="B22" t="s">
        <v>86</v>
      </c>
      <c r="C22" s="7">
        <v>2083.2244732308982</v>
      </c>
      <c r="D22" s="10">
        <f>$C22*J$35</f>
        <v>1802.6677634104601</v>
      </c>
      <c r="E22" s="10">
        <f>$C22*K$35</f>
        <v>280.55670982043802</v>
      </c>
      <c r="F22" s="7">
        <f>2063*0.038</f>
        <v>78.393999999999991</v>
      </c>
      <c r="G22" s="7">
        <f>2063*0.072</f>
        <v>148.536</v>
      </c>
      <c r="J22" s="7"/>
      <c r="N22" s="7">
        <v>2083.2244732308982</v>
      </c>
      <c r="O22" s="7"/>
      <c r="P22" s="7"/>
      <c r="Q22" s="7">
        <f>2063*0.038</f>
        <v>78.393999999999991</v>
      </c>
      <c r="R22" s="7">
        <f>2063*0.072</f>
        <v>148.536</v>
      </c>
    </row>
    <row r="23" spans="1:18" x14ac:dyDescent="0.25">
      <c r="A23">
        <v>22</v>
      </c>
      <c r="B23" t="s">
        <v>87</v>
      </c>
      <c r="C23" s="7">
        <v>1512.1243077530708</v>
      </c>
      <c r="D23" s="10">
        <f>$C23*J$35</f>
        <v>1308.4800888635168</v>
      </c>
      <c r="E23" s="10">
        <f>$C23*K$35</f>
        <v>203.64421888955405</v>
      </c>
      <c r="F23" s="7">
        <v>946.56</v>
      </c>
      <c r="G23" s="6">
        <v>0</v>
      </c>
      <c r="J23" s="7"/>
      <c r="N23" s="7">
        <v>1512.1243077530708</v>
      </c>
      <c r="O23" s="7"/>
      <c r="P23" s="7"/>
      <c r="Q23" s="7">
        <v>946.56</v>
      </c>
      <c r="R23" s="6">
        <v>0</v>
      </c>
    </row>
    <row r="24" spans="1:18" x14ac:dyDescent="0.25">
      <c r="A24">
        <v>23</v>
      </c>
      <c r="B24" t="s">
        <v>88</v>
      </c>
      <c r="C24" s="7">
        <v>8194</v>
      </c>
      <c r="D24" s="7">
        <v>6646</v>
      </c>
      <c r="E24" s="7">
        <v>1548</v>
      </c>
      <c r="F24" s="7">
        <v>1789</v>
      </c>
      <c r="G24" s="7">
        <v>1926</v>
      </c>
      <c r="J24" s="7"/>
      <c r="N24" s="7">
        <v>8194</v>
      </c>
      <c r="O24" s="7">
        <v>6646</v>
      </c>
      <c r="P24" s="7">
        <v>1548</v>
      </c>
      <c r="Q24" s="7">
        <v>1789</v>
      </c>
      <c r="R24" s="7">
        <v>1926</v>
      </c>
    </row>
    <row r="25" spans="1:18" x14ac:dyDescent="0.25">
      <c r="A25">
        <v>24</v>
      </c>
      <c r="B25" t="s">
        <v>89</v>
      </c>
      <c r="C25" s="7">
        <v>2912</v>
      </c>
      <c r="D25" s="7">
        <v>2704</v>
      </c>
      <c r="E25" s="7">
        <v>208</v>
      </c>
      <c r="F25" s="7">
        <v>792</v>
      </c>
      <c r="G25" s="7">
        <v>911</v>
      </c>
      <c r="J25" s="7"/>
      <c r="N25" s="7">
        <v>2912</v>
      </c>
      <c r="O25" s="7">
        <v>2704</v>
      </c>
      <c r="P25" s="7">
        <v>208</v>
      </c>
      <c r="Q25" s="7">
        <v>792</v>
      </c>
      <c r="R25" s="7">
        <v>911</v>
      </c>
    </row>
    <row r="26" spans="1:18" x14ac:dyDescent="0.25">
      <c r="A26">
        <v>25</v>
      </c>
      <c r="B26" t="s">
        <v>90</v>
      </c>
      <c r="C26" s="7">
        <v>6230.4565897291932</v>
      </c>
      <c r="D26" s="10">
        <f>$C26*J$35</f>
        <v>5391.3744725810111</v>
      </c>
      <c r="E26" s="10">
        <f>$C26*K$35</f>
        <v>839.08211714818231</v>
      </c>
      <c r="F26" s="7">
        <v>667.44</v>
      </c>
      <c r="G26" s="6">
        <v>0</v>
      </c>
      <c r="N26" s="7">
        <v>6230.4565897291932</v>
      </c>
      <c r="O26" s="7"/>
      <c r="P26" s="7"/>
      <c r="Q26" s="7">
        <v>667.44</v>
      </c>
      <c r="R26" s="6">
        <v>0</v>
      </c>
    </row>
    <row r="27" spans="1:18" x14ac:dyDescent="0.25">
      <c r="A27">
        <v>26</v>
      </c>
      <c r="B27" t="s">
        <v>91</v>
      </c>
      <c r="C27" s="7">
        <v>1626.2242356613642</v>
      </c>
      <c r="D27" s="10">
        <f>$C27*J$35</f>
        <v>1407.2136936625905</v>
      </c>
      <c r="E27" s="10">
        <f>$C27*K$35</f>
        <v>219.01054199877373</v>
      </c>
      <c r="F27" s="7">
        <v>39.6</v>
      </c>
      <c r="G27" s="6">
        <v>0</v>
      </c>
      <c r="N27" s="7">
        <v>1626.2242356613642</v>
      </c>
      <c r="O27" s="7"/>
      <c r="P27" s="7"/>
      <c r="Q27" s="7">
        <v>39.6</v>
      </c>
      <c r="R27" s="6">
        <v>0</v>
      </c>
    </row>
    <row r="28" spans="1:18" x14ac:dyDescent="0.25">
      <c r="A28">
        <v>27</v>
      </c>
      <c r="B28" t="s">
        <v>92</v>
      </c>
      <c r="C28" s="7">
        <v>3494.4604236755831</v>
      </c>
      <c r="D28" s="10">
        <f>$C28*J$35</f>
        <v>3023.8465596095325</v>
      </c>
      <c r="E28" s="10">
        <f>$C28*K$35</f>
        <v>470.61386406605044</v>
      </c>
      <c r="F28" s="7">
        <v>454</v>
      </c>
      <c r="G28" s="7">
        <v>810</v>
      </c>
      <c r="N28" s="7">
        <v>3494.4604236755831</v>
      </c>
      <c r="O28" s="7"/>
      <c r="P28" s="7"/>
      <c r="Q28" s="7">
        <v>454</v>
      </c>
      <c r="R28" s="7">
        <v>810</v>
      </c>
    </row>
    <row r="29" spans="1:18" x14ac:dyDescent="0.25">
      <c r="A29">
        <v>28</v>
      </c>
      <c r="B29" t="s">
        <v>93</v>
      </c>
      <c r="C29" s="7">
        <v>5711.001654778277</v>
      </c>
      <c r="D29" s="10">
        <f>$C29*J$35</f>
        <v>4941.8767454694371</v>
      </c>
      <c r="E29" s="10">
        <f>$C29*K$35</f>
        <v>769.12490930883985</v>
      </c>
      <c r="F29" s="7">
        <v>516</v>
      </c>
      <c r="G29" s="7">
        <v>570</v>
      </c>
      <c r="N29" s="7">
        <v>5711.001654778277</v>
      </c>
      <c r="O29" s="7"/>
      <c r="P29" s="7"/>
      <c r="Q29" s="7">
        <v>516</v>
      </c>
      <c r="R29" s="7">
        <v>570</v>
      </c>
    </row>
    <row r="30" spans="1:18" x14ac:dyDescent="0.25">
      <c r="A30">
        <v>29</v>
      </c>
      <c r="B30" t="s">
        <v>94</v>
      </c>
      <c r="C30" s="7">
        <v>1349.9823049360218</v>
      </c>
      <c r="D30" s="10">
        <f>$C30*J$35</f>
        <v>1168.1744399385168</v>
      </c>
      <c r="E30" s="10">
        <f>$C30*K$35</f>
        <v>181.80786499750496</v>
      </c>
      <c r="F30" s="7">
        <v>60.72</v>
      </c>
      <c r="G30" s="6">
        <v>0</v>
      </c>
      <c r="N30" s="7">
        <v>1349.9823049360218</v>
      </c>
      <c r="O30" s="7"/>
      <c r="P30" s="7"/>
      <c r="Q30" s="7">
        <v>60.72</v>
      </c>
      <c r="R30" s="6">
        <v>0</v>
      </c>
    </row>
    <row r="31" spans="1:18" x14ac:dyDescent="0.25">
      <c r="A31">
        <v>30</v>
      </c>
      <c r="B31" t="s">
        <v>95</v>
      </c>
      <c r="C31" s="7">
        <v>3687.8297751833229</v>
      </c>
      <c r="D31" s="10">
        <f>$C31*J$35</f>
        <v>3191.1740372163845</v>
      </c>
      <c r="E31" s="10">
        <f>$C31*K$35</f>
        <v>496.6557379669386</v>
      </c>
      <c r="F31" s="7">
        <v>292</v>
      </c>
      <c r="G31" s="7">
        <v>104</v>
      </c>
      <c r="N31" s="7">
        <v>3687.8297751833229</v>
      </c>
      <c r="O31" s="7"/>
      <c r="P31" s="7"/>
      <c r="Q31" s="7">
        <v>292</v>
      </c>
      <c r="R31" s="7">
        <v>104</v>
      </c>
    </row>
    <row r="32" spans="1:18" x14ac:dyDescent="0.25">
      <c r="A32">
        <v>31</v>
      </c>
      <c r="B32" t="s">
        <v>96</v>
      </c>
      <c r="C32" s="7">
        <v>33734.544474991555</v>
      </c>
      <c r="D32" s="10">
        <f>$C32*J$35</f>
        <v>29191.369734673564</v>
      </c>
      <c r="E32" s="10">
        <f>$C32*K$35</f>
        <v>4543.1747403179888</v>
      </c>
      <c r="F32" s="7">
        <v>291.12</v>
      </c>
      <c r="G32" s="7">
        <v>0</v>
      </c>
      <c r="N32" s="7">
        <v>33734.544474991555</v>
      </c>
      <c r="O32" s="7"/>
      <c r="P32" s="7"/>
      <c r="Q32" s="7">
        <v>291.12</v>
      </c>
      <c r="R32" s="7">
        <v>0</v>
      </c>
    </row>
    <row r="33" spans="3:21" x14ac:dyDescent="0.25">
      <c r="C33" s="8">
        <f>SUM(C2:C32)</f>
        <v>244457.63999999998</v>
      </c>
      <c r="D33" s="8">
        <f t="shared" ref="D33:G33" si="0">SUM(D2:D32)</f>
        <v>211984.80090472929</v>
      </c>
      <c r="E33" s="8">
        <f t="shared" si="0"/>
        <v>32472.83909527072</v>
      </c>
      <c r="F33" s="8">
        <f t="shared" si="0"/>
        <v>33991.544000000002</v>
      </c>
      <c r="G33" s="8">
        <f t="shared" si="0"/>
        <v>27690.457999999999</v>
      </c>
      <c r="J33" s="8"/>
      <c r="K33" s="8"/>
      <c r="L33" s="8"/>
      <c r="M33" s="1"/>
      <c r="N33" s="8">
        <v>244457.63999999998</v>
      </c>
      <c r="O33" s="8">
        <f t="shared" ref="O33:R33" si="1">SUM(O2:O32)</f>
        <v>102331.44500000001</v>
      </c>
      <c r="P33" s="8">
        <f t="shared" si="1"/>
        <v>15926.27</v>
      </c>
      <c r="Q33" s="8">
        <f t="shared" si="1"/>
        <v>33991.544000000002</v>
      </c>
      <c r="R33" s="8">
        <f t="shared" si="1"/>
        <v>27690.457999999999</v>
      </c>
      <c r="S33" s="1"/>
      <c r="T33" s="1"/>
      <c r="U33" s="1"/>
    </row>
    <row r="35" spans="3:21" x14ac:dyDescent="0.25">
      <c r="J35">
        <f>O33/SUM(O33:P33)</f>
        <v>0.86532574217250857</v>
      </c>
      <c r="K35">
        <f>P33/(O33+P33)</f>
        <v>0.13467425782749143</v>
      </c>
    </row>
    <row r="36" spans="3:21" x14ac:dyDescent="0.25">
      <c r="E36" s="5"/>
      <c r="F36" s="5"/>
      <c r="G36" s="5"/>
      <c r="H36" s="5"/>
      <c r="J36" s="5"/>
    </row>
  </sheetData>
  <mergeCells count="1">
    <mergeCell ref="N1:R1"/>
  </mergeCells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consumption</vt:lpstr>
      <vt:lpstr>water withdrawal</vt:lpstr>
      <vt:lpstr>water cons 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Ye, Q. (ET)</dc:creator>
  <cp:lastModifiedBy>Ye, Q. (ET)</cp:lastModifiedBy>
  <dcterms:created xsi:type="dcterms:W3CDTF">2015-06-05T18:17:20Z</dcterms:created>
  <dcterms:modified xsi:type="dcterms:W3CDTF">2020-10-24T16:46:29Z</dcterms:modified>
</cp:coreProperties>
</file>