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302784/Documents/github/yerenutku.github.io/docs/"/>
    </mc:Choice>
  </mc:AlternateContent>
  <xr:revisionPtr revIDLastSave="0" documentId="13_ncr:1_{CBB0FC47-79A9-AA4A-A4B7-AF2162D102C3}" xr6:coauthVersionLast="47" xr6:coauthVersionMax="47" xr10:uidLastSave="{00000000-0000-0000-0000-000000000000}"/>
  <bookViews>
    <workbookView xWindow="1960" yWindow="500" windowWidth="28040" windowHeight="16940" xr2:uid="{9C730F1C-450D-C84E-B499-9F0CE9E23E17}"/>
  </bookViews>
  <sheets>
    <sheet name="for 20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E4" i="1" s="1"/>
  <c r="E16" i="1" s="1"/>
  <c r="H24" i="1"/>
  <c r="H25" i="1"/>
  <c r="H10" i="1"/>
  <c r="H11" i="1"/>
  <c r="H12" i="1"/>
  <c r="H13" i="1"/>
  <c r="H14" i="1"/>
  <c r="H15" i="1"/>
  <c r="H16" i="1"/>
  <c r="H17" i="1"/>
  <c r="H18" i="1"/>
  <c r="H19" i="1"/>
  <c r="H20" i="1"/>
  <c r="H21" i="1"/>
  <c r="H22" i="1"/>
  <c r="H23" i="1"/>
  <c r="H9" i="1"/>
  <c r="D25" i="1"/>
  <c r="D24" i="1"/>
  <c r="D23" i="1"/>
  <c r="D21" i="1"/>
  <c r="D22" i="1"/>
  <c r="D9" i="1"/>
  <c r="D11" i="1"/>
  <c r="D12" i="1"/>
  <c r="D13" i="1"/>
  <c r="D14" i="1"/>
  <c r="D15" i="1"/>
  <c r="D16" i="1"/>
  <c r="D17" i="1"/>
  <c r="D18" i="1"/>
  <c r="D19" i="1"/>
  <c r="D20" i="1"/>
  <c r="D10" i="1"/>
  <c r="I17" i="1" l="1"/>
  <c r="I14" i="1"/>
  <c r="I16" i="1"/>
  <c r="I15" i="1"/>
  <c r="J15" i="1" s="1"/>
  <c r="I13" i="1"/>
  <c r="I9" i="1"/>
  <c r="I12" i="1"/>
  <c r="I23" i="1"/>
  <c r="I11" i="1"/>
  <c r="I22" i="1"/>
  <c r="I10" i="1"/>
  <c r="I21" i="1"/>
  <c r="I25" i="1"/>
  <c r="J25" i="1" s="1"/>
  <c r="I20" i="1"/>
  <c r="I19" i="1"/>
  <c r="I18" i="1"/>
  <c r="I24" i="1"/>
  <c r="J24" i="1" s="1"/>
  <c r="E23" i="1"/>
  <c r="F23" i="1" s="1"/>
  <c r="E24" i="1"/>
  <c r="F24" i="1" s="1"/>
  <c r="E25" i="1"/>
  <c r="F25" i="1" s="1"/>
  <c r="E21" i="1"/>
  <c r="F21" i="1" s="1"/>
  <c r="E9" i="1"/>
  <c r="F9" i="1" s="1"/>
  <c r="J9" i="1" s="1"/>
  <c r="E22" i="1"/>
  <c r="F22" i="1" s="1"/>
  <c r="F16" i="1"/>
  <c r="E15" i="1"/>
  <c r="F15" i="1" s="1"/>
  <c r="E19" i="1"/>
  <c r="F19" i="1" s="1"/>
  <c r="E18" i="1"/>
  <c r="F18" i="1" s="1"/>
  <c r="E13" i="1"/>
  <c r="F13" i="1" s="1"/>
  <c r="E11" i="1"/>
  <c r="F11" i="1" s="1"/>
  <c r="E14" i="1"/>
  <c r="F14" i="1" s="1"/>
  <c r="E12" i="1"/>
  <c r="F12" i="1" s="1"/>
  <c r="J12" i="1" s="1"/>
  <c r="E10" i="1"/>
  <c r="F10" i="1" s="1"/>
  <c r="E20" i="1"/>
  <c r="F20" i="1" s="1"/>
  <c r="E17" i="1"/>
  <c r="F17" i="1" s="1"/>
  <c r="J14" i="1" l="1"/>
  <c r="J20" i="1"/>
  <c r="J19" i="1"/>
  <c r="J18" i="1"/>
  <c r="J17" i="1"/>
  <c r="J22" i="1"/>
  <c r="J21" i="1"/>
  <c r="J11" i="1"/>
  <c r="J10" i="1"/>
  <c r="J23" i="1"/>
  <c r="J13" i="1"/>
  <c r="J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Utku, YE (Yusuf Eren)</author>
  </authors>
  <commentList>
    <comment ref="C23" authorId="0" shapeId="0" xr:uid="{B3C3FFAC-128A-384C-AE42-88CD8F5B4850}">
      <text>
        <r>
          <rPr>
            <b/>
            <sz val="10"/>
            <color rgb="FF000000"/>
            <rFont val="Tahoma"/>
            <family val="2"/>
          </rPr>
          <t>Utku, YE (Yusuf Eren):</t>
        </r>
        <r>
          <rPr>
            <sz val="10"/>
            <color rgb="FF000000"/>
            <rFont val="Tahoma"/>
            <family val="2"/>
          </rPr>
          <t xml:space="preserve">
</t>
        </r>
        <r>
          <rPr>
            <sz val="10"/>
            <color rgb="FF000000"/>
            <rFont val="Tahoma"/>
            <family val="2"/>
          </rPr>
          <t xml:space="preserve">Find the treatment code (CO0473) in the following document to see how much they cover. Carlos' per session is 179,24. They cover </t>
        </r>
        <r>
          <rPr>
            <sz val="10"/>
            <color rgb="FF000000"/>
            <rFont val="Aptos Narrow"/>
            <scheme val="minor"/>
          </rPr>
          <t>131,36</t>
        </r>
        <r>
          <rPr>
            <sz val="10"/>
            <color rgb="FF000000"/>
            <rFont val="Aptos Narrow"/>
            <scheme val="minor"/>
          </rPr>
          <t xml:space="preserve"> so</t>
        </r>
        <r>
          <rPr>
            <sz val="10"/>
            <color rgb="FF000000"/>
            <rFont val="Aptos Narrow"/>
            <scheme val="minor"/>
          </rPr>
          <t xml:space="preserve"> that is roughly  means 72% coverage. </t>
        </r>
        <r>
          <rPr>
            <sz val="10"/>
            <color rgb="FF000000"/>
            <rFont val="Tahoma"/>
            <family val="2"/>
          </rPr>
          <t xml:space="preserve">
</t>
        </r>
        <r>
          <rPr>
            <u/>
            <sz val="10"/>
            <color rgb="FF000000"/>
            <rFont val="Aptos Narrow"/>
            <scheme val="minor"/>
          </rPr>
          <t>our tariff list for psychological care (PDF file, download file)</t>
        </r>
        <r>
          <rPr>
            <sz val="10"/>
            <color rgb="FF000000"/>
            <rFont val="Aptos Narrow"/>
            <scheme val="minor"/>
          </rPr>
          <t xml:space="preserve">
</t>
        </r>
        <r>
          <rPr>
            <sz val="10"/>
            <color rgb="FF000000"/>
            <rFont val="Tahoma"/>
            <family val="2"/>
          </rPr>
          <t xml:space="preserve">This pdf can be found on this side: https://www.dsw.nl/Consumenten/Vergoedingen/Psychologische-zorg-curatieve-GGZ
</t>
        </r>
      </text>
    </comment>
    <comment ref="C24" authorId="0" shapeId="0" xr:uid="{D4833B3F-DBB9-0E4A-84D6-50B1F55AD3BB}">
      <text>
        <r>
          <rPr>
            <b/>
            <sz val="10"/>
            <color rgb="FF000000"/>
            <rFont val="Tahoma"/>
            <family val="2"/>
          </rPr>
          <t>Utku, YE (Yusuf Eren):</t>
        </r>
        <r>
          <rPr>
            <sz val="10"/>
            <color rgb="FF000000"/>
            <rFont val="Tahoma"/>
            <family val="2"/>
          </rPr>
          <t xml:space="preserve">
</t>
        </r>
        <r>
          <rPr>
            <sz val="10"/>
            <color rgb="FF000000"/>
            <rFont val="Tahoma"/>
            <family val="2"/>
          </rPr>
          <t>Same here: https://www.stadholland.nl/Consumenten/Vergoedingen/Psychologische-zorg-curatieve-GGZ</t>
        </r>
      </text>
    </comment>
  </commentList>
</comments>
</file>

<file path=xl/sharedStrings.xml><?xml version="1.0" encoding="utf-8"?>
<sst xmlns="http://schemas.openxmlformats.org/spreadsheetml/2006/main" count="36" uniqueCount="33">
  <si>
    <t>Aevitae</t>
  </si>
  <si>
    <t>Fixed Costs</t>
  </si>
  <si>
    <t>Zilverenkruis</t>
  </si>
  <si>
    <t>asr.nl</t>
  </si>
  <si>
    <t>unive.nl</t>
  </si>
  <si>
    <t>zorgenzekerheid</t>
  </si>
  <si>
    <t>Monthly (avg)</t>
  </si>
  <si>
    <t>unitedconsumers</t>
  </si>
  <si>
    <t>fbto</t>
  </si>
  <si>
    <t>defriesland</t>
  </si>
  <si>
    <t>dechristelijkezorgverzekeraar</t>
  </si>
  <si>
    <t>menzis</t>
  </si>
  <si>
    <t>nn</t>
  </si>
  <si>
    <t>onvz</t>
  </si>
  <si>
    <t>ohra</t>
  </si>
  <si>
    <t>Total/Yearly</t>
  </si>
  <si>
    <t>Psychological Therapy Costs</t>
  </si>
  <si>
    <t>2025 Predictions</t>
  </si>
  <si>
    <t>DSW</t>
  </si>
  <si>
    <t>Stad Holland</t>
  </si>
  <si>
    <r>
      <t>Single Session</t>
    </r>
    <r>
      <rPr>
        <sz val="9"/>
        <color theme="0"/>
        <rFont val="Aptos Narrow (Body)"/>
      </rPr>
      <t xml:space="preserve">
(Code:CO0473)</t>
    </r>
  </si>
  <si>
    <t>Times (week)</t>
  </si>
  <si>
    <r>
      <rPr>
        <b/>
        <sz val="12"/>
        <color theme="1"/>
        <rFont val="Aptos Narrow"/>
        <scheme val="minor"/>
      </rPr>
      <t>Contracted</t>
    </r>
    <r>
      <rPr>
        <sz val="12"/>
        <color theme="1"/>
        <rFont val="Aptos Narrow"/>
        <family val="2"/>
        <scheme val="minor"/>
      </rPr>
      <t xml:space="preserve"> mental care coverage 
(%)</t>
    </r>
  </si>
  <si>
    <r>
      <rPr>
        <b/>
        <sz val="12"/>
        <color theme="1"/>
        <rFont val="Aptos Narrow"/>
        <scheme val="minor"/>
      </rPr>
      <t>Non-contracted</t>
    </r>
    <r>
      <rPr>
        <sz val="12"/>
        <color theme="1"/>
        <rFont val="Aptos Narrow"/>
        <family val="2"/>
        <scheme val="minor"/>
      </rPr>
      <t xml:space="preserve"> mental care coverage 
(%)</t>
    </r>
  </si>
  <si>
    <t>Total Cost</t>
  </si>
  <si>
    <r>
      <t xml:space="preserve">Monthly Insurance Cost
</t>
    </r>
    <r>
      <rPr>
        <sz val="8"/>
        <color theme="1"/>
        <rFont val="Aptos Narrow (Body)"/>
      </rPr>
      <t>(rounded and no premium costs included)</t>
    </r>
  </si>
  <si>
    <t>Insurance Company</t>
  </si>
  <si>
    <t xml:space="preserve"> Yearly Insurance Cost</t>
  </si>
  <si>
    <r>
      <t xml:space="preserve">Yearly Thearpy Cost 
</t>
    </r>
    <r>
      <rPr>
        <sz val="9"/>
        <color theme="0"/>
        <rFont val="Aptos Narrow (Body)"/>
      </rPr>
      <t>(after coverage is deducted)</t>
    </r>
  </si>
  <si>
    <r>
      <t>Yearly Calculations</t>
    </r>
    <r>
      <rPr>
        <sz val="14"/>
        <color theme="0"/>
        <rFont val="Aptos Narrow (Body)"/>
      </rPr>
      <t xml:space="preserve">
(Without Contract)</t>
    </r>
  </si>
  <si>
    <r>
      <t xml:space="preserve">Yearly Calculations
</t>
    </r>
    <r>
      <rPr>
        <sz val="14"/>
        <color theme="0"/>
        <rFont val="Aptos Narrow (Body)"/>
      </rPr>
      <t>(Contracted)</t>
    </r>
  </si>
  <si>
    <r>
      <rPr>
        <b/>
        <sz val="12"/>
        <color theme="1"/>
        <rFont val="Aptos Narrow"/>
        <scheme val="minor"/>
      </rPr>
      <t xml:space="preserve">no insurance </t>
    </r>
    <r>
      <rPr>
        <sz val="12"/>
        <color theme="1"/>
        <rFont val="Aptos Narrow"/>
        <family val="2"/>
        <scheme val="minor"/>
      </rPr>
      <t>(means no coverage; means paying 100% of your bills)</t>
    </r>
  </si>
  <si>
    <r>
      <rPr>
        <b/>
        <sz val="14"/>
        <color theme="1"/>
        <rFont val="Aptos Narrow (Body)"/>
      </rPr>
      <t xml:space="preserve">⚠️How to use: </t>
    </r>
    <r>
      <rPr>
        <sz val="11"/>
        <color theme="1"/>
        <rFont val="Aptos Narrow (Body)"/>
      </rPr>
      <t xml:space="preserve">You can change the yellow fields, and the rest will be calculated automatically. The yellow arrows are there to help you to understand, those two fields are connected. Based on your coverage % the amount you need to pay changes. 100% coverage means, you pay 0€. 
</t>
    </r>
    <r>
      <rPr>
        <b/>
        <sz val="14"/>
        <color theme="1"/>
        <rFont val="Aptos Narrow (Body)"/>
      </rPr>
      <t xml:space="preserve">
🙋How did I do it?:</t>
    </r>
    <r>
      <rPr>
        <sz val="14"/>
        <color theme="1"/>
        <rFont val="Aptos Narrow (Body)"/>
      </rPr>
      <t xml:space="preserve"> Basically manual labor, I went through all the websites and find their policy about mental health coverage (%). </t>
    </r>
    <r>
      <rPr>
        <sz val="11"/>
        <color theme="1"/>
        <rFont val="Aptos Narrow (Body)"/>
      </rPr>
      <t xml:space="preserve">I used the highest percentage coverage from every insurance provider for 2025. That means, mostly I had to choose the most expensive option they have. Sometimes, all options were same percentange and then I choose the cheaper one.
Still, these prices does not include any additionals (physiotherapy, dental etc). That means, after adding all your needs, your table might look different. You can use this excel as a starting point. Good luck!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</si>
</sst>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8" x14ac:knownFonts="1">
    <font>
      <sz val="12"/>
      <color theme="1"/>
      <name val="Aptos Narrow"/>
      <family val="2"/>
      <scheme val="minor"/>
    </font>
    <font>
      <sz val="8"/>
      <color theme="1"/>
      <name val="Aptos Narrow (Body)"/>
    </font>
    <font>
      <b/>
      <sz val="18"/>
      <color theme="0"/>
      <name val="Aptos Narrow"/>
      <scheme val="minor"/>
    </font>
    <font>
      <b/>
      <sz val="12"/>
      <color theme="0"/>
      <name val="Aptos Narrow"/>
      <scheme val="minor"/>
    </font>
    <font>
      <sz val="12"/>
      <color theme="0"/>
      <name val="Aptos Narrow"/>
      <scheme val="minor"/>
    </font>
    <font>
      <sz val="18"/>
      <color theme="1"/>
      <name val="Aptos Narrow (Body)"/>
    </font>
    <font>
      <sz val="14"/>
      <color theme="1"/>
      <name val="Aptos Narrow (Body)"/>
    </font>
    <font>
      <sz val="11"/>
      <color theme="1"/>
      <name val="Aptos Narrow (Body)"/>
    </font>
    <font>
      <b/>
      <sz val="14"/>
      <color theme="1"/>
      <name val="Aptos Narrow (Body)"/>
    </font>
    <font>
      <sz val="12"/>
      <color theme="0"/>
      <name val="Aptos Narrow"/>
      <family val="2"/>
      <scheme val="minor"/>
    </font>
    <font>
      <sz val="9"/>
      <color theme="0"/>
      <name val="Aptos Narrow (Body)"/>
    </font>
    <font>
      <sz val="10"/>
      <color rgb="FF000000"/>
      <name val="Tahoma"/>
      <family val="2"/>
    </font>
    <font>
      <b/>
      <sz val="10"/>
      <color rgb="FF000000"/>
      <name val="Tahoma"/>
      <family val="2"/>
    </font>
    <font>
      <sz val="10"/>
      <color rgb="FF000000"/>
      <name val="Aptos Narrow"/>
      <scheme val="minor"/>
    </font>
    <font>
      <u/>
      <sz val="10"/>
      <color rgb="FF000000"/>
      <name val="Aptos Narrow"/>
      <scheme val="minor"/>
    </font>
    <font>
      <b/>
      <sz val="12"/>
      <color theme="1"/>
      <name val="Aptos Narrow"/>
      <scheme val="minor"/>
    </font>
    <font>
      <sz val="12"/>
      <color theme="1"/>
      <name val="Aptos Narrow"/>
      <scheme val="minor"/>
    </font>
    <font>
      <sz val="14"/>
      <color theme="0"/>
      <name val="Aptos Narrow (Body)"/>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theme="0"/>
      </right>
      <top/>
      <bottom style="thin">
        <color indexed="64"/>
      </bottom>
      <diagonal/>
    </border>
    <border>
      <left style="thin">
        <color indexed="64"/>
      </left>
      <right style="medium">
        <color indexed="64"/>
      </right>
      <top style="thin">
        <color indexed="64"/>
      </top>
      <bottom style="thin">
        <color indexed="64"/>
      </bottom>
      <diagonal/>
    </border>
    <border>
      <left style="thin">
        <color theme="0"/>
      </left>
      <right/>
      <top/>
      <bottom/>
      <diagonal/>
    </border>
  </borders>
  <cellStyleXfs count="1">
    <xf numFmtId="0" fontId="0" fillId="0" borderId="0"/>
  </cellStyleXfs>
  <cellXfs count="31">
    <xf numFmtId="0" fontId="0" fillId="0" borderId="0" xfId="0"/>
    <xf numFmtId="0" fontId="0" fillId="0" borderId="0" xfId="0" applyAlignment="1">
      <alignment wrapText="1"/>
    </xf>
    <xf numFmtId="6" fontId="0" fillId="0" borderId="0" xfId="0" applyNumberFormat="1"/>
    <xf numFmtId="0" fontId="0" fillId="2" borderId="1" xfId="0" applyFill="1" applyBorder="1"/>
    <xf numFmtId="6" fontId="0" fillId="2" borderId="1" xfId="0" applyNumberFormat="1" applyFill="1" applyBorder="1"/>
    <xf numFmtId="0" fontId="0" fillId="3" borderId="1" xfId="0" applyFill="1" applyBorder="1" applyAlignment="1">
      <alignment wrapText="1"/>
    </xf>
    <xf numFmtId="6" fontId="0" fillId="3" borderId="1" xfId="0" applyNumberFormat="1" applyFill="1" applyBorder="1" applyAlignment="1">
      <alignment wrapText="1"/>
    </xf>
    <xf numFmtId="0" fontId="0" fillId="0" borderId="0" xfId="0" applyAlignment="1">
      <alignment horizontal="center" wrapText="1"/>
    </xf>
    <xf numFmtId="0" fontId="0" fillId="0" borderId="0" xfId="0" applyAlignment="1">
      <alignment horizontal="center" vertical="center"/>
    </xf>
    <xf numFmtId="0" fontId="0" fillId="4" borderId="1" xfId="0" applyFill="1" applyBorder="1" applyAlignment="1">
      <alignment horizontal="center" wrapText="1"/>
    </xf>
    <xf numFmtId="0" fontId="4" fillId="6" borderId="1" xfId="0" applyFont="1" applyFill="1" applyBorder="1" applyAlignment="1">
      <alignment horizontal="center" vertical="center"/>
    </xf>
    <xf numFmtId="0" fontId="0" fillId="2" borderId="1" xfId="0" applyFill="1" applyBorder="1" applyAlignment="1">
      <alignment wrapText="1"/>
    </xf>
    <xf numFmtId="0" fontId="0" fillId="4" borderId="1" xfId="0" applyFill="1" applyBorder="1" applyAlignment="1">
      <alignment horizontal="center" vertical="center" wrapText="1"/>
    </xf>
    <xf numFmtId="0" fontId="4" fillId="6" borderId="1"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6" fontId="0" fillId="3" borderId="1" xfId="0" applyNumberFormat="1" applyFill="1" applyBorder="1"/>
    <xf numFmtId="0" fontId="16" fillId="4" borderId="8" xfId="0" applyFont="1" applyFill="1" applyBorder="1" applyAlignment="1">
      <alignment horizontal="center" vertical="center" wrapText="1"/>
    </xf>
    <xf numFmtId="0" fontId="16" fillId="0" borderId="0" xfId="0" applyFont="1" applyAlignment="1">
      <alignment wrapText="1"/>
    </xf>
    <xf numFmtId="6" fontId="0" fillId="2" borderId="1" xfId="0" applyNumberFormat="1" applyFill="1" applyBorder="1" applyAlignment="1">
      <alignment vertical="center"/>
    </xf>
    <xf numFmtId="0" fontId="0" fillId="2" borderId="1" xfId="0" applyFill="1" applyBorder="1" applyAlignment="1">
      <alignment vertical="center"/>
    </xf>
    <xf numFmtId="6" fontId="0" fillId="0" borderId="0" xfId="0" applyNumberFormat="1" applyAlignment="1">
      <alignment vertical="center"/>
    </xf>
    <xf numFmtId="0" fontId="2" fillId="5" borderId="9" xfId="0" applyFont="1" applyFill="1" applyBorder="1" applyAlignment="1">
      <alignment horizontal="center" wrapText="1"/>
    </xf>
    <xf numFmtId="0" fontId="2" fillId="5" borderId="0" xfId="0" applyFont="1" applyFill="1" applyAlignment="1">
      <alignment horizontal="center"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2" fillId="5" borderId="3" xfId="0" applyFont="1" applyFill="1" applyBorder="1" applyAlignment="1">
      <alignment horizontal="center" wrapText="1"/>
    </xf>
    <xf numFmtId="0" fontId="2" fillId="5" borderId="7" xfId="0" applyFont="1" applyFill="1" applyBorder="1" applyAlignment="1">
      <alignment horizontal="center" wrapText="1"/>
    </xf>
    <xf numFmtId="0" fontId="5" fillId="0" borderId="0" xfId="0" applyFont="1"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colors>
    <mruColors>
      <color rgb="FFFF56E9"/>
      <color rgb="FFFF555A"/>
      <color rgb="FFB64C4B"/>
      <color rgb="FFFF8086"/>
      <color rgb="FFED8F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568158</xdr:colOff>
      <xdr:row>3</xdr:row>
      <xdr:rowOff>178245</xdr:rowOff>
    </xdr:from>
    <xdr:to>
      <xdr:col>4</xdr:col>
      <xdr:colOff>757544</xdr:colOff>
      <xdr:row>8</xdr:row>
      <xdr:rowOff>144824</xdr:rowOff>
    </xdr:to>
    <xdr:cxnSp macro="">
      <xdr:nvCxnSpPr>
        <xdr:cNvPr id="9" name="Straight Arrow Connector 8">
          <a:extLst>
            <a:ext uri="{FF2B5EF4-FFF2-40B4-BE49-F238E27FC236}">
              <a16:creationId xmlns:a16="http://schemas.microsoft.com/office/drawing/2014/main" id="{69FC2ABD-6ED8-070E-6F0D-F0EF84917E32}"/>
            </a:ext>
          </a:extLst>
        </xdr:cNvPr>
        <xdr:cNvCxnSpPr/>
      </xdr:nvCxnSpPr>
      <xdr:spPr>
        <a:xfrm flipH="1">
          <a:off x="5726140" y="2339473"/>
          <a:ext cx="189386" cy="2272632"/>
        </a:xfrm>
        <a:prstGeom prst="straightConnector1">
          <a:avLst/>
        </a:prstGeom>
        <a:ln w="66675">
          <a:solidFill>
            <a:schemeClr val="accent3">
              <a:lumMod val="60000"/>
              <a:lumOff val="40000"/>
              <a:alpha val="40000"/>
            </a:schemeClr>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802106</xdr:colOff>
      <xdr:row>3</xdr:row>
      <xdr:rowOff>178246</xdr:rowOff>
    </xdr:from>
    <xdr:to>
      <xdr:col>8</xdr:col>
      <xdr:colOff>311930</xdr:colOff>
      <xdr:row>8</xdr:row>
      <xdr:rowOff>122544</xdr:rowOff>
    </xdr:to>
    <xdr:cxnSp macro="">
      <xdr:nvCxnSpPr>
        <xdr:cNvPr id="12" name="Straight Arrow Connector 11">
          <a:extLst>
            <a:ext uri="{FF2B5EF4-FFF2-40B4-BE49-F238E27FC236}">
              <a16:creationId xmlns:a16="http://schemas.microsoft.com/office/drawing/2014/main" id="{44E0F8E6-96E8-5143-8DD4-84C97428C846}"/>
            </a:ext>
          </a:extLst>
        </xdr:cNvPr>
        <xdr:cNvCxnSpPr/>
      </xdr:nvCxnSpPr>
      <xdr:spPr>
        <a:xfrm>
          <a:off x="5960088" y="2339474"/>
          <a:ext cx="3074737" cy="2250351"/>
        </a:xfrm>
        <a:prstGeom prst="straightConnector1">
          <a:avLst/>
        </a:prstGeom>
        <a:ln w="66675">
          <a:solidFill>
            <a:schemeClr val="accent3">
              <a:lumMod val="40000"/>
              <a:lumOff val="60000"/>
              <a:alpha val="40000"/>
            </a:schemeClr>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8867-CF97-AD4A-BB34-95067363596C}">
  <dimension ref="A1:M25"/>
  <sheetViews>
    <sheetView tabSelected="1" zoomScale="114" workbookViewId="0">
      <selection activeCell="A2" sqref="A2:E2"/>
    </sheetView>
  </sheetViews>
  <sheetFormatPr baseColWidth="10" defaultRowHeight="16" x14ac:dyDescent="0.2"/>
  <cols>
    <col min="1" max="1" width="29.6640625" customWidth="1"/>
    <col min="2" max="2" width="12" bestFit="1" customWidth="1"/>
    <col min="3" max="3" width="15.1640625" customWidth="1"/>
    <col min="6" max="6" width="12.5" customWidth="1"/>
    <col min="8" max="8" width="12.5" customWidth="1"/>
    <col min="10" max="10" width="13.33203125" customWidth="1"/>
    <col min="11" max="11" width="17.6640625" customWidth="1"/>
    <col min="12" max="12" width="17.83203125" customWidth="1"/>
  </cols>
  <sheetData>
    <row r="1" spans="1:13" ht="203" customHeight="1" x14ac:dyDescent="0.2">
      <c r="A1" s="29" t="s">
        <v>32</v>
      </c>
      <c r="B1" s="30"/>
      <c r="C1" s="30"/>
      <c r="D1" s="30"/>
      <c r="E1" s="30"/>
      <c r="F1" s="30"/>
      <c r="G1" s="30"/>
    </row>
    <row r="2" spans="1:13" s="8" customFormat="1" ht="40" customHeight="1" x14ac:dyDescent="0.2">
      <c r="A2" s="25" t="s">
        <v>1</v>
      </c>
      <c r="B2" s="26"/>
      <c r="C2" s="26"/>
      <c r="D2" s="26"/>
      <c r="E2" s="26"/>
      <c r="G2"/>
      <c r="H2"/>
      <c r="I2"/>
      <c r="J2"/>
      <c r="K2"/>
      <c r="L2"/>
      <c r="M2"/>
    </row>
    <row r="3" spans="1:13" s="1" customFormat="1" ht="31" x14ac:dyDescent="0.2">
      <c r="A3" s="9" t="s">
        <v>17</v>
      </c>
      <c r="B3" s="13" t="s">
        <v>21</v>
      </c>
      <c r="C3" s="13" t="s">
        <v>20</v>
      </c>
      <c r="D3" s="10" t="s">
        <v>6</v>
      </c>
      <c r="E3" s="10" t="s">
        <v>15</v>
      </c>
      <c r="H3" s="8"/>
      <c r="I3" s="8"/>
      <c r="J3" s="8"/>
      <c r="K3" s="8"/>
      <c r="L3" s="8"/>
      <c r="M3" s="8"/>
    </row>
    <row r="4" spans="1:13" s="1" customFormat="1" ht="16" customHeight="1" x14ac:dyDescent="0.2">
      <c r="A4" s="5" t="s">
        <v>16</v>
      </c>
      <c r="B4" s="11">
        <v>1</v>
      </c>
      <c r="C4" s="11">
        <v>179.24</v>
      </c>
      <c r="D4" s="17">
        <f>4.345*C4*B4</f>
        <v>778.79779999999994</v>
      </c>
      <c r="E4" s="6">
        <f>D4*12</f>
        <v>9345.5735999999997</v>
      </c>
    </row>
    <row r="5" spans="1:13" s="1" customFormat="1" ht="12" customHeight="1" x14ac:dyDescent="0.2"/>
    <row r="6" spans="1:13" s="1" customFormat="1" x14ac:dyDescent="0.2">
      <c r="E6" s="7"/>
      <c r="F6" s="7"/>
    </row>
    <row r="7" spans="1:13" s="1" customFormat="1" ht="50" customHeight="1" x14ac:dyDescent="0.3">
      <c r="D7" s="27" t="s">
        <v>29</v>
      </c>
      <c r="E7" s="27"/>
      <c r="F7" s="28"/>
      <c r="H7" s="23" t="s">
        <v>30</v>
      </c>
      <c r="I7" s="24"/>
      <c r="J7" s="24"/>
    </row>
    <row r="8" spans="1:13" s="7" customFormat="1" ht="88" thickBot="1" x14ac:dyDescent="0.25">
      <c r="A8" s="12" t="s">
        <v>26</v>
      </c>
      <c r="B8" s="12" t="s">
        <v>25</v>
      </c>
      <c r="C8" s="18" t="s">
        <v>23</v>
      </c>
      <c r="D8" s="14" t="s">
        <v>27</v>
      </c>
      <c r="E8" s="15" t="s">
        <v>28</v>
      </c>
      <c r="F8" s="16" t="s">
        <v>24</v>
      </c>
      <c r="G8" s="18" t="s">
        <v>22</v>
      </c>
      <c r="H8" s="14" t="s">
        <v>27</v>
      </c>
      <c r="I8" s="15" t="s">
        <v>28</v>
      </c>
      <c r="J8" s="16" t="s">
        <v>24</v>
      </c>
    </row>
    <row r="9" spans="1:13" ht="36" customHeight="1" x14ac:dyDescent="0.2">
      <c r="A9" s="19" t="s">
        <v>31</v>
      </c>
      <c r="B9" s="20">
        <v>0</v>
      </c>
      <c r="C9" s="21">
        <v>0</v>
      </c>
      <c r="D9" s="22">
        <f t="shared" ref="D9:D25" si="0">B9*12</f>
        <v>0</v>
      </c>
      <c r="E9" s="22">
        <f t="shared" ref="E9:E25" si="1">E$4*((100-C9)/100)</f>
        <v>9345.5735999999997</v>
      </c>
      <c r="F9" s="22">
        <f>D9+E9</f>
        <v>9345.5735999999997</v>
      </c>
      <c r="G9" s="21">
        <v>0</v>
      </c>
      <c r="H9" s="22">
        <f>B9*12</f>
        <v>0</v>
      </c>
      <c r="I9" s="22">
        <f t="shared" ref="I9:I25" si="2">E$4*((100-G9)/100)</f>
        <v>9345.5735999999997</v>
      </c>
      <c r="J9" s="22">
        <f>H9+I9</f>
        <v>9345.5735999999997</v>
      </c>
    </row>
    <row r="10" spans="1:13" x14ac:dyDescent="0.2">
      <c r="A10" t="s">
        <v>0</v>
      </c>
      <c r="B10" s="4">
        <v>167</v>
      </c>
      <c r="C10" s="3">
        <v>80</v>
      </c>
      <c r="D10" s="2">
        <f t="shared" si="0"/>
        <v>2004</v>
      </c>
      <c r="E10" s="2">
        <f t="shared" si="1"/>
        <v>1869.11472</v>
      </c>
      <c r="F10" s="2">
        <f>D10+E10</f>
        <v>3873.11472</v>
      </c>
      <c r="G10" s="3">
        <v>100</v>
      </c>
      <c r="H10" s="2">
        <f t="shared" ref="H10:H25" si="3">B10*12</f>
        <v>2004</v>
      </c>
      <c r="I10" s="2">
        <f t="shared" si="2"/>
        <v>0</v>
      </c>
      <c r="J10" s="2">
        <f>H10+I10</f>
        <v>2004</v>
      </c>
    </row>
    <row r="11" spans="1:13" x14ac:dyDescent="0.2">
      <c r="A11" t="s">
        <v>2</v>
      </c>
      <c r="B11" s="4">
        <v>172</v>
      </c>
      <c r="C11" s="3">
        <v>85</v>
      </c>
      <c r="D11" s="2">
        <f t="shared" si="0"/>
        <v>2064</v>
      </c>
      <c r="E11" s="2">
        <f t="shared" si="1"/>
        <v>1401.8360399999999</v>
      </c>
      <c r="F11" s="2">
        <f t="shared" ref="F11:F21" si="4">D11+E11</f>
        <v>3465.8360400000001</v>
      </c>
      <c r="G11" s="3">
        <v>100</v>
      </c>
      <c r="H11" s="2">
        <f t="shared" si="3"/>
        <v>2064</v>
      </c>
      <c r="I11" s="2">
        <f t="shared" si="2"/>
        <v>0</v>
      </c>
      <c r="J11" s="2">
        <f t="shared" ref="J11:J25" si="5">H11+I11</f>
        <v>2064</v>
      </c>
    </row>
    <row r="12" spans="1:13" x14ac:dyDescent="0.2">
      <c r="A12" t="s">
        <v>3</v>
      </c>
      <c r="B12" s="4">
        <v>177</v>
      </c>
      <c r="C12" s="3">
        <v>90</v>
      </c>
      <c r="D12" s="2">
        <f t="shared" si="0"/>
        <v>2124</v>
      </c>
      <c r="E12" s="2">
        <f t="shared" si="1"/>
        <v>934.55736000000002</v>
      </c>
      <c r="F12" s="2">
        <f t="shared" si="4"/>
        <v>3058.5573599999998</v>
      </c>
      <c r="G12" s="3">
        <v>100</v>
      </c>
      <c r="H12" s="2">
        <f t="shared" si="3"/>
        <v>2124</v>
      </c>
      <c r="I12" s="2">
        <f t="shared" si="2"/>
        <v>0</v>
      </c>
      <c r="J12" s="2">
        <f t="shared" si="5"/>
        <v>2124</v>
      </c>
    </row>
    <row r="13" spans="1:13" x14ac:dyDescent="0.2">
      <c r="A13" t="s">
        <v>4</v>
      </c>
      <c r="B13" s="4">
        <v>158</v>
      </c>
      <c r="C13" s="3">
        <v>80</v>
      </c>
      <c r="D13" s="2">
        <f t="shared" si="0"/>
        <v>1896</v>
      </c>
      <c r="E13" s="2">
        <f t="shared" si="1"/>
        <v>1869.11472</v>
      </c>
      <c r="F13" s="2">
        <f t="shared" si="4"/>
        <v>3765.11472</v>
      </c>
      <c r="G13" s="3">
        <v>100</v>
      </c>
      <c r="H13" s="2">
        <f t="shared" si="3"/>
        <v>1896</v>
      </c>
      <c r="I13" s="2">
        <f t="shared" si="2"/>
        <v>0</v>
      </c>
      <c r="J13" s="2">
        <f t="shared" si="5"/>
        <v>1896</v>
      </c>
    </row>
    <row r="14" spans="1:13" x14ac:dyDescent="0.2">
      <c r="A14" t="s">
        <v>5</v>
      </c>
      <c r="B14" s="4">
        <v>167</v>
      </c>
      <c r="C14" s="3">
        <v>80</v>
      </c>
      <c r="D14" s="2">
        <f t="shared" si="0"/>
        <v>2004</v>
      </c>
      <c r="E14" s="2">
        <f t="shared" si="1"/>
        <v>1869.11472</v>
      </c>
      <c r="F14" s="2">
        <f t="shared" si="4"/>
        <v>3873.11472</v>
      </c>
      <c r="G14" s="3">
        <v>100</v>
      </c>
      <c r="H14" s="2">
        <f t="shared" si="3"/>
        <v>2004</v>
      </c>
      <c r="I14" s="2">
        <f t="shared" si="2"/>
        <v>0</v>
      </c>
      <c r="J14" s="2">
        <f t="shared" si="5"/>
        <v>2004</v>
      </c>
    </row>
    <row r="15" spans="1:13" x14ac:dyDescent="0.2">
      <c r="A15" t="s">
        <v>7</v>
      </c>
      <c r="B15" s="4">
        <v>157</v>
      </c>
      <c r="C15" s="3">
        <v>80</v>
      </c>
      <c r="D15" s="2">
        <f t="shared" si="0"/>
        <v>1884</v>
      </c>
      <c r="E15" s="2">
        <f t="shared" si="1"/>
        <v>1869.11472</v>
      </c>
      <c r="F15" s="2">
        <f t="shared" si="4"/>
        <v>3753.11472</v>
      </c>
      <c r="G15" s="3">
        <v>100</v>
      </c>
      <c r="H15" s="2">
        <f t="shared" si="3"/>
        <v>1884</v>
      </c>
      <c r="I15" s="2">
        <f t="shared" si="2"/>
        <v>0</v>
      </c>
      <c r="J15" s="2">
        <f t="shared" si="5"/>
        <v>1884</v>
      </c>
    </row>
    <row r="16" spans="1:13" x14ac:dyDescent="0.2">
      <c r="A16" t="s">
        <v>8</v>
      </c>
      <c r="B16" s="4">
        <v>156</v>
      </c>
      <c r="C16" s="3">
        <v>75</v>
      </c>
      <c r="D16" s="2">
        <f t="shared" si="0"/>
        <v>1872</v>
      </c>
      <c r="E16" s="2">
        <f t="shared" si="1"/>
        <v>2336.3933999999999</v>
      </c>
      <c r="F16" s="2">
        <f t="shared" si="4"/>
        <v>4208.3933999999999</v>
      </c>
      <c r="G16" s="3">
        <v>100</v>
      </c>
      <c r="H16" s="2">
        <f t="shared" si="3"/>
        <v>1872</v>
      </c>
      <c r="I16" s="2">
        <f t="shared" si="2"/>
        <v>0</v>
      </c>
      <c r="J16" s="2">
        <f t="shared" si="5"/>
        <v>1872</v>
      </c>
    </row>
    <row r="17" spans="1:10" x14ac:dyDescent="0.2">
      <c r="A17" t="s">
        <v>9</v>
      </c>
      <c r="B17" s="4">
        <v>156</v>
      </c>
      <c r="C17" s="3">
        <v>80</v>
      </c>
      <c r="D17" s="2">
        <f t="shared" si="0"/>
        <v>1872</v>
      </c>
      <c r="E17" s="2">
        <f t="shared" si="1"/>
        <v>1869.11472</v>
      </c>
      <c r="F17" s="2">
        <f t="shared" si="4"/>
        <v>3741.11472</v>
      </c>
      <c r="G17" s="3">
        <v>100</v>
      </c>
      <c r="H17" s="2">
        <f t="shared" si="3"/>
        <v>1872</v>
      </c>
      <c r="I17" s="2">
        <f t="shared" si="2"/>
        <v>0</v>
      </c>
      <c r="J17" s="2">
        <f t="shared" si="5"/>
        <v>1872</v>
      </c>
    </row>
    <row r="18" spans="1:10" x14ac:dyDescent="0.2">
      <c r="A18" t="s">
        <v>10</v>
      </c>
      <c r="B18" s="4">
        <v>150</v>
      </c>
      <c r="C18" s="3">
        <v>75</v>
      </c>
      <c r="D18" s="2">
        <f t="shared" si="0"/>
        <v>1800</v>
      </c>
      <c r="E18" s="2">
        <f t="shared" si="1"/>
        <v>2336.3933999999999</v>
      </c>
      <c r="F18" s="2">
        <f t="shared" si="4"/>
        <v>4136.3933999999999</v>
      </c>
      <c r="G18" s="3">
        <v>100</v>
      </c>
      <c r="H18" s="2">
        <f t="shared" si="3"/>
        <v>1800</v>
      </c>
      <c r="I18" s="2">
        <f t="shared" si="2"/>
        <v>0</v>
      </c>
      <c r="J18" s="2">
        <f t="shared" si="5"/>
        <v>1800</v>
      </c>
    </row>
    <row r="19" spans="1:10" x14ac:dyDescent="0.2">
      <c r="A19" t="s">
        <v>11</v>
      </c>
      <c r="B19" s="4">
        <v>174</v>
      </c>
      <c r="C19" s="3">
        <v>85</v>
      </c>
      <c r="D19" s="2">
        <f t="shared" si="0"/>
        <v>2088</v>
      </c>
      <c r="E19" s="2">
        <f t="shared" si="1"/>
        <v>1401.8360399999999</v>
      </c>
      <c r="F19" s="2">
        <f t="shared" si="4"/>
        <v>3489.8360400000001</v>
      </c>
      <c r="G19" s="3">
        <v>100</v>
      </c>
      <c r="H19" s="2">
        <f t="shared" si="3"/>
        <v>2088</v>
      </c>
      <c r="I19" s="2">
        <f t="shared" si="2"/>
        <v>0</v>
      </c>
      <c r="J19" s="2">
        <f t="shared" si="5"/>
        <v>2088</v>
      </c>
    </row>
    <row r="20" spans="1:10" x14ac:dyDescent="0.2">
      <c r="A20" t="s">
        <v>12</v>
      </c>
      <c r="B20" s="4">
        <v>161</v>
      </c>
      <c r="C20" s="3">
        <v>75</v>
      </c>
      <c r="D20" s="2">
        <f t="shared" si="0"/>
        <v>1932</v>
      </c>
      <c r="E20" s="2">
        <f t="shared" si="1"/>
        <v>2336.3933999999999</v>
      </c>
      <c r="F20" s="2">
        <f t="shared" si="4"/>
        <v>4268.3933999999999</v>
      </c>
      <c r="G20" s="3">
        <v>100</v>
      </c>
      <c r="H20" s="2">
        <f t="shared" si="3"/>
        <v>1932</v>
      </c>
      <c r="I20" s="2">
        <f t="shared" si="2"/>
        <v>0</v>
      </c>
      <c r="J20" s="2">
        <f t="shared" si="5"/>
        <v>1932</v>
      </c>
    </row>
    <row r="21" spans="1:10" x14ac:dyDescent="0.2">
      <c r="A21" t="s">
        <v>14</v>
      </c>
      <c r="B21" s="4">
        <v>160</v>
      </c>
      <c r="C21" s="3">
        <v>75</v>
      </c>
      <c r="D21" s="2">
        <f t="shared" si="0"/>
        <v>1920</v>
      </c>
      <c r="E21" s="2">
        <f t="shared" si="1"/>
        <v>2336.3933999999999</v>
      </c>
      <c r="F21" s="2">
        <f t="shared" si="4"/>
        <v>4256.3933999999999</v>
      </c>
      <c r="G21" s="3">
        <v>100</v>
      </c>
      <c r="H21" s="2">
        <f t="shared" si="3"/>
        <v>1920</v>
      </c>
      <c r="I21" s="2">
        <f t="shared" si="2"/>
        <v>0</v>
      </c>
      <c r="J21" s="2">
        <f t="shared" si="5"/>
        <v>1920</v>
      </c>
    </row>
    <row r="22" spans="1:10" x14ac:dyDescent="0.2">
      <c r="A22" t="s">
        <v>13</v>
      </c>
      <c r="B22" s="4">
        <v>166</v>
      </c>
      <c r="C22" s="3">
        <v>70</v>
      </c>
      <c r="D22" s="2">
        <f t="shared" si="0"/>
        <v>1992</v>
      </c>
      <c r="E22" s="2">
        <f t="shared" si="1"/>
        <v>2803.6720799999998</v>
      </c>
      <c r="F22" s="2">
        <f t="shared" ref="F22" si="6">D22+E22</f>
        <v>4795.6720800000003</v>
      </c>
      <c r="G22" s="3">
        <v>100</v>
      </c>
      <c r="H22" s="2">
        <f t="shared" si="3"/>
        <v>1992</v>
      </c>
      <c r="I22" s="2">
        <f t="shared" si="2"/>
        <v>0</v>
      </c>
      <c r="J22" s="2">
        <f t="shared" si="5"/>
        <v>1992</v>
      </c>
    </row>
    <row r="23" spans="1:10" x14ac:dyDescent="0.2">
      <c r="A23" t="s">
        <v>18</v>
      </c>
      <c r="B23" s="4">
        <v>158.5</v>
      </c>
      <c r="C23" s="3">
        <v>72</v>
      </c>
      <c r="D23" s="2">
        <f t="shared" si="0"/>
        <v>1902</v>
      </c>
      <c r="E23" s="2">
        <f t="shared" si="1"/>
        <v>2616.760608</v>
      </c>
      <c r="F23" s="2">
        <f t="shared" ref="F23:F25" si="7">D23+E23</f>
        <v>4518.7606080000005</v>
      </c>
      <c r="G23" s="3">
        <v>100</v>
      </c>
      <c r="H23" s="2">
        <f t="shared" si="3"/>
        <v>1902</v>
      </c>
      <c r="I23" s="2">
        <f t="shared" si="2"/>
        <v>0</v>
      </c>
      <c r="J23" s="2">
        <f t="shared" si="5"/>
        <v>1902</v>
      </c>
    </row>
    <row r="24" spans="1:10" x14ac:dyDescent="0.2">
      <c r="A24" t="s">
        <v>19</v>
      </c>
      <c r="B24" s="4">
        <v>164.75</v>
      </c>
      <c r="C24" s="3">
        <v>77</v>
      </c>
      <c r="D24" s="2">
        <f t="shared" si="0"/>
        <v>1977</v>
      </c>
      <c r="E24" s="2">
        <f t="shared" si="1"/>
        <v>2149.4819280000002</v>
      </c>
      <c r="F24" s="2">
        <f t="shared" si="7"/>
        <v>4126.4819280000002</v>
      </c>
      <c r="G24" s="3">
        <v>100</v>
      </c>
      <c r="H24" s="2">
        <f t="shared" si="3"/>
        <v>1977</v>
      </c>
      <c r="I24" s="2">
        <f t="shared" si="2"/>
        <v>0</v>
      </c>
      <c r="J24" s="2">
        <f t="shared" si="5"/>
        <v>1977</v>
      </c>
    </row>
    <row r="25" spans="1:10" x14ac:dyDescent="0.2">
      <c r="B25" s="4"/>
      <c r="C25" s="3">
        <v>0</v>
      </c>
      <c r="D25" s="2">
        <f t="shared" si="0"/>
        <v>0</v>
      </c>
      <c r="E25" s="2">
        <f t="shared" si="1"/>
        <v>9345.5735999999997</v>
      </c>
      <c r="F25" s="2">
        <f t="shared" si="7"/>
        <v>9345.5735999999997</v>
      </c>
      <c r="G25" s="3">
        <v>0</v>
      </c>
      <c r="H25" s="2">
        <f t="shared" si="3"/>
        <v>0</v>
      </c>
      <c r="I25" s="2">
        <f t="shared" si="2"/>
        <v>9345.5735999999997</v>
      </c>
      <c r="J25" s="2">
        <f t="shared" si="5"/>
        <v>9345.5735999999997</v>
      </c>
    </row>
  </sheetData>
  <mergeCells count="4">
    <mergeCell ref="H7:J7"/>
    <mergeCell ref="A2:E2"/>
    <mergeCell ref="A1:G1"/>
    <mergeCell ref="D7:F7"/>
  </mergeCells>
  <conditionalFormatting sqref="D9:D25">
    <cfRule type="dataBar" priority="6">
      <dataBar>
        <cfvo type="percent" val="80"/>
        <cfvo type="max"/>
        <color rgb="FFFF555A"/>
      </dataBar>
      <extLst>
        <ext xmlns:x14="http://schemas.microsoft.com/office/spreadsheetml/2009/9/main" uri="{B025F937-C7B1-47D3-B67F-A62EFF666E3E}">
          <x14:id>{24666921-B84D-4C4C-9DF4-2A090E5C8473}</x14:id>
        </ext>
      </extLst>
    </cfRule>
  </conditionalFormatting>
  <conditionalFormatting sqref="E9:E25">
    <cfRule type="dataBar" priority="4">
      <dataBar>
        <cfvo type="min"/>
        <cfvo type="percent" val="23"/>
        <color rgb="FFFF555A"/>
      </dataBar>
      <extLst>
        <ext xmlns:x14="http://schemas.microsoft.com/office/spreadsheetml/2009/9/main" uri="{B025F937-C7B1-47D3-B67F-A62EFF666E3E}">
          <x14:id>{76561DD8-028E-2848-B837-064767E30478}</x14:id>
        </ext>
      </extLst>
    </cfRule>
  </conditionalFormatting>
  <conditionalFormatting sqref="F9:F25">
    <cfRule type="colorScale" priority="8">
      <colorScale>
        <cfvo type="min"/>
        <cfvo type="percentile" val="80"/>
        <cfvo type="max"/>
        <color theme="7"/>
        <color rgb="FFFF56E9"/>
        <color rgb="FFFF555A"/>
      </colorScale>
    </cfRule>
  </conditionalFormatting>
  <conditionalFormatting sqref="H9:H25">
    <cfRule type="dataBar" priority="2">
      <dataBar>
        <cfvo type="percent" val="80"/>
        <cfvo type="max"/>
        <color rgb="FFFF555A"/>
      </dataBar>
      <extLst>
        <ext xmlns:x14="http://schemas.microsoft.com/office/spreadsheetml/2009/9/main" uri="{B025F937-C7B1-47D3-B67F-A62EFF666E3E}">
          <x14:id>{1C01BA8C-A929-2B4A-860D-435090DCD28A}</x14:id>
        </ext>
      </extLst>
    </cfRule>
  </conditionalFormatting>
  <conditionalFormatting sqref="I9:I25">
    <cfRule type="dataBar" priority="1">
      <dataBar>
        <cfvo type="min"/>
        <cfvo type="percent" val="23"/>
        <color rgb="FFFF555A"/>
      </dataBar>
      <extLst>
        <ext xmlns:x14="http://schemas.microsoft.com/office/spreadsheetml/2009/9/main" uri="{B025F937-C7B1-47D3-B67F-A62EFF666E3E}">
          <x14:id>{7B86AF89-5B70-654F-90C0-49DECE64B968}</x14:id>
        </ext>
      </extLst>
    </cfRule>
  </conditionalFormatting>
  <conditionalFormatting sqref="J9:J25">
    <cfRule type="colorScale" priority="3">
      <colorScale>
        <cfvo type="min"/>
        <cfvo type="percentile" val="80"/>
        <cfvo type="max"/>
        <color theme="7"/>
        <color rgb="FFFF56E9"/>
        <color rgb="FFFF555A"/>
      </colorScale>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24666921-B84D-4C4C-9DF4-2A090E5C8473}">
            <x14:dataBar minLength="0" maxLength="100" gradient="0">
              <x14:cfvo type="percent">
                <xm:f>80</xm:f>
              </x14:cfvo>
              <x14:cfvo type="max"/>
              <x14:negativeFillColor rgb="FFFF0000"/>
              <x14:axisColor rgb="FF000000"/>
            </x14:dataBar>
          </x14:cfRule>
          <xm:sqref>D9:D25</xm:sqref>
        </x14:conditionalFormatting>
        <x14:conditionalFormatting xmlns:xm="http://schemas.microsoft.com/office/excel/2006/main">
          <x14:cfRule type="dataBar" id="{76561DD8-028E-2848-B837-064767E30478}">
            <x14:dataBar minLength="0" maxLength="100" gradient="0">
              <x14:cfvo type="min"/>
              <x14:cfvo type="percent">
                <xm:f>23</xm:f>
              </x14:cfvo>
              <x14:negativeFillColor rgb="FFFF0000"/>
              <x14:axisColor rgb="FF000000"/>
            </x14:dataBar>
          </x14:cfRule>
          <xm:sqref>E9:E25</xm:sqref>
        </x14:conditionalFormatting>
        <x14:conditionalFormatting xmlns:xm="http://schemas.microsoft.com/office/excel/2006/main">
          <x14:cfRule type="dataBar" id="{1C01BA8C-A929-2B4A-860D-435090DCD28A}">
            <x14:dataBar minLength="0" maxLength="100" gradient="0">
              <x14:cfvo type="percent">
                <xm:f>80</xm:f>
              </x14:cfvo>
              <x14:cfvo type="max"/>
              <x14:negativeFillColor rgb="FFFF0000"/>
              <x14:axisColor rgb="FF000000"/>
            </x14:dataBar>
          </x14:cfRule>
          <xm:sqref>H9:H25</xm:sqref>
        </x14:conditionalFormatting>
        <x14:conditionalFormatting xmlns:xm="http://schemas.microsoft.com/office/excel/2006/main">
          <x14:cfRule type="dataBar" id="{7B86AF89-5B70-654F-90C0-49DECE64B968}">
            <x14:dataBar minLength="0" maxLength="100" gradient="0">
              <x14:cfvo type="min"/>
              <x14:cfvo type="percent">
                <xm:f>23</xm:f>
              </x14:cfvo>
              <x14:negativeFillColor rgb="FFFF0000"/>
              <x14:axisColor rgb="FF000000"/>
            </x14:dataBar>
          </x14:cfRule>
          <xm:sqref>I9:I25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Utku, YE (Yusuf Eren)</dc:creator>
  <cp:lastModifiedBy>Utku, YE (Yusuf Eren)</cp:lastModifiedBy>
  <dcterms:created xsi:type="dcterms:W3CDTF">2024-12-12T21:21:48Z</dcterms:created>
  <dcterms:modified xsi:type="dcterms:W3CDTF">2024-12-21T20:54:00Z</dcterms:modified>
</cp:coreProperties>
</file>