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yeshw\Desktop\New folder\"/>
    </mc:Choice>
  </mc:AlternateContent>
  <xr:revisionPtr revIDLastSave="0" documentId="13_ncr:1_{BE74314E-7EA1-43F1-B0C9-94C07E38529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2" i="1"/>
  <c r="G3" i="1"/>
  <c r="G4" i="1"/>
  <c r="G5" i="1"/>
  <c r="D3" i="1"/>
  <c r="E3" i="1" s="1"/>
  <c r="F3" i="1" s="1"/>
  <c r="F4" i="1"/>
  <c r="F5" i="1"/>
  <c r="F6" i="1"/>
  <c r="F7" i="1"/>
  <c r="F8" i="1"/>
  <c r="F9" i="1"/>
  <c r="F10" i="1"/>
  <c r="F11" i="1"/>
  <c r="F12" i="1"/>
  <c r="F13" i="1"/>
  <c r="F14" i="1"/>
  <c r="E14" i="1"/>
  <c r="E4" i="1"/>
  <c r="E5" i="1"/>
  <c r="E6" i="1"/>
  <c r="E7" i="1"/>
  <c r="E8" i="1"/>
  <c r="E9" i="1"/>
  <c r="E10" i="1"/>
  <c r="E11" i="1"/>
  <c r="E12" i="1"/>
  <c r="E13" i="1"/>
  <c r="D10" i="1"/>
  <c r="D11" i="1"/>
  <c r="D12" i="1"/>
  <c r="D13" i="1"/>
  <c r="D14" i="1"/>
  <c r="D15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<sst xmlns="http://schemas.openxmlformats.org/spreadsheetml/2006/main" count="48" uniqueCount="44">
  <si>
    <t>year</t>
  </si>
  <si>
    <t>year1</t>
  </si>
  <si>
    <t>quarter</t>
  </si>
  <si>
    <t>SALES(yt)</t>
  </si>
  <si>
    <t>moving average(ma)</t>
  </si>
  <si>
    <t>centered moving average(cma)</t>
  </si>
  <si>
    <t>Base,Middle line</t>
  </si>
  <si>
    <t>Yt/c.m.a</t>
  </si>
  <si>
    <t>st*It</t>
  </si>
  <si>
    <t>yt/st(de-seasonalized data)</t>
  </si>
  <si>
    <t>year2</t>
  </si>
  <si>
    <t>year3</t>
  </si>
  <si>
    <t>year4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</si>
  <si>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</si>
  <si>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</si>
  <si>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</si>
  <si>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</si>
  <si>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</si>
  <si>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</si>
  <si>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</si>
  <si>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</si>
  <si>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</si>
  <si>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</si>
  <si>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</si>
  <si>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</si>
  <si>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</si>
  <si>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</si>
  <si>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</si>
  <si>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</si>
  <si>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</si>
  <si>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</si>
  <si>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</si>
  <si>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</si>
  <si>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</si>
  <si>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</si>
  <si>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</si>
  <si>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</si>
  <si>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</si>
  <si>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time code</t>
  </si>
  <si>
    <t>Sales predicted(yp)</t>
  </si>
  <si>
    <t>st(seasonal component)</t>
  </si>
  <si>
    <t>?</t>
  </si>
  <si>
    <t>intercept+slope*time-code(Auto regreesion)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</si>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</sst>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F3EA-5289-4143-90E3-1453716122E4}">
  <dimension ref="A1:I18"/>
  <sheetViews>
    <sheetView workbookViewId="0">
      <selection activeCell="C23" sqref="C23"/>
    </sheetView>
  </sheetViews>
  <sheetFormatPr defaultRowHeight="14.5" x14ac:dyDescent="0.35"/>
  <sheetData>
    <row r="1" spans="1:9" x14ac:dyDescent="0.35">
      <c r="A1" t="s">
        <v>13</v>
      </c>
    </row>
    <row r="2" spans="1:9" ht="15" thickBot="1" x14ac:dyDescent="0.4"/>
    <row r="3" spans="1:9" x14ac:dyDescent="0.35">
      <c r="A3" s="4" t="s">
        <v>14</v>
      </c>
      <c r="B3" s="4"/>
    </row>
    <row r="4" spans="1:9" x14ac:dyDescent="0.35">
      <c r="A4" s="1" t="s">
        <v>15</v>
      </c>
      <c r="B4" s="1">
        <v>0.75515902102050181</v>
      </c>
    </row>
    <row r="5" spans="1:9" x14ac:dyDescent="0.35">
      <c r="A5" s="1" t="s">
        <v>16</v>
      </c>
      <c r="B5" s="1">
        <v>0.57026514702864262</v>
      </c>
    </row>
    <row r="6" spans="1:9" x14ac:dyDescent="0.35">
      <c r="A6" s="1" t="s">
        <v>17</v>
      </c>
      <c r="B6" s="1">
        <v>0.53956980038783142</v>
      </c>
    </row>
    <row r="7" spans="1:9" x14ac:dyDescent="0.35">
      <c r="A7" s="1" t="s">
        <v>18</v>
      </c>
      <c r="B7" s="1">
        <v>0.81735245460303485</v>
      </c>
    </row>
    <row r="8" spans="1:9" ht="15" thickBot="1" x14ac:dyDescent="0.4">
      <c r="A8" s="2" t="s">
        <v>19</v>
      </c>
      <c r="B8" s="2">
        <v>16</v>
      </c>
    </row>
    <row r="10" spans="1:9" ht="15" thickBot="1" x14ac:dyDescent="0.4">
      <c r="A10" t="s">
        <v>20</v>
      </c>
    </row>
    <row r="11" spans="1:9" x14ac:dyDescent="0.3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35">
      <c r="A12" s="1" t="s">
        <v>21</v>
      </c>
      <c r="B12" s="1">
        <v>1</v>
      </c>
      <c r="C12" s="1">
        <v>12.411464509361515</v>
      </c>
      <c r="D12" s="1">
        <v>12.411464509361515</v>
      </c>
      <c r="E12" s="1">
        <v>18.57822795428028</v>
      </c>
      <c r="F12" s="1">
        <v>7.1914879011165153E-4</v>
      </c>
    </row>
    <row r="13" spans="1:9" x14ac:dyDescent="0.35">
      <c r="A13" s="1" t="s">
        <v>22</v>
      </c>
      <c r="B13" s="1">
        <v>14</v>
      </c>
      <c r="C13" s="1">
        <v>9.3529104906384859</v>
      </c>
      <c r="D13" s="1">
        <v>0.6680650350456061</v>
      </c>
      <c r="E13" s="1"/>
      <c r="F13" s="1"/>
    </row>
    <row r="14" spans="1:9" ht="15" thickBot="1" x14ac:dyDescent="0.4">
      <c r="A14" s="2" t="s">
        <v>23</v>
      </c>
      <c r="B14" s="2">
        <v>15</v>
      </c>
      <c r="C14" s="2">
        <v>21.764375000000001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35">
      <c r="A17" s="1" t="s">
        <v>24</v>
      </c>
      <c r="B17" s="1">
        <v>-0.88578590317671946</v>
      </c>
      <c r="C17" s="1">
        <v>1.2389469079521593</v>
      </c>
      <c r="D17" s="1">
        <v>-0.7149506548596376</v>
      </c>
      <c r="E17" s="1">
        <v>0.48639173155911297</v>
      </c>
      <c r="F17" s="1">
        <v>-3.5430627383894362</v>
      </c>
      <c r="G17" s="1">
        <v>1.7714909320359973</v>
      </c>
      <c r="H17" s="1">
        <v>-3.5430627383894362</v>
      </c>
      <c r="I17" s="1">
        <v>1.7714909320359973</v>
      </c>
    </row>
    <row r="18" spans="1:9" ht="15" thickBot="1" x14ac:dyDescent="0.4">
      <c r="A18" s="2" t="s">
        <v>37</v>
      </c>
      <c r="B18" s="2">
        <v>1.2140460670915787</v>
      </c>
      <c r="C18" s="2">
        <v>0.28166508968675313</v>
      </c>
      <c r="D18" s="2">
        <v>4.3102468553761843</v>
      </c>
      <c r="E18" s="2">
        <v>7.1914879011165088E-4</v>
      </c>
      <c r="F18" s="2">
        <v>0.60993453228025618</v>
      </c>
      <c r="G18" s="2">
        <v>1.8181576019029011</v>
      </c>
      <c r="H18" s="2">
        <v>0.60993453228025618</v>
      </c>
      <c r="I18" s="2">
        <v>1.8181576019029011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A18" sqref="A18"/>
    </sheetView>
  </sheetViews>
  <sheetFormatPr defaultRowHeight="14.5" x14ac:dyDescent="0.35"/>
  <sheetData>
    <row r="1" spans="1:1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40</v>
      </c>
      <c r="H1" t="s">
        <v>9</v>
      </c>
      <c r="I1" t="s">
        <v>42</v>
      </c>
      <c r="J1" t="s">
        <v>39</v>
      </c>
      <c r="O1" t="s">
        <v>38</v>
      </c>
    </row>
    <row r="2" spans="1:15" x14ac:dyDescent="0.35">
      <c r="A2" t="s">
        <v>1</v>
      </c>
      <c r="B2">
        <v>1</v>
      </c>
      <c r="C2">
        <v>2.8</v>
      </c>
      <c r="E2" t="s">
        <v>6</v>
      </c>
      <c r="F2" t="s">
        <v>8</v>
      </c>
      <c r="G2">
        <f>AVERAGE(F5,F9,F13)</f>
        <v>0.90280120614706016</v>
      </c>
      <c r="H2">
        <f>C2/G2</f>
        <v>3.1014579742862005</v>
      </c>
      <c r="I2">
        <f>(3.064+0.148*1)</f>
        <v>3.2120000000000002</v>
      </c>
      <c r="J2">
        <f>(G2*I2)</f>
        <v>2.8997974741443575</v>
      </c>
      <c r="O2">
        <v>1</v>
      </c>
    </row>
    <row r="3" spans="1:15" x14ac:dyDescent="0.35">
      <c r="B3">
        <v>2</v>
      </c>
      <c r="C3">
        <v>2.1</v>
      </c>
      <c r="D3">
        <f>AVERAGE(C2:C5)</f>
        <v>3.35</v>
      </c>
      <c r="E3">
        <f>AVERAGE(D3:D4)</f>
        <v>3.4749999999999996</v>
      </c>
      <c r="F3">
        <f>C4/E3</f>
        <v>1.1510791366906477</v>
      </c>
      <c r="G3">
        <f t="shared" ref="G3:G13" si="0">AVERAGE(F6,F10,F14)</f>
        <v>0.76756849560579388</v>
      </c>
      <c r="H3">
        <f t="shared" ref="H3:H17" si="1">C3/G3</f>
        <v>2.7359121850651271</v>
      </c>
      <c r="I3">
        <f>(3.064+0.148*2)</f>
        <v>3.36</v>
      </c>
      <c r="J3">
        <f t="shared" ref="J3:J21" si="2">(G3*I3)</f>
        <v>2.5790301452354671</v>
      </c>
      <c r="O3">
        <v>2</v>
      </c>
    </row>
    <row r="4" spans="1:15" x14ac:dyDescent="0.35">
      <c r="B4">
        <v>3</v>
      </c>
      <c r="C4">
        <v>4</v>
      </c>
      <c r="D4">
        <f>AVERAGE(C3:C6)</f>
        <v>3.5999999999999996</v>
      </c>
      <c r="E4">
        <f t="shared" ref="E4:E13" si="3">AVERAGE(D4:D5)</f>
        <v>3.7374999999999998</v>
      </c>
      <c r="F4">
        <f>C5/E4</f>
        <v>1.2040133779264215</v>
      </c>
      <c r="G4">
        <f t="shared" si="0"/>
        <v>1.1323411163199975</v>
      </c>
      <c r="H4">
        <f t="shared" si="1"/>
        <v>3.5325044214588139</v>
      </c>
      <c r="I4">
        <f>(3.064+0.148*3)</f>
        <v>3.508</v>
      </c>
      <c r="J4">
        <f t="shared" si="2"/>
        <v>3.972252636050551</v>
      </c>
      <c r="O4">
        <v>3</v>
      </c>
    </row>
    <row r="5" spans="1:15" x14ac:dyDescent="0.35">
      <c r="A5" t="s">
        <v>10</v>
      </c>
      <c r="B5">
        <v>4</v>
      </c>
      <c r="C5">
        <v>4.5</v>
      </c>
      <c r="D5">
        <f>AVERAGE(C4:C7)</f>
        <v>3.875</v>
      </c>
      <c r="E5">
        <f t="shared" si="3"/>
        <v>3.9750000000000001</v>
      </c>
      <c r="F5">
        <f t="shared" ref="F4:F14" si="4">C6/E5</f>
        <v>0.9559748427672955</v>
      </c>
      <c r="G5">
        <f t="shared" si="0"/>
        <v>1.2131195677707305</v>
      </c>
      <c r="H5">
        <f t="shared" si="1"/>
        <v>3.7094447402817448</v>
      </c>
      <c r="I5">
        <f>(3.064+0.148*4)</f>
        <v>3.6560000000000001</v>
      </c>
      <c r="J5">
        <f t="shared" si="2"/>
        <v>4.4351651397697909</v>
      </c>
      <c r="O5">
        <v>4</v>
      </c>
    </row>
    <row r="6" spans="1:15" x14ac:dyDescent="0.35">
      <c r="B6">
        <v>1</v>
      </c>
      <c r="C6">
        <v>3.8</v>
      </c>
      <c r="D6">
        <f>AVERAGE(C5:C8)</f>
        <v>4.0750000000000002</v>
      </c>
      <c r="E6">
        <f t="shared" si="3"/>
        <v>4.1875</v>
      </c>
      <c r="F6">
        <f t="shared" si="4"/>
        <v>0.76417910447761195</v>
      </c>
      <c r="G6">
        <v>0.90200000000000002</v>
      </c>
      <c r="H6">
        <f t="shared" si="1"/>
        <v>4.2128603104212861</v>
      </c>
      <c r="I6">
        <f>(3.064+0.148*5)</f>
        <v>3.8040000000000003</v>
      </c>
      <c r="J6">
        <f t="shared" si="2"/>
        <v>3.4312080000000003</v>
      </c>
      <c r="O6">
        <v>5</v>
      </c>
    </row>
    <row r="7" spans="1:15" x14ac:dyDescent="0.35">
      <c r="B7">
        <v>2</v>
      </c>
      <c r="C7">
        <v>3.2</v>
      </c>
      <c r="D7">
        <f>AVERAGE(C6:C9)</f>
        <v>4.3000000000000007</v>
      </c>
      <c r="E7">
        <f t="shared" si="3"/>
        <v>4.3250000000000002</v>
      </c>
      <c r="F7">
        <f t="shared" si="4"/>
        <v>1.1098265895953756</v>
      </c>
      <c r="G7">
        <v>0.76700000000000002</v>
      </c>
      <c r="H7">
        <f t="shared" si="1"/>
        <v>4.1720990873533248</v>
      </c>
      <c r="I7">
        <f>(3.064+0.148*6)</f>
        <v>3.952</v>
      </c>
      <c r="J7">
        <f t="shared" si="2"/>
        <v>3.0311840000000001</v>
      </c>
      <c r="O7">
        <v>6</v>
      </c>
    </row>
    <row r="8" spans="1:15" x14ac:dyDescent="0.35">
      <c r="B8">
        <v>3</v>
      </c>
      <c r="C8">
        <v>4.8</v>
      </c>
      <c r="D8">
        <f>AVERAGE(C7:C10)</f>
        <v>4.3499999999999996</v>
      </c>
      <c r="E8">
        <f t="shared" si="3"/>
        <v>4.4000000000000004</v>
      </c>
      <c r="F8">
        <f t="shared" si="4"/>
        <v>1.2272727272727273</v>
      </c>
      <c r="G8">
        <v>1.1299999999999999</v>
      </c>
      <c r="H8">
        <f t="shared" si="1"/>
        <v>4.2477876106194694</v>
      </c>
      <c r="I8">
        <f>(3.064+0.148*7)</f>
        <v>4.0999999999999996</v>
      </c>
      <c r="J8">
        <f t="shared" si="2"/>
        <v>4.6329999999999991</v>
      </c>
      <c r="O8">
        <v>7</v>
      </c>
    </row>
    <row r="9" spans="1:15" x14ac:dyDescent="0.35">
      <c r="A9" t="s">
        <v>11</v>
      </c>
      <c r="B9">
        <v>4</v>
      </c>
      <c r="C9">
        <v>5.4</v>
      </c>
      <c r="D9">
        <f>AVERAGE(C8:C11)</f>
        <v>4.45</v>
      </c>
      <c r="E9">
        <f t="shared" si="3"/>
        <v>4.5374999999999996</v>
      </c>
      <c r="F9">
        <f t="shared" si="4"/>
        <v>0.88154269972451793</v>
      </c>
      <c r="G9">
        <v>1.21</v>
      </c>
      <c r="H9">
        <f t="shared" si="1"/>
        <v>4.4628099173553721</v>
      </c>
      <c r="I9">
        <f>(3.064+0.148*8)</f>
        <v>4.2480000000000002</v>
      </c>
      <c r="J9">
        <f t="shared" si="2"/>
        <v>5.1400800000000002</v>
      </c>
      <c r="O9">
        <v>8</v>
      </c>
    </row>
    <row r="10" spans="1:15" x14ac:dyDescent="0.35">
      <c r="B10">
        <v>1</v>
      </c>
      <c r="C10">
        <v>4</v>
      </c>
      <c r="D10">
        <f t="shared" ref="D10:D15" si="5">AVERAGE(C9:C12)</f>
        <v>4.625</v>
      </c>
      <c r="E10">
        <f t="shared" si="3"/>
        <v>4.6749999999999998</v>
      </c>
      <c r="F10">
        <f t="shared" si="4"/>
        <v>0.77005347593582896</v>
      </c>
      <c r="G10">
        <v>0.90200000000000002</v>
      </c>
      <c r="H10">
        <f t="shared" si="1"/>
        <v>4.434589800443459</v>
      </c>
      <c r="I10">
        <f>(3.064+0.148*9)</f>
        <v>4.3959999999999999</v>
      </c>
      <c r="J10">
        <f t="shared" si="2"/>
        <v>3.965192</v>
      </c>
      <c r="O10">
        <v>9</v>
      </c>
    </row>
    <row r="11" spans="1:15" x14ac:dyDescent="0.35">
      <c r="B11">
        <v>2</v>
      </c>
      <c r="C11">
        <v>3.6</v>
      </c>
      <c r="D11">
        <f t="shared" si="5"/>
        <v>4.7249999999999996</v>
      </c>
      <c r="E11">
        <f t="shared" si="3"/>
        <v>4.7624999999999993</v>
      </c>
      <c r="F11">
        <f t="shared" si="4"/>
        <v>1.1548556430446195</v>
      </c>
      <c r="G11">
        <v>0.76700000000000002</v>
      </c>
      <c r="H11">
        <f t="shared" si="1"/>
        <v>4.6936114732724903</v>
      </c>
      <c r="I11">
        <f>(3.064+0.148*10)</f>
        <v>4.5440000000000005</v>
      </c>
      <c r="J11">
        <f t="shared" si="2"/>
        <v>3.4852480000000003</v>
      </c>
      <c r="O11">
        <v>10</v>
      </c>
    </row>
    <row r="12" spans="1:15" x14ac:dyDescent="0.35">
      <c r="B12">
        <v>3</v>
      </c>
      <c r="C12">
        <v>5.5</v>
      </c>
      <c r="D12">
        <f t="shared" si="5"/>
        <v>4.8</v>
      </c>
      <c r="E12">
        <f t="shared" si="3"/>
        <v>4.8375000000000004</v>
      </c>
      <c r="F12">
        <f t="shared" si="4"/>
        <v>1.1989664082687337</v>
      </c>
      <c r="G12">
        <v>1.1299999999999999</v>
      </c>
      <c r="H12">
        <f t="shared" si="1"/>
        <v>4.8672566371681416</v>
      </c>
      <c r="I12">
        <f>(3.064+0.148*11)</f>
        <v>4.6920000000000002</v>
      </c>
      <c r="J12">
        <f t="shared" si="2"/>
        <v>5.3019599999999993</v>
      </c>
      <c r="O12">
        <v>11</v>
      </c>
    </row>
    <row r="13" spans="1:15" x14ac:dyDescent="0.35">
      <c r="A13" t="s">
        <v>12</v>
      </c>
      <c r="B13">
        <v>4</v>
      </c>
      <c r="C13">
        <v>5.8</v>
      </c>
      <c r="D13">
        <f t="shared" si="5"/>
        <v>4.875</v>
      </c>
      <c r="E13">
        <f t="shared" si="3"/>
        <v>4.9375</v>
      </c>
      <c r="F13">
        <f t="shared" si="4"/>
        <v>0.87088607594936707</v>
      </c>
      <c r="G13">
        <v>1.21</v>
      </c>
      <c r="H13">
        <f t="shared" si="1"/>
        <v>4.7933884297520661</v>
      </c>
      <c r="I13">
        <f>(3.064+0.148*12)</f>
        <v>4.84</v>
      </c>
      <c r="J13">
        <f t="shared" si="2"/>
        <v>5.8563999999999998</v>
      </c>
      <c r="O13">
        <v>12</v>
      </c>
    </row>
    <row r="14" spans="1:15" x14ac:dyDescent="0.35">
      <c r="B14">
        <v>1</v>
      </c>
      <c r="C14">
        <v>4.3</v>
      </c>
      <c r="D14">
        <f t="shared" si="5"/>
        <v>5</v>
      </c>
      <c r="E14">
        <f>AVERAGE(D14:D15)</f>
        <v>5.0750000000000002</v>
      </c>
      <c r="F14">
        <f t="shared" si="4"/>
        <v>0.76847290640394084</v>
      </c>
      <c r="G14">
        <v>0.90200000000000002</v>
      </c>
      <c r="H14">
        <f t="shared" si="1"/>
        <v>4.7671840354767179</v>
      </c>
      <c r="I14">
        <f>(3.064+0.148*13)</f>
        <v>4.9879999999999995</v>
      </c>
      <c r="J14">
        <f t="shared" si="2"/>
        <v>4.4991759999999994</v>
      </c>
      <c r="O14">
        <v>13</v>
      </c>
    </row>
    <row r="15" spans="1:15" x14ac:dyDescent="0.35">
      <c r="B15">
        <v>2</v>
      </c>
      <c r="C15">
        <v>3.9</v>
      </c>
      <c r="D15">
        <f t="shared" si="5"/>
        <v>5.15</v>
      </c>
      <c r="G15">
        <v>0.76700000000000002</v>
      </c>
      <c r="H15">
        <f t="shared" si="1"/>
        <v>5.0847457627118642</v>
      </c>
      <c r="I15">
        <f>(3.064+0.148*14)</f>
        <v>5.1360000000000001</v>
      </c>
      <c r="J15">
        <f t="shared" si="2"/>
        <v>3.9393120000000001</v>
      </c>
      <c r="O15">
        <v>14</v>
      </c>
    </row>
    <row r="16" spans="1:15" x14ac:dyDescent="0.35">
      <c r="B16">
        <v>3</v>
      </c>
      <c r="C16">
        <v>6</v>
      </c>
      <c r="G16">
        <v>1.1299999999999999</v>
      </c>
      <c r="H16">
        <f t="shared" si="1"/>
        <v>5.3097345132743365</v>
      </c>
      <c r="I16">
        <f>(3.064+0.148*15)</f>
        <v>5.2839999999999998</v>
      </c>
      <c r="J16">
        <f t="shared" si="2"/>
        <v>5.9709199999999996</v>
      </c>
      <c r="O16">
        <v>15</v>
      </c>
    </row>
    <row r="17" spans="1:15" x14ac:dyDescent="0.35">
      <c r="B17">
        <v>4</v>
      </c>
      <c r="C17">
        <v>6.4</v>
      </c>
      <c r="G17">
        <v>1.21</v>
      </c>
      <c r="H17">
        <f t="shared" si="1"/>
        <v>5.2892561983471076</v>
      </c>
      <c r="I17">
        <f>(3.064+0.148*16)</f>
        <v>5.4320000000000004</v>
      </c>
      <c r="J17">
        <f t="shared" si="2"/>
        <v>6.5727200000000003</v>
      </c>
      <c r="O17">
        <v>16</v>
      </c>
    </row>
    <row r="18" spans="1:15" x14ac:dyDescent="0.35">
      <c r="A18" t="s">
        <v>43</v>
      </c>
      <c r="C18" t="s">
        <v>41</v>
      </c>
      <c r="G18">
        <v>0.90200000000000002</v>
      </c>
      <c r="I18">
        <f>(3.064+0.148*17)</f>
        <v>5.58</v>
      </c>
      <c r="J18">
        <f t="shared" si="2"/>
        <v>5.0331600000000005</v>
      </c>
      <c r="O18">
        <v>17</v>
      </c>
    </row>
    <row r="19" spans="1:15" x14ac:dyDescent="0.35">
      <c r="C19" t="s">
        <v>41</v>
      </c>
      <c r="G19">
        <v>0.76700000000000002</v>
      </c>
      <c r="I19">
        <f>(3.064+0.148*18)</f>
        <v>5.7279999999999998</v>
      </c>
      <c r="J19">
        <f t="shared" si="2"/>
        <v>4.3933759999999999</v>
      </c>
      <c r="O19">
        <v>18</v>
      </c>
    </row>
    <row r="20" spans="1:15" x14ac:dyDescent="0.35">
      <c r="C20" t="s">
        <v>41</v>
      </c>
      <c r="G20">
        <v>1.1299999999999999</v>
      </c>
      <c r="I20">
        <f>(3.064+0.148*19)</f>
        <v>5.8759999999999994</v>
      </c>
      <c r="J20">
        <f t="shared" si="2"/>
        <v>6.6398799999999989</v>
      </c>
      <c r="O20">
        <v>19</v>
      </c>
    </row>
    <row r="21" spans="1:15" x14ac:dyDescent="0.35">
      <c r="C21" t="s">
        <v>41</v>
      </c>
      <c r="G21">
        <v>1.21</v>
      </c>
      <c r="I21">
        <f>(3.064+0.148*20)</f>
        <v>6.024</v>
      </c>
      <c r="J21">
        <f t="shared" si="2"/>
        <v>7.28904</v>
      </c>
      <c r="O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yeshwanth buggaveeti</dc:creator>
  <cp:lastModifiedBy>yeshwanth buggaveeti</cp:lastModifiedBy>
  <dcterms:created xsi:type="dcterms:W3CDTF">2015-06-05T18:17:20Z</dcterms:created>
  <dcterms:modified xsi:type="dcterms:W3CDTF">2021-05-25T15:31:23Z</dcterms:modified>
</cp:coreProperties>
</file>