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B4B350FF-24B5-4E28-8E4D-016331E74908}" xr6:coauthVersionLast="47" xr6:coauthVersionMax="47" xr10:uidLastSave="{00000000-0000-0000-0000-000000000000}"/>
  <bookViews>
    <workbookView xWindow="-108" yWindow="-108" windowWidth="23256" windowHeight="12456" firstSheet="1" activeTab="1" xr2:uid="{AEADFC2D-1F78-44C1-909F-B3FC6181F0CC}"/>
  </bookViews>
  <sheets>
    <sheet name="ProductsA" sheetId="1" state="hidden" r:id="rId1"/>
    <sheet name="Products" sheetId="2" r:id="rId2"/>
  </sheets>
  <externalReferences>
    <externalReference r:id="rId3"/>
  </externalReferences>
  <definedNames>
    <definedName name="_xlnm._FilterDatabase" localSheetId="1" hidden="1">Products!$A$1:$I$151</definedName>
    <definedName name="_xlnm._FilterDatabase" localSheetId="0" hidden="1">ProductsA!$A$1:$I$151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2" l="1"/>
  <c r="B140" i="2"/>
  <c r="B139" i="2"/>
  <c r="B138" i="2"/>
  <c r="B123" i="2"/>
  <c r="B122" i="2"/>
  <c r="B119" i="2"/>
  <c r="B118" i="2"/>
  <c r="B117" i="2"/>
  <c r="B116" i="2"/>
  <c r="B115" i="2"/>
  <c r="B114" i="2"/>
  <c r="B109" i="2"/>
  <c r="B108" i="2"/>
  <c r="B107" i="2"/>
  <c r="B106" i="2"/>
  <c r="B97" i="2"/>
  <c r="B96" i="2"/>
  <c r="B93" i="2"/>
  <c r="B92" i="2"/>
  <c r="B85" i="2"/>
  <c r="B84" i="2"/>
  <c r="B83" i="2"/>
  <c r="B82" i="2"/>
  <c r="B81" i="2"/>
  <c r="B80" i="2"/>
  <c r="B79" i="2"/>
  <c r="B78" i="2"/>
  <c r="B71" i="2"/>
  <c r="B70" i="2"/>
  <c r="B67" i="2"/>
  <c r="B66" i="2"/>
  <c r="B59" i="2"/>
  <c r="B58" i="2"/>
  <c r="B57" i="2"/>
  <c r="B56" i="2"/>
  <c r="B29" i="2"/>
  <c r="B28" i="2"/>
  <c r="B25" i="2"/>
  <c r="B24" i="2"/>
  <c r="B15" i="2"/>
  <c r="B14" i="2"/>
  <c r="B11" i="2"/>
  <c r="B10" i="2"/>
  <c r="B7" i="2"/>
  <c r="B6" i="2"/>
  <c r="B5" i="2"/>
  <c r="B4" i="2"/>
  <c r="E152" i="1"/>
  <c r="F152" i="1"/>
  <c r="G152" i="1"/>
  <c r="H152" i="1"/>
  <c r="B85" i="1"/>
  <c r="B109" i="1"/>
  <c r="B119" i="1"/>
  <c r="B57" i="1"/>
  <c r="B59" i="1"/>
  <c r="B29" i="1"/>
  <c r="B15" i="1"/>
  <c r="B139" i="1"/>
  <c r="B97" i="1"/>
  <c r="B83" i="1"/>
  <c r="B71" i="1"/>
  <c r="B107" i="1"/>
  <c r="B11" i="1"/>
  <c r="B115" i="1"/>
  <c r="B67" i="1"/>
  <c r="B25" i="1"/>
  <c r="B117" i="1"/>
  <c r="B79" i="1"/>
  <c r="B141" i="1"/>
  <c r="B93" i="1"/>
  <c r="B123" i="1"/>
  <c r="B5" i="1"/>
  <c r="B7" i="1"/>
  <c r="B81" i="1"/>
  <c r="B80" i="1"/>
  <c r="B6" i="1"/>
  <c r="B4" i="1"/>
  <c r="B122" i="1"/>
  <c r="B92" i="1"/>
  <c r="B140" i="1"/>
  <c r="B78" i="1"/>
  <c r="B116" i="1"/>
  <c r="B24" i="1"/>
  <c r="B66" i="1"/>
  <c r="B114" i="1"/>
  <c r="B10" i="1"/>
  <c r="B106" i="1"/>
  <c r="B70" i="1"/>
  <c r="B82" i="1"/>
  <c r="B96" i="1"/>
  <c r="B138" i="1"/>
  <c r="B14" i="1"/>
  <c r="B28" i="1"/>
  <c r="B58" i="1"/>
  <c r="B56" i="1"/>
  <c r="B118" i="1"/>
  <c r="B108" i="1"/>
  <c r="B84" i="1"/>
</calcChain>
</file>

<file path=xl/sharedStrings.xml><?xml version="1.0" encoding="utf-8"?>
<sst xmlns="http://schemas.openxmlformats.org/spreadsheetml/2006/main" count="1218" uniqueCount="42">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</sst>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€&quot;* #,##0.00_-;\-&quot;€&quot;* #,##0.00_-;_-&quot;€&quot;* &quot;-&quot;??_-;_-@_-"/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center" wrapText="1"/>
    </xf>
    <xf numFmtId="165" fontId="0" fillId="0" borderId="0" xfId="0" applyNumberFormat="1"/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  <xf numFmtId="0" fontId="0" fillId="0" borderId="3" xfId="0" applyBorder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08C2-3846-42D0-9707-528A4C491698}">
  <dimension ref="A1:I392"/>
  <sheetViews>
    <sheetView topLeftCell="A138" zoomScale="85" zoomScaleNormal="85" workbookViewId="0">
      <selection activeCell="D1" sqref="D1:D1048576"/>
    </sheetView>
  </sheetViews>
  <sheetFormatPr baseColWidth="10" defaultColWidth="8.88671875" defaultRowHeight="14.4" x14ac:dyDescent="0.3"/>
  <cols>
    <col min="1" max="1" width="24" bestFit="1" customWidth="1"/>
    <col min="2" max="2" width="12.88671875" style="8" bestFit="1" customWidth="1"/>
    <col min="3" max="3" width="31.33203125" customWidth="1"/>
    <col min="4" max="4" width="38.44140625" customWidth="1"/>
    <col min="5" max="5" width="10.5546875" customWidth="1"/>
    <col min="6" max="6" width="14" customWidth="1"/>
    <col min="7" max="7" width="15.109375" customWidth="1"/>
    <col min="8" max="8" width="14.6640625" customWidth="1"/>
    <col min="9" max="9" width="13.44140625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45358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45358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45343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45343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45333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45333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45338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45338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45381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45381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45296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45296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45331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45331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45282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45282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45355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45355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45309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45309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45348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45348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45342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45342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45331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45331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45332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45332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45343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45343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45291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45291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45333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45333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45307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45307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45346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45346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45380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45380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45340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45340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45373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45373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45301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45301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45349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45349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  <row r="152" spans="1:9" x14ac:dyDescent="0.3">
      <c r="B152" s="7"/>
      <c r="E152" s="14">
        <f t="shared" ref="E152:H152" si="0">SUM(E2:E151)</f>
        <v>4385.4199999999983</v>
      </c>
      <c r="F152" s="14">
        <f t="shared" si="0"/>
        <v>56920</v>
      </c>
      <c r="G152" s="14">
        <f t="shared" si="0"/>
        <v>1560</v>
      </c>
      <c r="H152" s="14">
        <f t="shared" si="0"/>
        <v>1820</v>
      </c>
    </row>
    <row r="153" spans="1:9" x14ac:dyDescent="0.3">
      <c r="B153" s="7"/>
    </row>
    <row r="154" spans="1:9" x14ac:dyDescent="0.3">
      <c r="B154" s="7"/>
    </row>
    <row r="155" spans="1:9" x14ac:dyDescent="0.3">
      <c r="B155" s="7"/>
    </row>
    <row r="156" spans="1:9" x14ac:dyDescent="0.3">
      <c r="B156" s="7"/>
    </row>
    <row r="157" spans="1:9" x14ac:dyDescent="0.3">
      <c r="B157" s="7"/>
    </row>
    <row r="158" spans="1:9" x14ac:dyDescent="0.3">
      <c r="B158" s="7"/>
    </row>
    <row r="159" spans="1:9" x14ac:dyDescent="0.3">
      <c r="B159" s="7"/>
    </row>
    <row r="160" spans="1:9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D130" sqref="D130"/>
    </sheetView>
  </sheetViews>
  <sheetFormatPr baseColWidth="10" defaultColWidth="8.88671875" defaultRowHeight="14.4" x14ac:dyDescent="0.3"/>
  <cols>
    <col min="1" max="1" width="27.109375" customWidth="1"/>
    <col min="2" max="2" width="12.88671875" bestFit="1" customWidth="1"/>
    <col min="3" max="3" width="14" bestFit="1" customWidth="1"/>
    <col min="4" max="4" width="38.44140625" customWidth="1"/>
    <col min="5" max="5" width="9.88671875" bestFit="1" customWidth="1"/>
    <col min="6" max="6" width="13.44140625" bestFit="1" customWidth="1"/>
    <col min="7" max="7" width="14.6640625" bestFit="1" customWidth="1"/>
    <col min="8" max="8" width="13.5546875" bestFit="1" customWidth="1"/>
    <col min="9" max="9" width="12.88671875" bestFit="1" customWidth="1"/>
  </cols>
  <sheetData>
    <row r="1" spans="1:9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9">
        <v>200</v>
      </c>
      <c r="G2" s="2">
        <v>0</v>
      </c>
      <c r="H2" s="2">
        <v>0</v>
      </c>
      <c r="I2" s="2" t="s">
        <v>12</v>
      </c>
    </row>
    <row r="3" spans="1:9" x14ac:dyDescent="0.3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9">
        <v>200</v>
      </c>
      <c r="G3" s="2">
        <v>0</v>
      </c>
      <c r="H3" s="2">
        <v>0</v>
      </c>
      <c r="I3" s="2" t="s">
        <v>12</v>
      </c>
    </row>
    <row r="4" spans="1:9" x14ac:dyDescent="0.3">
      <c r="A4" s="3" t="s">
        <v>9</v>
      </c>
      <c r="B4" s="7">
        <f ca="1">TODAY()+17</f>
        <v>45358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3">
      <c r="A5" s="3" t="s">
        <v>9</v>
      </c>
      <c r="B5" s="7">
        <f ca="1">TODAY()+17</f>
        <v>45358</v>
      </c>
      <c r="C5" s="10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3">
      <c r="A6" s="3" t="s">
        <v>17</v>
      </c>
      <c r="B6" s="7">
        <f ca="1">TODAY()+2</f>
        <v>45343</v>
      </c>
      <c r="C6" s="10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3">
      <c r="A7" s="3" t="s">
        <v>17</v>
      </c>
      <c r="B7" s="7">
        <f ca="1">TODAY()+2</f>
        <v>45343</v>
      </c>
      <c r="C7" s="10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3">
      <c r="A8" s="3" t="s">
        <v>21</v>
      </c>
      <c r="B8" s="7">
        <v>44549</v>
      </c>
      <c r="C8" s="10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3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3">
      <c r="A10" s="3" t="s">
        <v>9</v>
      </c>
      <c r="B10" s="7">
        <f ca="1">TODAY()-8</f>
        <v>45333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3">
      <c r="A11" s="3" t="s">
        <v>9</v>
      </c>
      <c r="B11" s="7">
        <f ca="1">TODAY()-8</f>
        <v>45333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3">
      <c r="A12" s="3" t="s">
        <v>9</v>
      </c>
      <c r="B12" s="7">
        <v>44563</v>
      </c>
      <c r="C12" s="10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3">
      <c r="A13" s="3" t="s">
        <v>9</v>
      </c>
      <c r="B13" s="7">
        <v>44563</v>
      </c>
      <c r="C13" s="10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3">
      <c r="A14" s="3" t="s">
        <v>26</v>
      </c>
      <c r="B14" s="7">
        <f ca="1">TODAY()-3</f>
        <v>45338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3">
      <c r="A15" s="3" t="s">
        <v>26</v>
      </c>
      <c r="B15" s="7">
        <f ca="1">TODAY()-3</f>
        <v>45338</v>
      </c>
      <c r="C15" s="12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3">
      <c r="A16" s="3" t="s">
        <v>9</v>
      </c>
      <c r="B16" s="7">
        <v>44562</v>
      </c>
      <c r="C16" s="10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3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3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3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3">
      <c r="A20" s="3" t="s">
        <v>17</v>
      </c>
      <c r="B20" s="7">
        <v>44593</v>
      </c>
      <c r="C20" s="10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3">
      <c r="A21" s="3" t="s">
        <v>17</v>
      </c>
      <c r="B21" s="7">
        <v>44593</v>
      </c>
      <c r="C21" s="10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3">
      <c r="A22" s="3" t="s">
        <v>9</v>
      </c>
      <c r="B22" s="7">
        <v>44545</v>
      </c>
      <c r="C22" s="10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3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3">
      <c r="A24" s="3" t="s">
        <v>31</v>
      </c>
      <c r="B24" s="7">
        <f ca="1">TODAY()+40</f>
        <v>45381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3">
      <c r="A25" s="3" t="s">
        <v>31</v>
      </c>
      <c r="B25" s="7">
        <f ca="1">TODAY()+40</f>
        <v>45381</v>
      </c>
      <c r="C25" s="10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3">
      <c r="A26" s="3" t="s">
        <v>26</v>
      </c>
      <c r="B26" s="7">
        <v>44487</v>
      </c>
      <c r="C26" s="12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3">
      <c r="A27" s="3" t="s">
        <v>26</v>
      </c>
      <c r="B27" s="7">
        <v>44487</v>
      </c>
      <c r="C27" s="12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3">
      <c r="A28" s="3" t="s">
        <v>26</v>
      </c>
      <c r="B28" s="7">
        <f ca="1">TODAY()-45</f>
        <v>45296</v>
      </c>
      <c r="C28" s="12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3">
      <c r="A29" s="3" t="s">
        <v>26</v>
      </c>
      <c r="B29" s="7">
        <f ca="1">TODAY()-45</f>
        <v>45296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3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3">
      <c r="A31" s="3" t="s">
        <v>26</v>
      </c>
      <c r="B31" s="7">
        <v>44399</v>
      </c>
      <c r="C31" s="12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3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3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3">
      <c r="A34" s="3" t="s">
        <v>9</v>
      </c>
      <c r="B34" s="7">
        <v>44535</v>
      </c>
      <c r="C34" s="10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3">
      <c r="A35" s="3" t="s">
        <v>9</v>
      </c>
      <c r="B35" s="7">
        <v>44535</v>
      </c>
      <c r="C35" s="10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3">
      <c r="A36" s="3" t="s">
        <v>17</v>
      </c>
      <c r="B36" s="7">
        <v>44579</v>
      </c>
      <c r="C36" s="10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3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3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3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3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3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3">
      <c r="A42" s="3" t="s">
        <v>17</v>
      </c>
      <c r="B42" s="7">
        <v>44574</v>
      </c>
      <c r="C42" s="10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3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3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3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3">
      <c r="A46" s="3" t="s">
        <v>31</v>
      </c>
      <c r="B46" s="7">
        <v>44592</v>
      </c>
      <c r="C46" s="10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3">
      <c r="A47" s="3" t="s">
        <v>31</v>
      </c>
      <c r="B47" s="7">
        <v>44592</v>
      </c>
      <c r="C47" s="10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3">
      <c r="A48" s="3" t="s">
        <v>31</v>
      </c>
      <c r="B48" s="7">
        <v>44580</v>
      </c>
      <c r="C48" s="10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3">
      <c r="A49" s="3" t="s">
        <v>31</v>
      </c>
      <c r="B49" s="7">
        <v>44580</v>
      </c>
      <c r="C49" s="10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3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3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3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3">
      <c r="A53" s="3" t="s">
        <v>9</v>
      </c>
      <c r="B53" s="7">
        <v>44586</v>
      </c>
      <c r="C53" s="10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3">
      <c r="A54" s="3" t="s">
        <v>9</v>
      </c>
      <c r="B54" s="7">
        <v>44585</v>
      </c>
      <c r="C54" s="10" t="s">
        <v>25</v>
      </c>
      <c r="D54" s="3" t="s">
        <v>11</v>
      </c>
      <c r="E54" s="4">
        <v>10</v>
      </c>
      <c r="F54" s="9">
        <v>30</v>
      </c>
      <c r="G54" s="2">
        <v>40</v>
      </c>
      <c r="H54" s="2">
        <v>5</v>
      </c>
      <c r="I54" s="2" t="s">
        <v>15</v>
      </c>
    </row>
    <row r="55" spans="1:9" x14ac:dyDescent="0.3">
      <c r="A55" s="3" t="s">
        <v>9</v>
      </c>
      <c r="B55" s="7">
        <v>44585</v>
      </c>
      <c r="C55" s="10" t="s">
        <v>38</v>
      </c>
      <c r="D55" s="3" t="s">
        <v>11</v>
      </c>
      <c r="E55" s="4">
        <v>10</v>
      </c>
      <c r="F55" s="9">
        <v>30</v>
      </c>
      <c r="G55" s="2">
        <v>40</v>
      </c>
      <c r="H55" s="2">
        <v>5</v>
      </c>
      <c r="I55" s="2" t="s">
        <v>15</v>
      </c>
    </row>
    <row r="56" spans="1:9" x14ac:dyDescent="0.3">
      <c r="A56" s="3" t="s">
        <v>17</v>
      </c>
      <c r="B56" s="7">
        <f ca="1">TODAY()-10</f>
        <v>45331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3">
      <c r="A57" s="3" t="s">
        <v>17</v>
      </c>
      <c r="B57" s="7">
        <f ca="1">TODAY()-10</f>
        <v>45331</v>
      </c>
      <c r="C57" s="10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3">
      <c r="A58" s="3" t="s">
        <v>17</v>
      </c>
      <c r="B58" s="7">
        <f ca="1">TODAY()-59</f>
        <v>45282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3">
      <c r="A59" s="3" t="s">
        <v>17</v>
      </c>
      <c r="B59" s="7">
        <f ca="1">TODAY()-59</f>
        <v>45282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3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3">
      <c r="A61" s="3" t="s">
        <v>9</v>
      </c>
      <c r="B61" s="7">
        <v>44558</v>
      </c>
      <c r="C61" s="10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3">
      <c r="A62" s="3" t="s">
        <v>9</v>
      </c>
      <c r="B62" s="7">
        <v>44359</v>
      </c>
      <c r="C62" s="10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3">
      <c r="A63" s="3" t="s">
        <v>9</v>
      </c>
      <c r="B63" s="7">
        <v>44359</v>
      </c>
      <c r="C63" s="10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3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3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3">
      <c r="A66" s="3" t="s">
        <v>31</v>
      </c>
      <c r="B66" s="7">
        <f ca="1">TODAY()+14</f>
        <v>45355</v>
      </c>
      <c r="C66" s="10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3">
      <c r="A67" s="3" t="s">
        <v>31</v>
      </c>
      <c r="B67" s="7">
        <f ca="1">TODAY()+14</f>
        <v>45355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3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3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3">
      <c r="A70" s="3" t="s">
        <v>9</v>
      </c>
      <c r="B70" s="7">
        <f ca="1">TODAY()-32</f>
        <v>45309</v>
      </c>
      <c r="C70" s="10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3">
      <c r="A71" s="3" t="s">
        <v>9</v>
      </c>
      <c r="B71" s="7">
        <f ca="1">TODAY()-32</f>
        <v>45309</v>
      </c>
      <c r="C71" s="10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3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3">
      <c r="A73" s="3" t="s">
        <v>9</v>
      </c>
      <c r="B73" s="7">
        <v>44572</v>
      </c>
      <c r="C73" s="10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3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3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3">
      <c r="A76" s="3" t="s">
        <v>17</v>
      </c>
      <c r="B76" s="7">
        <v>44527</v>
      </c>
      <c r="C76" s="10" t="s">
        <v>18</v>
      </c>
      <c r="D76" s="3" t="s">
        <v>19</v>
      </c>
      <c r="E76" s="5">
        <v>30</v>
      </c>
      <c r="F76" s="11">
        <v>150</v>
      </c>
      <c r="G76" s="11">
        <v>0</v>
      </c>
      <c r="H76" s="11">
        <v>10</v>
      </c>
      <c r="I76" s="11" t="s">
        <v>15</v>
      </c>
    </row>
    <row r="77" spans="1:9" x14ac:dyDescent="0.3">
      <c r="A77" s="3" t="s">
        <v>17</v>
      </c>
      <c r="B77" s="7">
        <v>44527</v>
      </c>
      <c r="C77" s="10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3">
      <c r="A78" s="3" t="s">
        <v>17</v>
      </c>
      <c r="B78" s="7">
        <f ca="1">TODAY()+7</f>
        <v>45348</v>
      </c>
      <c r="C78" s="10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3">
      <c r="A79" s="3" t="s">
        <v>17</v>
      </c>
      <c r="B79" s="7">
        <f ca="1">TODAY()+7</f>
        <v>45348</v>
      </c>
      <c r="C79" s="10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3">
      <c r="A80" s="3" t="s">
        <v>17</v>
      </c>
      <c r="B80" s="7">
        <f ca="1">TODAY()+1</f>
        <v>45342</v>
      </c>
      <c r="C80" s="10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3">
      <c r="A81" s="3" t="s">
        <v>17</v>
      </c>
      <c r="B81" s="7">
        <f ca="1">TODAY()+1</f>
        <v>45342</v>
      </c>
      <c r="C81" s="10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3">
      <c r="A82" s="3" t="s">
        <v>9</v>
      </c>
      <c r="B82" s="7">
        <f ca="1">TODAY()-10</f>
        <v>45331</v>
      </c>
      <c r="C82" s="10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3">
      <c r="A83" s="3" t="s">
        <v>9</v>
      </c>
      <c r="B83" s="7">
        <f ca="1">TODAY()-10</f>
        <v>45331</v>
      </c>
      <c r="C83" s="10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3">
      <c r="A84" s="3" t="s">
        <v>9</v>
      </c>
      <c r="B84" s="7">
        <f ca="1">TODAY()-9</f>
        <v>45332</v>
      </c>
      <c r="C84" s="10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3">
      <c r="A85" s="3" t="s">
        <v>9</v>
      </c>
      <c r="B85" s="7">
        <f ca="1">TODAY()-9</f>
        <v>45332</v>
      </c>
      <c r="C85" s="10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3">
      <c r="A86" s="3" t="s">
        <v>9</v>
      </c>
      <c r="B86" s="7">
        <v>44367</v>
      </c>
      <c r="C86" s="10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3">
      <c r="A87" s="3" t="s">
        <v>9</v>
      </c>
      <c r="B87" s="7">
        <v>44367</v>
      </c>
      <c r="C87" s="10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3">
      <c r="A88" s="3" t="s">
        <v>9</v>
      </c>
      <c r="B88" s="7">
        <v>44375</v>
      </c>
      <c r="C88" s="10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3">
      <c r="A89" s="3" t="s">
        <v>9</v>
      </c>
      <c r="B89" s="7">
        <v>44375</v>
      </c>
      <c r="C89" s="10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3">
      <c r="A90" s="3" t="s">
        <v>9</v>
      </c>
      <c r="B90" s="7">
        <v>44551</v>
      </c>
      <c r="C90" s="10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3">
      <c r="A91" s="3" t="s">
        <v>9</v>
      </c>
      <c r="B91" s="7">
        <v>44551</v>
      </c>
      <c r="C91" s="10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3">
      <c r="A92" s="3" t="s">
        <v>9</v>
      </c>
      <c r="B92" s="7">
        <f ca="1">TODAY()+2</f>
        <v>45343</v>
      </c>
      <c r="C92" s="10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3">
      <c r="A93" s="3" t="s">
        <v>9</v>
      </c>
      <c r="B93" s="7">
        <f ca="1">TODAY()+2</f>
        <v>45343</v>
      </c>
      <c r="C93" s="10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3">
      <c r="A94" s="3" t="s">
        <v>17</v>
      </c>
      <c r="B94" s="7">
        <v>44566</v>
      </c>
      <c r="C94" s="10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3">
      <c r="A95" s="3" t="s">
        <v>17</v>
      </c>
      <c r="B95" s="7">
        <v>44566</v>
      </c>
      <c r="C95" s="10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3">
      <c r="A96" s="3" t="s">
        <v>26</v>
      </c>
      <c r="B96" s="7">
        <f ca="1">TODAY()-50</f>
        <v>45291</v>
      </c>
      <c r="C96" s="12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3">
      <c r="A97" s="3" t="s">
        <v>26</v>
      </c>
      <c r="B97" s="7">
        <f ca="1">TODAY()-50</f>
        <v>45291</v>
      </c>
      <c r="C97" s="12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3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3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3">
      <c r="A100" s="3" t="s">
        <v>26</v>
      </c>
      <c r="B100" s="7">
        <v>44567</v>
      </c>
      <c r="C100" s="12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3">
      <c r="A101" s="3" t="s">
        <v>26</v>
      </c>
      <c r="B101" s="7">
        <v>44567</v>
      </c>
      <c r="C101" s="12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3">
      <c r="A102" s="3" t="s">
        <v>26</v>
      </c>
      <c r="B102" s="7">
        <v>44455</v>
      </c>
      <c r="C102" s="12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3">
      <c r="A103" s="3" t="s">
        <v>26</v>
      </c>
      <c r="B103" s="7">
        <v>44455</v>
      </c>
      <c r="C103" s="12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3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3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3">
      <c r="A106" s="3" t="s">
        <v>9</v>
      </c>
      <c r="B106" s="7">
        <f ca="1">TODAY()-8</f>
        <v>45333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3">
      <c r="A107" s="3" t="s">
        <v>9</v>
      </c>
      <c r="B107" s="7">
        <f ca="1">TODAY()-8</f>
        <v>45333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3">
      <c r="A108" s="3" t="s">
        <v>9</v>
      </c>
      <c r="B108" s="7">
        <f ca="1">TODAY()-34</f>
        <v>45307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3">
      <c r="A109" s="3" t="s">
        <v>9</v>
      </c>
      <c r="B109" s="7">
        <f ca="1">TODAY()-34</f>
        <v>45307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3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3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3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3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3">
      <c r="A114" s="3" t="s">
        <v>31</v>
      </c>
      <c r="B114" s="7">
        <f ca="1">TODAY()+5</f>
        <v>45346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3">
      <c r="A115" s="3" t="s">
        <v>31</v>
      </c>
      <c r="B115" s="7">
        <f ca="1">TODAY()+5</f>
        <v>45346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3">
      <c r="A116" s="3" t="s">
        <v>21</v>
      </c>
      <c r="B116" s="7">
        <f ca="1">TODAY()+39</f>
        <v>45380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3">
      <c r="A117" s="3" t="s">
        <v>21</v>
      </c>
      <c r="B117" s="7">
        <f ca="1">TODAY()+39</f>
        <v>45380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3">
      <c r="A118" s="3" t="s">
        <v>9</v>
      </c>
      <c r="B118" s="7">
        <f ca="1">TODAY()-1</f>
        <v>45340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3">
      <c r="A119" s="3" t="s">
        <v>9</v>
      </c>
      <c r="B119" s="7">
        <f ca="1">TODAY()-1</f>
        <v>45340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3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3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3">
      <c r="A122" s="3" t="s">
        <v>9</v>
      </c>
      <c r="B122" s="7">
        <f ca="1">TODAY()+32</f>
        <v>45373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3">
      <c r="A123" s="3" t="s">
        <v>9</v>
      </c>
      <c r="B123" s="7">
        <f ca="1">TODAY()+32</f>
        <v>45373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3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3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3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9">
        <v>120</v>
      </c>
      <c r="G126" s="2">
        <v>0</v>
      </c>
      <c r="H126" s="2">
        <v>25</v>
      </c>
      <c r="I126" s="2" t="s">
        <v>15</v>
      </c>
    </row>
    <row r="127" spans="1:9" x14ac:dyDescent="0.3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9">
        <v>120</v>
      </c>
      <c r="G127" s="2">
        <v>0</v>
      </c>
      <c r="H127" s="2">
        <v>25</v>
      </c>
      <c r="I127" s="2" t="s">
        <v>15</v>
      </c>
    </row>
    <row r="128" spans="1:9" x14ac:dyDescent="0.3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3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3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3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3">
      <c r="A132" s="3" t="s">
        <v>26</v>
      </c>
      <c r="B132" s="7">
        <v>44463</v>
      </c>
      <c r="C132" s="12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3">
      <c r="A133" s="3" t="s">
        <v>26</v>
      </c>
      <c r="B133" s="7">
        <v>44463</v>
      </c>
      <c r="C133" s="12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3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3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3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3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3">
      <c r="A138" s="3" t="s">
        <v>9</v>
      </c>
      <c r="B138" s="7">
        <f ca="1">TODAY()-40</f>
        <v>45301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3">
      <c r="A139" s="3" t="s">
        <v>9</v>
      </c>
      <c r="B139" s="7">
        <f ca="1">TODAY()-40</f>
        <v>45301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3">
      <c r="A140" s="3" t="s">
        <v>9</v>
      </c>
      <c r="B140" s="7">
        <f ca="1">TODAY()+8</f>
        <v>45349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3">
      <c r="A141" s="3" t="s">
        <v>9</v>
      </c>
      <c r="B141" s="7">
        <f ca="1">TODAY()+8</f>
        <v>45349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3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3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3">
      <c r="A144" s="3" t="s">
        <v>26</v>
      </c>
      <c r="B144" s="7">
        <v>44391</v>
      </c>
      <c r="C144" s="12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3">
      <c r="A145" s="3" t="s">
        <v>26</v>
      </c>
      <c r="B145" s="7">
        <v>44391</v>
      </c>
      <c r="C145" s="12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3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3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3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3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3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9">
        <v>490</v>
      </c>
      <c r="G150" s="2">
        <v>0</v>
      </c>
      <c r="H150" s="2">
        <v>30</v>
      </c>
      <c r="I150" s="2" t="s">
        <v>15</v>
      </c>
    </row>
    <row r="151" spans="1:9" x14ac:dyDescent="0.3">
      <c r="A151" s="3" t="s">
        <v>9</v>
      </c>
      <c r="B151" s="7">
        <v>44543</v>
      </c>
      <c r="C151" s="10" t="s">
        <v>25</v>
      </c>
      <c r="D151" s="3" t="s">
        <v>11</v>
      </c>
      <c r="E151" s="5">
        <v>43.9</v>
      </c>
      <c r="F151" s="13">
        <v>490</v>
      </c>
      <c r="G151" s="11">
        <v>0</v>
      </c>
      <c r="H151" s="11">
        <v>30</v>
      </c>
      <c r="I151" s="11" t="s">
        <v>15</v>
      </c>
    </row>
  </sheetData>
  <autoFilter ref="A1:I151" xr:uid="{20082FD7-ECB3-42E9-8674-73C04996FA8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0FAD69B5-9809-4B08-8F91-9B86FDACC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ProductsA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2024-02-19T23:44:51Z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