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Up-Frac\misc\"/>
    </mc:Choice>
  </mc:AlternateContent>
  <bookViews>
    <workbookView xWindow="0" yWindow="0" windowWidth="9855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22" i="1"/>
  <c r="E23" i="1"/>
  <c r="E24" i="1"/>
  <c r="E25" i="1"/>
  <c r="E26" i="1"/>
  <c r="E27" i="1"/>
  <c r="F29" i="1" l="1"/>
  <c r="G29" i="1"/>
  <c r="F30" i="1"/>
  <c r="G30" i="1"/>
  <c r="F31" i="1"/>
  <c r="G31" i="1"/>
  <c r="F32" i="1"/>
  <c r="G32" i="1"/>
  <c r="F33" i="1"/>
  <c r="G33" i="1"/>
  <c r="F28" i="1"/>
  <c r="G28" i="1"/>
  <c r="G27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G26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H25" i="1"/>
  <c r="H26" i="1"/>
  <c r="H27" i="1"/>
  <c r="F18" i="1"/>
  <c r="F19" i="1"/>
  <c r="F20" i="1"/>
  <c r="F21" i="1"/>
  <c r="F22" i="1"/>
  <c r="F23" i="1"/>
  <c r="F24" i="1"/>
  <c r="F25" i="1"/>
  <c r="F26" i="1"/>
  <c r="F27" i="1"/>
  <c r="F17" i="1"/>
  <c r="A21" i="1"/>
</calcChain>
</file>

<file path=xl/sharedStrings.xml><?xml version="1.0" encoding="utf-8"?>
<sst xmlns="http://schemas.openxmlformats.org/spreadsheetml/2006/main" count="8" uniqueCount="7">
  <si>
    <t>Inelastic Strain</t>
  </si>
  <si>
    <t>Stress</t>
  </si>
  <si>
    <t>Damage</t>
  </si>
  <si>
    <t>Cracking Strain</t>
  </si>
  <si>
    <t>Stress Approximation</t>
  </si>
  <si>
    <t>Tensile Damage</t>
  </si>
  <si>
    <t>Compressive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</si>
</sst>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7500109361329831E-2"/>
                  <c:y val="-8.4875562720133283E-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 i="0" u="none" strike="noStrike" baseline="0">
                        <a:effectLst/>
                      </a:rPr>
                      <a:t>𝑓</a:t>
                    </a:r>
                    <a:r>
                      <a:rPr lang="en-US" sz="1200" b="0" i="0" u="none" strike="noStrike" kern="1200" baseline="30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𝑖</a:t>
                    </a:r>
                    <a:r>
                      <a:rPr lang="en-US" sz="1200" b="0" i="0" u="none" strike="noStrike" baseline="-25000">
                        <a:effectLst/>
                      </a:rPr>
                      <a:t>𝑐</a:t>
                    </a:r>
                    <a:endParaRPr lang="en-US" sz="1200" baseline="300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3611111111111104E-2"/>
                      <c:h val="8.789370078740158E-2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9.166666666666666E-2"/>
                  <c:y val="0.12037037037037036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(</a:t>
                    </a:r>
                    <a:r>
                      <a:rPr lang="en-US" sz="1200" b="0" i="0" u="none" strike="noStrike" baseline="0">
                        <a:effectLst/>
                      </a:rPr>
                      <a:t>𝜀</a:t>
                    </a:r>
                    <a:r>
                      <a:rPr lang="en-US" sz="1200" b="0" i="0" u="none" strike="noStrike" kern="1200" baseline="30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𝑝𝑝</a:t>
                    </a:r>
                    <a:r>
                      <a:rPr lang="en-US" sz="1200" b="0" i="0" u="none" strike="noStrike" kern="1200" baseline="-25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𝑐</a:t>
                    </a:r>
                    <a:r>
                      <a:rPr lang="en-US" sz="1200"/>
                      <a:t>, </a:t>
                    </a:r>
                    <a:r>
                      <a:rPr lang="en-US" sz="1200" b="0" i="0" u="none" strike="noStrike" baseline="0">
                        <a:effectLst/>
                      </a:rPr>
                      <a:t>𝜎</a:t>
                    </a:r>
                    <a:r>
                      <a:rPr lang="en-US" sz="1200" b="0" i="0" u="none" strike="noStrike" kern="1200" baseline="30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𝑝</a:t>
                    </a:r>
                    <a:r>
                      <a:rPr lang="en-US" sz="1200" b="0" i="0" u="none" strike="noStrike" kern="1200" baseline="-25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𝑐</a:t>
                    </a:r>
                    <a:r>
                      <a:rPr lang="en-US" sz="1200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6.9999999999999993E-2</c:v>
                </c:pt>
                <c:pt idx="2">
                  <c:v>0.13999999999999999</c:v>
                </c:pt>
                <c:pt idx="3">
                  <c:v>0.21</c:v>
                </c:pt>
                <c:pt idx="4">
                  <c:v>0.27999999999999997</c:v>
                </c:pt>
                <c:pt idx="5">
                  <c:v>0.35000000000000003</c:v>
                </c:pt>
                <c:pt idx="6">
                  <c:v>0.42</c:v>
                </c:pt>
                <c:pt idx="7">
                  <c:v>0.49</c:v>
                </c:pt>
                <c:pt idx="8">
                  <c:v>0.55999999999999994</c:v>
                </c:pt>
                <c:pt idx="9">
                  <c:v>0.63</c:v>
                </c:pt>
                <c:pt idx="10">
                  <c:v>0.70000000000000007</c:v>
                </c:pt>
                <c:pt idx="11">
                  <c:v>0.77</c:v>
                </c:pt>
                <c:pt idx="12">
                  <c:v>0.84</c:v>
                </c:pt>
              </c:numCache>
            </c:numRef>
          </c:xVal>
          <c:yVal>
            <c:numRef>
              <c:f>Sheet1!$H$2:$H$14</c:f>
              <c:numCache>
                <c:formatCode>General</c:formatCode>
                <c:ptCount val="13"/>
                <c:pt idx="0">
                  <c:v>3.1</c:v>
                </c:pt>
                <c:pt idx="1">
                  <c:v>4.8941700960219485</c:v>
                </c:pt>
                <c:pt idx="2">
                  <c:v>6.4396433470507555</c:v>
                </c:pt>
                <c:pt idx="3">
                  <c:v>7.7364197530864196</c:v>
                </c:pt>
                <c:pt idx="4">
                  <c:v>8.7844993141289436</c:v>
                </c:pt>
                <c:pt idx="5">
                  <c:v>9.5838820301783265</c:v>
                </c:pt>
                <c:pt idx="6">
                  <c:v>10.134567901234567</c:v>
                </c:pt>
                <c:pt idx="7">
                  <c:v>10.436556927297669</c:v>
                </c:pt>
                <c:pt idx="8">
                  <c:v>10.489849108367627</c:v>
                </c:pt>
                <c:pt idx="9">
                  <c:v>10.294444444444444</c:v>
                </c:pt>
                <c:pt idx="10">
                  <c:v>9.8503429355281202</c:v>
                </c:pt>
                <c:pt idx="11">
                  <c:v>9.1575445816186551</c:v>
                </c:pt>
                <c:pt idx="12">
                  <c:v>8.2160493827160508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5316000"/>
        <c:axId val="-655315456"/>
      </c:scatterChart>
      <c:valAx>
        <c:axId val="-65531600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Plastic</a:t>
                </a:r>
                <a:r>
                  <a:rPr lang="en-CA" baseline="0"/>
                  <a:t> Strain (%)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315456"/>
        <c:crosses val="autoZero"/>
        <c:crossBetween val="midCat"/>
      </c:valAx>
      <c:valAx>
        <c:axId val="-655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Yield Stress (MPa)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31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0555555555555555E-2"/>
                  <c:y val="1.060944534001666E-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𝑓</a:t>
                    </a:r>
                    <a:r>
                      <a:rPr lang="en-US" sz="1200" b="0" i="0" u="none" strike="noStrike" kern="1200" baseline="30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𝑖</a:t>
                    </a:r>
                    <a:r>
                      <a:rPr lang="en-US" sz="1200" b="0" i="0" u="none" strike="noStrike" kern="1200" baseline="-2500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effectLst/>
                      </a:rPr>
                      <a:t>t</a:t>
                    </a:r>
                    <a:endParaRPr lang="en-US" sz="1200" b="0" i="0" u="none" strike="noStrike" kern="1200" baseline="3000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</a:endParaRP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endParaRPr lang="en-US"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805555555555559E-2"/>
                      <c:h val="0.11560185185185186"/>
                    </c:manualLayout>
                  </c15:layout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/>
                      <a:t>larger </a:t>
                    </a:r>
                    <a:r>
                      <a:rPr lang="en-US" sz="1200" b="0" i="0" u="none" strike="noStrike" baseline="0">
                        <a:effectLst/>
                      </a:rPr>
                      <a:t>𝜆</a:t>
                    </a:r>
                    <a:endParaRPr lang="en-US"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051377952755907"/>
                      <c:h val="0.14652777777777778"/>
                    </c:manualLayout>
                  </c15:layout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/>
                      <a:t>smaller </a:t>
                    </a:r>
                    <a:r>
                      <a:rPr lang="en-US" sz="1200" b="0" i="0" u="none" strike="noStrike" baseline="0">
                        <a:effectLst/>
                      </a:rPr>
                      <a:t>𝜆</a:t>
                    </a:r>
                    <a:endParaRPr lang="en-US"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97222222222216"/>
                      <c:h val="0.12030110819480898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Sheet1!$G$17:$G$27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0.08</c:v>
                </c:pt>
                <c:pt idx="9">
                  <c:v>0.09</c:v>
                </c:pt>
                <c:pt idx="10" formatCode="0.00E+00">
                  <c:v>0.1</c:v>
                </c:pt>
              </c:numCache>
            </c:numRef>
          </c:xVal>
          <c:yVal>
            <c:numRef>
              <c:f>Sheet1!$H$17:$H$27</c:f>
              <c:numCache>
                <c:formatCode>General</c:formatCode>
                <c:ptCount val="11"/>
                <c:pt idx="0">
                  <c:v>2.2000000000000002</c:v>
                </c:pt>
                <c:pt idx="1">
                  <c:v>1.5975278815621201</c:v>
                </c:pt>
                <c:pt idx="2">
                  <c:v>1.1600433328947068</c:v>
                </c:pt>
                <c:pt idx="3">
                  <c:v>0.8423643491452466</c:v>
                </c:pt>
                <c:pt idx="4">
                  <c:v>0.61168206099702704</c:v>
                </c:pt>
                <c:pt idx="5">
                  <c:v>0.44417233958824182</c:v>
                </c:pt>
                <c:pt idx="6">
                  <c:v>0.32253531668677038</c:v>
                </c:pt>
                <c:pt idx="7">
                  <c:v>0.23420870963435625</c:v>
                </c:pt>
                <c:pt idx="8">
                  <c:v>0.17007042897525942</c:v>
                </c:pt>
                <c:pt idx="9">
                  <c:v>0.1234964782350942</c:v>
                </c:pt>
                <c:pt idx="10">
                  <c:v>8.9676848752405669E-2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5308928"/>
        <c:axId val="-655308384"/>
      </c:scatterChart>
      <c:valAx>
        <c:axId val="-655308928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Plastic Strain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308384"/>
        <c:crosses val="autoZero"/>
        <c:crossBetween val="midCat"/>
      </c:valAx>
      <c:valAx>
        <c:axId val="-6553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Yield Stress (MPa)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530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Compressive Damage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200"/>
                      <a:t>larger </a:t>
                    </a:r>
                    <a:r>
                      <a:rPr lang="en-US" sz="1200" b="0" i="0" u="none" strike="noStrike" baseline="0">
                        <a:effectLst/>
                      </a:rPr>
                      <a:t>𝑚</a:t>
                    </a:r>
                    <a:endParaRPr lang="en-US" sz="120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200"/>
                      <a:t>smaller </a:t>
                    </a:r>
                    <a:r>
                      <a:rPr lang="en-US" sz="1200" b="0" i="0" u="none" strike="noStrike" baseline="0">
                        <a:effectLst/>
                      </a:rPr>
                      <a:t>𝑚</a:t>
                    </a:r>
                    <a:endParaRPr lang="en-US" sz="1200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6.9999999999999993E-2</c:v>
                </c:pt>
                <c:pt idx="2">
                  <c:v>0.13999999999999999</c:v>
                </c:pt>
                <c:pt idx="3">
                  <c:v>0.21</c:v>
                </c:pt>
                <c:pt idx="4">
                  <c:v>0.27999999999999997</c:v>
                </c:pt>
                <c:pt idx="5">
                  <c:v>0.35000000000000003</c:v>
                </c:pt>
                <c:pt idx="6">
                  <c:v>0.42</c:v>
                </c:pt>
                <c:pt idx="7">
                  <c:v>0.49</c:v>
                </c:pt>
                <c:pt idx="8">
                  <c:v>0.55999999999999994</c:v>
                </c:pt>
                <c:pt idx="9">
                  <c:v>0.63</c:v>
                </c:pt>
                <c:pt idx="10">
                  <c:v>0.70000000000000007</c:v>
                </c:pt>
                <c:pt idx="11">
                  <c:v>0.77</c:v>
                </c:pt>
                <c:pt idx="12">
                  <c:v>0.84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4.6550000000000001E-2</c:v>
                </c:pt>
                <c:pt idx="2">
                  <c:v>9.3100000000000002E-2</c:v>
                </c:pt>
                <c:pt idx="3">
                  <c:v>0.13965</c:v>
                </c:pt>
                <c:pt idx="4">
                  <c:v>0.1862</c:v>
                </c:pt>
                <c:pt idx="5">
                  <c:v>0.23275000000000001</c:v>
                </c:pt>
                <c:pt idx="6">
                  <c:v>0.27929999999999999</c:v>
                </c:pt>
                <c:pt idx="7">
                  <c:v>0.32584999999999997</c:v>
                </c:pt>
                <c:pt idx="8">
                  <c:v>0.37240000000000001</c:v>
                </c:pt>
                <c:pt idx="9">
                  <c:v>0.41894999999999999</c:v>
                </c:pt>
                <c:pt idx="10">
                  <c:v>0.46550000000000002</c:v>
                </c:pt>
                <c:pt idx="11">
                  <c:v>0.51205000000000001</c:v>
                </c:pt>
                <c:pt idx="12">
                  <c:v>0.55859999999999999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Sheet1!$C$16</c:f>
              <c:strCache>
                <c:ptCount val="1"/>
                <c:pt idx="0">
                  <c:v>Tensile Damage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200"/>
                      <a:t>smaller </a:t>
                    </a:r>
                    <a:r>
                      <a:rPr lang="en-US" sz="1200" b="0" i="0" u="none" strike="noStrike" baseline="0">
                        <a:effectLst/>
                      </a:rPr>
                      <a:t>𝑛</a:t>
                    </a:r>
                    <a:endParaRPr lang="en-US" sz="120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 sz="1200"/>
                      <a:t>larger</a:t>
                    </a:r>
                    <a:r>
                      <a:rPr lang="en-US" sz="1200" baseline="0"/>
                      <a:t> </a:t>
                    </a:r>
                    <a:r>
                      <a:rPr lang="en-US" sz="1200" b="0" i="0" u="none" strike="noStrike" baseline="0">
                        <a:effectLst/>
                      </a:rPr>
                      <a:t>𝑛</a:t>
                    </a:r>
                    <a:endParaRPr lang="en-US" sz="120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Sheet1!$G$17:$G$33</c:f>
              <c:numCache>
                <c:formatCode>General</c:formatCode>
                <c:ptCount val="1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0.08</c:v>
                </c:pt>
                <c:pt idx="9">
                  <c:v>0.09</c:v>
                </c:pt>
                <c:pt idx="10" formatCode="0.00E+0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0.70000000000000007</c:v>
                </c:pt>
              </c:numCache>
            </c:numRef>
          </c:xVal>
          <c:yVal>
            <c:numRef>
              <c:f>Sheet1!$F$17:$F$33</c:f>
              <c:numCache>
                <c:formatCode>0.00E+00</c:formatCode>
                <c:ptCount val="17"/>
                <c:pt idx="0">
                  <c:v>0</c:v>
                </c:pt>
                <c:pt idx="1">
                  <c:v>0.26654167601756096</c:v>
                </c:pt>
                <c:pt idx="2">
                  <c:v>0.46202221326283766</c:v>
                </c:pt>
                <c:pt idx="3">
                  <c:v>0.60539125655356374</c:v>
                </c:pt>
                <c:pt idx="4">
                  <c:v>0.7105440250118884</c:v>
                </c:pt>
                <c:pt idx="5">
                  <c:v>0.78766979156184913</c:v>
                </c:pt>
                <c:pt idx="6">
                  <c:v>0.84424051481418272</c:v>
                </c:pt>
                <c:pt idx="7">
                  <c:v>0.88573567272746934</c:v>
                </c:pt>
                <c:pt idx="8">
                  <c:v>0.91617370423315014</c:v>
                </c:pt>
                <c:pt idx="9">
                  <c:v>0.93850166961757919</c:v>
                </c:pt>
                <c:pt idx="10">
                  <c:v>0.95488096378747711</c:v>
                </c:pt>
                <c:pt idx="11">
                  <c:v>0.9979579646629797</c:v>
                </c:pt>
                <c:pt idx="12">
                  <c:v>0.99990729404401746</c:v>
                </c:pt>
                <c:pt idx="13">
                  <c:v>0.99999577827157993</c:v>
                </c:pt>
                <c:pt idx="14">
                  <c:v>0.99999980715492376</c:v>
                </c:pt>
                <c:pt idx="15">
                  <c:v>0.99999999116391736</c:v>
                </c:pt>
                <c:pt idx="16">
                  <c:v>0.9999999995938923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3615568"/>
        <c:axId val="-1163617200"/>
      </c:scatterChart>
      <c:valAx>
        <c:axId val="-116361556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Plastic</a:t>
                </a:r>
                <a:r>
                  <a:rPr lang="en-CA" baseline="0"/>
                  <a:t> Strain (%)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3617200"/>
        <c:crosses val="autoZero"/>
        <c:crossBetween val="midCat"/>
      </c:valAx>
      <c:valAx>
        <c:axId val="-11636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Damage Variable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361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2</xdr:row>
      <xdr:rowOff>66675</xdr:rowOff>
    </xdr:from>
    <xdr:to>
      <xdr:col>15</xdr:col>
      <xdr:colOff>471487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</xdr:colOff>
      <xdr:row>17</xdr:row>
      <xdr:rowOff>47625</xdr:rowOff>
    </xdr:from>
    <xdr:to>
      <xdr:col>15</xdr:col>
      <xdr:colOff>423862</xdr:colOff>
      <xdr:row>31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2</xdr:row>
      <xdr:rowOff>90487</xdr:rowOff>
    </xdr:from>
    <xdr:to>
      <xdr:col>23</xdr:col>
      <xdr:colOff>314325</xdr:colOff>
      <xdr:row>16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O1" workbookViewId="0">
      <selection activeCell="E17" sqref="E17"/>
    </sheetView>
  </sheetViews>
  <sheetFormatPr defaultRowHeight="15" x14ac:dyDescent="0.25"/>
  <cols>
    <col min="5" max="5" width="11.7109375" bestFit="1" customWidth="1"/>
  </cols>
  <sheetData>
    <row r="1" spans="1:8" x14ac:dyDescent="0.25">
      <c r="A1" t="s">
        <v>0</v>
      </c>
      <c r="B1" t="s">
        <v>1</v>
      </c>
      <c r="C1" t="s">
        <v>6</v>
      </c>
      <c r="E1" t="s">
        <v>4</v>
      </c>
      <c r="F1" t="s">
        <v>2</v>
      </c>
    </row>
    <row r="2" spans="1:8" x14ac:dyDescent="0.25">
      <c r="A2">
        <v>0</v>
      </c>
      <c r="B2" s="1">
        <v>25600000</v>
      </c>
      <c r="C2">
        <v>0</v>
      </c>
      <c r="D2">
        <v>0</v>
      </c>
      <c r="E2">
        <f>(3100000-10500000)/(0.0054)^2*(D2-0.0054)^2+10500000</f>
        <v>3100000</v>
      </c>
      <c r="F2">
        <f>66.5*D2</f>
        <v>0</v>
      </c>
      <c r="G2">
        <f>D2*100</f>
        <v>0</v>
      </c>
      <c r="H2">
        <f t="shared" ref="H2:H14" si="0">E2/1000000</f>
        <v>3.1</v>
      </c>
    </row>
    <row r="3" spans="1:8" x14ac:dyDescent="0.25">
      <c r="A3" s="1">
        <v>1E-4</v>
      </c>
      <c r="B3" s="1">
        <v>36400000</v>
      </c>
      <c r="C3" s="1">
        <v>1.0500000000000001E-2</v>
      </c>
      <c r="D3" s="1">
        <v>6.9999999999999999E-4</v>
      </c>
      <c r="E3">
        <f t="shared" ref="E3:E14" si="1">(3100000-10500000)/(0.0054)^2*(D3-0.0054)^2+10500000</f>
        <v>4894170.0960219484</v>
      </c>
      <c r="F3">
        <f t="shared" ref="F3:F14" si="2">66.5*D3</f>
        <v>4.6550000000000001E-2</v>
      </c>
      <c r="G3">
        <f t="shared" ref="G3:G14" si="3">D3*100</f>
        <v>6.9999999999999993E-2</v>
      </c>
      <c r="H3">
        <f t="shared" si="0"/>
        <v>4.8941700960219485</v>
      </c>
    </row>
    <row r="4" spans="1:8" x14ac:dyDescent="0.25">
      <c r="A4" s="1">
        <v>2.81E-4</v>
      </c>
      <c r="B4" s="1">
        <v>44900000</v>
      </c>
      <c r="C4" s="1">
        <v>2.9499999999999998E-2</v>
      </c>
      <c r="D4">
        <v>1.4E-3</v>
      </c>
      <c r="E4">
        <f t="shared" si="1"/>
        <v>6439643.3470507553</v>
      </c>
      <c r="F4">
        <f t="shared" si="2"/>
        <v>9.3100000000000002E-2</v>
      </c>
      <c r="G4">
        <f t="shared" si="3"/>
        <v>0.13999999999999999</v>
      </c>
      <c r="H4">
        <f t="shared" si="0"/>
        <v>6.4396433470507555</v>
      </c>
    </row>
    <row r="5" spans="1:8" x14ac:dyDescent="0.25">
      <c r="A5" s="1">
        <v>5.8699999999999996E-4</v>
      </c>
      <c r="B5" s="1">
        <v>49700000</v>
      </c>
      <c r="C5" s="1">
        <v>6.1600000000000002E-2</v>
      </c>
      <c r="D5" s="1">
        <v>2.0999999999999999E-3</v>
      </c>
      <c r="E5">
        <f t="shared" si="1"/>
        <v>7736419.7530864198</v>
      </c>
      <c r="F5">
        <f t="shared" si="2"/>
        <v>0.13965</v>
      </c>
      <c r="G5">
        <f t="shared" si="3"/>
        <v>0.21</v>
      </c>
      <c r="H5">
        <f t="shared" si="0"/>
        <v>7.7364197530864196</v>
      </c>
    </row>
    <row r="6" spans="1:8" x14ac:dyDescent="0.25">
      <c r="A6" s="1">
        <v>1.01E-3</v>
      </c>
      <c r="B6" s="1">
        <v>51200000</v>
      </c>
      <c r="C6" s="1">
        <v>0.106</v>
      </c>
      <c r="D6">
        <v>2.8E-3</v>
      </c>
      <c r="E6">
        <f t="shared" si="1"/>
        <v>8784499.3141289428</v>
      </c>
      <c r="F6">
        <f t="shared" si="2"/>
        <v>0.1862</v>
      </c>
      <c r="G6">
        <f t="shared" si="3"/>
        <v>0.27999999999999997</v>
      </c>
      <c r="H6">
        <f t="shared" si="0"/>
        <v>8.7844993141289436</v>
      </c>
    </row>
    <row r="7" spans="1:8" x14ac:dyDescent="0.25">
      <c r="A7" s="1">
        <v>1.7600000000000001E-3</v>
      </c>
      <c r="B7" s="1">
        <v>49000000</v>
      </c>
      <c r="C7" s="1">
        <v>0.185</v>
      </c>
      <c r="D7" s="1">
        <v>3.5000000000000001E-3</v>
      </c>
      <c r="E7">
        <f t="shared" si="1"/>
        <v>9583882.0301783271</v>
      </c>
      <c r="F7">
        <f t="shared" si="2"/>
        <v>0.23275000000000001</v>
      </c>
      <c r="G7">
        <f t="shared" si="3"/>
        <v>0.35000000000000003</v>
      </c>
      <c r="H7">
        <f t="shared" si="0"/>
        <v>9.5838820301783265</v>
      </c>
    </row>
    <row r="8" spans="1:8" x14ac:dyDescent="0.25">
      <c r="A8" s="1">
        <v>2.5999999999999999E-3</v>
      </c>
      <c r="B8" s="1">
        <v>44300000</v>
      </c>
      <c r="C8" s="1">
        <v>0.27300000000000002</v>
      </c>
      <c r="D8">
        <v>4.1999999999999997E-3</v>
      </c>
      <c r="E8">
        <f t="shared" si="1"/>
        <v>10134567.901234567</v>
      </c>
      <c r="F8">
        <f t="shared" si="2"/>
        <v>0.27929999999999999</v>
      </c>
      <c r="G8">
        <f t="shared" si="3"/>
        <v>0.42</v>
      </c>
      <c r="H8">
        <f t="shared" si="0"/>
        <v>10.134567901234567</v>
      </c>
    </row>
    <row r="9" spans="1:8" x14ac:dyDescent="0.25">
      <c r="A9" s="1">
        <v>3.46E-3</v>
      </c>
      <c r="B9" s="1">
        <v>38900000</v>
      </c>
      <c r="C9" s="1">
        <v>0.36299999999999999</v>
      </c>
      <c r="D9" s="1">
        <v>4.8999999999999998E-3</v>
      </c>
      <c r="E9">
        <f t="shared" si="1"/>
        <v>10436556.927297669</v>
      </c>
      <c r="F9">
        <f t="shared" si="2"/>
        <v>0.32584999999999997</v>
      </c>
      <c r="G9">
        <f t="shared" si="3"/>
        <v>0.49</v>
      </c>
      <c r="H9">
        <f t="shared" si="0"/>
        <v>10.436556927297669</v>
      </c>
    </row>
    <row r="10" spans="1:8" x14ac:dyDescent="0.25">
      <c r="A10" s="1">
        <v>4.3099999999999996E-3</v>
      </c>
      <c r="B10" s="1">
        <v>33700000</v>
      </c>
      <c r="C10" s="1">
        <v>0.45300000000000001</v>
      </c>
      <c r="D10">
        <v>5.5999999999999999E-3</v>
      </c>
      <c r="E10">
        <f t="shared" si="1"/>
        <v>10489849.108367627</v>
      </c>
      <c r="F10">
        <f t="shared" si="2"/>
        <v>0.37240000000000001</v>
      </c>
      <c r="G10">
        <f t="shared" si="3"/>
        <v>0.55999999999999994</v>
      </c>
      <c r="H10">
        <f t="shared" si="0"/>
        <v>10.489849108367627</v>
      </c>
    </row>
    <row r="11" spans="1:8" x14ac:dyDescent="0.25">
      <c r="A11" s="1">
        <v>5.1399999999999996E-3</v>
      </c>
      <c r="B11" s="1">
        <v>29200000</v>
      </c>
      <c r="C11" s="1">
        <v>0.54</v>
      </c>
      <c r="D11" s="1">
        <v>6.3E-3</v>
      </c>
      <c r="E11">
        <f t="shared" si="1"/>
        <v>10294444.444444444</v>
      </c>
      <c r="F11">
        <f t="shared" si="2"/>
        <v>0.41894999999999999</v>
      </c>
      <c r="G11">
        <f t="shared" si="3"/>
        <v>0.63</v>
      </c>
      <c r="H11">
        <f t="shared" si="0"/>
        <v>10.294444444444444</v>
      </c>
    </row>
    <row r="12" spans="1:8" x14ac:dyDescent="0.25">
      <c r="A12" s="1">
        <v>5.9500000000000004E-3</v>
      </c>
      <c r="B12" s="1">
        <v>25400000</v>
      </c>
      <c r="C12" s="1">
        <v>0.625</v>
      </c>
      <c r="D12">
        <v>7.0000000000000001E-3</v>
      </c>
      <c r="E12">
        <f t="shared" si="1"/>
        <v>9850342.93552812</v>
      </c>
      <c r="F12">
        <f t="shared" si="2"/>
        <v>0.46550000000000002</v>
      </c>
      <c r="G12">
        <f t="shared" si="3"/>
        <v>0.70000000000000007</v>
      </c>
      <c r="H12">
        <f t="shared" si="0"/>
        <v>9.8503429355281202</v>
      </c>
    </row>
    <row r="13" spans="1:8" x14ac:dyDescent="0.25">
      <c r="A13" s="1">
        <v>6.7400000000000003E-3</v>
      </c>
      <c r="B13" s="1">
        <v>22000000</v>
      </c>
      <c r="C13" s="1">
        <v>0.70699999999999996</v>
      </c>
      <c r="D13" s="1">
        <v>7.7000000000000002E-3</v>
      </c>
      <c r="E13">
        <f t="shared" si="1"/>
        <v>9157544.5816186555</v>
      </c>
      <c r="F13">
        <f t="shared" si="2"/>
        <v>0.51205000000000001</v>
      </c>
      <c r="G13">
        <f t="shared" si="3"/>
        <v>0.77</v>
      </c>
      <c r="H13">
        <f t="shared" si="0"/>
        <v>9.1575445816186551</v>
      </c>
    </row>
    <row r="14" spans="1:8" x14ac:dyDescent="0.25">
      <c r="A14" s="1">
        <v>7.5100000000000002E-3</v>
      </c>
      <c r="B14" s="1">
        <v>19500000</v>
      </c>
      <c r="C14" s="1">
        <v>0.78800000000000003</v>
      </c>
      <c r="D14">
        <v>8.3999999999999995E-3</v>
      </c>
      <c r="E14">
        <f t="shared" si="1"/>
        <v>8216049.3827160504</v>
      </c>
      <c r="F14">
        <f t="shared" si="2"/>
        <v>0.55859999999999999</v>
      </c>
      <c r="G14">
        <f t="shared" si="3"/>
        <v>0.84</v>
      </c>
      <c r="H14">
        <f t="shared" si="0"/>
        <v>8.2160493827160508</v>
      </c>
    </row>
    <row r="16" spans="1:8" x14ac:dyDescent="0.25">
      <c r="A16" t="s">
        <v>3</v>
      </c>
      <c r="B16" t="s">
        <v>1</v>
      </c>
      <c r="C16" t="s">
        <v>5</v>
      </c>
    </row>
    <row r="17" spans="1:8" x14ac:dyDescent="0.25">
      <c r="A17" s="1">
        <v>0</v>
      </c>
      <c r="B17" s="1">
        <v>2360000</v>
      </c>
      <c r="C17" s="1">
        <v>0</v>
      </c>
      <c r="D17" s="1">
        <v>0</v>
      </c>
      <c r="E17" s="1">
        <f>2200000*EXP(-3200*D17)</f>
        <v>2200000</v>
      </c>
      <c r="F17" s="1">
        <f>1-(1/(1+D17)^3100)</f>
        <v>0</v>
      </c>
      <c r="G17">
        <f t="shared" ref="G17:G26" si="4">D17*100</f>
        <v>0</v>
      </c>
      <c r="H17">
        <f t="shared" ref="H17:H27" si="5">E17/1000000</f>
        <v>2.2000000000000002</v>
      </c>
    </row>
    <row r="18" spans="1:8" x14ac:dyDescent="0.25">
      <c r="A18" s="1">
        <v>4.07E-5</v>
      </c>
      <c r="B18" s="1">
        <v>1890000</v>
      </c>
      <c r="C18" s="1">
        <v>0.38500000000000001</v>
      </c>
      <c r="D18" s="1">
        <v>1E-4</v>
      </c>
      <c r="E18" s="1">
        <f>2200000*EXP(-3200*D18)</f>
        <v>1597527.88156212</v>
      </c>
      <c r="F18" s="1">
        <f t="shared" ref="F18:F28" si="6">1-(1/(1+D18)^3100)</f>
        <v>0.26654167601756096</v>
      </c>
      <c r="G18">
        <f t="shared" si="4"/>
        <v>0.01</v>
      </c>
      <c r="H18">
        <f t="shared" si="5"/>
        <v>1.5975278815621201</v>
      </c>
    </row>
    <row r="19" spans="1:8" x14ac:dyDescent="0.25">
      <c r="A19" s="1">
        <v>2.9300000000000002E-4</v>
      </c>
      <c r="B19" s="1">
        <v>945000</v>
      </c>
      <c r="C19" s="1">
        <v>0.9</v>
      </c>
      <c r="D19" s="1">
        <v>2.0000000000000001E-4</v>
      </c>
      <c r="E19" s="1">
        <f t="shared" ref="E19:E27" si="7">2200000*EXP(-3200*D19)</f>
        <v>1160043.3328947069</v>
      </c>
      <c r="F19" s="1">
        <f t="shared" si="6"/>
        <v>0.46202221326283766</v>
      </c>
      <c r="G19">
        <f t="shared" si="4"/>
        <v>0.02</v>
      </c>
      <c r="H19">
        <f t="shared" si="5"/>
        <v>1.1600433328947068</v>
      </c>
    </row>
    <row r="20" spans="1:8" x14ac:dyDescent="0.25">
      <c r="A20" s="1">
        <v>8.0699999999999999E-4</v>
      </c>
      <c r="B20" s="1">
        <v>213000</v>
      </c>
      <c r="C20" s="1">
        <v>0.99099999999999999</v>
      </c>
      <c r="D20" s="1">
        <v>2.9999999999999997E-4</v>
      </c>
      <c r="E20" s="1">
        <f t="shared" si="7"/>
        <v>842364.34914524655</v>
      </c>
      <c r="F20" s="1">
        <f t="shared" si="6"/>
        <v>0.60539125655356374</v>
      </c>
      <c r="G20">
        <f t="shared" si="4"/>
        <v>0.03</v>
      </c>
      <c r="H20">
        <f t="shared" si="5"/>
        <v>0.8423643491452466</v>
      </c>
    </row>
    <row r="21" spans="1:8" x14ac:dyDescent="0.25">
      <c r="A21" s="1">
        <f>A14</f>
        <v>7.5100000000000002E-3</v>
      </c>
      <c r="C21" s="1">
        <v>0.999</v>
      </c>
      <c r="D21" s="1">
        <v>4.0000000000000002E-4</v>
      </c>
      <c r="E21" s="1">
        <f t="shared" si="7"/>
        <v>611682.06099702709</v>
      </c>
      <c r="F21" s="1">
        <f t="shared" si="6"/>
        <v>0.7105440250118884</v>
      </c>
      <c r="G21">
        <f t="shared" si="4"/>
        <v>0.04</v>
      </c>
      <c r="H21">
        <f t="shared" si="5"/>
        <v>0.61168206099702704</v>
      </c>
    </row>
    <row r="22" spans="1:8" x14ac:dyDescent="0.25">
      <c r="D22" s="1">
        <v>5.0000000000000001E-4</v>
      </c>
      <c r="E22" s="1">
        <f t="shared" si="7"/>
        <v>444172.33958824183</v>
      </c>
      <c r="F22" s="1">
        <f t="shared" si="6"/>
        <v>0.78766979156184913</v>
      </c>
      <c r="G22">
        <f t="shared" si="4"/>
        <v>0.05</v>
      </c>
      <c r="H22">
        <f t="shared" si="5"/>
        <v>0.44417233958824182</v>
      </c>
    </row>
    <row r="23" spans="1:8" x14ac:dyDescent="0.25">
      <c r="D23" s="1">
        <v>5.9999999999999995E-4</v>
      </c>
      <c r="E23" s="1">
        <f t="shared" si="7"/>
        <v>322535.31668677035</v>
      </c>
      <c r="F23" s="1">
        <f t="shared" si="6"/>
        <v>0.84424051481418272</v>
      </c>
      <c r="G23">
        <f t="shared" si="4"/>
        <v>0.06</v>
      </c>
      <c r="H23">
        <f t="shared" si="5"/>
        <v>0.32253531668677038</v>
      </c>
    </row>
    <row r="24" spans="1:8" x14ac:dyDescent="0.25">
      <c r="D24" s="1">
        <v>6.9999999999999999E-4</v>
      </c>
      <c r="E24" s="1">
        <f t="shared" si="7"/>
        <v>234208.70963435626</v>
      </c>
      <c r="F24" s="1">
        <f t="shared" si="6"/>
        <v>0.88573567272746934</v>
      </c>
      <c r="G24">
        <f t="shared" si="4"/>
        <v>6.9999999999999993E-2</v>
      </c>
      <c r="H24">
        <f t="shared" si="5"/>
        <v>0.23420870963435625</v>
      </c>
    </row>
    <row r="25" spans="1:8" x14ac:dyDescent="0.25">
      <c r="D25" s="1">
        <v>8.0000000000000004E-4</v>
      </c>
      <c r="E25" s="1">
        <f t="shared" si="7"/>
        <v>170070.42897525942</v>
      </c>
      <c r="F25" s="1">
        <f t="shared" si="6"/>
        <v>0.91617370423315014</v>
      </c>
      <c r="G25">
        <f t="shared" si="4"/>
        <v>0.08</v>
      </c>
      <c r="H25">
        <f t="shared" si="5"/>
        <v>0.17007042897525942</v>
      </c>
    </row>
    <row r="26" spans="1:8" x14ac:dyDescent="0.25">
      <c r="D26" s="1">
        <v>8.9999999999999998E-4</v>
      </c>
      <c r="E26" s="1">
        <f t="shared" si="7"/>
        <v>123496.4782350942</v>
      </c>
      <c r="F26" s="1">
        <f t="shared" si="6"/>
        <v>0.93850166961757919</v>
      </c>
      <c r="G26">
        <f t="shared" si="4"/>
        <v>0.09</v>
      </c>
      <c r="H26">
        <f t="shared" si="5"/>
        <v>0.1234964782350942</v>
      </c>
    </row>
    <row r="27" spans="1:8" x14ac:dyDescent="0.25">
      <c r="D27" s="1">
        <v>1E-3</v>
      </c>
      <c r="E27" s="1">
        <f t="shared" si="7"/>
        <v>89676.848752405669</v>
      </c>
      <c r="F27" s="1">
        <f t="shared" si="6"/>
        <v>0.95488096378747711</v>
      </c>
      <c r="G27" s="1">
        <f>D27*100</f>
        <v>0.1</v>
      </c>
      <c r="H27">
        <f t="shared" si="5"/>
        <v>8.9676848752405669E-2</v>
      </c>
    </row>
    <row r="28" spans="1:8" x14ac:dyDescent="0.25">
      <c r="D28" s="1">
        <v>2E-3</v>
      </c>
      <c r="E28" s="1"/>
      <c r="F28" s="1">
        <f t="shared" si="6"/>
        <v>0.9979579646629797</v>
      </c>
      <c r="G28">
        <f>D28*100</f>
        <v>0.2</v>
      </c>
    </row>
    <row r="29" spans="1:8" x14ac:dyDescent="0.25">
      <c r="D29" s="1">
        <v>3.0000000000000001E-3</v>
      </c>
      <c r="E29" s="1"/>
      <c r="F29" s="1">
        <f t="shared" ref="F29:F33" si="8">1-(1/(1+D29)^3100)</f>
        <v>0.99990729404401746</v>
      </c>
      <c r="G29">
        <f t="shared" ref="G29:G33" si="9">D29*100</f>
        <v>0.3</v>
      </c>
    </row>
    <row r="30" spans="1:8" x14ac:dyDescent="0.25">
      <c r="D30" s="1">
        <v>4.0000000000000001E-3</v>
      </c>
      <c r="E30" s="1"/>
      <c r="F30" s="1">
        <f t="shared" si="8"/>
        <v>0.99999577827157993</v>
      </c>
      <c r="G30">
        <f t="shared" si="9"/>
        <v>0.4</v>
      </c>
    </row>
    <row r="31" spans="1:8" x14ac:dyDescent="0.25">
      <c r="D31" s="1">
        <v>5.0000000000000001E-3</v>
      </c>
      <c r="E31" s="1"/>
      <c r="F31" s="1">
        <f t="shared" si="8"/>
        <v>0.99999980715492376</v>
      </c>
      <c r="G31">
        <f t="shared" si="9"/>
        <v>0.5</v>
      </c>
    </row>
    <row r="32" spans="1:8" x14ac:dyDescent="0.25">
      <c r="D32" s="1">
        <v>6.0000000000000001E-3</v>
      </c>
      <c r="E32" s="1"/>
      <c r="F32" s="1">
        <f t="shared" si="8"/>
        <v>0.99999999116391736</v>
      </c>
      <c r="G32">
        <f t="shared" si="9"/>
        <v>0.6</v>
      </c>
    </row>
    <row r="33" spans="4:7" x14ac:dyDescent="0.25">
      <c r="D33" s="1">
        <v>7.0000000000000001E-3</v>
      </c>
      <c r="E33" s="1"/>
      <c r="F33" s="1">
        <f t="shared" si="8"/>
        <v>0.9999999995938923</v>
      </c>
      <c r="G33">
        <f t="shared" si="9"/>
        <v>0.70000000000000007</v>
      </c>
    </row>
    <row r="34" spans="4:7" x14ac:dyDescent="0.25">
      <c r="D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Yeti</dc:creator>
  <cp:lastModifiedBy>Mike Yeti</cp:lastModifiedBy>
  <dcterms:created xsi:type="dcterms:W3CDTF">2016-03-02T23:12:40Z</dcterms:created>
  <dcterms:modified xsi:type="dcterms:W3CDTF">2016-03-07T18:14:32Z</dcterms:modified>
</cp:coreProperties>
</file>