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Yevgeny Grazio Mari\Downloads\"/>
    </mc:Choice>
  </mc:AlternateContent>
  <xr:revisionPtr revIDLastSave="0" documentId="13_ncr:1_{F79C1B10-7612-4011-BFA9-6D2A39E1346D}" xr6:coauthVersionLast="47" xr6:coauthVersionMax="47" xr10:uidLastSave="{00000000-0000-0000-0000-000000000000}"/>
  <bookViews>
    <workbookView xWindow="-120" yWindow="-120" windowWidth="29040" windowHeight="15720" tabRatio="936" firstSheet="1" activeTab="1" xr2:uid="{46621A1B-5411-44D8-A5AE-E9438CECDCA5}"/>
  </bookViews>
  <sheets>
    <sheet name="Part 1" sheetId="1" r:id="rId1"/>
    <sheet name="Part 2" sheetId="2" r:id="rId2"/>
    <sheet name="Part 3" sheetId="3" r:id="rId3"/>
    <sheet name="Raw Data" sheetId="11" r:id="rId4"/>
    <sheet name="Excel Part-1" sheetId="4" r:id="rId5"/>
    <sheet name="Excel Part-2" sheetId="5" r:id="rId6"/>
    <sheet name="Excel Part-3" sheetId="7" r:id="rId7"/>
    <sheet name="Excel Part-4" sheetId="8" r:id="rId8"/>
    <sheet name="Excel Part-5" sheetId="6" r:id="rId9"/>
    <sheet name="Part 6" sheetId="13" r:id="rId10"/>
    <sheet name="Part 7 (Pivot)" sheetId="12" r:id="rId11"/>
    <sheet name="Part 8 (Graph)" sheetId="15" r:id="rId12"/>
    <sheet name="Part 9 (Graph)" sheetId="16" r:id="rId13"/>
  </sheets>
  <definedNames>
    <definedName name="_xlnm._FilterDatabase" localSheetId="9" hidden="1">'Part 6'!$B$11:$Q$11</definedName>
    <definedName name="_xlnm._FilterDatabase" localSheetId="11" hidden="1">'Part 8 (Graph)'!$M$6:$O$30</definedName>
    <definedName name="_xlnm._FilterDatabase" localSheetId="3" hidden="1">'Raw Data'!$B$4:$E$255</definedName>
    <definedName name="_xlchart.v1.0" hidden="1">'Part 8 (Graph)'!$P$7:$P$13</definedName>
    <definedName name="_xlchart.v1.1" hidden="1">'Part 8 (Graph)'!$Q$7:$Q$13</definedName>
    <definedName name="MYDATE" localSheetId="9">#REF!</definedName>
    <definedName name="MYDATE" localSheetId="10">#REF!</definedName>
    <definedName name="MYDATE" localSheetId="11">#REF!</definedName>
    <definedName name="MYDATE" localSheetId="12">#REF!</definedName>
    <definedName name="MYDATE">#REF!</definedName>
    <definedName name="MYLOB" localSheetId="9">#REF!</definedName>
    <definedName name="MYLOB" localSheetId="10">#REF!</definedName>
    <definedName name="MYLOB" localSheetId="11">#REF!</definedName>
    <definedName name="MYLOB" localSheetId="12">#REF!</definedName>
    <definedName name="MYLOB">#REF!</definedName>
    <definedName name="MYTABLE" localSheetId="9">#REF!</definedName>
    <definedName name="MYTABLE" localSheetId="10">#REF!</definedName>
    <definedName name="MYTABLE" localSheetId="11">#REF!</definedName>
    <definedName name="MYTABLE" localSheetId="12">#REF!</definedName>
    <definedName name="MYTABLE">#REF!</definedName>
    <definedName name="REPSAT" localSheetId="9">#REF!</definedName>
    <definedName name="REPSAT" localSheetId="10">#REF!</definedName>
    <definedName name="REPSAT" localSheetId="11">#REF!</definedName>
    <definedName name="REPSAT" localSheetId="12">#REF!</definedName>
    <definedName name="REPSAT">#REF!</definedName>
    <definedName name="SC" localSheetId="9">#REF!</definedName>
    <definedName name="SC" localSheetId="10">#REF!</definedName>
    <definedName name="SC" localSheetId="11">#REF!</definedName>
    <definedName name="SC" localSheetId="12">#REF!</definedName>
    <definedName name="SC">#REF!</definedName>
  </definedNames>
  <calcPr calcId="191029"/>
  <pivotCaches>
    <pivotCache cacheId="0"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6" i="13" l="1"/>
  <c r="N26" i="13"/>
  <c r="O26" i="13"/>
  <c r="L26" i="13"/>
  <c r="M25" i="13"/>
  <c r="N25" i="13"/>
  <c r="O25" i="13"/>
  <c r="L25" i="13"/>
  <c r="M24" i="13"/>
  <c r="N24" i="13"/>
  <c r="O24" i="13"/>
  <c r="L24" i="13"/>
  <c r="M23" i="13"/>
  <c r="N23" i="13"/>
  <c r="O23" i="13"/>
  <c r="L23" i="13"/>
  <c r="M22" i="13"/>
  <c r="N22" i="13"/>
  <c r="O22" i="13"/>
  <c r="L22" i="13"/>
  <c r="M21" i="13"/>
  <c r="N21" i="13"/>
  <c r="O21" i="13"/>
  <c r="L21" i="13"/>
  <c r="M20" i="13"/>
  <c r="N20" i="13"/>
  <c r="O20" i="13"/>
  <c r="L20" i="13"/>
  <c r="M19" i="13"/>
  <c r="N19" i="13"/>
  <c r="O19" i="13"/>
  <c r="L19" i="13"/>
  <c r="M18" i="13"/>
  <c r="N18" i="13"/>
  <c r="O18" i="13"/>
  <c r="L18" i="13"/>
  <c r="M17" i="13"/>
  <c r="N17" i="13"/>
  <c r="O17" i="13"/>
  <c r="L17" i="13"/>
  <c r="M16" i="13"/>
  <c r="N16" i="13"/>
  <c r="O16" i="13"/>
  <c r="L16" i="13"/>
  <c r="M15" i="13"/>
  <c r="N15" i="13"/>
  <c r="O15" i="13"/>
  <c r="L15" i="13"/>
  <c r="M14" i="13"/>
  <c r="N14" i="13"/>
  <c r="O14" i="13"/>
  <c r="L14" i="13"/>
  <c r="M13" i="13"/>
  <c r="P13" i="13" s="1"/>
  <c r="N13" i="13"/>
  <c r="O13" i="13"/>
  <c r="L13" i="13"/>
  <c r="M12" i="13"/>
  <c r="N12" i="13"/>
  <c r="O12" i="13"/>
  <c r="L12" i="13"/>
  <c r="I26" i="13"/>
  <c r="J26" i="13"/>
  <c r="K26" i="13"/>
  <c r="H26" i="13"/>
  <c r="I25" i="13"/>
  <c r="J25" i="13"/>
  <c r="K25" i="13"/>
  <c r="H25" i="13"/>
  <c r="I24" i="13"/>
  <c r="J24" i="13"/>
  <c r="K24" i="13"/>
  <c r="H24" i="13"/>
  <c r="I23" i="13"/>
  <c r="J23" i="13"/>
  <c r="K23" i="13"/>
  <c r="H23" i="13"/>
  <c r="I22" i="13"/>
  <c r="J22" i="13"/>
  <c r="K22" i="13"/>
  <c r="H22" i="13"/>
  <c r="I21" i="13"/>
  <c r="J21" i="13"/>
  <c r="K21" i="13"/>
  <c r="H21" i="13"/>
  <c r="I20" i="13"/>
  <c r="J20" i="13"/>
  <c r="K20" i="13"/>
  <c r="H20" i="13"/>
  <c r="I19" i="13"/>
  <c r="J19" i="13"/>
  <c r="K19" i="13"/>
  <c r="H19" i="13"/>
  <c r="I18" i="13"/>
  <c r="J18" i="13"/>
  <c r="K18" i="13"/>
  <c r="H18" i="13"/>
  <c r="I17" i="13"/>
  <c r="J17" i="13"/>
  <c r="K17" i="13"/>
  <c r="H17" i="13"/>
  <c r="I16" i="13"/>
  <c r="J16" i="13"/>
  <c r="K16" i="13"/>
  <c r="H16" i="13"/>
  <c r="I15" i="13"/>
  <c r="J15" i="13"/>
  <c r="K15" i="13"/>
  <c r="H15" i="13"/>
  <c r="I14" i="13"/>
  <c r="J14" i="13"/>
  <c r="K14" i="13"/>
  <c r="H14" i="13"/>
  <c r="I13" i="13"/>
  <c r="J13" i="13"/>
  <c r="K13" i="13"/>
  <c r="H13" i="13"/>
  <c r="I12" i="13"/>
  <c r="J12" i="13"/>
  <c r="K12" i="13"/>
  <c r="H12" i="13"/>
  <c r="E11" i="6"/>
  <c r="E12" i="6"/>
  <c r="E13" i="6"/>
  <c r="E14" i="6"/>
  <c r="E15" i="6"/>
  <c r="E16" i="6"/>
  <c r="E17" i="6"/>
  <c r="E18" i="6"/>
  <c r="E19" i="6"/>
  <c r="E20" i="6"/>
  <c r="E21" i="6"/>
  <c r="E22" i="6"/>
  <c r="E23" i="6"/>
  <c r="E24" i="6"/>
  <c r="E25" i="6"/>
  <c r="E26" i="6"/>
  <c r="E27" i="6"/>
  <c r="E28" i="6"/>
  <c r="E29" i="6"/>
  <c r="E30" i="6"/>
  <c r="E10" i="6"/>
  <c r="N11" i="6"/>
  <c r="N12" i="6"/>
  <c r="N13" i="6"/>
  <c r="N14" i="6"/>
  <c r="N15" i="6"/>
  <c r="N16" i="6"/>
  <c r="N17" i="6"/>
  <c r="N18" i="6"/>
  <c r="N19" i="6"/>
  <c r="N20" i="6"/>
  <c r="N21" i="6"/>
  <c r="N22" i="6"/>
  <c r="N23" i="6"/>
  <c r="N24" i="6"/>
  <c r="N25" i="6"/>
  <c r="N26" i="6"/>
  <c r="N27" i="6"/>
  <c r="N28" i="6"/>
  <c r="N29" i="6"/>
  <c r="N30" i="6"/>
  <c r="N10" i="6"/>
  <c r="K12" i="6"/>
  <c r="K13" i="6"/>
  <c r="K14" i="6"/>
  <c r="K15" i="6"/>
  <c r="K16" i="6"/>
  <c r="K17" i="6"/>
  <c r="K18" i="6"/>
  <c r="K19" i="6"/>
  <c r="K20" i="6"/>
  <c r="K21" i="6"/>
  <c r="K22" i="6"/>
  <c r="K23" i="6"/>
  <c r="K24" i="6"/>
  <c r="K25" i="6"/>
  <c r="K26" i="6"/>
  <c r="K27" i="6"/>
  <c r="K28" i="6"/>
  <c r="K29" i="6"/>
  <c r="K30" i="6"/>
  <c r="K11" i="6"/>
  <c r="K10" i="6"/>
  <c r="H11" i="6"/>
  <c r="H12" i="6"/>
  <c r="H13" i="6"/>
  <c r="H14" i="6"/>
  <c r="H15" i="6"/>
  <c r="H16" i="6"/>
  <c r="H17" i="6"/>
  <c r="H18" i="6"/>
  <c r="H19" i="6"/>
  <c r="H20" i="6"/>
  <c r="H21" i="6"/>
  <c r="H22" i="6"/>
  <c r="H23" i="6"/>
  <c r="H24" i="6"/>
  <c r="H25" i="6"/>
  <c r="H26" i="6"/>
  <c r="H27" i="6"/>
  <c r="H28" i="6"/>
  <c r="H29" i="6"/>
  <c r="H30" i="6"/>
  <c r="H10" i="6"/>
  <c r="B12" i="6"/>
  <c r="B13" i="6"/>
  <c r="B14" i="6"/>
  <c r="B15" i="6"/>
  <c r="B16" i="6"/>
  <c r="B17" i="6"/>
  <c r="B18" i="6"/>
  <c r="B19" i="6"/>
  <c r="B20" i="6"/>
  <c r="B21" i="6"/>
  <c r="B22" i="6"/>
  <c r="B23" i="6"/>
  <c r="B24" i="6"/>
  <c r="B25" i="6"/>
  <c r="B26" i="6"/>
  <c r="B27" i="6"/>
  <c r="B28" i="6"/>
  <c r="B29" i="6"/>
  <c r="B30" i="6"/>
  <c r="B11" i="6"/>
  <c r="B10" i="6"/>
  <c r="G8" i="8"/>
  <c r="F8" i="8"/>
  <c r="E8" i="8"/>
  <c r="D8" i="8"/>
  <c r="C8" i="8"/>
  <c r="G7" i="8"/>
  <c r="F7" i="8"/>
  <c r="E7" i="8"/>
  <c r="D7" i="8"/>
  <c r="C7" i="8"/>
  <c r="C13" i="5"/>
  <c r="C12" i="5"/>
  <c r="C11" i="5"/>
  <c r="C10" i="5"/>
  <c r="C9" i="5"/>
  <c r="C9" i="7"/>
  <c r="C10" i="7"/>
  <c r="C11" i="7"/>
  <c r="C12" i="7"/>
  <c r="C13" i="7"/>
  <c r="C8" i="7"/>
  <c r="C8" i="5"/>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10" i="4"/>
  <c r="E9" i="4"/>
  <c r="E8" i="4"/>
  <c r="P26" i="13"/>
  <c r="P25" i="13"/>
  <c r="P24" i="13"/>
  <c r="P23" i="13"/>
  <c r="P22" i="13"/>
  <c r="P21" i="13"/>
  <c r="P20" i="13"/>
  <c r="P19" i="13"/>
  <c r="P18" i="13"/>
  <c r="P17" i="13"/>
  <c r="P15" i="13"/>
  <c r="P14" i="13"/>
  <c r="P12" i="13"/>
  <c r="Q26" i="13" l="1"/>
  <c r="Q24" i="13"/>
  <c r="Q23" i="13"/>
  <c r="Q19" i="13"/>
  <c r="Q15" i="13"/>
  <c r="Q20" i="13"/>
  <c r="Q17" i="13"/>
  <c r="Q12" i="13"/>
  <c r="Q14" i="13"/>
  <c r="Q22" i="13"/>
  <c r="Q13" i="13"/>
  <c r="Q21" i="13"/>
  <c r="Q18" i="13"/>
  <c r="Q16" i="13"/>
  <c r="Q25" i="13"/>
  <c r="P16" i="13"/>
</calcChain>
</file>

<file path=xl/sharedStrings.xml><?xml version="1.0" encoding="utf-8"?>
<sst xmlns="http://schemas.openxmlformats.org/spreadsheetml/2006/main" count="1720" uniqueCount="249">
  <si>
    <t>An abstract reasoning test signifies to an employer which candidates have the lateral thinking, problem solving and strategic thinking skills that are valuable in the workplace.</t>
  </si>
  <si>
    <t>Complete the sequence:</t>
  </si>
  <si>
    <t>A</t>
  </si>
  <si>
    <t>B</t>
  </si>
  <si>
    <t>C</t>
  </si>
  <si>
    <t>D</t>
  </si>
  <si>
    <t>Answer:</t>
  </si>
  <si>
    <t>Our reasoning capabilities determine how effectively we interpret the world around us, and how we use what we know to be fact to inform our choices. As such, logical reasoning is a vital part of many job functions.</t>
  </si>
  <si>
    <t>What was the percentage change in category 3 hurricanes from 2021 to 2022?</t>
  </si>
  <si>
    <t>A. 28.57% decrease</t>
  </si>
  <si>
    <t>B. 22.22% decrease</t>
  </si>
  <si>
    <t>C. 77.78% increase</t>
  </si>
  <si>
    <t>D. 125% increase</t>
  </si>
  <si>
    <t>30 watches cost 1460 Euros. What is the prices of 6 watches?</t>
  </si>
  <si>
    <t>2.62 Euros</t>
  </si>
  <si>
    <t>80.80 Euros</t>
  </si>
  <si>
    <t>292.00 Euros</t>
  </si>
  <si>
    <t>352.20 Euros</t>
  </si>
  <si>
    <t>498.00 Euros</t>
  </si>
  <si>
    <t>Complex is the opposite of:</t>
  </si>
  <si>
    <t>Clear</t>
  </si>
  <si>
    <t>Simple</t>
  </si>
  <si>
    <t>Vortex</t>
  </si>
  <si>
    <t>Spoken</t>
  </si>
  <si>
    <t>Written</t>
  </si>
  <si>
    <t>Which number completes the equation? 37 + 4 = 52 - ?</t>
  </si>
  <si>
    <t>Which one of the following assumptions is made in the passage?</t>
  </si>
  <si>
    <t>E- commerce is set to overtake traditional retail</t>
  </si>
  <si>
    <t>The only reason that consumers are less likely to finalise a purchase online is their inability to test a product</t>
  </si>
  <si>
    <t>The cost of virtual reality technology is likely to reamian high</t>
  </si>
  <si>
    <t>Only online retailers are interested in utilising virtual reality to enhance customer experience</t>
  </si>
  <si>
    <t>Situational judgement tests are useful in assessing softer interpersonal skills and non-academic competencies.</t>
  </si>
  <si>
    <t>Give an example of a time you made a mistake. How did you manage the consequences?</t>
  </si>
  <si>
    <t>Tell about a time when you were under a lot of pressure. How did you handle it?</t>
  </si>
  <si>
    <t>How would you respond to a request for doing a task you've never done before?</t>
  </si>
  <si>
    <t>Test Item 1.0 - VLOOKUP</t>
  </si>
  <si>
    <t>Section 1</t>
  </si>
  <si>
    <t>Section 2</t>
  </si>
  <si>
    <t>Agent Name</t>
  </si>
  <si>
    <t>Supervisor</t>
  </si>
  <si>
    <t>ACCM</t>
  </si>
  <si>
    <t>Abadicio, Hadrian</t>
  </si>
  <si>
    <t>Atraje, Mina Rio</t>
  </si>
  <si>
    <t>Bulado, Kristine</t>
  </si>
  <si>
    <t>Cabacungan, Grace</t>
  </si>
  <si>
    <t>Rees, Christian</t>
  </si>
  <si>
    <t>Calma, Janneth</t>
  </si>
  <si>
    <t>Parr, Irene</t>
  </si>
  <si>
    <t>Del Rosario, Lea C.</t>
  </si>
  <si>
    <t>Dela Vega, Vermon</t>
  </si>
  <si>
    <t>Nash, Thomas</t>
  </si>
  <si>
    <t>Gelle, Daisy G.</t>
  </si>
  <si>
    <t>Berry, Joan</t>
  </si>
  <si>
    <t>Jamesolamin, Mindy</t>
  </si>
  <si>
    <t>Campbell, Piers</t>
  </si>
  <si>
    <t>Lapuz, Joshua</t>
  </si>
  <si>
    <t>Lorenzo, Cynthia B.</t>
  </si>
  <si>
    <t>Luna, July Lyde P.</t>
  </si>
  <si>
    <t>Magtibay, Arvin Karl</t>
  </si>
  <si>
    <t>Ramirez, Marvin M.</t>
  </si>
  <si>
    <t>Santos, Bryan P.</t>
  </si>
  <si>
    <t>Ignacio, Rossman</t>
  </si>
  <si>
    <t>Tabing, Jhoana</t>
  </si>
  <si>
    <t>Velasco, Jufel S.</t>
  </si>
  <si>
    <t>Aguilar, Angelica Kristia</t>
  </si>
  <si>
    <t>Beticon, Barbie Ann</t>
  </si>
  <si>
    <t>Bocao, Charlette Grace E.</t>
  </si>
  <si>
    <t>Brucal, Sarah Faith</t>
  </si>
  <si>
    <t>Bunao ,  Mary Grace</t>
  </si>
  <si>
    <t>Caindoc, Robie</t>
  </si>
  <si>
    <t>Estella, Angelica</t>
  </si>
  <si>
    <t>Helado, Richard</t>
  </si>
  <si>
    <t>Lorenzo, Royce</t>
  </si>
  <si>
    <t>Mapangal, Annalie</t>
  </si>
  <si>
    <t>Menioria, Judy Lou</t>
  </si>
  <si>
    <t>Millora, Olivia Paula</t>
  </si>
  <si>
    <t>Reyes, Marvis</t>
  </si>
  <si>
    <t>Roldan, Everald M.</t>
  </si>
  <si>
    <t>Samonte, Betty Jane B.</t>
  </si>
  <si>
    <t>Singson, Anna Dominique</t>
  </si>
  <si>
    <t>Tardecilla, Myra</t>
  </si>
  <si>
    <t>Tejor, Jason</t>
  </si>
  <si>
    <t>Anievas, Johanna</t>
  </si>
  <si>
    <t>Baldonado, Jasmin</t>
  </si>
  <si>
    <t>Cham, Jeffrey</t>
  </si>
  <si>
    <t>Cruz, Louise B.</t>
  </si>
  <si>
    <t>Cultivo, Daisy Estrella</t>
  </si>
  <si>
    <t>De Leon, Diana S.</t>
  </si>
  <si>
    <t>Del Fierro, Maria Carmela</t>
  </si>
  <si>
    <t>Dela Reyna, Trizzia Jestine</t>
  </si>
  <si>
    <t>Resurreccion, Delfin Jr. P.</t>
  </si>
  <si>
    <t>Salikala, Dats Marfranse</t>
  </si>
  <si>
    <t>Salting, Jade Richelle</t>
  </si>
  <si>
    <t>Sumandal, Julieper</t>
  </si>
  <si>
    <t>Tangan, Anabelle F.</t>
  </si>
  <si>
    <t>Treyes, Rouge Martin</t>
  </si>
  <si>
    <t>Ubana, Mary Grace</t>
  </si>
  <si>
    <t>Yalung, Samantha</t>
  </si>
  <si>
    <t>Butler, Sue</t>
  </si>
  <si>
    <t>Burgess, Matt</t>
  </si>
  <si>
    <t>Fisher, Steven</t>
  </si>
  <si>
    <t>Watson, Joanne</t>
  </si>
  <si>
    <t>Churchill, Evan</t>
  </si>
  <si>
    <t>Morrison, Ava</t>
  </si>
  <si>
    <t>Parr, Bernadette</t>
  </si>
  <si>
    <t>Skinner, Alexander</t>
  </si>
  <si>
    <t>Welch, Molly</t>
  </si>
  <si>
    <t>Alsop, Evan</t>
  </si>
  <si>
    <t>Slater, Angela</t>
  </si>
  <si>
    <t>Manning, Caroline</t>
  </si>
  <si>
    <t>Dickens, Luke</t>
  </si>
  <si>
    <t>Peake, Joshua</t>
  </si>
  <si>
    <t>Hughes, Adrian</t>
  </si>
  <si>
    <t xml:space="preserve">Create the formula in Cell E8 that you can drag all the way down up to the last cell that needs to be filled.  </t>
  </si>
  <si>
    <t>Test Item 2.0 - Countif</t>
  </si>
  <si>
    <t># of Agents</t>
  </si>
  <si>
    <t>Test Item 3.0 - SUMIF</t>
  </si>
  <si>
    <t># of Calls</t>
  </si>
  <si>
    <t>LOB</t>
  </si>
  <si>
    <t>Date</t>
  </si>
  <si>
    <t>Emp #</t>
  </si>
  <si>
    <t>Employee Name</t>
  </si>
  <si>
    <t>Survey Count</t>
  </si>
  <si>
    <t>Prepaid</t>
  </si>
  <si>
    <t>Postpaid</t>
  </si>
  <si>
    <t>Get the Week Start of the dates below using an excel formula.</t>
  </si>
  <si>
    <t>Week Start</t>
  </si>
  <si>
    <t>Find the ACCM of each Agent in Section 1 (Yellow Corner) using VLOOKUP. Reference VLOOKUP in Raw Data tab.</t>
  </si>
  <si>
    <t>Section 3</t>
  </si>
  <si>
    <t>Create the formula in Cell C8 that you can drag all the way down up to the last cell that needs to be filled.</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</si>
  <si>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</si>
  <si>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</si>
  <si>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</si>
  <si>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</si>
  <si>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</si>
  <si>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</si>
  <si>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</si>
  <si>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</si>
  <si>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</si>
  <si>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</si>
  <si>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</si>
  <si>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</si>
  <si>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</si>
  <si>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</si>
  <si>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</si>
  <si>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</si>
  <si>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</si>
  <si>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</si>
  <si>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</si>
  <si>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</si>
  <si>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</si>
  <si>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</si>
  <si>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</si>
  <si>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Split/Skill</t>
  </si>
  <si>
    <t>Time</t>
  </si>
  <si>
    <t>Aban Calls</t>
  </si>
  <si>
    <t>ACD Calls</t>
  </si>
  <si>
    <t>ACCEPTABLE</t>
  </si>
  <si>
    <t>ACD Time</t>
  </si>
  <si>
    <t>ACW Time</t>
  </si>
  <si>
    <t>Hold Time</t>
  </si>
  <si>
    <t>Avail Time</t>
  </si>
  <si>
    <t>Staffed Time</t>
  </si>
  <si>
    <t>Default</t>
  </si>
  <si>
    <t>Break</t>
  </si>
  <si>
    <t>TPUSA Meeting</t>
  </si>
  <si>
    <t>Client Meeting</t>
  </si>
  <si>
    <t>Coaching</t>
  </si>
  <si>
    <t>Desk Training</t>
  </si>
  <si>
    <t>Production Prep</t>
  </si>
  <si>
    <t>% Within Service Level</t>
  </si>
  <si>
    <t>Conf</t>
  </si>
  <si>
    <t>`</t>
  </si>
  <si>
    <t>Section 2 - Desired Output</t>
  </si>
  <si>
    <t>Test Item 6.0 - PIVOT</t>
  </si>
  <si>
    <t>Metric Goals and Weight</t>
  </si>
  <si>
    <r>
      <t xml:space="preserve">Using each metric's Goal and Weight, below will be the calculations:
</t>
    </r>
    <r>
      <rPr>
        <b/>
        <sz val="10"/>
        <color theme="1"/>
        <rFont val="Calibri"/>
        <family val="2"/>
        <scheme val="minor"/>
      </rPr>
      <t>Percent to Goal</t>
    </r>
    <r>
      <rPr>
        <sz val="10"/>
        <color theme="1"/>
        <rFont val="Calibri"/>
        <family val="2"/>
        <scheme val="minor"/>
      </rPr>
      <t xml:space="preserve"> = </t>
    </r>
    <r>
      <rPr>
        <u/>
        <sz val="10"/>
        <color theme="1"/>
        <rFont val="Calibri"/>
        <family val="2"/>
        <scheme val="minor"/>
      </rPr>
      <t>Raw Data</t>
    </r>
    <r>
      <rPr>
        <sz val="10"/>
        <color theme="1"/>
        <rFont val="Calibri"/>
        <family val="2"/>
        <scheme val="minor"/>
      </rPr>
      <t xml:space="preserve"> / </t>
    </r>
    <r>
      <rPr>
        <u/>
        <sz val="10"/>
        <color theme="1"/>
        <rFont val="Calibri"/>
        <family val="2"/>
        <scheme val="minor"/>
      </rPr>
      <t>Goal</t>
    </r>
    <r>
      <rPr>
        <sz val="10"/>
        <color theme="1"/>
        <rFont val="Calibri"/>
        <family val="2"/>
        <scheme val="minor"/>
      </rPr>
      <t xml:space="preserve">
</t>
    </r>
    <r>
      <rPr>
        <b/>
        <sz val="10"/>
        <color theme="1"/>
        <rFont val="Calibri"/>
        <family val="2"/>
        <scheme val="minor"/>
      </rPr>
      <t>Percent to Weight</t>
    </r>
    <r>
      <rPr>
        <sz val="10"/>
        <color theme="1"/>
        <rFont val="Calibri"/>
        <family val="2"/>
        <scheme val="minor"/>
      </rPr>
      <t xml:space="preserve"> = </t>
    </r>
    <r>
      <rPr>
        <u/>
        <sz val="10"/>
        <color theme="1"/>
        <rFont val="Calibri"/>
        <family val="2"/>
        <scheme val="minor"/>
      </rPr>
      <t>Percent to Goal</t>
    </r>
    <r>
      <rPr>
        <sz val="10"/>
        <color theme="1"/>
        <rFont val="Calibri"/>
        <family val="2"/>
        <scheme val="minor"/>
      </rPr>
      <t xml:space="preserve"> * </t>
    </r>
    <r>
      <rPr>
        <u/>
        <sz val="10"/>
        <color theme="1"/>
        <rFont val="Calibri"/>
        <family val="2"/>
        <scheme val="minor"/>
      </rPr>
      <t xml:space="preserve">Weight
</t>
    </r>
    <r>
      <rPr>
        <b/>
        <sz val="10"/>
        <color rgb="FFFF0000"/>
        <rFont val="Calibri"/>
        <family val="2"/>
        <scheme val="minor"/>
      </rPr>
      <t>Make sure that each metric will not exceed its alloted weight.</t>
    </r>
  </si>
  <si>
    <t>Surveys</t>
  </si>
  <si>
    <t># Calls Handled</t>
  </si>
  <si>
    <t>Adherence</t>
  </si>
  <si>
    <t>QA</t>
  </si>
  <si>
    <t>Goal</t>
  </si>
  <si>
    <t>Weight Capped</t>
  </si>
  <si>
    <t>Raw Data</t>
  </si>
  <si>
    <t>Percent to Goal</t>
  </si>
  <si>
    <t>Percent to Weight</t>
  </si>
  <si>
    <t>Name</t>
  </si>
  <si>
    <t>Total</t>
  </si>
  <si>
    <t>Rank</t>
  </si>
  <si>
    <t>Hemmings, Abigail</t>
  </si>
  <si>
    <t>Henderson, Alexandra</t>
  </si>
  <si>
    <t>Hill, Alison</t>
  </si>
  <si>
    <t>Hodges, Amy</t>
  </si>
  <si>
    <t>Howard, Andrea</t>
  </si>
  <si>
    <t>Hudson, Neil</t>
  </si>
  <si>
    <t>Hughes, Oliver</t>
  </si>
  <si>
    <t>Hunter, Paul</t>
  </si>
  <si>
    <t>Ince, Phil</t>
  </si>
  <si>
    <t>Jackson, Piers</t>
  </si>
  <si>
    <t>James, Richard</t>
  </si>
  <si>
    <t>Johnston, Robert</t>
  </si>
  <si>
    <t>Jones, Ryan</t>
  </si>
  <si>
    <t>Kelly, Sam</t>
  </si>
  <si>
    <t>Kerr, Sean</t>
  </si>
  <si>
    <t>Sunday</t>
  </si>
  <si>
    <t>Monday</t>
  </si>
  <si>
    <t>Davies, Elliot</t>
  </si>
  <si>
    <t>Sutton, Hayden</t>
  </si>
  <si>
    <t>Clarke, Zachary</t>
  </si>
  <si>
    <t>Present</t>
  </si>
  <si>
    <t>Absent</t>
  </si>
  <si>
    <t>Scheduled</t>
  </si>
  <si>
    <t>Tuesday</t>
  </si>
  <si>
    <t>Wednesday</t>
  </si>
  <si>
    <t>Thursday</t>
  </si>
  <si>
    <t>Section 4</t>
  </si>
  <si>
    <t>Section 5</t>
  </si>
  <si>
    <t>Chart Area</t>
  </si>
  <si>
    <t>X - Axis</t>
  </si>
  <si>
    <t>Data Frequency</t>
  </si>
  <si>
    <t>&lt;= 5</t>
  </si>
  <si>
    <t>6 to 10</t>
  </si>
  <si>
    <t>11 to 15</t>
  </si>
  <si>
    <t>16 to 20</t>
  </si>
  <si>
    <t>21 to 25</t>
  </si>
  <si>
    <t>26 to 30</t>
  </si>
  <si>
    <t>31 &amp; Above</t>
  </si>
  <si>
    <t>Sample Chart</t>
  </si>
  <si>
    <t>Month</t>
  </si>
  <si>
    <t>Surveys %</t>
  </si>
  <si>
    <t>Create a Histogram in the space provided (Chart Area). Use the data provided and follow the sample chart output.</t>
  </si>
  <si>
    <t>Create a run chart in the space provided (Chart Area). Use the data provided and follow the sample chart output.</t>
  </si>
  <si>
    <t>Using "COUNTIF", find the # of agents in Raw Data tab under the following Supervisors.</t>
  </si>
  <si>
    <t>Create the formula in cell C8 that you can drag all the way down up to the last cell that needs to be filled.</t>
  </si>
  <si>
    <t>Using "SUMIF", find the # of calls in Raw Data tab under the following Supervisors.</t>
  </si>
  <si>
    <r>
      <rPr>
        <sz val="10"/>
        <color rgb="FF0070C0"/>
        <rFont val="Calibri"/>
        <family val="2"/>
        <scheme val="minor"/>
      </rPr>
      <t>Create a formula in cell C7 that can be used on all cells that needs answers.</t>
    </r>
    <r>
      <rPr>
        <b/>
        <sz val="10"/>
        <color rgb="FF0070C0"/>
        <rFont val="Calibri"/>
        <family val="2"/>
        <scheme val="minor"/>
      </rPr>
      <t xml:space="preserve"> </t>
    </r>
  </si>
  <si>
    <r>
      <rPr>
        <sz val="11"/>
        <color rgb="FF0070C0"/>
        <rFont val="Calibri"/>
        <family val="2"/>
        <scheme val="minor"/>
      </rPr>
      <t xml:space="preserve">Using </t>
    </r>
    <r>
      <rPr>
        <b/>
        <sz val="11"/>
        <color rgb="FF0070C0"/>
        <rFont val="Calibri"/>
        <family val="2"/>
        <scheme val="minor"/>
      </rPr>
      <t>SUMIFS</t>
    </r>
    <r>
      <rPr>
        <sz val="11"/>
        <color rgb="FF0070C0"/>
        <rFont val="Calibri"/>
        <family val="2"/>
        <scheme val="minor"/>
      </rPr>
      <t xml:space="preserve">, get the </t>
    </r>
    <r>
      <rPr>
        <b/>
        <sz val="11"/>
        <color rgb="FF0070C0"/>
        <rFont val="Calibri"/>
        <family val="2"/>
        <scheme val="minor"/>
      </rPr>
      <t>Show Rate</t>
    </r>
    <r>
      <rPr>
        <sz val="11"/>
        <color rgb="FF0070C0"/>
        <rFont val="Calibri"/>
        <family val="2"/>
        <scheme val="minor"/>
      </rPr>
      <t xml:space="preserve"> of each </t>
    </r>
    <r>
      <rPr>
        <b/>
        <sz val="11"/>
        <color rgb="FF0070C0"/>
        <rFont val="Calibri"/>
        <family val="2"/>
        <scheme val="minor"/>
      </rPr>
      <t>Date</t>
    </r>
    <r>
      <rPr>
        <sz val="11"/>
        <color rgb="FF0070C0"/>
        <rFont val="Calibri"/>
        <family val="2"/>
        <scheme val="minor"/>
      </rPr>
      <t xml:space="preserve"> from the </t>
    </r>
    <r>
      <rPr>
        <b/>
        <sz val="11"/>
        <color rgb="FF0070C0"/>
        <rFont val="Calibri"/>
        <family val="2"/>
        <scheme val="minor"/>
      </rPr>
      <t xml:space="preserve">Raw Data tab </t>
    </r>
    <r>
      <rPr>
        <sz val="11"/>
        <color rgb="FF0070C0"/>
        <rFont val="Calibri"/>
        <family val="2"/>
        <scheme val="minor"/>
      </rPr>
      <t>by</t>
    </r>
    <r>
      <rPr>
        <b/>
        <sz val="11"/>
        <color rgb="FF0070C0"/>
        <rFont val="Calibri"/>
        <family val="2"/>
        <scheme val="minor"/>
      </rPr>
      <t xml:space="preserve"> LOB</t>
    </r>
    <r>
      <rPr>
        <sz val="11"/>
        <color rgb="FF0070C0"/>
        <rFont val="Calibri"/>
        <family val="2"/>
        <scheme val="minor"/>
      </rPr>
      <t xml:space="preserve">. </t>
    </r>
    <r>
      <rPr>
        <b/>
        <sz val="11"/>
        <color rgb="FF0070C0"/>
        <rFont val="Calibri"/>
        <family val="2"/>
        <scheme val="minor"/>
      </rPr>
      <t>Show Rate = Present / Scheduled.</t>
    </r>
  </si>
  <si>
    <t>For this exercise, we will use the days in Row 7 as the start of the week.</t>
  </si>
  <si>
    <r>
      <rPr>
        <b/>
        <u/>
        <sz val="12"/>
        <color rgb="FF0070C0"/>
        <rFont val="Calibri"/>
        <family val="2"/>
        <scheme val="minor"/>
      </rPr>
      <t>Instruction</t>
    </r>
    <r>
      <rPr>
        <sz val="12"/>
        <color rgb="FF0070C0"/>
        <rFont val="Calibri"/>
        <family val="2"/>
        <scheme val="minor"/>
      </rPr>
      <t xml:space="preserve">: Calculate for the </t>
    </r>
    <r>
      <rPr>
        <b/>
        <sz val="12"/>
        <color rgb="FF0070C0"/>
        <rFont val="Calibri"/>
        <family val="2"/>
        <scheme val="minor"/>
      </rPr>
      <t>Percent to Goal</t>
    </r>
    <r>
      <rPr>
        <sz val="12"/>
        <color rgb="FF0070C0"/>
        <rFont val="Calibri"/>
        <family val="2"/>
        <scheme val="minor"/>
      </rPr>
      <t xml:space="preserve">, </t>
    </r>
    <r>
      <rPr>
        <b/>
        <sz val="12"/>
        <color rgb="FF0070C0"/>
        <rFont val="Calibri"/>
        <family val="2"/>
        <scheme val="minor"/>
      </rPr>
      <t>Percent to Weight</t>
    </r>
    <r>
      <rPr>
        <sz val="12"/>
        <color rgb="FF0070C0"/>
        <rFont val="Calibri"/>
        <family val="2"/>
        <scheme val="minor"/>
      </rPr>
      <t xml:space="preserve">, and </t>
    </r>
    <r>
      <rPr>
        <b/>
        <sz val="12"/>
        <color rgb="FF0070C0"/>
        <rFont val="Calibri"/>
        <family val="2"/>
        <scheme val="minor"/>
      </rPr>
      <t xml:space="preserve">Rank </t>
    </r>
    <r>
      <rPr>
        <sz val="12"/>
        <color rgb="FF0070C0"/>
        <rFont val="Calibri"/>
        <family val="2"/>
        <scheme val="minor"/>
      </rPr>
      <t xml:space="preserve">them according to </t>
    </r>
    <r>
      <rPr>
        <u/>
        <sz val="12"/>
        <color rgb="FF0070C0"/>
        <rFont val="Calibri"/>
        <family val="2"/>
        <scheme val="minor"/>
      </rPr>
      <t>highest</t>
    </r>
    <r>
      <rPr>
        <sz val="12"/>
        <color rgb="FF0070C0"/>
        <rFont val="Calibri"/>
        <family val="2"/>
        <scheme val="minor"/>
      </rPr>
      <t xml:space="preserve"> </t>
    </r>
    <r>
      <rPr>
        <b/>
        <sz val="12"/>
        <color rgb="FF0070C0"/>
        <rFont val="Calibri"/>
        <family val="2"/>
        <scheme val="minor"/>
      </rPr>
      <t>Total</t>
    </r>
    <r>
      <rPr>
        <sz val="12"/>
        <color rgb="FF0070C0"/>
        <rFont val="Calibri"/>
        <family val="2"/>
        <scheme val="minor"/>
      </rPr>
      <t xml:space="preserve"> value. </t>
    </r>
    <r>
      <rPr>
        <b/>
        <i/>
        <sz val="12"/>
        <color rgb="FF0070C0"/>
        <rFont val="Calibri"/>
        <family val="2"/>
        <scheme val="minor"/>
      </rPr>
      <t>Sort</t>
    </r>
    <r>
      <rPr>
        <sz val="12"/>
        <color rgb="FF0070C0"/>
        <rFont val="Calibri"/>
        <family val="2"/>
        <scheme val="minor"/>
      </rPr>
      <t xml:space="preserve"> them from </t>
    </r>
    <r>
      <rPr>
        <b/>
        <u/>
        <sz val="12"/>
        <color rgb="FF0070C0"/>
        <rFont val="Calibri"/>
        <family val="2"/>
        <scheme val="minor"/>
      </rPr>
      <t>1 to 15</t>
    </r>
    <r>
      <rPr>
        <sz val="12"/>
        <color rgb="FF0070C0"/>
        <rFont val="Calibri"/>
        <family val="2"/>
        <scheme val="minor"/>
      </rPr>
      <t>.</t>
    </r>
  </si>
  <si>
    <t>Create a Pivot in Section 3 using the raw data found in Section 1. Design your pivot with Headings like shown in the Image on Section 2.</t>
  </si>
  <si>
    <t>Row Labels</t>
  </si>
  <si>
    <t>Grand Total</t>
  </si>
  <si>
    <t>Aban%</t>
  </si>
  <si>
    <t>SL%</t>
  </si>
  <si>
    <t>Staffed (Hr)</t>
  </si>
  <si>
    <t>OFFERED</t>
  </si>
  <si>
    <t>There was a time when I relied on someone to fulfill a responsibility, but unfortunately, they weren’t able to meet their end of the commitment. While it was disappointing, I approached them to discuss what happened and find closure. This experience taught me to be more thoughtful about trust, and I learned to better balance trust with careful oversight.</t>
  </si>
  <si>
    <t>During my thesis work, I was under a lot of pressure to complete multiple tasks. To manage effectively, I focused on tackling each task one at a time, which helped me stay organized and make consistent progress. By taking it step-by-step, I was able to work more productively and maintain a clear sense of accomplishment.</t>
  </si>
  <si>
    <t>If I were asked to take on a task I hadn’t done before, I would be upfront about the need for time to learn and adapt. I would embrace the challenge, approach it with a positive attitude, and make every effort to perform the task to the best of my 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</si>
</sst>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m\-yy;@"/>
    <numFmt numFmtId="165" formatCode="0.0%"/>
    <numFmt numFmtId="166" formatCode="0.0"/>
  </numFmts>
  <fonts count="34"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theme="1"/>
      <name val="Calibri"/>
      <family val="2"/>
    </font>
    <font>
      <b/>
      <sz val="10"/>
      <color rgb="FF090B1A"/>
      <name val="Arial"/>
      <family val="2"/>
    </font>
    <font>
      <b/>
      <sz val="12"/>
      <color theme="1"/>
      <name val="Calibri"/>
      <family val="2"/>
      <scheme val="minor"/>
    </font>
    <font>
      <b/>
      <sz val="14"/>
      <color theme="1"/>
      <name val="Calibri"/>
      <family val="2"/>
      <scheme val="minor"/>
    </font>
    <font>
      <b/>
      <sz val="10"/>
      <color theme="1"/>
      <name val="Calibri"/>
      <family val="2"/>
      <scheme val="minor"/>
    </font>
    <font>
      <b/>
      <sz val="8"/>
      <color theme="1"/>
      <name val="Calibri"/>
      <family val="2"/>
      <scheme val="minor"/>
    </font>
    <font>
      <sz val="10"/>
      <color theme="1"/>
      <name val="Calibri"/>
      <family val="2"/>
      <scheme val="minor"/>
    </font>
    <font>
      <sz val="15"/>
      <color theme="1"/>
      <name val="Calibri"/>
      <family val="2"/>
      <scheme val="minor"/>
    </font>
    <font>
      <u/>
      <sz val="11"/>
      <color theme="10"/>
      <name val="Calibri"/>
      <family val="2"/>
      <scheme val="minor"/>
    </font>
    <font>
      <u/>
      <sz val="10"/>
      <color theme="1"/>
      <name val="Calibri"/>
      <family val="2"/>
      <scheme val="minor"/>
    </font>
    <font>
      <b/>
      <sz val="10"/>
      <color rgb="FFFF0000"/>
      <name val="Calibri"/>
      <family val="2"/>
      <scheme val="minor"/>
    </font>
    <font>
      <b/>
      <sz val="11"/>
      <name val="Calibri"/>
      <family val="2"/>
      <scheme val="minor"/>
    </font>
    <font>
      <sz val="12"/>
      <color theme="1"/>
      <name val="Calibri"/>
      <family val="2"/>
      <scheme val="minor"/>
    </font>
    <font>
      <b/>
      <sz val="11"/>
      <color rgb="FF090B1A"/>
      <name val="Arial"/>
      <family val="2"/>
    </font>
    <font>
      <b/>
      <sz val="14"/>
      <color rgb="FF0070C0"/>
      <name val="Calibri"/>
      <family val="2"/>
      <scheme val="minor"/>
    </font>
    <font>
      <b/>
      <sz val="14"/>
      <name val="Calibri"/>
      <family val="2"/>
    </font>
    <font>
      <sz val="11"/>
      <color rgb="FF00B0F0"/>
      <name val="Calibri"/>
      <family val="2"/>
      <scheme val="minor"/>
    </font>
    <font>
      <sz val="11"/>
      <color rgb="FF002060"/>
      <name val="Calibri"/>
      <family val="2"/>
      <scheme val="minor"/>
    </font>
    <font>
      <b/>
      <sz val="12"/>
      <color rgb="FF0070C0"/>
      <name val="Calibri"/>
      <family val="2"/>
      <scheme val="minor"/>
    </font>
    <font>
      <sz val="11"/>
      <color rgb="FF0070C0"/>
      <name val="Calibri"/>
      <family val="2"/>
      <scheme val="minor"/>
    </font>
    <font>
      <b/>
      <sz val="11"/>
      <color rgb="FF002060"/>
      <name val="Calibri"/>
      <family val="2"/>
      <scheme val="minor"/>
    </font>
    <font>
      <b/>
      <sz val="11"/>
      <color rgb="FF0070C0"/>
      <name val="Calibri"/>
      <family val="2"/>
      <scheme val="minor"/>
    </font>
    <font>
      <sz val="10"/>
      <color rgb="FF0070C0"/>
      <name val="Calibri"/>
      <family val="2"/>
      <scheme val="minor"/>
    </font>
    <font>
      <b/>
      <sz val="10"/>
      <color rgb="FF0070C0"/>
      <name val="Calibri"/>
      <family val="2"/>
      <scheme val="minor"/>
    </font>
    <font>
      <b/>
      <i/>
      <sz val="11"/>
      <color rgb="FF0070C0"/>
      <name val="Calibri"/>
      <family val="2"/>
      <scheme val="minor"/>
    </font>
    <font>
      <sz val="12"/>
      <color rgb="FF0070C0"/>
      <name val="Calibri"/>
      <family val="2"/>
      <scheme val="minor"/>
    </font>
    <font>
      <b/>
      <u/>
      <sz val="12"/>
      <color rgb="FF0070C0"/>
      <name val="Calibri"/>
      <family val="2"/>
      <scheme val="minor"/>
    </font>
    <font>
      <u/>
      <sz val="12"/>
      <color rgb="FF0070C0"/>
      <name val="Calibri"/>
      <family val="2"/>
      <scheme val="minor"/>
    </font>
    <font>
      <b/>
      <i/>
      <sz val="12"/>
      <color rgb="FF0070C0"/>
      <name val="Calibri"/>
      <family val="2"/>
      <scheme val="minor"/>
    </font>
  </fonts>
  <fills count="1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3" tint="-0.249977111117893"/>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rgb="FFFCFC8C"/>
        <bgColor indexed="64"/>
      </patternFill>
    </fill>
    <fill>
      <patternFill patternType="solid">
        <fgColor theme="8" tint="-0.249977111117893"/>
        <bgColor indexed="64"/>
      </patternFill>
    </fill>
    <fill>
      <patternFill patternType="solid">
        <fgColor theme="4" tint="0.79998168889431442"/>
        <bgColor indexed="64"/>
      </patternFill>
    </fill>
    <fill>
      <patternFill patternType="solid">
        <fgColor theme="1" tint="0.499984740745262"/>
        <bgColor indexed="64"/>
      </patternFill>
    </fill>
    <fill>
      <patternFill patternType="solid">
        <fgColor rgb="FF305496"/>
        <bgColor indexed="64"/>
      </patternFill>
    </fill>
    <fill>
      <patternFill patternType="solid">
        <fgColor theme="9" tint="0.39997558519241921"/>
        <bgColor indexed="64"/>
      </patternFill>
    </fill>
    <fill>
      <patternFill patternType="solid">
        <fgColor rgb="FF0070C0"/>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rgb="FFA5A5A5"/>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thick">
        <color theme="0" tint="-0.24994659260841701"/>
      </left>
      <right style="thin">
        <color theme="0" tint="-0.24994659260841701"/>
      </right>
      <top style="thick">
        <color theme="0" tint="-0.24994659260841701"/>
      </top>
      <bottom style="thick">
        <color theme="0" tint="-0.24994659260841701"/>
      </bottom>
      <diagonal/>
    </border>
    <border>
      <left style="thin">
        <color theme="0" tint="-0.24994659260841701"/>
      </left>
      <right style="thick">
        <color theme="0" tint="-0.24994659260841701"/>
      </right>
      <top style="thick">
        <color theme="0" tint="-0.24994659260841701"/>
      </top>
      <bottom style="thick">
        <color theme="0" tint="-0.24994659260841701"/>
      </bottom>
      <diagonal/>
    </border>
    <border>
      <left style="thin">
        <color theme="0" tint="-0.24994659260841701"/>
      </left>
      <right style="thin">
        <color theme="0" tint="-0.24994659260841701"/>
      </right>
      <top style="thick">
        <color theme="0" tint="-0.24994659260841701"/>
      </top>
      <bottom style="thick">
        <color theme="0" tint="-0.24994659260841701"/>
      </bottom>
      <diagonal/>
    </border>
    <border>
      <left/>
      <right style="thin">
        <color theme="0" tint="-0.24994659260841701"/>
      </right>
      <top style="thick">
        <color theme="0" tint="-0.24994659260841701"/>
      </top>
      <bottom style="thick">
        <color theme="0" tint="-0.24994659260841701"/>
      </bottom>
      <diagonal/>
    </border>
    <border>
      <left style="thick">
        <color theme="0" tint="-0.24994659260841701"/>
      </left>
      <right style="thin">
        <color theme="0" tint="-0.24994659260841701"/>
      </right>
      <top/>
      <bottom style="thin">
        <color theme="0" tint="-0.24994659260841701"/>
      </bottom>
      <diagonal/>
    </border>
    <border>
      <left style="thin">
        <color theme="0" tint="-0.24994659260841701"/>
      </left>
      <right style="thick">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style="thick">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ck">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ck">
        <color theme="0" tint="-0.24994659260841701"/>
      </left>
      <right style="thin">
        <color theme="0" tint="-0.24994659260841701"/>
      </right>
      <top style="thin">
        <color theme="0" tint="-0.24994659260841701"/>
      </top>
      <bottom style="thick">
        <color theme="0" tint="-0.24994659260841701"/>
      </bottom>
      <diagonal/>
    </border>
    <border>
      <left style="thin">
        <color theme="0" tint="-0.24994659260841701"/>
      </left>
      <right style="thick">
        <color theme="0" tint="-0.24994659260841701"/>
      </right>
      <top style="thin">
        <color theme="0" tint="-0.24994659260841701"/>
      </top>
      <bottom style="thick">
        <color theme="0" tint="-0.24994659260841701"/>
      </bottom>
      <diagonal/>
    </border>
    <border>
      <left style="thin">
        <color theme="0" tint="-0.24994659260841701"/>
      </left>
      <right style="thin">
        <color theme="0" tint="-0.24994659260841701"/>
      </right>
      <top style="thin">
        <color theme="0" tint="-0.24994659260841701"/>
      </top>
      <bottom style="thick">
        <color theme="0" tint="-0.24994659260841701"/>
      </bottom>
      <diagonal/>
    </border>
    <border>
      <left/>
      <right style="thin">
        <color theme="0" tint="-0.24994659260841701"/>
      </right>
      <top style="thin">
        <color theme="0" tint="-0.24994659260841701"/>
      </top>
      <bottom style="thick">
        <color theme="0" tint="-0.24994659260841701"/>
      </bottom>
      <diagonal/>
    </border>
    <border>
      <left style="thin">
        <color theme="0" tint="-0.24994659260841701"/>
      </left>
      <right/>
      <top style="thin">
        <color theme="0" tint="-0.24994659260841701"/>
      </top>
      <bottom/>
      <diagonal/>
    </border>
    <border>
      <left style="thin">
        <color theme="2"/>
      </left>
      <right style="thin">
        <color theme="2"/>
      </right>
      <top style="thin">
        <color theme="2"/>
      </top>
      <bottom style="thin">
        <color theme="2"/>
      </bottom>
      <diagonal/>
    </border>
    <border>
      <left style="thin">
        <color theme="0" tint="-0.24994659260841701"/>
      </left>
      <right style="thin">
        <color theme="2" tint="-9.9978637043366805E-2"/>
      </right>
      <top/>
      <bottom/>
      <diagonal/>
    </border>
    <border>
      <left/>
      <right style="thin">
        <color theme="2" tint="-9.9978637043366805E-2"/>
      </right>
      <top style="thin">
        <color theme="2"/>
      </top>
      <bottom style="thin">
        <color theme="2"/>
      </bottom>
      <diagonal/>
    </border>
    <border>
      <left/>
      <right style="thin">
        <color theme="2"/>
      </right>
      <top style="thin">
        <color theme="2"/>
      </top>
      <bottom style="thin">
        <color theme="2"/>
      </bottom>
      <diagonal/>
    </border>
    <border>
      <left style="double">
        <color rgb="FF3F3F3F"/>
      </left>
      <right style="double">
        <color rgb="FF3F3F3F"/>
      </right>
      <top style="double">
        <color rgb="FF3F3F3F"/>
      </top>
      <bottom style="double">
        <color rgb="FF3F3F3F"/>
      </bottom>
      <diagonal/>
    </border>
  </borders>
  <cellStyleXfs count="4">
    <xf numFmtId="0" fontId="0" fillId="0" borderId="0"/>
    <xf numFmtId="9" fontId="1" fillId="0" borderId="0" applyFont="0" applyFill="0" applyBorder="0" applyAlignment="0" applyProtection="0"/>
    <xf numFmtId="0" fontId="13" fillId="0" borderId="0" applyNumberFormat="0" applyFill="0" applyBorder="0" applyAlignment="0" applyProtection="0"/>
    <xf numFmtId="0" fontId="2" fillId="17" borderId="35" applyNumberFormat="0" applyAlignment="0" applyProtection="0"/>
  </cellStyleXfs>
  <cellXfs count="172">
    <xf numFmtId="0" fontId="0" fillId="0" borderId="0" xfId="0"/>
    <xf numFmtId="0" fontId="0" fillId="2" borderId="0" xfId="0" applyFill="1"/>
    <xf numFmtId="0" fontId="0" fillId="3" borderId="0" xfId="0" applyFill="1"/>
    <xf numFmtId="0" fontId="3" fillId="2" borderId="0" xfId="0" applyFont="1" applyFill="1"/>
    <xf numFmtId="0" fontId="5" fillId="2" borderId="0" xfId="0" applyFont="1" applyFill="1" applyAlignment="1">
      <alignment horizontal="right"/>
    </xf>
    <xf numFmtId="0" fontId="0" fillId="2" borderId="0" xfId="0" applyFill="1" applyAlignment="1">
      <alignment horizontal="center"/>
    </xf>
    <xf numFmtId="0" fontId="3" fillId="4" borderId="0" xfId="0" applyFont="1" applyFill="1"/>
    <xf numFmtId="0" fontId="0" fillId="6" borderId="0" xfId="0" applyFill="1"/>
    <xf numFmtId="0" fontId="0" fillId="7" borderId="0" xfId="0" applyFill="1"/>
    <xf numFmtId="0" fontId="3" fillId="4" borderId="0" xfId="0" applyFont="1" applyFill="1" applyAlignment="1">
      <alignment vertical="center"/>
    </xf>
    <xf numFmtId="0" fontId="0" fillId="2" borderId="0" xfId="0" applyFill="1" applyAlignment="1">
      <alignment vertical="center"/>
    </xf>
    <xf numFmtId="0" fontId="0" fillId="0" borderId="0" xfId="0" applyAlignment="1">
      <alignment vertical="center"/>
    </xf>
    <xf numFmtId="0" fontId="0" fillId="6" borderId="0" xfId="0" applyFill="1" applyAlignment="1">
      <alignment vertical="center"/>
    </xf>
    <xf numFmtId="0" fontId="0" fillId="7" borderId="0" xfId="0" applyFill="1" applyAlignment="1">
      <alignment vertical="center"/>
    </xf>
    <xf numFmtId="0" fontId="0" fillId="8" borderId="0" xfId="0" applyFill="1" applyAlignment="1">
      <alignment vertical="center"/>
    </xf>
    <xf numFmtId="0" fontId="0" fillId="7" borderId="0" xfId="0" applyFill="1" applyAlignment="1">
      <alignment horizontal="center" vertical="center"/>
    </xf>
    <xf numFmtId="0" fontId="0" fillId="0" borderId="0" xfId="0" applyAlignment="1">
      <alignment horizontal="center"/>
    </xf>
    <xf numFmtId="0" fontId="3" fillId="0" borderId="0" xfId="0" applyFont="1"/>
    <xf numFmtId="0" fontId="12" fillId="0" borderId="0" xfId="0" applyFont="1" applyAlignment="1">
      <alignment vertical="center"/>
    </xf>
    <xf numFmtId="0" fontId="2" fillId="9" borderId="7" xfId="0" applyFont="1" applyFill="1" applyBorder="1" applyAlignment="1">
      <alignment horizontal="center"/>
    </xf>
    <xf numFmtId="14" fontId="2" fillId="9" borderId="7" xfId="0" applyNumberFormat="1" applyFont="1" applyFill="1" applyBorder="1" applyAlignment="1">
      <alignment horizontal="center"/>
    </xf>
    <xf numFmtId="0" fontId="0" fillId="10" borderId="8" xfId="0" applyFill="1" applyBorder="1" applyAlignment="1">
      <alignment horizontal="center"/>
    </xf>
    <xf numFmtId="10" fontId="0" fillId="8" borderId="0" xfId="1" applyNumberFormat="1" applyFont="1" applyFill="1" applyAlignment="1" applyProtection="1">
      <alignment vertical="center"/>
      <protection locked="0"/>
    </xf>
    <xf numFmtId="0" fontId="0" fillId="0" borderId="7" xfId="0" applyBorder="1" applyAlignment="1">
      <alignment horizontal="center"/>
    </xf>
    <xf numFmtId="0" fontId="0" fillId="0" borderId="9" xfId="0" applyBorder="1"/>
    <xf numFmtId="0" fontId="0" fillId="0" borderId="7" xfId="0" applyBorder="1"/>
    <xf numFmtId="0" fontId="0" fillId="10" borderId="7" xfId="0" applyFill="1" applyBorder="1" applyAlignment="1">
      <alignment horizontal="center"/>
    </xf>
    <xf numFmtId="14" fontId="0" fillId="2" borderId="0" xfId="0" applyNumberFormat="1" applyFill="1"/>
    <xf numFmtId="0" fontId="13" fillId="2" borderId="0" xfId="2" applyFill="1"/>
    <xf numFmtId="0" fontId="4" fillId="5" borderId="0" xfId="0" applyFont="1" applyFill="1" applyAlignment="1">
      <alignment vertical="center"/>
    </xf>
    <xf numFmtId="0" fontId="0" fillId="11" borderId="0" xfId="0" applyFill="1"/>
    <xf numFmtId="0" fontId="0" fillId="6" borderId="0" xfId="0" applyFill="1" applyAlignment="1">
      <alignment horizontal="center" vertical="center"/>
    </xf>
    <xf numFmtId="14" fontId="0" fillId="2" borderId="0" xfId="0" applyNumberFormat="1" applyFill="1" applyAlignment="1">
      <alignment vertical="center"/>
    </xf>
    <xf numFmtId="20" fontId="0" fillId="2" borderId="0" xfId="0" applyNumberFormat="1" applyFill="1" applyAlignment="1">
      <alignment vertical="center"/>
    </xf>
    <xf numFmtId="10" fontId="0" fillId="2" borderId="0" xfId="0" applyNumberFormat="1" applyFill="1" applyAlignment="1">
      <alignment vertical="center"/>
    </xf>
    <xf numFmtId="1" fontId="0" fillId="2" borderId="0" xfId="0" applyNumberFormat="1" applyFill="1" applyAlignment="1">
      <alignment vertical="center"/>
    </xf>
    <xf numFmtId="14" fontId="3" fillId="4" borderId="0" xfId="0" applyNumberFormat="1" applyFont="1" applyFill="1" applyAlignment="1">
      <alignment vertical="center"/>
    </xf>
    <xf numFmtId="20" fontId="3" fillId="4" borderId="0" xfId="0" applyNumberFormat="1" applyFont="1" applyFill="1" applyAlignment="1">
      <alignment vertical="center"/>
    </xf>
    <xf numFmtId="10" fontId="3" fillId="4" borderId="0" xfId="0" applyNumberFormat="1" applyFont="1" applyFill="1" applyAlignment="1">
      <alignment vertical="center"/>
    </xf>
    <xf numFmtId="1" fontId="3" fillId="4" borderId="0" xfId="0" applyNumberFormat="1" applyFont="1" applyFill="1" applyAlignment="1">
      <alignment vertical="center"/>
    </xf>
    <xf numFmtId="14" fontId="0" fillId="6" borderId="0" xfId="0" applyNumberFormat="1" applyFill="1" applyAlignment="1">
      <alignment vertical="center"/>
    </xf>
    <xf numFmtId="20" fontId="0" fillId="6" borderId="0" xfId="0" applyNumberFormat="1" applyFill="1" applyAlignment="1">
      <alignment vertical="center"/>
    </xf>
    <xf numFmtId="10" fontId="0" fillId="6" borderId="0" xfId="0" applyNumberFormat="1" applyFill="1" applyAlignment="1">
      <alignment vertical="center"/>
    </xf>
    <xf numFmtId="1" fontId="0" fillId="6" borderId="0" xfId="0" applyNumberFormat="1" applyFill="1" applyAlignment="1">
      <alignment vertical="center"/>
    </xf>
    <xf numFmtId="14" fontId="0" fillId="7" borderId="0" xfId="0" applyNumberFormat="1" applyFill="1" applyAlignment="1">
      <alignment vertical="center"/>
    </xf>
    <xf numFmtId="20" fontId="0" fillId="7" borderId="0" xfId="0" applyNumberFormat="1" applyFill="1" applyAlignment="1">
      <alignment vertical="center"/>
    </xf>
    <xf numFmtId="14" fontId="4" fillId="5" borderId="0" xfId="0" applyNumberFormat="1" applyFont="1" applyFill="1" applyAlignment="1">
      <alignment vertical="center"/>
    </xf>
    <xf numFmtId="20" fontId="4" fillId="5" borderId="0" xfId="0" applyNumberFormat="1" applyFont="1" applyFill="1" applyAlignment="1">
      <alignment vertical="center"/>
    </xf>
    <xf numFmtId="1" fontId="4" fillId="5" borderId="0" xfId="0" applyNumberFormat="1" applyFont="1" applyFill="1" applyAlignment="1">
      <alignment vertical="center"/>
    </xf>
    <xf numFmtId="20" fontId="4" fillId="5" borderId="6" xfId="0" applyNumberFormat="1" applyFont="1" applyFill="1" applyBorder="1" applyAlignment="1">
      <alignment vertical="center"/>
    </xf>
    <xf numFmtId="0" fontId="4" fillId="5" borderId="6" xfId="0" applyFont="1" applyFill="1" applyBorder="1" applyAlignment="1">
      <alignment vertical="center"/>
    </xf>
    <xf numFmtId="1" fontId="4" fillId="5" borderId="6" xfId="0" applyNumberFormat="1" applyFont="1" applyFill="1" applyBorder="1" applyAlignment="1">
      <alignment vertical="center"/>
    </xf>
    <xf numFmtId="14" fontId="0" fillId="0" borderId="0" xfId="0" applyNumberFormat="1" applyAlignment="1">
      <alignment vertical="center"/>
    </xf>
    <xf numFmtId="20" fontId="0" fillId="0" borderId="0" xfId="0" applyNumberFormat="1" applyAlignment="1">
      <alignment vertical="center"/>
    </xf>
    <xf numFmtId="10" fontId="0" fillId="0" borderId="0" xfId="0" applyNumberFormat="1" applyAlignment="1">
      <alignment vertical="center"/>
    </xf>
    <xf numFmtId="1" fontId="0" fillId="0" borderId="0" xfId="0" applyNumberFormat="1" applyAlignment="1">
      <alignment vertical="center"/>
    </xf>
    <xf numFmtId="0" fontId="11" fillId="0" borderId="0" xfId="0" applyFont="1" applyAlignment="1">
      <alignment vertical="top" wrapText="1"/>
    </xf>
    <xf numFmtId="0" fontId="11" fillId="0" borderId="0" xfId="0" applyFont="1" applyAlignment="1">
      <alignment horizontal="left" vertical="top" wrapText="1"/>
    </xf>
    <xf numFmtId="0" fontId="0" fillId="0" borderId="0" xfId="0" applyAlignment="1">
      <alignment horizontal="center" vertical="center" wrapText="1"/>
    </xf>
    <xf numFmtId="10" fontId="0" fillId="0" borderId="1" xfId="1" applyNumberFormat="1" applyFont="1" applyBorder="1" applyAlignment="1">
      <alignment horizontal="center" vertical="center"/>
    </xf>
    <xf numFmtId="0" fontId="0" fillId="0" borderId="1" xfId="0" applyBorder="1" applyAlignment="1">
      <alignment horizontal="center" vertical="center"/>
    </xf>
    <xf numFmtId="9" fontId="0" fillId="0" borderId="1" xfId="0" applyNumberFormat="1" applyBorder="1" applyAlignment="1">
      <alignment horizontal="center"/>
    </xf>
    <xf numFmtId="0" fontId="2" fillId="12" borderId="16" xfId="0" applyFont="1" applyFill="1" applyBorder="1" applyAlignment="1">
      <alignment horizontal="center" vertical="center" wrapText="1"/>
    </xf>
    <xf numFmtId="0" fontId="2" fillId="12" borderId="17" xfId="0" applyFont="1" applyFill="1" applyBorder="1" applyAlignment="1">
      <alignment horizontal="center" vertical="center" wrapText="1"/>
    </xf>
    <xf numFmtId="0" fontId="2" fillId="12" borderId="18" xfId="0" applyFont="1" applyFill="1" applyBorder="1" applyAlignment="1">
      <alignment horizontal="center" vertical="center" wrapText="1"/>
    </xf>
    <xf numFmtId="0" fontId="3" fillId="13" borderId="16" xfId="0" applyFont="1" applyFill="1" applyBorder="1" applyAlignment="1">
      <alignment horizontal="center" vertical="center" wrapText="1"/>
    </xf>
    <xf numFmtId="0" fontId="3" fillId="13" borderId="18" xfId="0" applyFont="1" applyFill="1" applyBorder="1" applyAlignment="1">
      <alignment horizontal="center" vertical="center" wrapText="1"/>
    </xf>
    <xf numFmtId="0" fontId="3" fillId="13" borderId="17" xfId="0" applyFont="1" applyFill="1" applyBorder="1" applyAlignment="1">
      <alignment horizontal="center" vertical="center" wrapText="1"/>
    </xf>
    <xf numFmtId="0" fontId="2" fillId="14" borderId="19" xfId="0" applyFont="1" applyFill="1" applyBorder="1" applyAlignment="1">
      <alignment horizontal="center" vertical="center" wrapText="1"/>
    </xf>
    <xf numFmtId="0" fontId="2" fillId="14" borderId="17" xfId="0" applyFont="1" applyFill="1" applyBorder="1" applyAlignment="1">
      <alignment horizontal="center" vertical="center" wrapText="1"/>
    </xf>
    <xf numFmtId="0" fontId="0" fillId="0" borderId="0" xfId="0" applyAlignment="1">
      <alignment vertical="center" wrapText="1"/>
    </xf>
    <xf numFmtId="0" fontId="0" fillId="0" borderId="20" xfId="0" applyBorder="1"/>
    <xf numFmtId="0" fontId="0" fillId="0" borderId="21" xfId="0" applyBorder="1"/>
    <xf numFmtId="10" fontId="0" fillId="0" borderId="20" xfId="1" applyNumberFormat="1" applyFont="1" applyBorder="1" applyAlignment="1">
      <alignment horizontal="center"/>
    </xf>
    <xf numFmtId="0" fontId="0" fillId="0" borderId="8" xfId="0" applyBorder="1" applyAlignment="1">
      <alignment horizontal="center"/>
    </xf>
    <xf numFmtId="10" fontId="0" fillId="0" borderId="8" xfId="1" applyNumberFormat="1" applyFont="1" applyBorder="1" applyAlignment="1">
      <alignment horizontal="center"/>
    </xf>
    <xf numFmtId="10" fontId="0" fillId="0" borderId="21" xfId="1" applyNumberFormat="1" applyFont="1" applyBorder="1" applyAlignment="1">
      <alignment horizontal="center"/>
    </xf>
    <xf numFmtId="10" fontId="0" fillId="8" borderId="20" xfId="1" applyNumberFormat="1" applyFont="1" applyFill="1" applyBorder="1" applyProtection="1">
      <protection locked="0"/>
    </xf>
    <xf numFmtId="10" fontId="0" fillId="0" borderId="22" xfId="1" applyNumberFormat="1" applyFont="1" applyBorder="1" applyAlignment="1">
      <alignment horizontal="center"/>
    </xf>
    <xf numFmtId="0" fontId="0" fillId="8" borderId="21" xfId="0" applyFill="1" applyBorder="1" applyProtection="1">
      <protection locked="0"/>
    </xf>
    <xf numFmtId="0" fontId="0" fillId="0" borderId="23" xfId="0" applyBorder="1"/>
    <xf numFmtId="0" fontId="0" fillId="0" borderId="24" xfId="0" applyBorder="1"/>
    <xf numFmtId="10" fontId="0" fillId="0" borderId="23" xfId="1" applyNumberFormat="1" applyFont="1" applyBorder="1" applyAlignment="1">
      <alignment horizontal="center"/>
    </xf>
    <xf numFmtId="10" fontId="0" fillId="0" borderId="7" xfId="1" applyNumberFormat="1" applyFont="1" applyBorder="1" applyAlignment="1">
      <alignment horizontal="center"/>
    </xf>
    <xf numFmtId="10" fontId="0" fillId="0" borderId="24" xfId="1" applyNumberFormat="1" applyFont="1" applyBorder="1" applyAlignment="1">
      <alignment horizontal="center"/>
    </xf>
    <xf numFmtId="10" fontId="0" fillId="0" borderId="25" xfId="1" applyNumberFormat="1" applyFont="1" applyBorder="1" applyAlignment="1">
      <alignment horizontal="center"/>
    </xf>
    <xf numFmtId="0" fontId="0" fillId="0" borderId="26" xfId="0" applyBorder="1"/>
    <xf numFmtId="0" fontId="0" fillId="0" borderId="27" xfId="0" applyBorder="1"/>
    <xf numFmtId="10" fontId="0" fillId="0" borderId="26" xfId="1" applyNumberFormat="1" applyFont="1" applyBorder="1" applyAlignment="1">
      <alignment horizontal="center"/>
    </xf>
    <xf numFmtId="0" fontId="0" fillId="0" borderId="28" xfId="0" applyBorder="1" applyAlignment="1">
      <alignment horizontal="center"/>
    </xf>
    <xf numFmtId="10" fontId="0" fillId="0" borderId="28" xfId="1" applyNumberFormat="1" applyFont="1" applyBorder="1" applyAlignment="1">
      <alignment horizontal="center"/>
    </xf>
    <xf numFmtId="10" fontId="0" fillId="0" borderId="27" xfId="1" applyNumberFormat="1" applyFont="1" applyBorder="1" applyAlignment="1">
      <alignment horizontal="center"/>
    </xf>
    <xf numFmtId="10" fontId="0" fillId="0" borderId="29" xfId="1" applyNumberFormat="1" applyFont="1" applyBorder="1" applyAlignment="1">
      <alignment horizontal="center"/>
    </xf>
    <xf numFmtId="14" fontId="0" fillId="7" borderId="0" xfId="0" applyNumberFormat="1" applyFill="1" applyAlignment="1">
      <alignment horizontal="center" vertical="center"/>
    </xf>
    <xf numFmtId="0" fontId="0" fillId="7" borderId="0" xfId="0" applyFill="1" applyAlignment="1">
      <alignment horizontal="center"/>
    </xf>
    <xf numFmtId="14" fontId="0" fillId="15" borderId="0" xfId="0" applyNumberFormat="1" applyFill="1"/>
    <xf numFmtId="14" fontId="0" fillId="8" borderId="0" xfId="0" applyNumberFormat="1" applyFill="1" applyAlignment="1">
      <alignment vertical="center"/>
    </xf>
    <xf numFmtId="10" fontId="0" fillId="7" borderId="0" xfId="0" applyNumberFormat="1" applyFill="1" applyAlignment="1">
      <alignment vertical="center"/>
    </xf>
    <xf numFmtId="0" fontId="17" fillId="2" borderId="0" xfId="0" applyFont="1" applyFill="1"/>
    <xf numFmtId="0" fontId="2" fillId="9" borderId="30" xfId="0" applyFont="1" applyFill="1" applyBorder="1" applyAlignment="1">
      <alignment horizontal="center"/>
    </xf>
    <xf numFmtId="0" fontId="2" fillId="0" borderId="0" xfId="0" applyFont="1" applyAlignment="1">
      <alignment horizontal="center"/>
    </xf>
    <xf numFmtId="0" fontId="2" fillId="9" borderId="31" xfId="0" applyFont="1" applyFill="1" applyBorder="1" applyAlignment="1">
      <alignment horizontal="center"/>
    </xf>
    <xf numFmtId="0" fontId="0" fillId="0" borderId="32" xfId="0" applyBorder="1"/>
    <xf numFmtId="1" fontId="0" fillId="2" borderId="33" xfId="0" applyNumberFormat="1" applyFill="1" applyBorder="1"/>
    <xf numFmtId="0" fontId="0" fillId="2" borderId="34" xfId="0" applyFill="1" applyBorder="1"/>
    <xf numFmtId="1" fontId="0" fillId="2" borderId="34" xfId="0" applyNumberFormat="1" applyFill="1" applyBorder="1"/>
    <xf numFmtId="0" fontId="0" fillId="2" borderId="31" xfId="0" applyFill="1" applyBorder="1"/>
    <xf numFmtId="164" fontId="0" fillId="0" borderId="9" xfId="0" applyNumberFormat="1" applyBorder="1"/>
    <xf numFmtId="9" fontId="0" fillId="0" borderId="7" xfId="1" applyFont="1" applyBorder="1"/>
    <xf numFmtId="0" fontId="6" fillId="2" borderId="0" xfId="0" applyFont="1" applyFill="1" applyAlignment="1">
      <alignment vertical="center"/>
    </xf>
    <xf numFmtId="0" fontId="18" fillId="2" borderId="0" xfId="0" applyFont="1" applyFill="1" applyAlignment="1">
      <alignment vertical="center"/>
    </xf>
    <xf numFmtId="0" fontId="19" fillId="2" borderId="0" xfId="0" applyFont="1" applyFill="1"/>
    <xf numFmtId="0" fontId="20" fillId="2" borderId="1" xfId="0" applyFont="1" applyFill="1" applyBorder="1" applyAlignment="1">
      <alignment horizontal="center"/>
    </xf>
    <xf numFmtId="0" fontId="21" fillId="2" borderId="0" xfId="0" applyFont="1" applyFill="1"/>
    <xf numFmtId="0" fontId="0" fillId="16" borderId="0" xfId="0" applyFill="1"/>
    <xf numFmtId="0" fontId="0" fillId="16" borderId="0" xfId="0" applyFill="1" applyAlignment="1">
      <alignment horizontal="center"/>
    </xf>
    <xf numFmtId="0" fontId="22" fillId="2" borderId="0" xfId="0" applyFont="1" applyFill="1"/>
    <xf numFmtId="0" fontId="23" fillId="2" borderId="0" xfId="0" applyFont="1" applyFill="1"/>
    <xf numFmtId="0" fontId="24" fillId="2" borderId="0" xfId="0" applyFont="1" applyFill="1"/>
    <xf numFmtId="0" fontId="22" fillId="2" borderId="0" xfId="0" applyFont="1" applyFill="1" applyAlignment="1">
      <alignment vertical="center"/>
    </xf>
    <xf numFmtId="0" fontId="0" fillId="2" borderId="0" xfId="0" applyFill="1" applyAlignment="1">
      <alignment horizontal="left"/>
    </xf>
    <xf numFmtId="0" fontId="25" fillId="2" borderId="0" xfId="0" applyFont="1" applyFill="1"/>
    <xf numFmtId="0" fontId="26" fillId="2" borderId="0" xfId="0" applyFont="1" applyFill="1"/>
    <xf numFmtId="0" fontId="27" fillId="2" borderId="0" xfId="0" applyFont="1" applyFill="1" applyAlignment="1">
      <alignment horizontal="left"/>
    </xf>
    <xf numFmtId="0" fontId="29" fillId="2" borderId="0" xfId="0" applyFont="1" applyFill="1"/>
    <xf numFmtId="0" fontId="11" fillId="10" borderId="0" xfId="0" applyFont="1" applyFill="1" applyAlignment="1">
      <alignment horizontal="left" vertical="top" wrapText="1"/>
    </xf>
    <xf numFmtId="0" fontId="0" fillId="10" borderId="0" xfId="0" applyFill="1"/>
    <xf numFmtId="0" fontId="0" fillId="10" borderId="0" xfId="0" applyFill="1" applyAlignment="1">
      <alignment horizontal="center" vertical="center" wrapText="1"/>
    </xf>
    <xf numFmtId="0" fontId="16" fillId="10" borderId="1" xfId="0" applyFont="1" applyFill="1" applyBorder="1" applyAlignment="1">
      <alignment horizontal="center" vertical="center" wrapText="1"/>
    </xf>
    <xf numFmtId="0" fontId="3" fillId="10" borderId="1" xfId="0" applyFont="1" applyFill="1" applyBorder="1" applyAlignment="1">
      <alignment horizontal="right" indent="1"/>
    </xf>
    <xf numFmtId="0" fontId="30" fillId="2" borderId="0" xfId="0" applyFont="1" applyFill="1" applyAlignment="1">
      <alignment vertical="center"/>
    </xf>
    <xf numFmtId="0" fontId="23" fillId="2" borderId="0" xfId="0" applyFont="1" applyFill="1" applyAlignment="1">
      <alignment vertical="center"/>
    </xf>
    <xf numFmtId="14" fontId="30" fillId="2" borderId="0" xfId="0" applyNumberFormat="1" applyFont="1" applyFill="1" applyAlignment="1">
      <alignment vertical="center"/>
    </xf>
    <xf numFmtId="20" fontId="30" fillId="2" borderId="0" xfId="0" applyNumberFormat="1" applyFont="1" applyFill="1" applyAlignment="1">
      <alignment vertical="center"/>
    </xf>
    <xf numFmtId="10" fontId="30" fillId="2" borderId="0" xfId="0" applyNumberFormat="1" applyFont="1" applyFill="1" applyAlignment="1">
      <alignment vertical="center"/>
    </xf>
    <xf numFmtId="1" fontId="30" fillId="2" borderId="0" xfId="0" applyNumberFormat="1" applyFont="1" applyFill="1" applyAlignment="1">
      <alignment vertical="center"/>
    </xf>
    <xf numFmtId="10" fontId="0" fillId="8" borderId="0" xfId="1" applyNumberFormat="1" applyFont="1" applyFill="1" applyAlignment="1" applyProtection="1">
      <alignment vertical="center" wrapText="1"/>
      <protection locked="0"/>
    </xf>
    <xf numFmtId="0" fontId="0" fillId="0" borderId="0" xfId="0" pivotButton="1"/>
    <xf numFmtId="0" fontId="0" fillId="0" borderId="0" xfId="0" applyAlignment="1">
      <alignment horizontal="left"/>
    </xf>
    <xf numFmtId="20" fontId="0" fillId="0" borderId="0" xfId="0" applyNumberFormat="1" applyAlignment="1">
      <alignment horizontal="left" indent="1"/>
    </xf>
    <xf numFmtId="165" fontId="0" fillId="0" borderId="0" xfId="0" applyNumberFormat="1"/>
    <xf numFmtId="166" fontId="0" fillId="0" borderId="0" xfId="0" applyNumberFormat="1"/>
    <xf numFmtId="0" fontId="10" fillId="2" borderId="2"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2" borderId="2" xfId="0" applyFont="1" applyFill="1" applyBorder="1" applyAlignment="1">
      <alignment horizontal="center" wrapText="1"/>
    </xf>
    <xf numFmtId="0" fontId="10" fillId="2" borderId="3" xfId="0" applyFont="1" applyFill="1" applyBorder="1" applyAlignment="1">
      <alignment horizontal="center" wrapText="1"/>
    </xf>
    <xf numFmtId="0" fontId="19" fillId="2" borderId="0" xfId="0" applyFont="1" applyFill="1" applyAlignment="1">
      <alignment horizontal="center"/>
    </xf>
    <xf numFmtId="0" fontId="0" fillId="2" borderId="4" xfId="0" applyFill="1" applyBorder="1" applyAlignment="1">
      <alignment horizontal="center"/>
    </xf>
    <xf numFmtId="0" fontId="7" fillId="2" borderId="2" xfId="0" applyFont="1" applyFill="1" applyBorder="1" applyAlignment="1">
      <alignment horizontal="center"/>
    </xf>
    <xf numFmtId="0" fontId="7" fillId="2" borderId="3" xfId="0" applyFont="1" applyFill="1" applyBorder="1" applyAlignment="1">
      <alignment horizontal="center"/>
    </xf>
    <xf numFmtId="0" fontId="0" fillId="2" borderId="2" xfId="0" applyFill="1" applyBorder="1" applyAlignment="1">
      <alignment horizontal="center" vertical="top" wrapText="1"/>
    </xf>
    <xf numFmtId="0" fontId="0" fillId="2" borderId="5" xfId="0" applyFill="1" applyBorder="1" applyAlignment="1">
      <alignment horizontal="center" vertical="top" wrapText="1"/>
    </xf>
    <xf numFmtId="0" fontId="0" fillId="2" borderId="3" xfId="0" applyFill="1" applyBorder="1" applyAlignment="1">
      <alignment horizontal="center" vertical="top" wrapText="1"/>
    </xf>
    <xf numFmtId="0" fontId="8" fillId="4" borderId="0" xfId="0" applyFont="1" applyFill="1" applyAlignment="1">
      <alignment horizontal="center" wrapText="1"/>
    </xf>
    <xf numFmtId="0" fontId="4" fillId="5" borderId="0" xfId="0" applyFont="1" applyFill="1" applyAlignment="1">
      <alignment horizontal="center" vertical="center"/>
    </xf>
    <xf numFmtId="0" fontId="4" fillId="5" borderId="0" xfId="0" applyFont="1" applyFill="1" applyAlignment="1">
      <alignment horizontal="center"/>
    </xf>
    <xf numFmtId="0" fontId="0" fillId="2" borderId="0" xfId="0" applyFill="1" applyAlignment="1">
      <alignment horizontal="center"/>
    </xf>
    <xf numFmtId="0" fontId="4" fillId="5" borderId="6" xfId="0" applyFont="1" applyFill="1" applyBorder="1" applyAlignment="1">
      <alignment horizontal="center" vertical="center"/>
    </xf>
    <xf numFmtId="0" fontId="3" fillId="13" borderId="1" xfId="0" applyFont="1" applyFill="1" applyBorder="1" applyAlignment="1">
      <alignment horizontal="center"/>
    </xf>
    <xf numFmtId="0" fontId="30" fillId="0" borderId="0" xfId="0" applyFont="1" applyAlignment="1">
      <alignment horizontal="center" vertical="top" wrapText="1"/>
    </xf>
    <xf numFmtId="0" fontId="9" fillId="10" borderId="2" xfId="0" applyFont="1" applyFill="1" applyBorder="1" applyAlignment="1">
      <alignment horizontal="center" vertical="top" wrapText="1"/>
    </xf>
    <xf numFmtId="0" fontId="9" fillId="10" borderId="5" xfId="0" applyFont="1" applyFill="1" applyBorder="1" applyAlignment="1">
      <alignment horizontal="center" vertical="top" wrapText="1"/>
    </xf>
    <xf numFmtId="0" fontId="9" fillId="10" borderId="3" xfId="0" applyFont="1" applyFill="1" applyBorder="1" applyAlignment="1">
      <alignment horizontal="center" vertical="top" wrapText="1"/>
    </xf>
    <xf numFmtId="0" fontId="11" fillId="7" borderId="10" xfId="0" applyFont="1" applyFill="1" applyBorder="1" applyAlignment="1">
      <alignment horizontal="left" vertical="top" wrapText="1" indent="1"/>
    </xf>
    <xf numFmtId="0" fontId="11" fillId="7" borderId="11" xfId="0" applyFont="1" applyFill="1" applyBorder="1" applyAlignment="1">
      <alignment horizontal="left" vertical="top" wrapText="1" indent="1"/>
    </xf>
    <xf numFmtId="0" fontId="11" fillId="7" borderId="12" xfId="0" applyFont="1" applyFill="1" applyBorder="1" applyAlignment="1">
      <alignment horizontal="left" vertical="top" wrapText="1" indent="1"/>
    </xf>
    <xf numFmtId="0" fontId="11" fillId="7" borderId="13" xfId="0" applyFont="1" applyFill="1" applyBorder="1" applyAlignment="1">
      <alignment horizontal="left" vertical="top" wrapText="1" indent="1"/>
    </xf>
    <xf numFmtId="0" fontId="11" fillId="7" borderId="14" xfId="0" applyFont="1" applyFill="1" applyBorder="1" applyAlignment="1">
      <alignment horizontal="left" vertical="top" wrapText="1" indent="1"/>
    </xf>
    <xf numFmtId="0" fontId="11" fillId="7" borderId="15" xfId="0" applyFont="1" applyFill="1" applyBorder="1" applyAlignment="1">
      <alignment horizontal="left" vertical="top" wrapText="1" indent="1"/>
    </xf>
    <xf numFmtId="0" fontId="2" fillId="12" borderId="1" xfId="0" applyFont="1" applyFill="1" applyBorder="1" applyAlignment="1">
      <alignment horizontal="center"/>
    </xf>
    <xf numFmtId="0" fontId="4" fillId="5" borderId="0" xfId="0" applyFont="1" applyFill="1" applyAlignment="1">
      <alignment horizontal="left"/>
    </xf>
    <xf numFmtId="0" fontId="2" fillId="17" borderId="35" xfId="3"/>
  </cellXfs>
  <cellStyles count="4">
    <cellStyle name="Check Cell" xfId="3" builtinId="23"/>
    <cellStyle name="Hyperlink" xfId="2" builtinId="8"/>
    <cellStyle name="Normal" xfId="0" builtinId="0"/>
    <cellStyle name="Percent" xfId="1" builtinId="5"/>
  </cellStyles>
  <dxfs count="25">
    <dxf>
      <font>
        <color rgb="FF9C0006"/>
      </font>
      <fill>
        <patternFill>
          <bgColor rgb="FFFFC7CE"/>
        </patternFill>
      </fill>
    </dxf>
    <dxf>
      <fill>
        <patternFill patternType="solid">
          <fgColor indexed="64"/>
          <bgColor theme="0"/>
        </patternFill>
      </fill>
      <alignment horizontal="general" vertical="center" textRotation="0" wrapText="0" indent="0" justifyLastLine="0" shrinkToFit="0" readingOrder="0"/>
    </dxf>
    <dxf>
      <fill>
        <patternFill patternType="solid">
          <fgColor indexed="64"/>
          <bgColor theme="0"/>
        </patternFill>
      </fill>
      <alignment horizontal="general" vertical="center" textRotation="0" wrapText="0" indent="0" justifyLastLine="0" shrinkToFit="0" readingOrder="0"/>
    </dxf>
    <dxf>
      <numFmt numFmtId="1" formatCode="0"/>
      <fill>
        <patternFill patternType="solid">
          <fgColor indexed="64"/>
          <bgColor theme="0"/>
        </patternFill>
      </fill>
      <alignment horizontal="general" vertical="center" textRotation="0" wrapText="0" indent="0" justifyLastLine="0" shrinkToFit="0" readingOrder="0"/>
    </dxf>
    <dxf>
      <numFmt numFmtId="1" formatCode="0"/>
      <fill>
        <patternFill patternType="solid">
          <fgColor indexed="64"/>
          <bgColor theme="0"/>
        </patternFill>
      </fill>
      <alignment horizontal="general" vertical="center" textRotation="0" wrapText="0" indent="0" justifyLastLine="0" shrinkToFit="0" readingOrder="0"/>
    </dxf>
    <dxf>
      <numFmt numFmtId="1" formatCode="0"/>
      <fill>
        <patternFill patternType="solid">
          <fgColor indexed="64"/>
          <bgColor theme="0"/>
        </patternFill>
      </fill>
      <alignment horizontal="general" vertical="center" textRotation="0" wrapText="0" indent="0" justifyLastLine="0" shrinkToFit="0" readingOrder="0"/>
    </dxf>
    <dxf>
      <fill>
        <patternFill patternType="solid">
          <fgColor indexed="64"/>
          <bgColor theme="0"/>
        </patternFill>
      </fill>
      <alignment horizontal="general" vertical="center" textRotation="0" wrapText="0" indent="0" justifyLastLine="0" shrinkToFit="0" readingOrder="0"/>
    </dxf>
    <dxf>
      <fill>
        <patternFill patternType="solid">
          <fgColor indexed="64"/>
          <bgColor theme="0"/>
        </patternFill>
      </fill>
      <alignment horizontal="general" vertical="center" textRotation="0" wrapText="0" indent="0" justifyLastLine="0" shrinkToFit="0" readingOrder="0"/>
    </dxf>
    <dxf>
      <fill>
        <patternFill patternType="solid">
          <fgColor indexed="64"/>
          <bgColor theme="0"/>
        </patternFill>
      </fill>
      <alignment horizontal="general" vertical="center" textRotation="0" wrapText="0" indent="0" justifyLastLine="0" shrinkToFit="0" readingOrder="0"/>
    </dxf>
    <dxf>
      <fill>
        <patternFill patternType="solid">
          <fgColor indexed="64"/>
          <bgColor theme="0"/>
        </patternFill>
      </fill>
      <alignment horizontal="general" vertical="center" textRotation="0" wrapText="0" indent="0" justifyLastLine="0" shrinkToFit="0" readingOrder="0"/>
    </dxf>
    <dxf>
      <fill>
        <patternFill patternType="solid">
          <fgColor indexed="64"/>
          <bgColor theme="0"/>
        </patternFill>
      </fill>
      <alignment horizontal="general" vertical="center" textRotation="0" wrapText="0" indent="0" justifyLastLine="0" shrinkToFit="0" readingOrder="0"/>
    </dxf>
    <dxf>
      <fill>
        <patternFill patternType="solid">
          <fgColor indexed="64"/>
          <bgColor theme="0"/>
        </patternFill>
      </fill>
      <alignment horizontal="general" vertical="center" textRotation="0" wrapText="0" indent="0" justifyLastLine="0" shrinkToFit="0" readingOrder="0"/>
    </dxf>
    <dxf>
      <fill>
        <patternFill patternType="solid">
          <fgColor indexed="64"/>
          <bgColor theme="0"/>
        </patternFill>
      </fill>
      <alignment horizontal="general" vertical="center" textRotation="0" wrapText="0" indent="0" justifyLastLine="0" shrinkToFit="0" readingOrder="0"/>
    </dxf>
    <dxf>
      <fill>
        <patternFill patternType="solid">
          <fgColor indexed="64"/>
          <bgColor theme="0" tint="-4.9989318521683403E-2"/>
        </patternFill>
      </fill>
      <alignment horizontal="general" vertical="center" textRotation="0" wrapText="0" indent="0" justifyLastLine="0" shrinkToFit="0" readingOrder="0"/>
    </dxf>
    <dxf>
      <fill>
        <patternFill patternType="solid">
          <fgColor indexed="64"/>
          <bgColor theme="0" tint="-4.9989318521683403E-2"/>
        </patternFill>
      </fill>
      <alignment horizontal="general" vertical="center" textRotation="0" wrapText="0" indent="0" justifyLastLine="0" shrinkToFit="0" readingOrder="0"/>
    </dxf>
    <dxf>
      <fill>
        <patternFill patternType="solid">
          <fgColor indexed="64"/>
          <bgColor theme="0" tint="-4.9989318521683403E-2"/>
        </patternFill>
      </fill>
      <alignment horizontal="general" vertical="center" textRotation="0" wrapText="0" indent="0" justifyLastLine="0" shrinkToFit="0" readingOrder="0"/>
    </dxf>
    <dxf>
      <fill>
        <patternFill patternType="solid">
          <fgColor indexed="64"/>
          <bgColor theme="0" tint="-4.9989318521683403E-2"/>
        </patternFill>
      </fill>
      <alignment horizontal="general" vertical="center" textRotation="0" wrapText="0" indent="0" justifyLastLine="0" shrinkToFit="0" readingOrder="0"/>
    </dxf>
    <dxf>
      <fill>
        <patternFill patternType="solid">
          <fgColor indexed="64"/>
          <bgColor theme="0" tint="-4.9989318521683403E-2"/>
        </patternFill>
      </fill>
      <alignment horizontal="general" vertical="center" textRotation="0" wrapText="0" indent="0" justifyLastLine="0" shrinkToFit="0" readingOrder="0"/>
    </dxf>
    <dxf>
      <fill>
        <patternFill patternType="solid">
          <fgColor indexed="64"/>
          <bgColor theme="0" tint="-4.9989318521683403E-2"/>
        </patternFill>
      </fill>
      <alignment horizontal="general" vertical="center" textRotation="0" wrapText="0" indent="0" justifyLastLine="0" shrinkToFit="0" readingOrder="0"/>
    </dxf>
    <dxf>
      <fill>
        <patternFill patternType="solid">
          <fgColor indexed="64"/>
          <bgColor theme="0" tint="-4.9989318521683403E-2"/>
        </patternFill>
      </fill>
      <alignment horizontal="general" vertical="center" textRotation="0" wrapText="0" indent="0" justifyLastLine="0" shrinkToFit="0" readingOrder="0"/>
    </dxf>
    <dxf>
      <fill>
        <patternFill patternType="solid">
          <fgColor indexed="64"/>
          <bgColor theme="0" tint="-4.9989318521683403E-2"/>
        </patternFill>
      </fill>
      <alignment horizontal="general" vertical="center" textRotation="0" wrapText="0" indent="0" justifyLastLine="0" shrinkToFit="0" readingOrder="0"/>
    </dxf>
    <dxf>
      <numFmt numFmtId="25" formatCode="hh:mm"/>
      <fill>
        <patternFill patternType="solid">
          <fgColor indexed="64"/>
          <bgColor theme="0" tint="-4.9989318521683403E-2"/>
        </patternFill>
      </fill>
      <alignment horizontal="general" vertical="center" textRotation="0" wrapText="0" indent="0" justifyLastLine="0" shrinkToFit="0" readingOrder="0"/>
    </dxf>
    <dxf>
      <numFmt numFmtId="19" formatCode="dd/mm/yyyy"/>
      <fill>
        <patternFill patternType="solid">
          <fgColor indexed="64"/>
          <bgColor theme="0" tint="-4.9989318521683403E-2"/>
        </patternFill>
      </fill>
      <alignment horizontal="general" vertical="center" textRotation="0" wrapText="0" indent="0" justifyLastLine="0" shrinkToFit="0" readingOrder="0"/>
    </dxf>
    <dxf>
      <fill>
        <patternFill patternType="solid">
          <fgColor indexed="64"/>
          <bgColor theme="0" tint="-4.9989318521683403E-2"/>
        </patternFill>
      </fill>
      <alignment horizontal="general" vertical="center" textRotation="0" wrapText="0" indent="0" justifyLastLine="0" shrinkToFit="0" readingOrder="0"/>
    </dxf>
    <dxf>
      <fill>
        <patternFill patternType="solid">
          <fgColor indexed="64"/>
          <bgColor theme="0"/>
        </patternFill>
      </fill>
      <alignment horizontal="general"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Month</a:t>
            </a:r>
            <a:r>
              <a:rPr lang="en-GB" baseline="0"/>
              <a:t> on Month Surveys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3224518598238387E-2"/>
          <c:y val="0.17171282945544328"/>
          <c:w val="0.90134182242287242"/>
          <c:h val="0.5878670895304754"/>
        </c:manualLayout>
      </c:layout>
      <c:lineChart>
        <c:grouping val="stacked"/>
        <c:varyColors val="0"/>
        <c:ser>
          <c:idx val="0"/>
          <c:order val="0"/>
          <c:spPr>
            <a:ln w="28575" cap="rnd">
              <a:solidFill>
                <a:schemeClr val="accent1"/>
              </a:solidFill>
              <a:round/>
            </a:ln>
            <a:effectLst/>
          </c:spPr>
          <c:marker>
            <c:symbol val="none"/>
          </c:marker>
          <c:cat>
            <c:numRef>
              <c:f>'Part 9 (Graph)'!$M$7:$M$18</c:f>
              <c:numCache>
                <c:formatCode>[$-409]mmmm\-yy;@</c:formatCode>
                <c:ptCount val="12"/>
                <c:pt idx="0">
                  <c:v>44562</c:v>
                </c:pt>
                <c:pt idx="1">
                  <c:v>44593</c:v>
                </c:pt>
                <c:pt idx="2">
                  <c:v>44621</c:v>
                </c:pt>
                <c:pt idx="3">
                  <c:v>44652</c:v>
                </c:pt>
                <c:pt idx="4">
                  <c:v>44682</c:v>
                </c:pt>
                <c:pt idx="5">
                  <c:v>44713</c:v>
                </c:pt>
                <c:pt idx="6">
                  <c:v>44743</c:v>
                </c:pt>
                <c:pt idx="7">
                  <c:v>44774</c:v>
                </c:pt>
                <c:pt idx="8">
                  <c:v>44805</c:v>
                </c:pt>
                <c:pt idx="9">
                  <c:v>44835</c:v>
                </c:pt>
                <c:pt idx="10">
                  <c:v>44866</c:v>
                </c:pt>
                <c:pt idx="11">
                  <c:v>44896</c:v>
                </c:pt>
              </c:numCache>
            </c:numRef>
          </c:cat>
          <c:val>
            <c:numRef>
              <c:f>'Part 9 (Graph)'!$N$7:$N$18</c:f>
              <c:numCache>
                <c:formatCode>0%</c:formatCode>
                <c:ptCount val="12"/>
                <c:pt idx="0">
                  <c:v>0.85</c:v>
                </c:pt>
                <c:pt idx="1">
                  <c:v>0.9642857142857143</c:v>
                </c:pt>
                <c:pt idx="2">
                  <c:v>0.95</c:v>
                </c:pt>
                <c:pt idx="3">
                  <c:v>0.9375</c:v>
                </c:pt>
                <c:pt idx="4">
                  <c:v>0.91666666666666674</c:v>
                </c:pt>
                <c:pt idx="5">
                  <c:v>0.8125</c:v>
                </c:pt>
                <c:pt idx="6">
                  <c:v>0.9</c:v>
                </c:pt>
                <c:pt idx="7">
                  <c:v>0.8214285714285714</c:v>
                </c:pt>
                <c:pt idx="8">
                  <c:v>0.6785714285714286</c:v>
                </c:pt>
                <c:pt idx="9">
                  <c:v>0.8</c:v>
                </c:pt>
                <c:pt idx="10">
                  <c:v>0.82692307692307698</c:v>
                </c:pt>
                <c:pt idx="11">
                  <c:v>0.8</c:v>
                </c:pt>
              </c:numCache>
            </c:numRef>
          </c:val>
          <c:smooth val="0"/>
          <c:extLst>
            <c:ext xmlns:c16="http://schemas.microsoft.com/office/drawing/2014/chart" uri="{C3380CC4-5D6E-409C-BE32-E72D297353CC}">
              <c16:uniqueId val="{00000000-52A5-464B-89BF-D3E64E4534D3}"/>
            </c:ext>
          </c:extLst>
        </c:ser>
        <c:dLbls>
          <c:showLegendKey val="0"/>
          <c:showVal val="0"/>
          <c:showCatName val="0"/>
          <c:showSerName val="0"/>
          <c:showPercent val="0"/>
          <c:showBubbleSize val="0"/>
        </c:dLbls>
        <c:smooth val="0"/>
        <c:axId val="1253222495"/>
        <c:axId val="1253222975"/>
      </c:lineChart>
      <c:dateAx>
        <c:axId val="1253222495"/>
        <c:scaling>
          <c:orientation val="minMax"/>
        </c:scaling>
        <c:delete val="0"/>
        <c:axPos val="b"/>
        <c:numFmt formatCode="[$-409]m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253222975"/>
        <c:crosses val="autoZero"/>
        <c:auto val="1"/>
        <c:lblOffset val="100"/>
        <c:baseTimeUnit val="months"/>
      </c:dateAx>
      <c:valAx>
        <c:axId val="1253222975"/>
        <c:scaling>
          <c:orientation val="minMax"/>
          <c:max val="1"/>
          <c:min val="0.65000000000000013"/>
        </c:scaling>
        <c:delete val="0"/>
        <c:axPos val="l"/>
        <c:majorGridlines>
          <c:spPr>
            <a:ln w="9525" cap="flat" cmpd="sng" algn="ctr">
              <a:solidFill>
                <a:schemeClr val="tx1">
                  <a:lumMod val="15000"/>
                  <a:lumOff val="85000"/>
                </a:schemeClr>
              </a:solidFill>
              <a:round/>
            </a:ln>
            <a:effectLst>
              <a:outerShdw blurRad="50800" dist="50800" dir="5400000" sx="2000" sy="2000" algn="ctr" rotWithShape="0">
                <a:srgbClr val="000000">
                  <a:alpha val="43137"/>
                </a:srgbClr>
              </a:outerShdw>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222495"/>
        <c:crosses val="autoZero"/>
        <c:crossBetween val="between"/>
        <c:majorUnit val="5.000000000000001E-2"/>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Survey Histogram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Survey Histogram</a:t>
          </a:r>
        </a:p>
      </cx:txPr>
    </cx:title>
    <cx:plotArea>
      <cx:plotAreaRegion>
        <cx:series layoutId="clusteredColumn" uniqueId="{3226C8F7-D41B-4576-AB33-4C6378C8B7C8}">
          <cx:dataId val="0"/>
          <cx:layoutPr>
            <cx:aggregation/>
          </cx:layoutPr>
        </cx:series>
      </cx:plotAreaRegion>
      <cx:axis id="0">
        <cx:catScaling gapWidth="0"/>
        <cx:tickLabels/>
        <cx:numFmt formatCode="#,##0.00" sourceLinked="0"/>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3.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4.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image" Target="../media/image12.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4</xdr:row>
      <xdr:rowOff>57150</xdr:rowOff>
    </xdr:from>
    <xdr:to>
      <xdr:col>5</xdr:col>
      <xdr:colOff>587418</xdr:colOff>
      <xdr:row>14</xdr:row>
      <xdr:rowOff>158750</xdr:rowOff>
    </xdr:to>
    <xdr:pic>
      <xdr:nvPicPr>
        <xdr:cNvPr id="2" name="Picture 1">
          <a:extLst>
            <a:ext uri="{FF2B5EF4-FFF2-40B4-BE49-F238E27FC236}">
              <a16:creationId xmlns:a16="http://schemas.microsoft.com/office/drawing/2014/main" id="{24CB7D86-91D1-415F-A498-7856A02D2240}"/>
            </a:ext>
          </a:extLst>
        </xdr:cNvPr>
        <xdr:cNvPicPr>
          <a:picLocks noChangeAspect="1"/>
        </xdr:cNvPicPr>
      </xdr:nvPicPr>
      <xdr:blipFill>
        <a:blip xmlns:r="http://schemas.openxmlformats.org/officeDocument/2006/relationships" r:embed="rId1"/>
        <a:stretch>
          <a:fillRect/>
        </a:stretch>
      </xdr:blipFill>
      <xdr:spPr>
        <a:xfrm>
          <a:off x="38100" y="1098550"/>
          <a:ext cx="3597318" cy="194945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6</xdr:col>
      <xdr:colOff>139700</xdr:colOff>
      <xdr:row>4</xdr:row>
      <xdr:rowOff>44449</xdr:rowOff>
    </xdr:from>
    <xdr:to>
      <xdr:col>12</xdr:col>
      <xdr:colOff>95250</xdr:colOff>
      <xdr:row>15</xdr:row>
      <xdr:rowOff>21275</xdr:rowOff>
    </xdr:to>
    <xdr:pic>
      <xdr:nvPicPr>
        <xdr:cNvPr id="3" name="Picture 2" descr="Logiks abstract test">
          <a:extLst>
            <a:ext uri="{FF2B5EF4-FFF2-40B4-BE49-F238E27FC236}">
              <a16:creationId xmlns:a16="http://schemas.microsoft.com/office/drawing/2014/main" id="{3F9D3588-5B88-4B2E-937D-5EED67C232A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97300" y="1085849"/>
          <a:ext cx="3613150" cy="2002476"/>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266700</xdr:colOff>
      <xdr:row>4</xdr:row>
      <xdr:rowOff>50800</xdr:rowOff>
    </xdr:from>
    <xdr:to>
      <xdr:col>19</xdr:col>
      <xdr:colOff>254384</xdr:colOff>
      <xdr:row>15</xdr:row>
      <xdr:rowOff>19050</xdr:rowOff>
    </xdr:to>
    <xdr:pic>
      <xdr:nvPicPr>
        <xdr:cNvPr id="4" name="Picture 3">
          <a:extLst>
            <a:ext uri="{FF2B5EF4-FFF2-40B4-BE49-F238E27FC236}">
              <a16:creationId xmlns:a16="http://schemas.microsoft.com/office/drawing/2014/main" id="{8B696BDD-E44B-4E2E-8EE4-1DC47E4F127C}"/>
            </a:ext>
          </a:extLst>
        </xdr:cNvPr>
        <xdr:cNvPicPr>
          <a:picLocks noChangeAspect="1"/>
        </xdr:cNvPicPr>
      </xdr:nvPicPr>
      <xdr:blipFill>
        <a:blip xmlns:r="http://schemas.openxmlformats.org/officeDocument/2006/relationships" r:embed="rId3"/>
        <a:stretch>
          <a:fillRect/>
        </a:stretch>
      </xdr:blipFill>
      <xdr:spPr>
        <a:xfrm>
          <a:off x="7581900" y="1092200"/>
          <a:ext cx="4261234" cy="199390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0</xdr:col>
      <xdr:colOff>533400</xdr:colOff>
      <xdr:row>19</xdr:row>
      <xdr:rowOff>146050</xdr:rowOff>
    </xdr:from>
    <xdr:to>
      <xdr:col>8</xdr:col>
      <xdr:colOff>151258</xdr:colOff>
      <xdr:row>24</xdr:row>
      <xdr:rowOff>74949</xdr:rowOff>
    </xdr:to>
    <xdr:pic>
      <xdr:nvPicPr>
        <xdr:cNvPr id="5" name="Picture 4">
          <a:extLst>
            <a:ext uri="{FF2B5EF4-FFF2-40B4-BE49-F238E27FC236}">
              <a16:creationId xmlns:a16="http://schemas.microsoft.com/office/drawing/2014/main" id="{C453801A-42DD-40A1-A3E2-CACD687EE859}"/>
            </a:ext>
          </a:extLst>
        </xdr:cNvPr>
        <xdr:cNvPicPr>
          <a:picLocks noChangeAspect="1"/>
        </xdr:cNvPicPr>
      </xdr:nvPicPr>
      <xdr:blipFill>
        <a:blip xmlns:r="http://schemas.openxmlformats.org/officeDocument/2006/relationships" r:embed="rId4"/>
        <a:stretch>
          <a:fillRect/>
        </a:stretch>
      </xdr:blipFill>
      <xdr:spPr>
        <a:xfrm>
          <a:off x="533400" y="3949700"/>
          <a:ext cx="4494658" cy="849649"/>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0</xdr:col>
      <xdr:colOff>539750</xdr:colOff>
      <xdr:row>24</xdr:row>
      <xdr:rowOff>112498</xdr:rowOff>
    </xdr:from>
    <xdr:to>
      <xdr:col>8</xdr:col>
      <xdr:colOff>158750</xdr:colOff>
      <xdr:row>30</xdr:row>
      <xdr:rowOff>6350</xdr:rowOff>
    </xdr:to>
    <xdr:pic>
      <xdr:nvPicPr>
        <xdr:cNvPr id="6" name="Picture 5">
          <a:extLst>
            <a:ext uri="{FF2B5EF4-FFF2-40B4-BE49-F238E27FC236}">
              <a16:creationId xmlns:a16="http://schemas.microsoft.com/office/drawing/2014/main" id="{9D845E1F-50EF-4D1D-8863-F136EC6696FF}"/>
            </a:ext>
          </a:extLst>
        </xdr:cNvPr>
        <xdr:cNvPicPr>
          <a:picLocks noChangeAspect="1"/>
        </xdr:cNvPicPr>
      </xdr:nvPicPr>
      <xdr:blipFill>
        <a:blip xmlns:r="http://schemas.openxmlformats.org/officeDocument/2006/relationships" r:embed="rId5"/>
        <a:stretch>
          <a:fillRect/>
        </a:stretch>
      </xdr:blipFill>
      <xdr:spPr>
        <a:xfrm>
          <a:off x="539750" y="4836898"/>
          <a:ext cx="4495800" cy="998752"/>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9</xdr:col>
      <xdr:colOff>444500</xdr:colOff>
      <xdr:row>19</xdr:row>
      <xdr:rowOff>171450</xdr:rowOff>
    </xdr:from>
    <xdr:to>
      <xdr:col>17</xdr:col>
      <xdr:colOff>179224</xdr:colOff>
      <xdr:row>24</xdr:row>
      <xdr:rowOff>120650</xdr:rowOff>
    </xdr:to>
    <xdr:pic>
      <xdr:nvPicPr>
        <xdr:cNvPr id="7" name="Picture 6">
          <a:extLst>
            <a:ext uri="{FF2B5EF4-FFF2-40B4-BE49-F238E27FC236}">
              <a16:creationId xmlns:a16="http://schemas.microsoft.com/office/drawing/2014/main" id="{E755E8E8-A491-4609-8C08-908C6A6276ED}"/>
            </a:ext>
          </a:extLst>
        </xdr:cNvPr>
        <xdr:cNvPicPr>
          <a:picLocks noChangeAspect="1"/>
        </xdr:cNvPicPr>
      </xdr:nvPicPr>
      <xdr:blipFill>
        <a:blip xmlns:r="http://schemas.openxmlformats.org/officeDocument/2006/relationships" r:embed="rId6"/>
        <a:stretch>
          <a:fillRect/>
        </a:stretch>
      </xdr:blipFill>
      <xdr:spPr>
        <a:xfrm>
          <a:off x="5930900" y="3975100"/>
          <a:ext cx="4617874" cy="86995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9</xdr:col>
      <xdr:colOff>438150</xdr:colOff>
      <xdr:row>24</xdr:row>
      <xdr:rowOff>177214</xdr:rowOff>
    </xdr:from>
    <xdr:to>
      <xdr:col>17</xdr:col>
      <xdr:colOff>196850</xdr:colOff>
      <xdr:row>30</xdr:row>
      <xdr:rowOff>63500</xdr:rowOff>
    </xdr:to>
    <xdr:pic>
      <xdr:nvPicPr>
        <xdr:cNvPr id="8" name="Picture 7">
          <a:extLst>
            <a:ext uri="{FF2B5EF4-FFF2-40B4-BE49-F238E27FC236}">
              <a16:creationId xmlns:a16="http://schemas.microsoft.com/office/drawing/2014/main" id="{FF254068-559C-4D9F-B03E-339D0B7E3D4C}"/>
            </a:ext>
          </a:extLst>
        </xdr:cNvPr>
        <xdr:cNvPicPr>
          <a:picLocks noChangeAspect="1"/>
        </xdr:cNvPicPr>
      </xdr:nvPicPr>
      <xdr:blipFill>
        <a:blip xmlns:r="http://schemas.openxmlformats.org/officeDocument/2006/relationships" r:embed="rId7"/>
        <a:stretch>
          <a:fillRect/>
        </a:stretch>
      </xdr:blipFill>
      <xdr:spPr>
        <a:xfrm>
          <a:off x="5924550" y="4901614"/>
          <a:ext cx="4635500" cy="991186"/>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177800</xdr:colOff>
      <xdr:row>2</xdr:row>
      <xdr:rowOff>57150</xdr:rowOff>
    </xdr:from>
    <xdr:to>
      <xdr:col>9</xdr:col>
      <xdr:colOff>517333</xdr:colOff>
      <xdr:row>18</xdr:row>
      <xdr:rowOff>6350</xdr:rowOff>
    </xdr:to>
    <xdr:pic>
      <xdr:nvPicPr>
        <xdr:cNvPr id="2" name="Picture 1">
          <a:extLst>
            <a:ext uri="{FF2B5EF4-FFF2-40B4-BE49-F238E27FC236}">
              <a16:creationId xmlns:a16="http://schemas.microsoft.com/office/drawing/2014/main" id="{FD623D8C-758A-1FD1-FDE3-D7FA44083463}"/>
            </a:ext>
          </a:extLst>
        </xdr:cNvPr>
        <xdr:cNvPicPr>
          <a:picLocks noChangeAspect="1"/>
        </xdr:cNvPicPr>
      </xdr:nvPicPr>
      <xdr:blipFill>
        <a:blip xmlns:r="http://schemas.openxmlformats.org/officeDocument/2006/relationships" r:embed="rId1"/>
        <a:stretch>
          <a:fillRect/>
        </a:stretch>
      </xdr:blipFill>
      <xdr:spPr>
        <a:xfrm>
          <a:off x="177800" y="730250"/>
          <a:ext cx="5825933" cy="300355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0</xdr:col>
      <xdr:colOff>85725</xdr:colOff>
      <xdr:row>33</xdr:row>
      <xdr:rowOff>177800</xdr:rowOff>
    </xdr:from>
    <xdr:to>
      <xdr:col>16</xdr:col>
      <xdr:colOff>94018</xdr:colOff>
      <xdr:row>46</xdr:row>
      <xdr:rowOff>53975</xdr:rowOff>
    </xdr:to>
    <xdr:pic>
      <xdr:nvPicPr>
        <xdr:cNvPr id="3" name="Picture 2">
          <a:extLst>
            <a:ext uri="{FF2B5EF4-FFF2-40B4-BE49-F238E27FC236}">
              <a16:creationId xmlns:a16="http://schemas.microsoft.com/office/drawing/2014/main" id="{A608384B-BE60-1DCA-0849-57B08AF86EF8}"/>
            </a:ext>
          </a:extLst>
        </xdr:cNvPr>
        <xdr:cNvPicPr>
          <a:picLocks noChangeAspect="1"/>
        </xdr:cNvPicPr>
      </xdr:nvPicPr>
      <xdr:blipFill>
        <a:blip xmlns:r="http://schemas.openxmlformats.org/officeDocument/2006/relationships" r:embed="rId2"/>
        <a:stretch>
          <a:fillRect/>
        </a:stretch>
      </xdr:blipFill>
      <xdr:spPr>
        <a:xfrm>
          <a:off x="85725" y="6873875"/>
          <a:ext cx="9761893" cy="222885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1</xdr:col>
      <xdr:colOff>37465</xdr:colOff>
      <xdr:row>27</xdr:row>
      <xdr:rowOff>85725</xdr:rowOff>
    </xdr:from>
    <xdr:ext cx="3445510" cy="4057842"/>
    <xdr:pic>
      <xdr:nvPicPr>
        <xdr:cNvPr id="2" name="Picture 1">
          <a:extLst>
            <a:ext uri="{FF2B5EF4-FFF2-40B4-BE49-F238E27FC236}">
              <a16:creationId xmlns:a16="http://schemas.microsoft.com/office/drawing/2014/main" id="{B6A439FB-65E4-4467-BF24-74ADD4DD860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2715" y="4895850"/>
          <a:ext cx="3445510" cy="4057842"/>
        </a:xfrm>
        <a:prstGeom prst="rect">
          <a:avLst/>
        </a:prstGeom>
        <a:ln w="38100" cap="sq">
          <a:solidFill>
            <a:schemeClr val="accent2">
              <a:lumMod val="60000"/>
              <a:lumOff val="40000"/>
            </a:schemeClr>
          </a:solidFill>
          <a:prstDash val="solid"/>
          <a:miter lim="800000"/>
        </a:ln>
        <a:effectLst>
          <a:outerShdw blurRad="50800" dist="38100" dir="2700000" algn="tl" rotWithShape="0">
            <a:srgbClr val="000000">
              <a:alpha val="43000"/>
            </a:srgbClr>
          </a:outerShdw>
        </a:effectLst>
      </xdr:spPr>
    </xdr:pic>
    <xdr:clientData/>
  </xdr:oneCellAnchor>
  <xdr:oneCellAnchor>
    <xdr:from>
      <xdr:col>6</xdr:col>
      <xdr:colOff>184785</xdr:colOff>
      <xdr:row>27</xdr:row>
      <xdr:rowOff>186690</xdr:rowOff>
    </xdr:from>
    <xdr:ext cx="4257675" cy="1343025"/>
    <xdr:pic>
      <xdr:nvPicPr>
        <xdr:cNvPr id="3" name="Picture 4">
          <a:extLst>
            <a:ext uri="{FF2B5EF4-FFF2-40B4-BE49-F238E27FC236}">
              <a16:creationId xmlns:a16="http://schemas.microsoft.com/office/drawing/2014/main" id="{40FF8A65-6364-43D9-B421-C915D8C111FF}"/>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4209098" y="5032534"/>
          <a:ext cx="4257675" cy="1343025"/>
        </a:xfrm>
        <a:prstGeom prst="rect">
          <a:avLst/>
        </a:prstGeom>
        <a:noFill/>
      </xdr:spPr>
    </xdr:pic>
    <xdr:clientData/>
  </xdr:oneCellAnchor>
</xdr:wsDr>
</file>

<file path=xl/drawings/drawing4.xml><?xml version="1.0" encoding="utf-8"?>
<xdr:wsDr xmlns:xdr="http://schemas.openxmlformats.org/drawingml/2006/spreadsheetDrawing" xmlns:a="http://schemas.openxmlformats.org/drawingml/2006/main">
  <xdr:twoCellAnchor editAs="absolute">
    <xdr:from>
      <xdr:col>14</xdr:col>
      <xdr:colOff>332469</xdr:colOff>
      <xdr:row>15</xdr:row>
      <xdr:rowOff>11339</xdr:rowOff>
    </xdr:from>
    <xdr:to>
      <xdr:col>21</xdr:col>
      <xdr:colOff>133494</xdr:colOff>
      <xdr:row>30</xdr:row>
      <xdr:rowOff>26999</xdr:rowOff>
    </xdr:to>
    <xdr:pic>
      <xdr:nvPicPr>
        <xdr:cNvPr id="2" name="Picture 1">
          <a:extLst>
            <a:ext uri="{FF2B5EF4-FFF2-40B4-BE49-F238E27FC236}">
              <a16:creationId xmlns:a16="http://schemas.microsoft.com/office/drawing/2014/main" id="{658E98B1-3F61-4ECA-ACC2-A4F9EDC91383}"/>
            </a:ext>
          </a:extLst>
        </xdr:cNvPr>
        <xdr:cNvPicPr>
          <a:picLocks noChangeAspect="1"/>
        </xdr:cNvPicPr>
      </xdr:nvPicPr>
      <xdr:blipFill>
        <a:blip xmlns:r="http://schemas.openxmlformats.org/officeDocument/2006/relationships" r:embed="rId1"/>
        <a:stretch>
          <a:fillRect/>
        </a:stretch>
      </xdr:blipFill>
      <xdr:spPr>
        <a:xfrm>
          <a:off x="9771744" y="2745014"/>
          <a:ext cx="4592100" cy="2730285"/>
        </a:xfrm>
        <a:prstGeom prst="rect">
          <a:avLst/>
        </a:prstGeom>
      </xdr:spPr>
    </xdr:pic>
    <xdr:clientData/>
  </xdr:twoCellAnchor>
  <xdr:twoCellAnchor>
    <xdr:from>
      <xdr:col>2</xdr:col>
      <xdr:colOff>58208</xdr:colOff>
      <xdr:row>5</xdr:row>
      <xdr:rowOff>152401</xdr:rowOff>
    </xdr:from>
    <xdr:to>
      <xdr:col>9</xdr:col>
      <xdr:colOff>555624</xdr:colOff>
      <xdr:row>20</xdr:row>
      <xdr:rowOff>38101</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8A87884B-B2F2-3789-6CA3-3D16344B7AF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05908" y="1114426"/>
              <a:ext cx="4564591"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15</xdr:col>
      <xdr:colOff>0</xdr:colOff>
      <xdr:row>5</xdr:row>
      <xdr:rowOff>44450</xdr:rowOff>
    </xdr:from>
    <xdr:to>
      <xdr:col>22</xdr:col>
      <xdr:colOff>307757</xdr:colOff>
      <xdr:row>20</xdr:row>
      <xdr:rowOff>67994</xdr:rowOff>
    </xdr:to>
    <xdr:pic>
      <xdr:nvPicPr>
        <xdr:cNvPr id="2" name="Picture 1">
          <a:extLst>
            <a:ext uri="{FF2B5EF4-FFF2-40B4-BE49-F238E27FC236}">
              <a16:creationId xmlns:a16="http://schemas.microsoft.com/office/drawing/2014/main" id="{DE6D3968-209B-48CB-AC29-922151DD28D5}"/>
            </a:ext>
          </a:extLst>
        </xdr:cNvPr>
        <xdr:cNvPicPr>
          <a:picLocks noChangeAspect="1"/>
        </xdr:cNvPicPr>
      </xdr:nvPicPr>
      <xdr:blipFill>
        <a:blip xmlns:r="http://schemas.openxmlformats.org/officeDocument/2006/relationships" r:embed="rId1"/>
        <a:stretch>
          <a:fillRect/>
        </a:stretch>
      </xdr:blipFill>
      <xdr:spPr>
        <a:xfrm>
          <a:off x="9620250" y="949325"/>
          <a:ext cx="4803557" cy="2738169"/>
        </a:xfrm>
        <a:prstGeom prst="rect">
          <a:avLst/>
        </a:prstGeom>
      </xdr:spPr>
    </xdr:pic>
    <xdr:clientData/>
  </xdr:twoCellAnchor>
  <xdr:twoCellAnchor>
    <xdr:from>
      <xdr:col>1</xdr:col>
      <xdr:colOff>334214</xdr:colOff>
      <xdr:row>6</xdr:row>
      <xdr:rowOff>14847</xdr:rowOff>
    </xdr:from>
    <xdr:to>
      <xdr:col>9</xdr:col>
      <xdr:colOff>560294</xdr:colOff>
      <xdr:row>21</xdr:row>
      <xdr:rowOff>123264</xdr:rowOff>
    </xdr:to>
    <xdr:graphicFrame macro="">
      <xdr:nvGraphicFramePr>
        <xdr:cNvPr id="3" name="Chart 2">
          <a:extLst>
            <a:ext uri="{FF2B5EF4-FFF2-40B4-BE49-F238E27FC236}">
              <a16:creationId xmlns:a16="http://schemas.microsoft.com/office/drawing/2014/main" id="{363DAF2B-5720-B6B8-A4AF-8A396C971E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evgeny Grazio Mari" refreshedDate="45594.092270833331" createdVersion="8" refreshedVersion="8" minRefreshableVersion="3" recordCount="17" xr:uid="{913EBC7E-59F2-410D-B1AB-5EC071D08232}">
  <cacheSource type="worksheet">
    <worksheetSource ref="B8:X25" sheet="Part 7 (Pivot)"/>
  </cacheSource>
  <cacheFields count="30">
    <cacheField name="Split/Skill" numFmtId="0">
      <sharedItems containsSemiMixedTypes="0" containsString="0" containsNumber="1" containsInteger="1" minValue="105" maxValue="112" count="2">
        <n v="112"/>
        <n v="105"/>
      </sharedItems>
    </cacheField>
    <cacheField name="Date" numFmtId="14">
      <sharedItems containsSemiMixedTypes="0" containsNonDate="0" containsDate="1" containsString="0" minDate="2011-07-13T00:00:00" maxDate="2011-07-14T00:00:00"/>
    </cacheField>
    <cacheField name="Time" numFmtId="20">
      <sharedItems containsSemiMixedTypes="0" containsNonDate="0" containsDate="1" containsString="0" minDate="1899-12-30T04:30:00" maxDate="1899-12-30T10:00:00" count="12">
        <d v="1899-12-30T04:30:00"/>
        <d v="1899-12-30T05:00:00"/>
        <d v="1899-12-30T05:30:00"/>
        <d v="1899-12-30T06:00:00"/>
        <d v="1899-12-30T06:30:00"/>
        <d v="1899-12-30T07:00:00"/>
        <d v="1899-12-30T07:30:00"/>
        <d v="1899-12-30T08:00:00"/>
        <d v="1899-12-30T08:30:00"/>
        <d v="1899-12-30T09:00:00"/>
        <d v="1899-12-30T09:30:00"/>
        <d v="1899-12-30T10:00:00"/>
      </sharedItems>
      <fieldGroup par="24"/>
    </cacheField>
    <cacheField name="Aban Calls" numFmtId="0">
      <sharedItems containsSemiMixedTypes="0" containsString="0" containsNumber="1" containsInteger="1" minValue="0" maxValue="1"/>
    </cacheField>
    <cacheField name="ACD Calls" numFmtId="0">
      <sharedItems containsSemiMixedTypes="0" containsString="0" containsNumber="1" containsInteger="1" minValue="0" maxValue="200"/>
    </cacheField>
    <cacheField name="ACCEPTABLE" numFmtId="0">
      <sharedItems containsSemiMixedTypes="0" containsString="0" containsNumber="1" containsInteger="1" minValue="0" maxValue="199"/>
    </cacheField>
    <cacheField name="ACD Time" numFmtId="0">
      <sharedItems containsSemiMixedTypes="0" containsString="0" containsNumber="1" containsInteger="1" minValue="0" maxValue="116430"/>
    </cacheField>
    <cacheField name="ACW Time" numFmtId="0">
      <sharedItems containsSemiMixedTypes="0" containsString="0" containsNumber="1" containsInteger="1" minValue="0" maxValue="8650"/>
    </cacheField>
    <cacheField name="Hold Time" numFmtId="0">
      <sharedItems containsSemiMixedTypes="0" containsString="0" containsNumber="1" containsInteger="1" minValue="0" maxValue="17953"/>
    </cacheField>
    <cacheField name="Avail Time" numFmtId="0">
      <sharedItems containsSemiMixedTypes="0" containsString="0" containsNumber="1" containsInteger="1" minValue="0" maxValue="17178"/>
    </cacheField>
    <cacheField name="Staffed Time" numFmtId="0">
      <sharedItems containsSemiMixedTypes="0" containsString="0" containsNumber="1" containsInteger="1" minValue="5676" maxValue="179875"/>
    </cacheField>
    <cacheField name="Default" numFmtId="0">
      <sharedItems containsSemiMixedTypes="0" containsString="0" containsNumber="1" containsInteger="1" minValue="505" maxValue="9172"/>
    </cacheField>
    <cacheField name="Break" numFmtId="0">
      <sharedItems containsString="0" containsBlank="1" containsNumber="1" containsInteger="1" minValue="0" maxValue="18861"/>
    </cacheField>
    <cacheField name="TPUSA Meeting" numFmtId="0">
      <sharedItems containsSemiMixedTypes="0" containsString="0" containsNumber="1" containsInteger="1" minValue="0" maxValue="175"/>
    </cacheField>
    <cacheField name="Client Meeting" numFmtId="0">
      <sharedItems containsSemiMixedTypes="0" containsString="0" containsNumber="1" containsInteger="1" minValue="0" maxValue="7224"/>
    </cacheField>
    <cacheField name="Coaching" numFmtId="0">
      <sharedItems containsMixedTypes="1" containsNumber="1" containsInteger="1" minValue="0" maxValue="3252" count="9">
        <n v="0"/>
        <s v="`"/>
        <n v="175"/>
        <n v="631"/>
        <n v="177"/>
        <n v="1404"/>
        <n v="1511"/>
        <n v="282"/>
        <n v="3252"/>
      </sharedItems>
    </cacheField>
    <cacheField name="Desk Training" numFmtId="0">
      <sharedItems containsSemiMixedTypes="0" containsString="0" containsNumber="1" containsInteger="1" minValue="0" maxValue="22289"/>
    </cacheField>
    <cacheField name="Production Prep" numFmtId="0">
      <sharedItems containsSemiMixedTypes="0" containsString="0" containsNumber="1" containsInteger="1" minValue="0" maxValue="0"/>
    </cacheField>
    <cacheField name="7" numFmtId="1">
      <sharedItems containsSemiMixedTypes="0" containsString="0" containsNumber="1" containsInteger="1" minValue="0" maxValue="0"/>
    </cacheField>
    <cacheField name="8" numFmtId="1">
      <sharedItems containsSemiMixedTypes="0" containsString="0" containsNumber="1" containsInteger="1" minValue="0" maxValue="11849"/>
    </cacheField>
    <cacheField name="9" numFmtId="1">
      <sharedItems containsSemiMixedTypes="0" containsString="0" containsNumber="1" containsInteger="1" minValue="0" maxValue="2"/>
    </cacheField>
    <cacheField name="% Within Service Level" numFmtId="0">
      <sharedItems containsSemiMixedTypes="0" containsString="0" containsNumber="1" containsInteger="1" minValue="0" maxValue="100"/>
    </cacheField>
    <cacheField name="Conf" numFmtId="0">
      <sharedItems containsSemiMixedTypes="0" containsString="0" containsNumber="1" containsInteger="1" minValue="0" maxValue="37"/>
    </cacheField>
    <cacheField name="Minutes (Time)" numFmtId="0" databaseField="0">
      <fieldGroup base="2">
        <rangePr groupBy="minutes" startDate="1899-12-30T04:30:00" endDate="1899-12-30T10:00: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Hours (Time)" numFmtId="0" databaseField="0">
      <fieldGroup base="2">
        <rangePr groupBy="hours" startDate="1899-12-30T04:30:00" endDate="1899-12-30T10:00:00"/>
        <groupItems count="26">
          <s v="&lt;00/01/1900"/>
          <s v="00"/>
          <s v="01"/>
          <s v="02"/>
          <s v="03"/>
          <s v="04"/>
          <s v="05"/>
          <s v="06"/>
          <s v="07"/>
          <s v="08"/>
          <s v="09"/>
          <s v="10"/>
          <s v="11"/>
          <s v="12"/>
          <s v="13"/>
          <s v="14"/>
          <s v="15"/>
          <s v="16"/>
          <s v="17"/>
          <s v="18"/>
          <s v="19"/>
          <s v="20"/>
          <s v="21"/>
          <s v="22"/>
          <s v="23"/>
          <s v="&gt;00/01/1900"/>
        </groupItems>
      </fieldGroup>
    </cacheField>
    <cacheField name="Field1" numFmtId="0" formula="'Aban Calls'/ ('Aban Calls'+'ACD Calls')" databaseField="0"/>
    <cacheField name="Field2" numFmtId="0" formula="ACCEPTABLE/'ACD Calls'" databaseField="0"/>
    <cacheField name="Field3" numFmtId="0" formula="Coaching/'Staffed Time'" databaseField="0"/>
    <cacheField name="Field4" numFmtId="0" formula="'ACD Calls'+'Aban Calls'" databaseField="0"/>
    <cacheField name="Field5" numFmtId="0" formula="'Staffed Time'/ 3600"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x v="0"/>
    <d v="2011-07-13T00:00:00"/>
    <x v="0"/>
    <n v="0"/>
    <n v="0"/>
    <n v="0"/>
    <n v="0"/>
    <n v="0"/>
    <n v="0"/>
    <n v="0"/>
    <n v="5732"/>
    <n v="918"/>
    <n v="0"/>
    <n v="0"/>
    <n v="4814"/>
    <x v="0"/>
    <n v="0"/>
    <n v="0"/>
    <n v="0"/>
    <n v="0"/>
    <n v="0"/>
    <n v="0"/>
    <n v="0"/>
  </r>
  <r>
    <x v="0"/>
    <d v="2011-07-13T00:00:00"/>
    <x v="1"/>
    <n v="0"/>
    <n v="21"/>
    <n v="21"/>
    <n v="13782"/>
    <n v="428"/>
    <n v="611"/>
    <n v="17178"/>
    <n v="35975"/>
    <n v="3217"/>
    <n v="0"/>
    <n v="0"/>
    <n v="411"/>
    <x v="1"/>
    <n v="0"/>
    <n v="0"/>
    <n v="0"/>
    <n v="255"/>
    <n v="0"/>
    <n v="100"/>
    <n v="2"/>
  </r>
  <r>
    <x v="0"/>
    <d v="2011-07-13T00:00:00"/>
    <x v="2"/>
    <n v="0"/>
    <n v="49"/>
    <n v="49"/>
    <n v="24248"/>
    <n v="1425"/>
    <n v="1593"/>
    <n v="16388"/>
    <n v="44908"/>
    <n v="1251"/>
    <m/>
    <n v="0"/>
    <n v="0"/>
    <x v="0"/>
    <n v="72"/>
    <n v="0"/>
    <n v="0"/>
    <n v="651"/>
    <n v="0"/>
    <n v="100"/>
    <n v="7"/>
  </r>
  <r>
    <x v="0"/>
    <d v="2011-07-13T00:00:00"/>
    <x v="3"/>
    <n v="0"/>
    <n v="34"/>
    <n v="34"/>
    <n v="20751"/>
    <n v="1073"/>
    <n v="2048"/>
    <n v="8941"/>
    <n v="47325"/>
    <n v="1528"/>
    <n v="11653"/>
    <n v="0"/>
    <n v="0"/>
    <x v="0"/>
    <n v="0"/>
    <n v="0"/>
    <n v="0"/>
    <n v="2253"/>
    <n v="0"/>
    <n v="100"/>
    <n v="7"/>
  </r>
  <r>
    <x v="0"/>
    <d v="2011-07-13T00:00:00"/>
    <x v="4"/>
    <n v="0"/>
    <n v="50"/>
    <n v="50"/>
    <n v="26655"/>
    <n v="1766"/>
    <n v="2364"/>
    <n v="4652"/>
    <n v="48383"/>
    <n v="832"/>
    <n v="7704"/>
    <n v="0"/>
    <n v="0"/>
    <x v="0"/>
    <n v="0"/>
    <n v="0"/>
    <n v="0"/>
    <n v="5208"/>
    <n v="0"/>
    <n v="100"/>
    <n v="10"/>
  </r>
  <r>
    <x v="0"/>
    <d v="2011-07-13T00:00:00"/>
    <x v="5"/>
    <n v="0"/>
    <n v="85"/>
    <n v="77"/>
    <n v="54961"/>
    <n v="4699"/>
    <n v="4083"/>
    <n v="9112"/>
    <n v="84164"/>
    <n v="3140"/>
    <n v="2161"/>
    <n v="0"/>
    <n v="15"/>
    <x v="0"/>
    <n v="0"/>
    <n v="0"/>
    <n v="0"/>
    <n v="5113"/>
    <n v="0"/>
    <n v="91"/>
    <n v="15"/>
  </r>
  <r>
    <x v="1"/>
    <d v="2011-07-13T00:00:00"/>
    <x v="6"/>
    <n v="0"/>
    <n v="0"/>
    <n v="0"/>
    <n v="0"/>
    <n v="0"/>
    <n v="0"/>
    <n v="50"/>
    <n v="5676"/>
    <n v="678"/>
    <n v="1"/>
    <n v="0"/>
    <n v="4728"/>
    <x v="0"/>
    <n v="219"/>
    <n v="0"/>
    <n v="0"/>
    <n v="0"/>
    <n v="0"/>
    <n v="0"/>
    <n v="0"/>
  </r>
  <r>
    <x v="0"/>
    <d v="2011-07-13T00:00:00"/>
    <x v="6"/>
    <n v="0"/>
    <n v="122"/>
    <n v="121"/>
    <n v="74617"/>
    <n v="6400"/>
    <n v="10429"/>
    <n v="9436"/>
    <n v="116153"/>
    <n v="6842"/>
    <n v="906"/>
    <n v="0"/>
    <n v="0"/>
    <x v="0"/>
    <n v="0"/>
    <n v="0"/>
    <n v="0"/>
    <n v="10594"/>
    <n v="0"/>
    <n v="99"/>
    <n v="23"/>
  </r>
  <r>
    <x v="1"/>
    <d v="2011-07-13T00:00:00"/>
    <x v="7"/>
    <n v="0"/>
    <n v="28"/>
    <n v="24"/>
    <n v="14874"/>
    <n v="2445"/>
    <n v="1454"/>
    <n v="1390"/>
    <n v="48614"/>
    <n v="1692"/>
    <n v="0"/>
    <n v="0"/>
    <n v="2316"/>
    <x v="0"/>
    <n v="22289"/>
    <n v="0"/>
    <n v="0"/>
    <n v="1394"/>
    <n v="0"/>
    <n v="86"/>
    <n v="1"/>
  </r>
  <r>
    <x v="0"/>
    <d v="2011-07-13T00:00:00"/>
    <x v="7"/>
    <n v="0"/>
    <n v="166"/>
    <n v="165"/>
    <n v="86125"/>
    <n v="6957"/>
    <n v="14427"/>
    <n v="12147"/>
    <n v="150494"/>
    <n v="9172"/>
    <n v="15840"/>
    <n v="175"/>
    <n v="0"/>
    <x v="2"/>
    <n v="0"/>
    <n v="0"/>
    <n v="0"/>
    <n v="11694"/>
    <n v="0"/>
    <n v="99"/>
    <n v="28"/>
  </r>
  <r>
    <x v="1"/>
    <d v="2011-07-13T00:00:00"/>
    <x v="8"/>
    <n v="0"/>
    <n v="37"/>
    <n v="36"/>
    <n v="17862"/>
    <n v="3730"/>
    <n v="3107"/>
    <n v="1734"/>
    <n v="50286"/>
    <n v="696"/>
    <n v="0"/>
    <n v="0"/>
    <n v="0"/>
    <x v="3"/>
    <n v="21346"/>
    <n v="0"/>
    <n v="0"/>
    <n v="1875"/>
    <n v="0"/>
    <n v="97"/>
    <n v="3"/>
  </r>
  <r>
    <x v="0"/>
    <d v="2011-07-13T00:00:00"/>
    <x v="8"/>
    <n v="0"/>
    <n v="156"/>
    <n v="155"/>
    <n v="84868"/>
    <n v="6485"/>
    <n v="12784"/>
    <n v="9752"/>
    <n v="145507"/>
    <n v="6872"/>
    <n v="18861"/>
    <n v="0"/>
    <n v="0"/>
    <x v="4"/>
    <n v="0"/>
    <n v="0"/>
    <n v="0"/>
    <n v="9408"/>
    <n v="0"/>
    <n v="99"/>
    <n v="31"/>
  </r>
  <r>
    <x v="1"/>
    <d v="2011-07-13T00:00:00"/>
    <x v="9"/>
    <n v="0"/>
    <n v="44"/>
    <n v="44"/>
    <n v="18348"/>
    <n v="2798"/>
    <n v="4818"/>
    <n v="1704"/>
    <n v="50251"/>
    <n v="635"/>
    <n v="1003"/>
    <n v="0"/>
    <n v="0"/>
    <x v="5"/>
    <n v="20591"/>
    <n v="0"/>
    <n v="0"/>
    <n v="542"/>
    <n v="0"/>
    <n v="100"/>
    <n v="3"/>
  </r>
  <r>
    <x v="0"/>
    <d v="2011-07-13T00:00:00"/>
    <x v="9"/>
    <n v="0"/>
    <n v="194"/>
    <n v="194"/>
    <n v="112078"/>
    <n v="8192"/>
    <n v="17953"/>
    <n v="8174"/>
    <n v="171863"/>
    <n v="7885"/>
    <n v="12498"/>
    <n v="0"/>
    <n v="0"/>
    <x v="0"/>
    <n v="0"/>
    <n v="0"/>
    <n v="0"/>
    <n v="11849"/>
    <n v="0"/>
    <n v="100"/>
    <n v="35"/>
  </r>
  <r>
    <x v="1"/>
    <d v="2011-07-13T00:00:00"/>
    <x v="10"/>
    <n v="0"/>
    <n v="23"/>
    <n v="23"/>
    <n v="13681"/>
    <n v="1487"/>
    <n v="1858"/>
    <n v="1759"/>
    <n v="50230"/>
    <n v="505"/>
    <n v="10354"/>
    <n v="0"/>
    <n v="0"/>
    <x v="6"/>
    <n v="17918"/>
    <n v="0"/>
    <n v="0"/>
    <n v="1062"/>
    <n v="0"/>
    <n v="100"/>
    <n v="2"/>
  </r>
  <r>
    <x v="0"/>
    <d v="2011-07-13T00:00:00"/>
    <x v="10"/>
    <n v="0"/>
    <n v="200"/>
    <n v="199"/>
    <n v="116430"/>
    <n v="8650"/>
    <n v="16503"/>
    <n v="9749"/>
    <n v="179875"/>
    <n v="6096"/>
    <n v="10753"/>
    <n v="0"/>
    <n v="7224"/>
    <x v="7"/>
    <n v="0"/>
    <n v="0"/>
    <n v="0"/>
    <n v="11523"/>
    <n v="0"/>
    <n v="100"/>
    <n v="37"/>
  </r>
  <r>
    <x v="1"/>
    <d v="2011-07-13T00:00:00"/>
    <x v="11"/>
    <n v="1"/>
    <n v="42"/>
    <n v="40"/>
    <n v="20500"/>
    <n v="3276"/>
    <n v="4702"/>
    <n v="1659"/>
    <n v="50400"/>
    <n v="947"/>
    <n v="12106"/>
    <n v="0"/>
    <n v="0"/>
    <x v="8"/>
    <n v="383"/>
    <n v="0"/>
    <n v="0"/>
    <n v="3943"/>
    <n v="2"/>
    <n v="93"/>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279FA1-D7E9-4DA8-ABF9-1F7175624BC8}"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4:F74" firstHeaderRow="0" firstDataRow="1" firstDataCol="1"/>
  <pivotFields count="30">
    <pivotField axis="axisRow" showAll="0">
      <items count="3">
        <item x="1"/>
        <item x="0"/>
        <item t="default"/>
      </items>
    </pivotField>
    <pivotField numFmtId="14" showAll="0"/>
    <pivotField axis="axisRow" numFmtId="20"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10">
        <item x="0"/>
        <item x="2"/>
        <item x="4"/>
        <item x="7"/>
        <item x="3"/>
        <item x="5"/>
        <item x="6"/>
        <item x="8"/>
        <item x="1"/>
        <item t="default"/>
      </items>
    </pivotField>
    <pivotField showAll="0"/>
    <pivotField showAll="0"/>
    <pivotField numFmtId="1" showAll="0"/>
    <pivotField numFmtId="1" showAll="0"/>
    <pivotField numFmtId="1" showAll="0"/>
    <pivotField showAll="0"/>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dataField="1" dragToRow="0" dragToCol="0" dragToPage="0" showAll="0" defaultSubtotal="0"/>
    <pivotField dataField="1"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s>
  <rowFields count="2">
    <field x="0"/>
    <field x="2"/>
  </rowFields>
  <rowItems count="20">
    <i>
      <x/>
    </i>
    <i r="1">
      <x v="6"/>
    </i>
    <i r="1">
      <x v="7"/>
    </i>
    <i r="1">
      <x v="8"/>
    </i>
    <i r="1">
      <x v="9"/>
    </i>
    <i r="1">
      <x v="10"/>
    </i>
    <i r="1">
      <x v="11"/>
    </i>
    <i>
      <x v="1"/>
    </i>
    <i r="1">
      <x/>
    </i>
    <i r="1">
      <x v="1"/>
    </i>
    <i r="1">
      <x v="2"/>
    </i>
    <i r="1">
      <x v="3"/>
    </i>
    <i r="1">
      <x v="4"/>
    </i>
    <i r="1">
      <x v="5"/>
    </i>
    <i r="1">
      <x v="6"/>
    </i>
    <i r="1">
      <x v="7"/>
    </i>
    <i r="1">
      <x v="8"/>
    </i>
    <i r="1">
      <x v="9"/>
    </i>
    <i r="1">
      <x v="10"/>
    </i>
    <i t="grand">
      <x/>
    </i>
  </rowItems>
  <colFields count="1">
    <field x="-2"/>
  </colFields>
  <colItems count="4">
    <i>
      <x/>
    </i>
    <i i="1">
      <x v="1"/>
    </i>
    <i i="2">
      <x v="2"/>
    </i>
    <i i="3">
      <x v="3"/>
    </i>
  </colItems>
  <dataFields count="4">
    <dataField name="Aban%" fld="25" baseField="0" baseItem="0" numFmtId="165"/>
    <dataField name="SL%" fld="26" baseField="0" baseItem="0" numFmtId="165"/>
    <dataField name="OFFERED" fld="28" baseField="0" baseItem="0"/>
    <dataField name="Staffed (Hr)" fld="29" baseField="0"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08719B-5CB0-4BEA-ADAA-56C211FBCCC1}" name="Test" displayName="Test" ref="B7:X26" totalsRowShown="0" dataDxfId="24">
  <tableColumns count="23">
    <tableColumn id="1" xr3:uid="{775E69CE-BBB4-4280-A0CE-64886D2762EC}" name="Column1" dataDxfId="23"/>
    <tableColumn id="2" xr3:uid="{22D82EBE-9F7E-48EB-96B2-E9F40AD504B6}" name="Column2" dataDxfId="22"/>
    <tableColumn id="3" xr3:uid="{21561FF5-9C5A-49E8-8978-48274D3AE5DF}" name="Column3" dataDxfId="21"/>
    <tableColumn id="4" xr3:uid="{D6FE9953-E492-4794-BCD5-A82E1477DF20}" name="Column4" dataDxfId="20"/>
    <tableColumn id="5" xr3:uid="{B2852F51-7D23-4DC2-9216-4F842E843D2D}" name="Column5" dataDxfId="19"/>
    <tableColumn id="6" xr3:uid="{622D49EC-7261-4FCB-83EF-2CD6B1E5A628}" name="Column6" dataDxfId="18"/>
    <tableColumn id="7" xr3:uid="{2062D3F0-5D92-4561-B8E8-C05F18837575}" name="Column7" dataDxfId="17"/>
    <tableColumn id="8" xr3:uid="{E05190EE-AFEA-40BA-B311-D898BA40903B}" name="Column8" dataDxfId="16"/>
    <tableColumn id="9" xr3:uid="{E03FC90B-E07C-4A86-8F52-74974DF8C21A}" name="Column9" dataDxfId="15"/>
    <tableColumn id="10" xr3:uid="{713D64A2-C6C9-4754-89CB-8A8BA447040A}" name="Column10" dataDxfId="14"/>
    <tableColumn id="11" xr3:uid="{31470077-905E-42E3-BD70-CEE28C281C54}" name="Column11" dataDxfId="13"/>
    <tableColumn id="12" xr3:uid="{70325BF4-778C-48E0-B8F0-19320F583033}" name="Column12" dataDxfId="12"/>
    <tableColumn id="13" xr3:uid="{9A6BE919-E71A-4E38-9FD0-BCA32C3CA9E9}" name="Column13" dataDxfId="11"/>
    <tableColumn id="14" xr3:uid="{90617441-57E0-445C-9753-3B4936411D72}" name="Column14" dataDxfId="10"/>
    <tableColumn id="15" xr3:uid="{4E664797-0305-4D5B-B2A0-1C11FC966ADE}" name="Column15" dataDxfId="9"/>
    <tableColumn id="16" xr3:uid="{EFE8B9DE-E7B7-484A-9E00-995B0EB763E1}" name="Column16" dataDxfId="8"/>
    <tableColumn id="17" xr3:uid="{B26DA66E-600C-4DC3-A3BD-B193D1F1D07F}" name="Column17" dataDxfId="7"/>
    <tableColumn id="18" xr3:uid="{1702E931-4129-41D6-99D0-2DB00A52F44A}" name="Column18" dataDxfId="6"/>
    <tableColumn id="19" xr3:uid="{2015D484-739A-4024-AD04-643AC874FBB1}" name="Column19" dataDxfId="5"/>
    <tableColumn id="20" xr3:uid="{BD56723D-FCF2-4A26-9BC4-3BEB2FCCE678}" name="Column20" dataDxfId="4"/>
    <tableColumn id="21" xr3:uid="{A8868318-D694-4D2B-B144-5CA2A40579B7}" name="Column21" dataDxfId="3"/>
    <tableColumn id="22" xr3:uid="{F9C47832-4E9C-4B98-A5D6-254B1E9FD7EA}" name="Column22" dataDxfId="2"/>
    <tableColumn id="23" xr3:uid="{40C8C290-817D-48B7-905A-19C366964CB9}" name="Column23" dataDxfId="1"/>
  </tableColumns>
  <tableStyleInfo name="TableStyleMedium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6.bin"/><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78048-1FA0-49ED-9C83-B756EDCA979B}">
  <sheetPr>
    <tabColor rgb="FFFFFF00"/>
  </sheetPr>
  <dimension ref="A1:O32"/>
  <sheetViews>
    <sheetView zoomScaleNormal="100" workbookViewId="0">
      <selection activeCell="M32" sqref="M32"/>
    </sheetView>
  </sheetViews>
  <sheetFormatPr defaultColWidth="8.7109375" defaultRowHeight="15" x14ac:dyDescent="0.25"/>
  <cols>
    <col min="1" max="16384" width="8.7109375" style="1"/>
  </cols>
  <sheetData>
    <row r="1" spans="1:2" ht="38.450000000000003" customHeight="1" x14ac:dyDescent="0.25">
      <c r="A1" s="110" t="s">
        <v>0</v>
      </c>
    </row>
    <row r="3" spans="1:2" ht="21.6" customHeight="1" x14ac:dyDescent="0.3">
      <c r="A3" s="111" t="s">
        <v>1</v>
      </c>
    </row>
    <row r="16" spans="1:2" x14ac:dyDescent="0.25">
      <c r="B16" s="4"/>
    </row>
    <row r="17" spans="2:15" ht="20.100000000000001" customHeight="1" x14ac:dyDescent="0.3">
      <c r="B17" s="3" t="s">
        <v>6</v>
      </c>
      <c r="C17" s="112" t="s">
        <v>4</v>
      </c>
      <c r="H17" s="3" t="s">
        <v>6</v>
      </c>
      <c r="I17" s="112" t="s">
        <v>5</v>
      </c>
      <c r="N17" s="3" t="s">
        <v>6</v>
      </c>
      <c r="O17" s="112" t="s">
        <v>4</v>
      </c>
    </row>
    <row r="18" spans="2:15" x14ac:dyDescent="0.25">
      <c r="B18" s="4"/>
    </row>
    <row r="32" spans="2:15" ht="20.100000000000001" customHeight="1" x14ac:dyDescent="0.3">
      <c r="C32" s="3" t="s">
        <v>6</v>
      </c>
      <c r="D32" s="112" t="s">
        <v>2</v>
      </c>
      <c r="L32" s="3" t="s">
        <v>6</v>
      </c>
      <c r="M32" s="112" t="s">
        <v>3</v>
      </c>
    </row>
  </sheetData>
  <pageMargins left="0.7" right="0.7" top="0.75" bottom="0.75" header="0.3" footer="0.3"/>
  <pageSetup orientation="portrait" horizontalDpi="300"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51E2D-A604-4770-B09C-80473D0FCF58}">
  <sheetPr>
    <tabColor rgb="FF0070C0"/>
  </sheetPr>
  <dimension ref="B1:Q27"/>
  <sheetViews>
    <sheetView showGridLines="0" zoomScaleNormal="100" workbookViewId="0">
      <selection activeCell="Q25" sqref="Q25"/>
    </sheetView>
  </sheetViews>
  <sheetFormatPr defaultRowHeight="15" x14ac:dyDescent="0.25"/>
  <cols>
    <col min="1" max="1" width="2.42578125" customWidth="1"/>
    <col min="2" max="2" width="9.5703125" bestFit="1" customWidth="1"/>
    <col min="3" max="3" width="26.140625" bestFit="1" customWidth="1"/>
    <col min="4" max="5" width="12.85546875" customWidth="1"/>
    <col min="6" max="6" width="12.5703125" customWidth="1"/>
    <col min="7" max="7" width="16.140625" bestFit="1" customWidth="1"/>
    <col min="8" max="15" width="12.85546875" customWidth="1"/>
    <col min="16" max="16" width="9.5703125" customWidth="1"/>
    <col min="17" max="17" width="7.42578125" bestFit="1" customWidth="1"/>
  </cols>
  <sheetData>
    <row r="1" spans="2:17" ht="11.25" customHeight="1" x14ac:dyDescent="0.25"/>
    <row r="2" spans="2:17" ht="15" customHeight="1" x14ac:dyDescent="0.25">
      <c r="B2" s="159" t="s">
        <v>238</v>
      </c>
      <c r="C2" s="159"/>
      <c r="D2" s="159"/>
      <c r="E2" s="159"/>
      <c r="F2" s="159"/>
      <c r="G2" s="56"/>
    </row>
    <row r="3" spans="2:17" x14ac:dyDescent="0.25">
      <c r="B3" s="159"/>
      <c r="C3" s="159"/>
      <c r="D3" s="159"/>
      <c r="E3" s="159"/>
      <c r="F3" s="159"/>
      <c r="G3" s="160" t="s">
        <v>175</v>
      </c>
      <c r="H3" s="161"/>
      <c r="I3" s="161"/>
      <c r="J3" s="161"/>
      <c r="K3" s="162"/>
    </row>
    <row r="4" spans="2:17" ht="3.75" customHeight="1" thickBot="1" x14ac:dyDescent="0.3">
      <c r="B4" s="57"/>
      <c r="C4" s="57"/>
      <c r="D4" s="57"/>
      <c r="E4" s="57"/>
      <c r="F4" s="57"/>
      <c r="G4" s="125"/>
      <c r="H4" s="126"/>
      <c r="I4" s="126"/>
      <c r="J4" s="126"/>
      <c r="K4" s="126"/>
    </row>
    <row r="5" spans="2:17" s="58" customFormat="1" ht="33" customHeight="1" thickTop="1" x14ac:dyDescent="0.25">
      <c r="B5" s="163" t="s">
        <v>176</v>
      </c>
      <c r="C5" s="164"/>
      <c r="D5" s="164"/>
      <c r="E5" s="165"/>
      <c r="F5" s="56"/>
      <c r="G5" s="127"/>
      <c r="H5" s="128" t="s">
        <v>177</v>
      </c>
      <c r="I5" s="128" t="s">
        <v>178</v>
      </c>
      <c r="J5" s="128" t="s">
        <v>179</v>
      </c>
      <c r="K5" s="128" t="s">
        <v>180</v>
      </c>
    </row>
    <row r="6" spans="2:17" ht="21.75" customHeight="1" thickBot="1" x14ac:dyDescent="0.3">
      <c r="B6" s="166"/>
      <c r="C6" s="167"/>
      <c r="D6" s="167"/>
      <c r="E6" s="168"/>
      <c r="F6" s="56"/>
      <c r="G6" s="129" t="s">
        <v>181</v>
      </c>
      <c r="H6" s="59">
        <v>0.85</v>
      </c>
      <c r="I6" s="60">
        <v>350</v>
      </c>
      <c r="J6" s="59">
        <v>0.95</v>
      </c>
      <c r="K6" s="59">
        <v>0.95</v>
      </c>
    </row>
    <row r="7" spans="2:17" ht="15.75" thickTop="1" x14ac:dyDescent="0.25">
      <c r="B7" s="56"/>
      <c r="C7" s="56"/>
      <c r="D7" s="56"/>
      <c r="E7" s="56"/>
      <c r="F7" s="56"/>
      <c r="G7" s="129" t="s">
        <v>182</v>
      </c>
      <c r="H7" s="61">
        <v>0.3</v>
      </c>
      <c r="I7" s="61">
        <v>0.15</v>
      </c>
      <c r="J7" s="61">
        <v>0.4</v>
      </c>
      <c r="K7" s="61">
        <v>0.15</v>
      </c>
    </row>
    <row r="9" spans="2:17" x14ac:dyDescent="0.25">
      <c r="D9" s="169" t="s">
        <v>183</v>
      </c>
      <c r="E9" s="169"/>
      <c r="F9" s="169"/>
      <c r="G9" s="169"/>
      <c r="H9" s="158" t="s">
        <v>184</v>
      </c>
      <c r="I9" s="158"/>
      <c r="J9" s="158"/>
      <c r="K9" s="158"/>
      <c r="L9" s="158" t="s">
        <v>185</v>
      </c>
      <c r="M9" s="158"/>
      <c r="N9" s="158"/>
      <c r="O9" s="158"/>
    </row>
    <row r="10" spans="2:17" ht="5.25" customHeight="1" thickBot="1" x14ac:dyDescent="0.3"/>
    <row r="11" spans="2:17" s="70" customFormat="1" ht="30" customHeight="1" thickTop="1" thickBot="1" x14ac:dyDescent="0.3">
      <c r="B11" s="62" t="s">
        <v>120</v>
      </c>
      <c r="C11" s="63" t="s">
        <v>186</v>
      </c>
      <c r="D11" s="62" t="s">
        <v>177</v>
      </c>
      <c r="E11" s="64" t="s">
        <v>178</v>
      </c>
      <c r="F11" s="64" t="s">
        <v>179</v>
      </c>
      <c r="G11" s="63" t="s">
        <v>180</v>
      </c>
      <c r="H11" s="65" t="s">
        <v>177</v>
      </c>
      <c r="I11" s="66" t="s">
        <v>178</v>
      </c>
      <c r="J11" s="66" t="s">
        <v>179</v>
      </c>
      <c r="K11" s="67" t="s">
        <v>180</v>
      </c>
      <c r="L11" s="65" t="s">
        <v>177</v>
      </c>
      <c r="M11" s="66" t="s">
        <v>178</v>
      </c>
      <c r="N11" s="66" t="s">
        <v>179</v>
      </c>
      <c r="O11" s="67" t="s">
        <v>180</v>
      </c>
      <c r="P11" s="68" t="s">
        <v>187</v>
      </c>
      <c r="Q11" s="69" t="s">
        <v>188</v>
      </c>
    </row>
    <row r="12" spans="2:17" ht="15.75" thickTop="1" x14ac:dyDescent="0.25">
      <c r="B12" s="71">
        <v>1298435</v>
      </c>
      <c r="C12" s="72" t="s">
        <v>189</v>
      </c>
      <c r="D12" s="73">
        <v>0.85</v>
      </c>
      <c r="E12" s="74">
        <v>350</v>
      </c>
      <c r="F12" s="75">
        <v>0.95007999999999992</v>
      </c>
      <c r="G12" s="76">
        <v>0.95</v>
      </c>
      <c r="H12" s="77">
        <f>D12/H6</f>
        <v>1</v>
      </c>
      <c r="I12" s="77">
        <f t="shared" ref="I12:K12" si="0">E12/I6</f>
        <v>1</v>
      </c>
      <c r="J12" s="77">
        <f t="shared" si="0"/>
        <v>1.0000842105263157</v>
      </c>
      <c r="K12" s="77">
        <f t="shared" si="0"/>
        <v>1</v>
      </c>
      <c r="L12" s="77">
        <f>H12 * H7</f>
        <v>0.3</v>
      </c>
      <c r="M12" s="77">
        <f t="shared" ref="M12:O12" si="1">I12 * I7</f>
        <v>0.15</v>
      </c>
      <c r="N12" s="77">
        <f t="shared" si="1"/>
        <v>0.40003368421052632</v>
      </c>
      <c r="O12" s="77">
        <f t="shared" si="1"/>
        <v>0.15</v>
      </c>
      <c r="P12" s="78">
        <f>SUM(L12:O12)</f>
        <v>1.0000336842105262</v>
      </c>
      <c r="Q12" s="79">
        <f>RANK(P12, $P$12:$P$26, 0)</f>
        <v>3</v>
      </c>
    </row>
    <row r="13" spans="2:17" x14ac:dyDescent="0.25">
      <c r="B13" s="80">
        <v>1462563</v>
      </c>
      <c r="C13" s="81" t="s">
        <v>190</v>
      </c>
      <c r="D13" s="82">
        <v>0.9642857142857143</v>
      </c>
      <c r="E13" s="23">
        <v>309</v>
      </c>
      <c r="F13" s="83">
        <v>0.88856666666666684</v>
      </c>
      <c r="G13" s="84">
        <v>0.87960000000000005</v>
      </c>
      <c r="H13" s="77">
        <f>D13/H6</f>
        <v>1.134453781512605</v>
      </c>
      <c r="I13" s="77">
        <f t="shared" ref="I13:K13" si="2">E13/I6</f>
        <v>0.8828571428571429</v>
      </c>
      <c r="J13" s="77">
        <f t="shared" si="2"/>
        <v>0.93533333333333357</v>
      </c>
      <c r="K13" s="77">
        <f t="shared" si="2"/>
        <v>0.92589473684210533</v>
      </c>
      <c r="L13" s="77">
        <f>H13 *H7</f>
        <v>0.34033613445378147</v>
      </c>
      <c r="M13" s="77">
        <f t="shared" ref="M13:O13" si="3">I13 *I7</f>
        <v>0.13242857142857142</v>
      </c>
      <c r="N13" s="77">
        <f t="shared" si="3"/>
        <v>0.37413333333333343</v>
      </c>
      <c r="O13" s="77">
        <f t="shared" si="3"/>
        <v>0.1388842105263158</v>
      </c>
      <c r="P13" s="85">
        <f t="shared" ref="P13:P26" si="4">SUM(L13:O13)</f>
        <v>0.98578224974200213</v>
      </c>
      <c r="Q13" s="79">
        <f t="shared" ref="Q13:Q25" si="5">RANK(P13, $P$12:$P$26, 0)</f>
        <v>4</v>
      </c>
    </row>
    <row r="14" spans="2:17" x14ac:dyDescent="0.25">
      <c r="B14" s="80">
        <v>1566956</v>
      </c>
      <c r="C14" s="81" t="s">
        <v>191</v>
      </c>
      <c r="D14" s="82">
        <v>0.95</v>
      </c>
      <c r="E14" s="23">
        <v>346</v>
      </c>
      <c r="F14" s="83">
        <v>0.88106363636363638</v>
      </c>
      <c r="G14" s="84">
        <v>0.8044</v>
      </c>
      <c r="H14" s="77">
        <f>D14/H6</f>
        <v>1.1176470588235294</v>
      </c>
      <c r="I14" s="77">
        <f t="shared" ref="I14:K14" si="6">E14/I6</f>
        <v>0.98857142857142855</v>
      </c>
      <c r="J14" s="77">
        <f t="shared" si="6"/>
        <v>0.92743540669856461</v>
      </c>
      <c r="K14" s="77">
        <f t="shared" si="6"/>
        <v>0.84673684210526323</v>
      </c>
      <c r="L14" s="77">
        <f>H14 * H7</f>
        <v>0.3352941176470588</v>
      </c>
      <c r="M14" s="77">
        <f t="shared" ref="M14:O14" si="7">I14 * I7</f>
        <v>0.14828571428571427</v>
      </c>
      <c r="N14" s="77">
        <f t="shared" si="7"/>
        <v>0.37097416267942585</v>
      </c>
      <c r="O14" s="77">
        <f t="shared" si="7"/>
        <v>0.12701052631578949</v>
      </c>
      <c r="P14" s="85">
        <f t="shared" si="4"/>
        <v>0.9815645209279884</v>
      </c>
      <c r="Q14" s="79">
        <f t="shared" si="5"/>
        <v>5</v>
      </c>
    </row>
    <row r="15" spans="2:17" x14ac:dyDescent="0.25">
      <c r="B15" s="80">
        <v>1231709</v>
      </c>
      <c r="C15" s="81" t="s">
        <v>192</v>
      </c>
      <c r="D15" s="82">
        <v>0.9375</v>
      </c>
      <c r="E15" s="23">
        <v>397</v>
      </c>
      <c r="F15" s="83">
        <v>0.84688333333333332</v>
      </c>
      <c r="G15" s="84">
        <v>0.77739999999999998</v>
      </c>
      <c r="H15" s="77">
        <f>D15/H6</f>
        <v>1.1029411764705883</v>
      </c>
      <c r="I15" s="77">
        <f t="shared" ref="I15:K15" si="8">E15/I6</f>
        <v>1.1342857142857143</v>
      </c>
      <c r="J15" s="77">
        <f t="shared" si="8"/>
        <v>0.89145614035087717</v>
      </c>
      <c r="K15" s="77">
        <f t="shared" si="8"/>
        <v>0.81831578947368422</v>
      </c>
      <c r="L15" s="77">
        <f>H15 * H7</f>
        <v>0.33088235294117646</v>
      </c>
      <c r="M15" s="77">
        <f t="shared" ref="M15:O15" si="9">I15 * I7</f>
        <v>0.17014285714285715</v>
      </c>
      <c r="N15" s="77">
        <f t="shared" si="9"/>
        <v>0.35658245614035089</v>
      </c>
      <c r="O15" s="77">
        <f t="shared" si="9"/>
        <v>0.12274736842105263</v>
      </c>
      <c r="P15" s="85">
        <f t="shared" si="4"/>
        <v>0.98035503464543705</v>
      </c>
      <c r="Q15" s="79">
        <f t="shared" si="5"/>
        <v>6</v>
      </c>
    </row>
    <row r="16" spans="2:17" x14ac:dyDescent="0.25">
      <c r="B16" s="80">
        <v>1215102</v>
      </c>
      <c r="C16" s="81" t="s">
        <v>193</v>
      </c>
      <c r="D16" s="82">
        <v>0.91666666666666674</v>
      </c>
      <c r="E16" s="23">
        <v>313</v>
      </c>
      <c r="F16" s="83">
        <v>0.89798181818181821</v>
      </c>
      <c r="G16" s="84">
        <v>0.82220000000000004</v>
      </c>
      <c r="H16" s="77">
        <f>D16/H6</f>
        <v>1.0784313725490198</v>
      </c>
      <c r="I16" s="77">
        <f t="shared" ref="I16:K16" si="10">E16/I6</f>
        <v>0.89428571428571424</v>
      </c>
      <c r="J16" s="77">
        <f t="shared" si="10"/>
        <v>0.94524401913875611</v>
      </c>
      <c r="K16" s="77">
        <f t="shared" si="10"/>
        <v>0.86547368421052639</v>
      </c>
      <c r="L16" s="77">
        <f>H16 * H7</f>
        <v>0.3235294117647059</v>
      </c>
      <c r="M16" s="77">
        <f t="shared" ref="M16:O16" si="11">I16 * I7</f>
        <v>0.13414285714285712</v>
      </c>
      <c r="N16" s="77">
        <f t="shared" si="11"/>
        <v>0.37809760765550249</v>
      </c>
      <c r="O16" s="77">
        <f t="shared" si="11"/>
        <v>0.12982105263157895</v>
      </c>
      <c r="P16" s="85">
        <f t="shared" si="4"/>
        <v>0.9655909291946444</v>
      </c>
      <c r="Q16" s="79">
        <f t="shared" si="5"/>
        <v>7</v>
      </c>
    </row>
    <row r="17" spans="2:17" x14ac:dyDescent="0.25">
      <c r="B17" s="80">
        <v>1546852</v>
      </c>
      <c r="C17" s="81" t="s">
        <v>194</v>
      </c>
      <c r="D17" s="82">
        <v>0.8125</v>
      </c>
      <c r="E17" s="23">
        <v>294</v>
      </c>
      <c r="F17" s="83">
        <v>0.94933000000000012</v>
      </c>
      <c r="G17" s="84">
        <v>0.90510000000000002</v>
      </c>
      <c r="H17" s="77">
        <f>D17/H6</f>
        <v>0.95588235294117652</v>
      </c>
      <c r="I17" s="77">
        <f t="shared" ref="I17:K17" si="12">E17/I6</f>
        <v>0.84</v>
      </c>
      <c r="J17" s="77">
        <f t="shared" si="12"/>
        <v>0.99929473684210546</v>
      </c>
      <c r="K17" s="77">
        <f t="shared" si="12"/>
        <v>0.95273684210526322</v>
      </c>
      <c r="L17" s="77">
        <f>H17 * H7</f>
        <v>0.28676470588235292</v>
      </c>
      <c r="M17" s="77">
        <f t="shared" ref="M17:O17" si="13">I17 * I7</f>
        <v>0.126</v>
      </c>
      <c r="N17" s="77">
        <f t="shared" si="13"/>
        <v>0.39971789473684222</v>
      </c>
      <c r="O17" s="77">
        <f t="shared" si="13"/>
        <v>0.14291052631578949</v>
      </c>
      <c r="P17" s="85">
        <f t="shared" si="4"/>
        <v>0.95539312693498468</v>
      </c>
      <c r="Q17" s="79">
        <f t="shared" si="5"/>
        <v>8</v>
      </c>
    </row>
    <row r="18" spans="2:17" x14ac:dyDescent="0.25">
      <c r="B18" s="80">
        <v>1688183</v>
      </c>
      <c r="C18" s="81" t="s">
        <v>195</v>
      </c>
      <c r="D18" s="82">
        <v>0.9</v>
      </c>
      <c r="E18" s="23">
        <v>324</v>
      </c>
      <c r="F18" s="83">
        <v>0.78520999999999996</v>
      </c>
      <c r="G18" s="84">
        <v>0.97819999999999996</v>
      </c>
      <c r="H18" s="77">
        <f>D18/H6</f>
        <v>1.0588235294117647</v>
      </c>
      <c r="I18" s="77">
        <f t="shared" ref="I18:K18" si="14">E18/I6</f>
        <v>0.92571428571428571</v>
      </c>
      <c r="J18" s="77">
        <f t="shared" si="14"/>
        <v>0.82653684210526313</v>
      </c>
      <c r="K18" s="77">
        <f t="shared" si="14"/>
        <v>1.0296842105263158</v>
      </c>
      <c r="L18" s="77">
        <f>H18 * H7</f>
        <v>0.31764705882352939</v>
      </c>
      <c r="M18" s="77">
        <f t="shared" ref="M18:O18" si="15">I18 * I7</f>
        <v>0.13885714285714285</v>
      </c>
      <c r="N18" s="77">
        <f t="shared" si="15"/>
        <v>0.33061473684210529</v>
      </c>
      <c r="O18" s="77">
        <f t="shared" si="15"/>
        <v>0.15445263157894737</v>
      </c>
      <c r="P18" s="85">
        <f t="shared" si="4"/>
        <v>0.94157157010172488</v>
      </c>
      <c r="Q18" s="79">
        <f t="shared" si="5"/>
        <v>9</v>
      </c>
    </row>
    <row r="19" spans="2:17" x14ac:dyDescent="0.25">
      <c r="B19" s="80">
        <v>1408448</v>
      </c>
      <c r="C19" s="81" t="s">
        <v>196</v>
      </c>
      <c r="D19" s="82">
        <v>0.8214285714285714</v>
      </c>
      <c r="E19" s="23">
        <v>321</v>
      </c>
      <c r="F19" s="83">
        <v>0.86850833333333344</v>
      </c>
      <c r="G19" s="84">
        <v>0.93500000000000005</v>
      </c>
      <c r="H19" s="77">
        <f>D19/H6</f>
        <v>0.96638655462184875</v>
      </c>
      <c r="I19" s="77">
        <f t="shared" ref="I19:K19" si="16">E19/I6</f>
        <v>0.91714285714285715</v>
      </c>
      <c r="J19" s="77">
        <f t="shared" si="16"/>
        <v>0.91421929824561421</v>
      </c>
      <c r="K19" s="77">
        <f t="shared" si="16"/>
        <v>0.98421052631578954</v>
      </c>
      <c r="L19" s="77">
        <f>H19 * H7</f>
        <v>0.28991596638655459</v>
      </c>
      <c r="M19" s="77">
        <f t="shared" ref="M19:O19" si="17">I19 * I7</f>
        <v>0.13757142857142857</v>
      </c>
      <c r="N19" s="77">
        <f t="shared" si="17"/>
        <v>0.36568771929824573</v>
      </c>
      <c r="O19" s="77">
        <f t="shared" si="17"/>
        <v>0.14763157894736842</v>
      </c>
      <c r="P19" s="85">
        <f t="shared" si="4"/>
        <v>0.94080669320359733</v>
      </c>
      <c r="Q19" s="79">
        <f t="shared" si="5"/>
        <v>10</v>
      </c>
    </row>
    <row r="20" spans="2:17" x14ac:dyDescent="0.25">
      <c r="B20" s="80">
        <v>1367667</v>
      </c>
      <c r="C20" s="81" t="s">
        <v>197</v>
      </c>
      <c r="D20" s="82">
        <v>0.6785714285714286</v>
      </c>
      <c r="E20" s="23">
        <v>332</v>
      </c>
      <c r="F20" s="83">
        <v>0.96059090909090916</v>
      </c>
      <c r="G20" s="84">
        <v>0.9788</v>
      </c>
      <c r="H20" s="77">
        <f>D20/H6</f>
        <v>0.79831932773109249</v>
      </c>
      <c r="I20" s="77">
        <f t="shared" ref="I20:K20" si="18">E20/I6</f>
        <v>0.94857142857142862</v>
      </c>
      <c r="J20" s="77">
        <f t="shared" si="18"/>
        <v>1.0111483253588518</v>
      </c>
      <c r="K20" s="77">
        <f t="shared" si="18"/>
        <v>1.0303157894736843</v>
      </c>
      <c r="L20" s="77">
        <f>H20 * H7</f>
        <v>0.23949579831932774</v>
      </c>
      <c r="M20" s="77">
        <f t="shared" ref="M20:O20" si="19">I20 * I7</f>
        <v>0.14228571428571429</v>
      </c>
      <c r="N20" s="77">
        <f t="shared" si="19"/>
        <v>0.40445933014354074</v>
      </c>
      <c r="O20" s="77">
        <f t="shared" si="19"/>
        <v>0.15454736842105263</v>
      </c>
      <c r="P20" s="85">
        <f t="shared" si="4"/>
        <v>0.9407882111696354</v>
      </c>
      <c r="Q20" s="79">
        <f t="shared" si="5"/>
        <v>11</v>
      </c>
    </row>
    <row r="21" spans="2:17" x14ac:dyDescent="0.25">
      <c r="B21" s="80">
        <v>1559190</v>
      </c>
      <c r="C21" s="81" t="s">
        <v>198</v>
      </c>
      <c r="D21" s="82">
        <v>0.8</v>
      </c>
      <c r="E21" s="23">
        <v>325</v>
      </c>
      <c r="F21" s="83">
        <v>0.86803846153846154</v>
      </c>
      <c r="G21" s="84">
        <v>0.90500000000000003</v>
      </c>
      <c r="H21" s="77">
        <f>D21/H6</f>
        <v>0.94117647058823539</v>
      </c>
      <c r="I21" s="77">
        <f t="shared" ref="I21:K21" si="20">E21/I6</f>
        <v>0.9285714285714286</v>
      </c>
      <c r="J21" s="77">
        <f t="shared" si="20"/>
        <v>0.91372469635627529</v>
      </c>
      <c r="K21" s="77">
        <f t="shared" si="20"/>
        <v>0.9526315789473685</v>
      </c>
      <c r="L21" s="77">
        <f>H21 * H7</f>
        <v>0.28235294117647058</v>
      </c>
      <c r="M21" s="77">
        <f t="shared" ref="M21:O21" si="21">I21 * I7</f>
        <v>0.13928571428571429</v>
      </c>
      <c r="N21" s="77">
        <f t="shared" si="21"/>
        <v>0.36548987854251014</v>
      </c>
      <c r="O21" s="77">
        <f t="shared" si="21"/>
        <v>0.14289473684210527</v>
      </c>
      <c r="P21" s="85">
        <f t="shared" si="4"/>
        <v>0.93002327084680025</v>
      </c>
      <c r="Q21" s="79">
        <f t="shared" si="5"/>
        <v>12</v>
      </c>
    </row>
    <row r="22" spans="2:17" x14ac:dyDescent="0.25">
      <c r="B22" s="80">
        <v>1565148</v>
      </c>
      <c r="C22" s="81" t="s">
        <v>199</v>
      </c>
      <c r="D22" s="82">
        <v>0.82692307692307698</v>
      </c>
      <c r="E22" s="23">
        <v>306</v>
      </c>
      <c r="F22" s="83">
        <v>0.89959999999999984</v>
      </c>
      <c r="G22" s="84">
        <v>0.79100000000000004</v>
      </c>
      <c r="H22" s="77">
        <f>D22/H6</f>
        <v>0.97285067873303177</v>
      </c>
      <c r="I22" s="77">
        <f t="shared" ref="I22:K22" si="22">E22/I6</f>
        <v>0.87428571428571433</v>
      </c>
      <c r="J22" s="77">
        <f t="shared" si="22"/>
        <v>0.94694736842105254</v>
      </c>
      <c r="K22" s="77">
        <f t="shared" si="22"/>
        <v>0.8326315789473685</v>
      </c>
      <c r="L22" s="77">
        <f>H22 *H7</f>
        <v>0.29185520361990952</v>
      </c>
      <c r="M22" s="77">
        <f t="shared" ref="M22:O22" si="23">I22 *I7</f>
        <v>0.13114285714285714</v>
      </c>
      <c r="N22" s="77">
        <f t="shared" si="23"/>
        <v>0.37877894736842105</v>
      </c>
      <c r="O22" s="77">
        <f t="shared" si="23"/>
        <v>0.12489473684210527</v>
      </c>
      <c r="P22" s="85">
        <f t="shared" si="4"/>
        <v>0.92667174497329297</v>
      </c>
      <c r="Q22" s="79">
        <f t="shared" si="5"/>
        <v>13</v>
      </c>
    </row>
    <row r="23" spans="2:17" x14ac:dyDescent="0.25">
      <c r="B23" s="80">
        <v>1792529</v>
      </c>
      <c r="C23" s="81" t="s">
        <v>200</v>
      </c>
      <c r="D23" s="82">
        <v>0.8</v>
      </c>
      <c r="E23" s="23">
        <v>333</v>
      </c>
      <c r="F23" s="83">
        <v>0.83911818181818176</v>
      </c>
      <c r="G23" s="84">
        <v>0.88570000000000004</v>
      </c>
      <c r="H23" s="77">
        <f>D23/H6</f>
        <v>0.94117647058823539</v>
      </c>
      <c r="I23" s="77">
        <f t="shared" ref="I23:K23" si="24">E23/I6</f>
        <v>0.9514285714285714</v>
      </c>
      <c r="J23" s="77">
        <f t="shared" si="24"/>
        <v>0.88328229665071767</v>
      </c>
      <c r="K23" s="77">
        <f t="shared" si="24"/>
        <v>0.93231578947368432</v>
      </c>
      <c r="L23" s="77">
        <f>H23 * H7</f>
        <v>0.28235294117647058</v>
      </c>
      <c r="M23" s="77">
        <f t="shared" ref="M23:O23" si="25">I23 * I7</f>
        <v>0.14271428571428571</v>
      </c>
      <c r="N23" s="77">
        <f t="shared" si="25"/>
        <v>0.35331291866028708</v>
      </c>
      <c r="O23" s="77">
        <f t="shared" si="25"/>
        <v>0.13984736842105264</v>
      </c>
      <c r="P23" s="85">
        <f t="shared" si="4"/>
        <v>0.9182275139720959</v>
      </c>
      <c r="Q23" s="79">
        <f t="shared" si="5"/>
        <v>14</v>
      </c>
    </row>
    <row r="24" spans="2:17" x14ac:dyDescent="0.25">
      <c r="B24" s="80">
        <v>1612872</v>
      </c>
      <c r="C24" s="81" t="s">
        <v>201</v>
      </c>
      <c r="D24" s="82">
        <v>0.8928571428571429</v>
      </c>
      <c r="E24" s="23">
        <v>800</v>
      </c>
      <c r="F24" s="83">
        <v>0.71306153846153852</v>
      </c>
      <c r="G24" s="84">
        <v>0.82740000000000002</v>
      </c>
      <c r="H24" s="77">
        <f>D24/H6</f>
        <v>1.0504201680672269</v>
      </c>
      <c r="I24" s="77">
        <f t="shared" ref="I24:K24" si="26">E24/I6</f>
        <v>2.2857142857142856</v>
      </c>
      <c r="J24" s="77">
        <f t="shared" si="26"/>
        <v>0.75059109311740901</v>
      </c>
      <c r="K24" s="77">
        <f t="shared" si="26"/>
        <v>0.87094736842105269</v>
      </c>
      <c r="L24" s="77">
        <f>H24 * H7</f>
        <v>0.31512605042016806</v>
      </c>
      <c r="M24" s="77">
        <f t="shared" ref="M24:O24" si="27">I24 * I7</f>
        <v>0.3428571428571428</v>
      </c>
      <c r="N24" s="77">
        <f t="shared" si="27"/>
        <v>0.30023643724696364</v>
      </c>
      <c r="O24" s="77">
        <f t="shared" si="27"/>
        <v>0.13064210526315789</v>
      </c>
      <c r="P24" s="85">
        <f t="shared" si="4"/>
        <v>1.0888617357874324</v>
      </c>
      <c r="Q24" s="79">
        <f t="shared" si="5"/>
        <v>2</v>
      </c>
    </row>
    <row r="25" spans="2:17" x14ac:dyDescent="0.25">
      <c r="B25" s="80">
        <v>1283759</v>
      </c>
      <c r="C25" s="81" t="s">
        <v>202</v>
      </c>
      <c r="D25" s="82">
        <v>0.7857142857142857</v>
      </c>
      <c r="E25" s="23">
        <v>395</v>
      </c>
      <c r="F25" s="83">
        <v>0.77410000000000001</v>
      </c>
      <c r="G25" s="84">
        <v>0.83760000000000001</v>
      </c>
      <c r="H25" s="77">
        <f>D25/H6</f>
        <v>0.92436974789915971</v>
      </c>
      <c r="I25" s="77">
        <f t="shared" ref="I25:K25" si="28">E25/I6</f>
        <v>1.1285714285714286</v>
      </c>
      <c r="J25" s="77">
        <f t="shared" si="28"/>
        <v>0.81484210526315792</v>
      </c>
      <c r="K25" s="77">
        <f t="shared" si="28"/>
        <v>0.88168421052631585</v>
      </c>
      <c r="L25" s="77">
        <f>H25 *H7</f>
        <v>0.27731092436974791</v>
      </c>
      <c r="M25" s="77">
        <f t="shared" ref="M25:O25" si="29">I25 *I7</f>
        <v>0.16928571428571429</v>
      </c>
      <c r="N25" s="77">
        <f t="shared" si="29"/>
        <v>0.32593684210526319</v>
      </c>
      <c r="O25" s="77">
        <f t="shared" si="29"/>
        <v>0.13225263157894737</v>
      </c>
      <c r="P25" s="85">
        <f t="shared" si="4"/>
        <v>0.90478611233967277</v>
      </c>
      <c r="Q25" s="79">
        <f t="shared" si="5"/>
        <v>15</v>
      </c>
    </row>
    <row r="26" spans="2:17" ht="15.75" thickBot="1" x14ac:dyDescent="0.3">
      <c r="B26" s="86">
        <v>1168086</v>
      </c>
      <c r="C26" s="87" t="s">
        <v>203</v>
      </c>
      <c r="D26" s="88">
        <v>0.70833333333333326</v>
      </c>
      <c r="E26" s="89">
        <v>1500</v>
      </c>
      <c r="F26" s="90">
        <v>0.84814615384615388</v>
      </c>
      <c r="G26" s="91">
        <v>0.89749999999999996</v>
      </c>
      <c r="H26" s="77">
        <f>D26/H6</f>
        <v>0.83333333333333326</v>
      </c>
      <c r="I26" s="77">
        <f t="shared" ref="I26:K26" si="30">E26/I6</f>
        <v>4.2857142857142856</v>
      </c>
      <c r="J26" s="77">
        <f t="shared" si="30"/>
        <v>0.89278542510121461</v>
      </c>
      <c r="K26" s="77">
        <f t="shared" si="30"/>
        <v>0.94473684210526321</v>
      </c>
      <c r="L26" s="77">
        <f>H26 * H7</f>
        <v>0.24999999999999997</v>
      </c>
      <c r="M26" s="77">
        <f t="shared" ref="M26:O26" si="31">I26 * I7</f>
        <v>0.64285714285714279</v>
      </c>
      <c r="N26" s="77">
        <f t="shared" si="31"/>
        <v>0.35711417004048585</v>
      </c>
      <c r="O26" s="77">
        <f t="shared" si="31"/>
        <v>0.14171052631578948</v>
      </c>
      <c r="P26" s="92">
        <f t="shared" si="4"/>
        <v>1.391681839213418</v>
      </c>
      <c r="Q26" s="79">
        <f>RANK(P26, $P$12:$P$26, 0)</f>
        <v>1</v>
      </c>
    </row>
    <row r="27" spans="2:17" ht="15.75" thickTop="1" x14ac:dyDescent="0.25"/>
  </sheetData>
  <sheetProtection sort="0" autoFilter="0"/>
  <mergeCells count="6">
    <mergeCell ref="L9:O9"/>
    <mergeCell ref="B2:F3"/>
    <mergeCell ref="G3:K3"/>
    <mergeCell ref="B5:E6"/>
    <mergeCell ref="D9:G9"/>
    <mergeCell ref="H9:K9"/>
  </mergeCells>
  <conditionalFormatting sqref="Q12:Q26">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E30B2-0BFB-481E-964E-268B05EA5FA1}">
  <sheetPr>
    <tabColor rgb="FF0070C0"/>
  </sheetPr>
  <dimension ref="A1:X258"/>
  <sheetViews>
    <sheetView showGridLines="0" topLeftCell="B38" zoomScale="80" zoomScaleNormal="80" workbookViewId="0">
      <selection activeCell="D56" sqref="D56"/>
    </sheetView>
  </sheetViews>
  <sheetFormatPr defaultColWidth="9.140625" defaultRowHeight="15" x14ac:dyDescent="0.25"/>
  <cols>
    <col min="1" max="1" width="1.42578125" style="11" customWidth="1"/>
    <col min="2" max="2" width="14.140625" style="11" bestFit="1" customWidth="1"/>
    <col min="3" max="3" width="12.42578125" style="52" customWidth="1"/>
    <col min="4" max="4" width="8.42578125" style="53" bestFit="1" customWidth="1"/>
    <col min="5" max="5" width="9.5703125" style="11" bestFit="1" customWidth="1"/>
    <col min="6" max="6" width="11.7109375" style="11" bestFit="1" customWidth="1"/>
    <col min="7" max="7" width="11.42578125" style="54" bestFit="1" customWidth="1"/>
    <col min="8" max="8" width="15" style="11" bestFit="1" customWidth="1"/>
    <col min="9" max="9" width="18.140625" style="11" customWidth="1"/>
    <col min="10" max="10" width="7.28515625" style="11" bestFit="1" customWidth="1"/>
    <col min="11" max="11" width="14.140625" style="11" bestFit="1" customWidth="1"/>
    <col min="12" max="12" width="8.42578125" style="11" bestFit="1" customWidth="1"/>
    <col min="13" max="13" width="8.7109375" style="11" bestFit="1" customWidth="1"/>
    <col min="14" max="14" width="9.5703125" style="11" bestFit="1" customWidth="1"/>
    <col min="15" max="15" width="11.7109375" style="11" bestFit="1" customWidth="1"/>
    <col min="16" max="16" width="13" style="11" bestFit="1" customWidth="1"/>
    <col min="17" max="17" width="13.42578125" style="11" bestFit="1" customWidth="1"/>
    <col min="18" max="18" width="11.5703125" style="11" bestFit="1" customWidth="1"/>
    <col min="19" max="19" width="14.7109375" style="11" bestFit="1" customWidth="1"/>
    <col min="20" max="22" width="9.42578125" style="55" bestFit="1" customWidth="1"/>
    <col min="23" max="23" width="20.42578125" style="11" bestFit="1" customWidth="1"/>
    <col min="24" max="24" width="9.42578125" style="11" bestFit="1" customWidth="1"/>
    <col min="25" max="16384" width="9.140625" style="11"/>
  </cols>
  <sheetData>
    <row r="1" spans="1:24" ht="6" customHeight="1" x14ac:dyDescent="0.25">
      <c r="A1" s="10"/>
      <c r="B1" s="10"/>
      <c r="C1" s="32"/>
      <c r="D1" s="33"/>
      <c r="E1" s="10"/>
      <c r="F1" s="10"/>
      <c r="G1" s="34"/>
      <c r="H1" s="10"/>
      <c r="I1" s="10"/>
      <c r="J1" s="10"/>
      <c r="K1" s="10"/>
      <c r="L1" s="10"/>
      <c r="M1" s="10"/>
      <c r="N1" s="10"/>
      <c r="O1" s="10"/>
      <c r="P1" s="10"/>
      <c r="Q1" s="10"/>
      <c r="R1" s="10"/>
      <c r="S1" s="10"/>
      <c r="T1" s="35"/>
      <c r="U1" s="35"/>
      <c r="V1" s="35"/>
      <c r="W1" s="10"/>
      <c r="X1" s="10"/>
    </row>
    <row r="2" spans="1:24" s="9" customFormat="1" x14ac:dyDescent="0.25">
      <c r="B2" s="9" t="s">
        <v>174</v>
      </c>
      <c r="C2" s="36"/>
      <c r="D2" s="37"/>
      <c r="G2" s="38"/>
      <c r="T2" s="39"/>
      <c r="U2" s="39"/>
      <c r="V2" s="39"/>
    </row>
    <row r="3" spans="1:24" ht="5.0999999999999996" customHeight="1" x14ac:dyDescent="0.25">
      <c r="A3" s="10"/>
      <c r="B3" s="10"/>
      <c r="C3" s="32"/>
      <c r="D3" s="33"/>
      <c r="E3" s="10"/>
      <c r="F3" s="10"/>
      <c r="G3" s="34"/>
      <c r="H3" s="10"/>
      <c r="I3" s="10"/>
      <c r="J3" s="10"/>
      <c r="K3" s="10"/>
      <c r="L3" s="10"/>
      <c r="M3" s="10"/>
      <c r="N3" s="10"/>
      <c r="O3" s="10"/>
      <c r="P3" s="10"/>
      <c r="Q3" s="10"/>
      <c r="R3" s="10"/>
      <c r="S3" s="10"/>
      <c r="T3" s="35"/>
      <c r="U3" s="35"/>
      <c r="V3" s="35"/>
      <c r="W3" s="10"/>
      <c r="X3" s="10"/>
    </row>
    <row r="4" spans="1:24" s="130" customFormat="1" ht="15.75" x14ac:dyDescent="0.25">
      <c r="B4" s="131" t="s">
        <v>239</v>
      </c>
      <c r="C4" s="132"/>
      <c r="D4" s="133"/>
      <c r="G4" s="134"/>
      <c r="T4" s="135"/>
      <c r="U4" s="135"/>
      <c r="V4" s="135"/>
    </row>
    <row r="5" spans="1:24" ht="9" customHeight="1" x14ac:dyDescent="0.25">
      <c r="A5" s="10"/>
      <c r="B5" s="10"/>
      <c r="C5" s="32"/>
      <c r="D5" s="33"/>
      <c r="E5" s="10"/>
      <c r="F5" s="10"/>
      <c r="G5" s="34"/>
      <c r="H5" s="10"/>
      <c r="I5" s="10"/>
      <c r="J5" s="10"/>
      <c r="K5" s="10"/>
      <c r="L5" s="10"/>
      <c r="M5" s="10"/>
      <c r="N5" s="10"/>
      <c r="O5" s="10"/>
      <c r="P5" s="10"/>
      <c r="Q5" s="10"/>
      <c r="R5" s="10"/>
      <c r="S5" s="10"/>
      <c r="T5" s="35"/>
      <c r="U5" s="35"/>
      <c r="V5" s="35"/>
      <c r="W5" s="10"/>
      <c r="X5" s="10"/>
    </row>
    <row r="6" spans="1:24" ht="15.95" customHeight="1" x14ac:dyDescent="0.25">
      <c r="A6" s="10"/>
      <c r="B6" s="170" t="s">
        <v>36</v>
      </c>
      <c r="C6" s="170"/>
      <c r="D6" s="170"/>
      <c r="E6" s="170"/>
      <c r="F6" s="170"/>
      <c r="G6" s="170"/>
      <c r="H6" s="170"/>
      <c r="I6" s="170"/>
      <c r="J6" s="170"/>
      <c r="K6" s="170"/>
      <c r="L6" s="170"/>
      <c r="M6" s="170"/>
      <c r="N6" s="170"/>
      <c r="O6" s="170"/>
      <c r="P6" s="170"/>
      <c r="Q6" s="170"/>
      <c r="R6" s="170"/>
      <c r="S6" s="170"/>
      <c r="T6" s="170"/>
      <c r="U6" s="170"/>
      <c r="V6" s="170"/>
      <c r="W6" s="170"/>
      <c r="X6" s="170"/>
    </row>
    <row r="7" spans="1:24" x14ac:dyDescent="0.25">
      <c r="A7" s="10"/>
      <c r="B7" t="s">
        <v>130</v>
      </c>
      <c r="C7" t="s">
        <v>131</v>
      </c>
      <c r="D7" t="s">
        <v>132</v>
      </c>
      <c r="E7" t="s">
        <v>133</v>
      </c>
      <c r="F7" t="s">
        <v>134</v>
      </c>
      <c r="G7" t="s">
        <v>135</v>
      </c>
      <c r="H7" t="s">
        <v>136</v>
      </c>
      <c r="I7" t="s">
        <v>137</v>
      </c>
      <c r="J7" t="s">
        <v>138</v>
      </c>
      <c r="K7" t="s">
        <v>139</v>
      </c>
      <c r="L7" t="s">
        <v>140</v>
      </c>
      <c r="M7" t="s">
        <v>141</v>
      </c>
      <c r="N7" t="s">
        <v>142</v>
      </c>
      <c r="O7" t="s">
        <v>143</v>
      </c>
      <c r="P7" t="s">
        <v>144</v>
      </c>
      <c r="Q7" t="s">
        <v>145</v>
      </c>
      <c r="R7" t="s">
        <v>146</v>
      </c>
      <c r="S7" t="s">
        <v>147</v>
      </c>
      <c r="T7" t="s">
        <v>148</v>
      </c>
      <c r="U7" t="s">
        <v>149</v>
      </c>
      <c r="V7" t="s">
        <v>150</v>
      </c>
      <c r="W7" t="s">
        <v>151</v>
      </c>
      <c r="X7" t="s">
        <v>152</v>
      </c>
    </row>
    <row r="8" spans="1:24" x14ac:dyDescent="0.25">
      <c r="A8" s="10"/>
      <c r="B8" s="12" t="s">
        <v>153</v>
      </c>
      <c r="C8" s="40" t="s">
        <v>119</v>
      </c>
      <c r="D8" s="41" t="s">
        <v>154</v>
      </c>
      <c r="E8" s="12" t="s">
        <v>155</v>
      </c>
      <c r="F8" s="12" t="s">
        <v>156</v>
      </c>
      <c r="G8" s="42" t="s">
        <v>157</v>
      </c>
      <c r="H8" s="42" t="s">
        <v>158</v>
      </c>
      <c r="I8" s="42" t="s">
        <v>159</v>
      </c>
      <c r="J8" s="42" t="s">
        <v>160</v>
      </c>
      <c r="K8" s="42" t="s">
        <v>161</v>
      </c>
      <c r="L8" s="42" t="s">
        <v>162</v>
      </c>
      <c r="M8" s="42" t="s">
        <v>163</v>
      </c>
      <c r="N8" s="42" t="s">
        <v>164</v>
      </c>
      <c r="O8" s="42" t="s">
        <v>165</v>
      </c>
      <c r="P8" s="42" t="s">
        <v>166</v>
      </c>
      <c r="Q8" s="42" t="s">
        <v>167</v>
      </c>
      <c r="R8" s="42" t="s">
        <v>168</v>
      </c>
      <c r="S8" s="42" t="s">
        <v>169</v>
      </c>
      <c r="T8" s="43">
        <v>7</v>
      </c>
      <c r="U8" s="43">
        <v>8</v>
      </c>
      <c r="V8" s="43">
        <v>9</v>
      </c>
      <c r="W8" s="42" t="s">
        <v>170</v>
      </c>
      <c r="X8" s="42" t="s">
        <v>171</v>
      </c>
    </row>
    <row r="9" spans="1:24" x14ac:dyDescent="0.25">
      <c r="A9" s="10"/>
      <c r="B9" s="13">
        <v>112</v>
      </c>
      <c r="C9" s="44">
        <v>40737</v>
      </c>
      <c r="D9" s="45">
        <v>0.1875</v>
      </c>
      <c r="E9" s="13">
        <v>0</v>
      </c>
      <c r="F9" s="13">
        <v>0</v>
      </c>
      <c r="G9" s="13">
        <v>0</v>
      </c>
      <c r="H9" s="13">
        <v>0</v>
      </c>
      <c r="I9" s="13">
        <v>0</v>
      </c>
      <c r="J9" s="13">
        <v>0</v>
      </c>
      <c r="K9" s="13">
        <v>0</v>
      </c>
      <c r="L9" s="13">
        <v>5732</v>
      </c>
      <c r="M9" s="10">
        <v>918</v>
      </c>
      <c r="N9" s="10">
        <v>0</v>
      </c>
      <c r="O9" s="10">
        <v>0</v>
      </c>
      <c r="P9" s="10">
        <v>4814</v>
      </c>
      <c r="Q9" s="10">
        <v>0</v>
      </c>
      <c r="R9" s="10">
        <v>0</v>
      </c>
      <c r="S9" s="10">
        <v>0</v>
      </c>
      <c r="T9" s="35">
        <v>0</v>
      </c>
      <c r="U9" s="35">
        <v>0</v>
      </c>
      <c r="V9" s="35">
        <v>0</v>
      </c>
      <c r="W9" s="10">
        <v>0</v>
      </c>
      <c r="X9" s="10">
        <v>0</v>
      </c>
    </row>
    <row r="10" spans="1:24" x14ac:dyDescent="0.25">
      <c r="A10" s="10"/>
      <c r="B10" s="13">
        <v>112</v>
      </c>
      <c r="C10" s="44">
        <v>40737</v>
      </c>
      <c r="D10" s="45">
        <v>0.20833333333333334</v>
      </c>
      <c r="E10" s="13">
        <v>0</v>
      </c>
      <c r="F10" s="13">
        <v>21</v>
      </c>
      <c r="G10" s="13">
        <v>21</v>
      </c>
      <c r="H10" s="13">
        <v>13782</v>
      </c>
      <c r="I10" s="13">
        <v>428</v>
      </c>
      <c r="J10" s="13">
        <v>611</v>
      </c>
      <c r="K10" s="13">
        <v>17178</v>
      </c>
      <c r="L10" s="13">
        <v>35975</v>
      </c>
      <c r="M10" s="10">
        <v>3217</v>
      </c>
      <c r="N10" s="10">
        <v>0</v>
      </c>
      <c r="O10" s="10">
        <v>0</v>
      </c>
      <c r="P10" s="10">
        <v>411</v>
      </c>
      <c r="Q10" s="10" t="s">
        <v>172</v>
      </c>
      <c r="R10" s="10">
        <v>0</v>
      </c>
      <c r="S10" s="10">
        <v>0</v>
      </c>
      <c r="T10" s="35">
        <v>0</v>
      </c>
      <c r="U10" s="35">
        <v>255</v>
      </c>
      <c r="V10" s="35">
        <v>0</v>
      </c>
      <c r="W10" s="10">
        <v>100</v>
      </c>
      <c r="X10" s="10">
        <v>2</v>
      </c>
    </row>
    <row r="11" spans="1:24" x14ac:dyDescent="0.25">
      <c r="A11" s="10"/>
      <c r="B11" s="13">
        <v>112</v>
      </c>
      <c r="C11" s="44">
        <v>40737</v>
      </c>
      <c r="D11" s="45">
        <v>0.22916666666666666</v>
      </c>
      <c r="E11" s="13">
        <v>0</v>
      </c>
      <c r="F11" s="13">
        <v>49</v>
      </c>
      <c r="G11" s="13">
        <v>49</v>
      </c>
      <c r="H11" s="13">
        <v>24248</v>
      </c>
      <c r="I11" s="13">
        <v>1425</v>
      </c>
      <c r="J11" s="13">
        <v>1593</v>
      </c>
      <c r="K11" s="13">
        <v>16388</v>
      </c>
      <c r="L11" s="13">
        <v>44908</v>
      </c>
      <c r="M11" s="10">
        <v>1251</v>
      </c>
      <c r="N11" s="10"/>
      <c r="O11" s="10">
        <v>0</v>
      </c>
      <c r="P11" s="10">
        <v>0</v>
      </c>
      <c r="Q11" s="10">
        <v>0</v>
      </c>
      <c r="R11" s="10">
        <v>72</v>
      </c>
      <c r="S11" s="10">
        <v>0</v>
      </c>
      <c r="T11" s="35">
        <v>0</v>
      </c>
      <c r="U11" s="35">
        <v>651</v>
      </c>
      <c r="V11" s="35">
        <v>0</v>
      </c>
      <c r="W11" s="10">
        <v>100</v>
      </c>
      <c r="X11" s="10">
        <v>7</v>
      </c>
    </row>
    <row r="12" spans="1:24" x14ac:dyDescent="0.25">
      <c r="A12" s="10"/>
      <c r="B12" s="13">
        <v>112</v>
      </c>
      <c r="C12" s="44">
        <v>40737</v>
      </c>
      <c r="D12" s="45">
        <v>0.25</v>
      </c>
      <c r="E12" s="13">
        <v>0</v>
      </c>
      <c r="F12" s="13">
        <v>34</v>
      </c>
      <c r="G12" s="13">
        <v>34</v>
      </c>
      <c r="H12" s="13">
        <v>20751</v>
      </c>
      <c r="I12" s="13">
        <v>1073</v>
      </c>
      <c r="J12" s="13">
        <v>2048</v>
      </c>
      <c r="K12" s="13">
        <v>8941</v>
      </c>
      <c r="L12" s="13">
        <v>47325</v>
      </c>
      <c r="M12" s="10">
        <v>1528</v>
      </c>
      <c r="N12" s="10">
        <v>11653</v>
      </c>
      <c r="O12" s="10">
        <v>0</v>
      </c>
      <c r="P12" s="10">
        <v>0</v>
      </c>
      <c r="Q12" s="10">
        <v>0</v>
      </c>
      <c r="R12" s="10">
        <v>0</v>
      </c>
      <c r="S12" s="10">
        <v>0</v>
      </c>
      <c r="T12" s="35">
        <v>0</v>
      </c>
      <c r="U12" s="35">
        <v>2253</v>
      </c>
      <c r="V12" s="35">
        <v>0</v>
      </c>
      <c r="W12" s="10">
        <v>100</v>
      </c>
      <c r="X12" s="10">
        <v>7</v>
      </c>
    </row>
    <row r="13" spans="1:24" x14ac:dyDescent="0.25">
      <c r="A13" s="10"/>
      <c r="B13" s="13">
        <v>112</v>
      </c>
      <c r="C13" s="44">
        <v>40737</v>
      </c>
      <c r="D13" s="45">
        <v>0.27083333333333331</v>
      </c>
      <c r="E13" s="13">
        <v>0</v>
      </c>
      <c r="F13" s="13">
        <v>50</v>
      </c>
      <c r="G13" s="13">
        <v>50</v>
      </c>
      <c r="H13" s="13">
        <v>26655</v>
      </c>
      <c r="I13" s="13">
        <v>1766</v>
      </c>
      <c r="J13" s="13">
        <v>2364</v>
      </c>
      <c r="K13" s="13">
        <v>4652</v>
      </c>
      <c r="L13" s="13">
        <v>48383</v>
      </c>
      <c r="M13" s="10">
        <v>832</v>
      </c>
      <c r="N13" s="10">
        <v>7704</v>
      </c>
      <c r="O13" s="10">
        <v>0</v>
      </c>
      <c r="P13" s="10">
        <v>0</v>
      </c>
      <c r="Q13" s="10">
        <v>0</v>
      </c>
      <c r="R13" s="10">
        <v>0</v>
      </c>
      <c r="S13" s="10">
        <v>0</v>
      </c>
      <c r="T13" s="35">
        <v>0</v>
      </c>
      <c r="U13" s="35">
        <v>5208</v>
      </c>
      <c r="V13" s="35">
        <v>0</v>
      </c>
      <c r="W13" s="10">
        <v>100</v>
      </c>
      <c r="X13" s="10">
        <v>10</v>
      </c>
    </row>
    <row r="14" spans="1:24" x14ac:dyDescent="0.25">
      <c r="A14" s="10"/>
      <c r="B14" s="13">
        <v>112</v>
      </c>
      <c r="C14" s="44">
        <v>40737</v>
      </c>
      <c r="D14" s="45">
        <v>0.29166666666666669</v>
      </c>
      <c r="E14" s="13">
        <v>0</v>
      </c>
      <c r="F14" s="13">
        <v>85</v>
      </c>
      <c r="G14" s="13">
        <v>77</v>
      </c>
      <c r="H14" s="13">
        <v>54961</v>
      </c>
      <c r="I14" s="13">
        <v>4699</v>
      </c>
      <c r="J14" s="13">
        <v>4083</v>
      </c>
      <c r="K14" s="13">
        <v>9112</v>
      </c>
      <c r="L14" s="13">
        <v>84164</v>
      </c>
      <c r="M14" s="10">
        <v>3140</v>
      </c>
      <c r="N14" s="10">
        <v>2161</v>
      </c>
      <c r="O14" s="10">
        <v>0</v>
      </c>
      <c r="P14" s="10">
        <v>15</v>
      </c>
      <c r="Q14" s="10">
        <v>0</v>
      </c>
      <c r="R14" s="10">
        <v>0</v>
      </c>
      <c r="S14" s="10">
        <v>0</v>
      </c>
      <c r="T14" s="35">
        <v>0</v>
      </c>
      <c r="U14" s="35">
        <v>5113</v>
      </c>
      <c r="V14" s="35">
        <v>0</v>
      </c>
      <c r="W14" s="10">
        <v>91</v>
      </c>
      <c r="X14" s="10">
        <v>15</v>
      </c>
    </row>
    <row r="15" spans="1:24" x14ac:dyDescent="0.25">
      <c r="A15" s="10"/>
      <c r="B15" s="13">
        <v>105</v>
      </c>
      <c r="C15" s="44">
        <v>40737</v>
      </c>
      <c r="D15" s="45">
        <v>0.3125</v>
      </c>
      <c r="E15" s="13">
        <v>0</v>
      </c>
      <c r="F15" s="13">
        <v>0</v>
      </c>
      <c r="G15" s="13">
        <v>0</v>
      </c>
      <c r="H15" s="13">
        <v>0</v>
      </c>
      <c r="I15" s="13">
        <v>0</v>
      </c>
      <c r="J15" s="13">
        <v>0</v>
      </c>
      <c r="K15" s="13">
        <v>50</v>
      </c>
      <c r="L15" s="13">
        <v>5676</v>
      </c>
      <c r="M15" s="10">
        <v>678</v>
      </c>
      <c r="N15" s="10">
        <v>1</v>
      </c>
      <c r="O15" s="10">
        <v>0</v>
      </c>
      <c r="P15" s="10">
        <v>4728</v>
      </c>
      <c r="Q15" s="10">
        <v>0</v>
      </c>
      <c r="R15" s="10">
        <v>219</v>
      </c>
      <c r="S15" s="10">
        <v>0</v>
      </c>
      <c r="T15" s="35">
        <v>0</v>
      </c>
      <c r="U15" s="35">
        <v>0</v>
      </c>
      <c r="V15" s="35">
        <v>0</v>
      </c>
      <c r="W15" s="10">
        <v>0</v>
      </c>
      <c r="X15" s="10">
        <v>0</v>
      </c>
    </row>
    <row r="16" spans="1:24" x14ac:dyDescent="0.25">
      <c r="A16" s="10"/>
      <c r="B16" s="13">
        <v>112</v>
      </c>
      <c r="C16" s="44">
        <v>40737</v>
      </c>
      <c r="D16" s="45">
        <v>0.3125</v>
      </c>
      <c r="E16" s="13">
        <v>0</v>
      </c>
      <c r="F16" s="13">
        <v>122</v>
      </c>
      <c r="G16" s="13">
        <v>121</v>
      </c>
      <c r="H16" s="13">
        <v>74617</v>
      </c>
      <c r="I16" s="13">
        <v>6400</v>
      </c>
      <c r="J16" s="13">
        <v>10429</v>
      </c>
      <c r="K16" s="13">
        <v>9436</v>
      </c>
      <c r="L16" s="13">
        <v>116153</v>
      </c>
      <c r="M16" s="10">
        <v>6842</v>
      </c>
      <c r="N16" s="10">
        <v>906</v>
      </c>
      <c r="O16" s="10">
        <v>0</v>
      </c>
      <c r="P16" s="10">
        <v>0</v>
      </c>
      <c r="Q16" s="10">
        <v>0</v>
      </c>
      <c r="R16" s="10">
        <v>0</v>
      </c>
      <c r="S16" s="10">
        <v>0</v>
      </c>
      <c r="T16" s="35">
        <v>0</v>
      </c>
      <c r="U16" s="35">
        <v>10594</v>
      </c>
      <c r="V16" s="35">
        <v>0</v>
      </c>
      <c r="W16" s="10">
        <v>99</v>
      </c>
      <c r="X16" s="10">
        <v>23</v>
      </c>
    </row>
    <row r="17" spans="1:24" x14ac:dyDescent="0.25">
      <c r="A17" s="10"/>
      <c r="B17" s="13">
        <v>105</v>
      </c>
      <c r="C17" s="44">
        <v>40737</v>
      </c>
      <c r="D17" s="45">
        <v>0.33333333333333331</v>
      </c>
      <c r="E17" s="13">
        <v>0</v>
      </c>
      <c r="F17" s="13">
        <v>28</v>
      </c>
      <c r="G17" s="13">
        <v>24</v>
      </c>
      <c r="H17" s="13">
        <v>14874</v>
      </c>
      <c r="I17" s="13">
        <v>2445</v>
      </c>
      <c r="J17" s="13">
        <v>1454</v>
      </c>
      <c r="K17" s="13">
        <v>1390</v>
      </c>
      <c r="L17" s="13">
        <v>48614</v>
      </c>
      <c r="M17" s="10">
        <v>1692</v>
      </c>
      <c r="N17" s="10">
        <v>0</v>
      </c>
      <c r="O17" s="10">
        <v>0</v>
      </c>
      <c r="P17" s="10">
        <v>2316</v>
      </c>
      <c r="Q17" s="10">
        <v>0</v>
      </c>
      <c r="R17" s="10">
        <v>22289</v>
      </c>
      <c r="S17" s="10">
        <v>0</v>
      </c>
      <c r="T17" s="35">
        <v>0</v>
      </c>
      <c r="U17" s="35">
        <v>1394</v>
      </c>
      <c r="V17" s="35">
        <v>0</v>
      </c>
      <c r="W17" s="10">
        <v>86</v>
      </c>
      <c r="X17" s="10">
        <v>1</v>
      </c>
    </row>
    <row r="18" spans="1:24" x14ac:dyDescent="0.25">
      <c r="A18" s="10"/>
      <c r="B18" s="13">
        <v>112</v>
      </c>
      <c r="C18" s="44">
        <v>40737</v>
      </c>
      <c r="D18" s="45">
        <v>0.33333333333333331</v>
      </c>
      <c r="E18" s="13">
        <v>0</v>
      </c>
      <c r="F18" s="13">
        <v>166</v>
      </c>
      <c r="G18" s="13">
        <v>165</v>
      </c>
      <c r="H18" s="13">
        <v>86125</v>
      </c>
      <c r="I18" s="13">
        <v>6957</v>
      </c>
      <c r="J18" s="13">
        <v>14427</v>
      </c>
      <c r="K18" s="13">
        <v>12147</v>
      </c>
      <c r="L18" s="13">
        <v>150494</v>
      </c>
      <c r="M18" s="10">
        <v>9172</v>
      </c>
      <c r="N18" s="10">
        <v>15840</v>
      </c>
      <c r="O18" s="10">
        <v>175</v>
      </c>
      <c r="P18" s="10">
        <v>0</v>
      </c>
      <c r="Q18" s="10">
        <v>175</v>
      </c>
      <c r="R18" s="10">
        <v>0</v>
      </c>
      <c r="S18" s="10">
        <v>0</v>
      </c>
      <c r="T18" s="35">
        <v>0</v>
      </c>
      <c r="U18" s="35">
        <v>11694</v>
      </c>
      <c r="V18" s="35">
        <v>0</v>
      </c>
      <c r="W18" s="10">
        <v>99</v>
      </c>
      <c r="X18" s="10">
        <v>28</v>
      </c>
    </row>
    <row r="19" spans="1:24" x14ac:dyDescent="0.25">
      <c r="A19" s="10"/>
      <c r="B19" s="13">
        <v>105</v>
      </c>
      <c r="C19" s="44">
        <v>40737</v>
      </c>
      <c r="D19" s="45">
        <v>0.35416666666666669</v>
      </c>
      <c r="E19" s="13">
        <v>0</v>
      </c>
      <c r="F19" s="13">
        <v>37</v>
      </c>
      <c r="G19" s="13">
        <v>36</v>
      </c>
      <c r="H19" s="13">
        <v>17862</v>
      </c>
      <c r="I19" s="13">
        <v>3730</v>
      </c>
      <c r="J19" s="13">
        <v>3107</v>
      </c>
      <c r="K19" s="13">
        <v>1734</v>
      </c>
      <c r="L19" s="13">
        <v>50286</v>
      </c>
      <c r="M19" s="10">
        <v>696</v>
      </c>
      <c r="N19" s="10">
        <v>0</v>
      </c>
      <c r="O19" s="10">
        <v>0</v>
      </c>
      <c r="P19" s="10">
        <v>0</v>
      </c>
      <c r="Q19" s="10">
        <v>631</v>
      </c>
      <c r="R19" s="10">
        <v>21346</v>
      </c>
      <c r="S19" s="10">
        <v>0</v>
      </c>
      <c r="T19" s="35">
        <v>0</v>
      </c>
      <c r="U19" s="35">
        <v>1875</v>
      </c>
      <c r="V19" s="35">
        <v>0</v>
      </c>
      <c r="W19" s="10">
        <v>97</v>
      </c>
      <c r="X19" s="10">
        <v>3</v>
      </c>
    </row>
    <row r="20" spans="1:24" x14ac:dyDescent="0.25">
      <c r="A20" s="10"/>
      <c r="B20" s="13">
        <v>112</v>
      </c>
      <c r="C20" s="44">
        <v>40737</v>
      </c>
      <c r="D20" s="45">
        <v>0.35416666666666669</v>
      </c>
      <c r="E20" s="13">
        <v>0</v>
      </c>
      <c r="F20" s="13">
        <v>156</v>
      </c>
      <c r="G20" s="13">
        <v>155</v>
      </c>
      <c r="H20" s="13">
        <v>84868</v>
      </c>
      <c r="I20" s="13">
        <v>6485</v>
      </c>
      <c r="J20" s="13">
        <v>12784</v>
      </c>
      <c r="K20" s="13">
        <v>9752</v>
      </c>
      <c r="L20" s="13">
        <v>145507</v>
      </c>
      <c r="M20" s="10">
        <v>6872</v>
      </c>
      <c r="N20" s="10">
        <v>18861</v>
      </c>
      <c r="O20" s="10">
        <v>0</v>
      </c>
      <c r="P20" s="10">
        <v>0</v>
      </c>
      <c r="Q20" s="10">
        <v>177</v>
      </c>
      <c r="R20" s="10">
        <v>0</v>
      </c>
      <c r="S20" s="10">
        <v>0</v>
      </c>
      <c r="T20" s="35">
        <v>0</v>
      </c>
      <c r="U20" s="35">
        <v>9408</v>
      </c>
      <c r="V20" s="35">
        <v>0</v>
      </c>
      <c r="W20" s="10">
        <v>99</v>
      </c>
      <c r="X20" s="10">
        <v>31</v>
      </c>
    </row>
    <row r="21" spans="1:24" x14ac:dyDescent="0.25">
      <c r="A21" s="10"/>
      <c r="B21" s="13">
        <v>105</v>
      </c>
      <c r="C21" s="44">
        <v>40737</v>
      </c>
      <c r="D21" s="45">
        <v>0.375</v>
      </c>
      <c r="E21" s="13">
        <v>0</v>
      </c>
      <c r="F21" s="13">
        <v>44</v>
      </c>
      <c r="G21" s="13">
        <v>44</v>
      </c>
      <c r="H21" s="13">
        <v>18348</v>
      </c>
      <c r="I21" s="13">
        <v>2798</v>
      </c>
      <c r="J21" s="13">
        <v>4818</v>
      </c>
      <c r="K21" s="13">
        <v>1704</v>
      </c>
      <c r="L21" s="13">
        <v>50251</v>
      </c>
      <c r="M21" s="10">
        <v>635</v>
      </c>
      <c r="N21" s="10">
        <v>1003</v>
      </c>
      <c r="O21" s="10">
        <v>0</v>
      </c>
      <c r="P21" s="10">
        <v>0</v>
      </c>
      <c r="Q21" s="10">
        <v>1404</v>
      </c>
      <c r="R21" s="10">
        <v>20591</v>
      </c>
      <c r="S21" s="10">
        <v>0</v>
      </c>
      <c r="T21" s="35">
        <v>0</v>
      </c>
      <c r="U21" s="35">
        <v>542</v>
      </c>
      <c r="V21" s="35">
        <v>0</v>
      </c>
      <c r="W21" s="10">
        <v>100</v>
      </c>
      <c r="X21" s="10">
        <v>3</v>
      </c>
    </row>
    <row r="22" spans="1:24" x14ac:dyDescent="0.25">
      <c r="A22" s="10"/>
      <c r="B22" s="13">
        <v>112</v>
      </c>
      <c r="C22" s="44">
        <v>40737</v>
      </c>
      <c r="D22" s="45">
        <v>0.375</v>
      </c>
      <c r="E22" s="13">
        <v>0</v>
      </c>
      <c r="F22" s="13">
        <v>194</v>
      </c>
      <c r="G22" s="13">
        <v>194</v>
      </c>
      <c r="H22" s="13">
        <v>112078</v>
      </c>
      <c r="I22" s="13">
        <v>8192</v>
      </c>
      <c r="J22" s="13">
        <v>17953</v>
      </c>
      <c r="K22" s="13">
        <v>8174</v>
      </c>
      <c r="L22" s="13">
        <v>171863</v>
      </c>
      <c r="M22" s="10">
        <v>7885</v>
      </c>
      <c r="N22" s="10">
        <v>12498</v>
      </c>
      <c r="O22" s="10">
        <v>0</v>
      </c>
      <c r="P22" s="10">
        <v>0</v>
      </c>
      <c r="Q22" s="10">
        <v>0</v>
      </c>
      <c r="R22" s="10">
        <v>0</v>
      </c>
      <c r="S22" s="10">
        <v>0</v>
      </c>
      <c r="T22" s="35">
        <v>0</v>
      </c>
      <c r="U22" s="35">
        <v>11849</v>
      </c>
      <c r="V22" s="35">
        <v>0</v>
      </c>
      <c r="W22" s="10">
        <v>100</v>
      </c>
      <c r="X22" s="10">
        <v>35</v>
      </c>
    </row>
    <row r="23" spans="1:24" x14ac:dyDescent="0.25">
      <c r="A23" s="10"/>
      <c r="B23" s="13">
        <v>105</v>
      </c>
      <c r="C23" s="44">
        <v>40737</v>
      </c>
      <c r="D23" s="45">
        <v>0.39583333333333331</v>
      </c>
      <c r="E23" s="13">
        <v>0</v>
      </c>
      <c r="F23" s="13">
        <v>23</v>
      </c>
      <c r="G23" s="13">
        <v>23</v>
      </c>
      <c r="H23" s="13">
        <v>13681</v>
      </c>
      <c r="I23" s="13">
        <v>1487</v>
      </c>
      <c r="J23" s="13">
        <v>1858</v>
      </c>
      <c r="K23" s="13">
        <v>1759</v>
      </c>
      <c r="L23" s="13">
        <v>50230</v>
      </c>
      <c r="M23" s="10">
        <v>505</v>
      </c>
      <c r="N23" s="10">
        <v>10354</v>
      </c>
      <c r="O23" s="10">
        <v>0</v>
      </c>
      <c r="P23" s="10">
        <v>0</v>
      </c>
      <c r="Q23" s="10">
        <v>1511</v>
      </c>
      <c r="R23" s="10">
        <v>17918</v>
      </c>
      <c r="S23" s="10">
        <v>0</v>
      </c>
      <c r="T23" s="35">
        <v>0</v>
      </c>
      <c r="U23" s="35">
        <v>1062</v>
      </c>
      <c r="V23" s="35">
        <v>0</v>
      </c>
      <c r="W23" s="10">
        <v>100</v>
      </c>
      <c r="X23" s="10">
        <v>2</v>
      </c>
    </row>
    <row r="24" spans="1:24" x14ac:dyDescent="0.25">
      <c r="A24" s="10"/>
      <c r="B24" s="13">
        <v>112</v>
      </c>
      <c r="C24" s="44">
        <v>40737</v>
      </c>
      <c r="D24" s="45">
        <v>0.39583333333333331</v>
      </c>
      <c r="E24" s="13">
        <v>0</v>
      </c>
      <c r="F24" s="13">
        <v>200</v>
      </c>
      <c r="G24" s="13">
        <v>199</v>
      </c>
      <c r="H24" s="13">
        <v>116430</v>
      </c>
      <c r="I24" s="13">
        <v>8650</v>
      </c>
      <c r="J24" s="13">
        <v>16503</v>
      </c>
      <c r="K24" s="13">
        <v>9749</v>
      </c>
      <c r="L24" s="13">
        <v>179875</v>
      </c>
      <c r="M24" s="10">
        <v>6096</v>
      </c>
      <c r="N24" s="10">
        <v>10753</v>
      </c>
      <c r="O24" s="10">
        <v>0</v>
      </c>
      <c r="P24" s="10">
        <v>7224</v>
      </c>
      <c r="Q24" s="10">
        <v>282</v>
      </c>
      <c r="R24" s="10">
        <v>0</v>
      </c>
      <c r="S24" s="10">
        <v>0</v>
      </c>
      <c r="T24" s="35">
        <v>0</v>
      </c>
      <c r="U24" s="35">
        <v>11523</v>
      </c>
      <c r="V24" s="35">
        <v>0</v>
      </c>
      <c r="W24" s="10">
        <v>100</v>
      </c>
      <c r="X24" s="10">
        <v>37</v>
      </c>
    </row>
    <row r="25" spans="1:24" x14ac:dyDescent="0.25">
      <c r="A25" s="10"/>
      <c r="B25" s="13">
        <v>105</v>
      </c>
      <c r="C25" s="44">
        <v>40737</v>
      </c>
      <c r="D25" s="45">
        <v>0.41666666666666669</v>
      </c>
      <c r="E25" s="13">
        <v>1</v>
      </c>
      <c r="F25" s="13">
        <v>42</v>
      </c>
      <c r="G25" s="13">
        <v>40</v>
      </c>
      <c r="H25" s="13">
        <v>20500</v>
      </c>
      <c r="I25" s="13">
        <v>3276</v>
      </c>
      <c r="J25" s="13">
        <v>4702</v>
      </c>
      <c r="K25" s="13">
        <v>1659</v>
      </c>
      <c r="L25" s="13">
        <v>50400</v>
      </c>
      <c r="M25" s="10">
        <v>947</v>
      </c>
      <c r="N25" s="10">
        <v>12106</v>
      </c>
      <c r="O25" s="10">
        <v>0</v>
      </c>
      <c r="P25" s="10">
        <v>0</v>
      </c>
      <c r="Q25" s="10">
        <v>3252</v>
      </c>
      <c r="R25" s="10">
        <v>383</v>
      </c>
      <c r="S25" s="10">
        <v>0</v>
      </c>
      <c r="T25" s="35">
        <v>0</v>
      </c>
      <c r="U25" s="35">
        <v>3943</v>
      </c>
      <c r="V25" s="35">
        <v>2</v>
      </c>
      <c r="W25" s="10">
        <v>93</v>
      </c>
      <c r="X25" s="10">
        <v>5</v>
      </c>
    </row>
    <row r="26" spans="1:24" x14ac:dyDescent="0.25">
      <c r="A26" s="10"/>
      <c r="B26" s="13"/>
      <c r="C26" s="44"/>
      <c r="D26" s="45"/>
      <c r="E26" s="13"/>
      <c r="F26" s="13"/>
      <c r="G26" s="97"/>
      <c r="H26" s="13"/>
      <c r="I26" s="13"/>
      <c r="J26" s="13"/>
      <c r="K26" s="13"/>
      <c r="L26" s="13"/>
      <c r="M26" s="10"/>
      <c r="N26" s="10"/>
      <c r="O26" s="10"/>
      <c r="P26" s="10"/>
      <c r="Q26" s="10"/>
      <c r="R26" s="10"/>
      <c r="S26" s="10"/>
      <c r="T26" s="35"/>
      <c r="U26" s="35"/>
      <c r="V26" s="35"/>
      <c r="W26" s="10"/>
      <c r="X26" s="10"/>
    </row>
    <row r="27" spans="1:24" x14ac:dyDescent="0.25">
      <c r="A27" s="10"/>
      <c r="B27" s="29" t="s">
        <v>173</v>
      </c>
      <c r="C27" s="46"/>
      <c r="D27" s="47"/>
      <c r="E27" s="29"/>
      <c r="F27" s="29"/>
      <c r="G27" s="29"/>
      <c r="H27" s="29"/>
      <c r="I27" s="29"/>
      <c r="J27" s="29"/>
      <c r="K27" s="29"/>
      <c r="L27" s="29"/>
      <c r="M27" s="29"/>
      <c r="N27" s="29"/>
      <c r="O27" s="29"/>
      <c r="P27" s="29"/>
      <c r="Q27" s="29"/>
      <c r="R27" s="29"/>
      <c r="S27" s="29"/>
      <c r="T27" s="48"/>
      <c r="U27" s="48"/>
      <c r="V27" s="48"/>
      <c r="W27" s="29"/>
      <c r="X27" s="29"/>
    </row>
    <row r="28" spans="1:24" x14ac:dyDescent="0.25">
      <c r="A28" s="10"/>
      <c r="B28" s="10"/>
      <c r="C28" s="32"/>
      <c r="D28" s="33"/>
      <c r="E28" s="10"/>
      <c r="F28" s="10"/>
      <c r="G28" s="34"/>
      <c r="H28" s="10"/>
      <c r="I28" s="10"/>
      <c r="J28" s="10"/>
      <c r="K28" s="10"/>
      <c r="L28" s="10"/>
      <c r="M28" s="10"/>
      <c r="N28" s="10"/>
      <c r="O28" s="10"/>
      <c r="P28" s="10"/>
      <c r="Q28" s="10"/>
      <c r="R28" s="10"/>
      <c r="S28" s="10"/>
      <c r="T28" s="35"/>
      <c r="U28" s="35"/>
      <c r="V28" s="35"/>
      <c r="W28" s="10"/>
      <c r="X28" s="10"/>
    </row>
    <row r="29" spans="1:24" x14ac:dyDescent="0.25">
      <c r="A29" s="10"/>
      <c r="B29" s="10"/>
      <c r="C29" s="32"/>
      <c r="D29" s="33"/>
      <c r="E29" s="10"/>
      <c r="F29" s="10"/>
      <c r="G29" s="34"/>
      <c r="H29" s="10"/>
      <c r="I29" s="10"/>
      <c r="J29" s="10"/>
      <c r="K29" s="10"/>
      <c r="L29" s="10"/>
      <c r="M29" s="10"/>
      <c r="N29"/>
      <c r="O29"/>
      <c r="P29"/>
      <c r="Q29" s="10"/>
      <c r="R29" s="10"/>
      <c r="S29" s="10"/>
      <c r="T29" s="35"/>
      <c r="U29" s="35"/>
      <c r="V29" s="35"/>
      <c r="W29" s="10"/>
      <c r="X29" s="10"/>
    </row>
    <row r="30" spans="1:24" x14ac:dyDescent="0.25">
      <c r="A30" s="10"/>
      <c r="B30" s="10"/>
      <c r="C30" s="32"/>
      <c r="D30" s="33"/>
      <c r="E30" s="10"/>
      <c r="F30" s="10"/>
      <c r="G30" s="34"/>
      <c r="H30" s="10"/>
      <c r="I30" s="10"/>
      <c r="J30" s="10"/>
      <c r="K30" s="10"/>
      <c r="L30" s="10"/>
      <c r="M30" s="10"/>
      <c r="N30"/>
      <c r="O30"/>
      <c r="P30"/>
      <c r="Q30"/>
      <c r="R30" s="10"/>
      <c r="S30" s="10"/>
      <c r="T30" s="35"/>
      <c r="U30" s="35"/>
      <c r="V30" s="35"/>
      <c r="W30" s="10"/>
      <c r="X30" s="10"/>
    </row>
    <row r="31" spans="1:24" x14ac:dyDescent="0.25">
      <c r="A31" s="10"/>
      <c r="B31" s="10"/>
      <c r="C31" s="32"/>
      <c r="D31" s="33"/>
      <c r="E31" s="10"/>
      <c r="F31" s="10"/>
      <c r="G31" s="34"/>
      <c r="H31" s="10"/>
      <c r="I31" s="10"/>
      <c r="J31" s="10"/>
      <c r="K31" s="10"/>
      <c r="L31" s="10"/>
      <c r="M31" s="10"/>
      <c r="N31"/>
      <c r="O31"/>
      <c r="P31"/>
      <c r="Q31"/>
      <c r="R31" s="10"/>
      <c r="S31" s="10"/>
      <c r="T31" s="35"/>
      <c r="U31" s="35"/>
      <c r="V31" s="35"/>
      <c r="W31" s="10"/>
      <c r="X31" s="10"/>
    </row>
    <row r="32" spans="1:24" x14ac:dyDescent="0.25">
      <c r="A32" s="10"/>
      <c r="B32" s="10"/>
      <c r="C32" s="32"/>
      <c r="D32" s="33"/>
      <c r="E32" s="10"/>
      <c r="F32" s="10"/>
      <c r="G32" s="34"/>
      <c r="H32" s="10"/>
      <c r="I32" s="10"/>
      <c r="J32" s="10"/>
      <c r="K32" s="10"/>
      <c r="L32" s="10"/>
      <c r="M32" s="10"/>
      <c r="N32"/>
      <c r="O32"/>
      <c r="P32"/>
      <c r="Q32"/>
      <c r="R32" s="10"/>
      <c r="S32" s="10"/>
      <c r="T32" s="35"/>
      <c r="U32" s="35"/>
      <c r="V32" s="35"/>
      <c r="W32" s="10"/>
      <c r="X32" s="10"/>
    </row>
    <row r="33" spans="1:24" x14ac:dyDescent="0.25">
      <c r="A33" s="10"/>
      <c r="B33" s="10"/>
      <c r="C33" s="32"/>
      <c r="D33" s="33"/>
      <c r="E33" s="10"/>
      <c r="F33" s="10"/>
      <c r="G33" s="34"/>
      <c r="H33" s="10"/>
      <c r="I33" s="10"/>
      <c r="J33" s="10"/>
      <c r="K33" s="10"/>
      <c r="L33" s="10"/>
      <c r="M33" s="10"/>
      <c r="N33"/>
      <c r="O33"/>
      <c r="P33"/>
      <c r="Q33"/>
      <c r="R33" s="10"/>
      <c r="S33" s="10"/>
      <c r="T33" s="35"/>
      <c r="U33" s="35"/>
      <c r="V33" s="35"/>
      <c r="W33" s="10"/>
      <c r="X33" s="10"/>
    </row>
    <row r="34" spans="1:24" x14ac:dyDescent="0.25">
      <c r="A34" s="10"/>
      <c r="B34" s="10"/>
      <c r="C34" s="32"/>
      <c r="D34" s="33"/>
      <c r="E34" s="10"/>
      <c r="F34" s="10"/>
      <c r="G34" s="34"/>
      <c r="H34" s="10"/>
      <c r="I34" s="10"/>
      <c r="J34" s="10"/>
      <c r="K34" s="10"/>
      <c r="L34" s="10"/>
      <c r="M34" s="10"/>
      <c r="N34"/>
      <c r="O34"/>
      <c r="P34"/>
      <c r="Q34"/>
      <c r="R34" s="10"/>
      <c r="S34" s="10"/>
      <c r="T34" s="35"/>
      <c r="U34" s="35"/>
      <c r="V34" s="35"/>
      <c r="W34" s="10"/>
      <c r="X34" s="10"/>
    </row>
    <row r="35" spans="1:24" x14ac:dyDescent="0.25">
      <c r="A35" s="10"/>
      <c r="B35" s="10"/>
      <c r="C35" s="32"/>
      <c r="D35" s="33"/>
      <c r="E35" s="10"/>
      <c r="F35" s="10"/>
      <c r="G35" s="34"/>
      <c r="H35" s="10"/>
      <c r="I35" s="10"/>
      <c r="J35" s="10"/>
      <c r="K35" s="10"/>
      <c r="L35" s="10"/>
      <c r="M35" s="10"/>
      <c r="N35"/>
      <c r="O35"/>
      <c r="P35"/>
      <c r="Q35"/>
      <c r="R35" s="10"/>
      <c r="S35" s="10"/>
      <c r="T35" s="35"/>
      <c r="U35" s="35"/>
      <c r="V35" s="35"/>
      <c r="W35" s="10"/>
      <c r="X35" s="10"/>
    </row>
    <row r="36" spans="1:24" x14ac:dyDescent="0.25">
      <c r="A36" s="10"/>
      <c r="B36" s="10"/>
      <c r="C36" s="32"/>
      <c r="D36" s="33"/>
      <c r="E36" s="10"/>
      <c r="F36" s="10"/>
      <c r="G36" s="34"/>
      <c r="H36" s="10"/>
      <c r="I36" s="10"/>
      <c r="J36" s="10"/>
      <c r="K36" s="10"/>
      <c r="L36" s="10"/>
      <c r="M36" s="10"/>
      <c r="N36"/>
      <c r="O36"/>
      <c r="P36"/>
      <c r="Q36"/>
      <c r="R36" s="10"/>
      <c r="S36" s="10"/>
      <c r="T36" s="35"/>
      <c r="U36" s="35"/>
      <c r="V36" s="35"/>
      <c r="W36" s="10"/>
      <c r="X36" s="10"/>
    </row>
    <row r="37" spans="1:24" x14ac:dyDescent="0.25">
      <c r="A37" s="10"/>
      <c r="B37" s="10"/>
      <c r="C37" s="32"/>
      <c r="D37" s="33"/>
      <c r="E37" s="10"/>
      <c r="F37" s="10"/>
      <c r="G37" s="34"/>
      <c r="H37" s="10"/>
      <c r="I37" s="10"/>
      <c r="J37" s="10"/>
      <c r="K37" s="10"/>
      <c r="L37" s="10"/>
      <c r="M37" s="10"/>
      <c r="N37"/>
      <c r="O37"/>
      <c r="P37"/>
      <c r="Q37"/>
      <c r="R37" s="10"/>
      <c r="S37" s="10"/>
      <c r="T37" s="35"/>
      <c r="U37" s="35"/>
      <c r="V37" s="35"/>
      <c r="W37" s="10"/>
      <c r="X37" s="10"/>
    </row>
    <row r="38" spans="1:24" x14ac:dyDescent="0.25">
      <c r="A38" s="10"/>
      <c r="B38" s="10"/>
      <c r="C38" s="32"/>
      <c r="D38" s="33"/>
      <c r="E38" s="10"/>
      <c r="F38" s="10"/>
      <c r="G38" s="34"/>
      <c r="H38" s="10"/>
      <c r="I38" s="10"/>
      <c r="J38" s="10"/>
      <c r="K38" s="10"/>
      <c r="L38" s="10"/>
      <c r="M38" s="10"/>
      <c r="N38"/>
      <c r="O38"/>
      <c r="P38"/>
      <c r="Q38"/>
      <c r="R38" s="10"/>
      <c r="S38" s="10"/>
      <c r="T38" s="35"/>
      <c r="U38" s="35"/>
      <c r="V38" s="35"/>
      <c r="W38" s="10"/>
      <c r="X38" s="10"/>
    </row>
    <row r="39" spans="1:24" x14ac:dyDescent="0.25">
      <c r="A39" s="10"/>
      <c r="B39" s="10"/>
      <c r="C39" s="32"/>
      <c r="D39" s="33"/>
      <c r="E39" s="10"/>
      <c r="F39" s="10"/>
      <c r="G39" s="34"/>
      <c r="H39" s="10"/>
      <c r="I39" s="10"/>
      <c r="J39" s="10"/>
      <c r="K39" s="10"/>
      <c r="L39" s="10"/>
      <c r="M39" s="10"/>
      <c r="N39"/>
      <c r="O39"/>
      <c r="P39"/>
      <c r="Q39"/>
      <c r="R39" s="10"/>
      <c r="S39" s="10"/>
      <c r="T39" s="35"/>
      <c r="U39" s="35"/>
      <c r="V39" s="35"/>
      <c r="W39" s="10"/>
      <c r="X39" s="10"/>
    </row>
    <row r="40" spans="1:24" x14ac:dyDescent="0.25">
      <c r="A40" s="10"/>
      <c r="B40" s="10"/>
      <c r="C40" s="32"/>
      <c r="D40" s="33"/>
      <c r="E40" s="10"/>
      <c r="F40" s="10"/>
      <c r="G40" s="10"/>
      <c r="I40" s="10"/>
      <c r="J40" s="10"/>
      <c r="K40" s="10"/>
      <c r="L40" s="10"/>
      <c r="M40" s="10"/>
      <c r="N40"/>
      <c r="O40"/>
      <c r="P40"/>
      <c r="Q40"/>
      <c r="R40" s="10"/>
      <c r="S40" s="10"/>
      <c r="T40" s="35"/>
      <c r="U40" s="35"/>
      <c r="V40" s="35"/>
      <c r="W40" s="10"/>
      <c r="X40" s="10"/>
    </row>
    <row r="41" spans="1:24" x14ac:dyDescent="0.25">
      <c r="A41" s="10"/>
      <c r="B41" s="10"/>
      <c r="C41" s="32"/>
      <c r="D41" s="33"/>
      <c r="E41" s="10"/>
      <c r="F41" s="10"/>
      <c r="G41" s="34"/>
      <c r="H41" s="10"/>
      <c r="I41" s="10"/>
      <c r="J41" s="10"/>
      <c r="K41" s="10"/>
      <c r="L41" s="10"/>
      <c r="M41" s="10"/>
      <c r="N41"/>
      <c r="O41"/>
      <c r="P41"/>
      <c r="Q41"/>
      <c r="R41" s="10"/>
      <c r="S41" s="10"/>
      <c r="T41" s="35"/>
      <c r="U41" s="35"/>
      <c r="V41" s="35"/>
      <c r="W41" s="10"/>
      <c r="X41" s="10"/>
    </row>
    <row r="42" spans="1:24" x14ac:dyDescent="0.25">
      <c r="A42" s="10"/>
      <c r="B42" s="10"/>
      <c r="C42" s="32"/>
      <c r="D42" s="33"/>
      <c r="E42" s="10"/>
      <c r="F42" s="10"/>
      <c r="G42" s="34"/>
      <c r="H42" s="10"/>
      <c r="I42" s="10"/>
      <c r="J42" s="10"/>
      <c r="K42" s="10"/>
      <c r="L42" s="10"/>
      <c r="M42" s="10"/>
      <c r="N42"/>
      <c r="O42"/>
      <c r="P42"/>
      <c r="Q42"/>
      <c r="R42" s="10"/>
      <c r="S42" s="10"/>
      <c r="T42" s="35"/>
      <c r="U42" s="35"/>
      <c r="V42" s="35"/>
      <c r="W42" s="10"/>
      <c r="X42" s="10"/>
    </row>
    <row r="43" spans="1:24" x14ac:dyDescent="0.25">
      <c r="A43" s="10"/>
      <c r="B43" s="10"/>
      <c r="C43" s="32"/>
      <c r="D43" s="33"/>
      <c r="E43" s="10"/>
      <c r="F43" s="10"/>
      <c r="G43" s="34"/>
      <c r="H43" s="10"/>
      <c r="I43" s="10"/>
      <c r="J43" s="10"/>
      <c r="K43" s="10"/>
      <c r="L43" s="10"/>
      <c r="M43" s="10"/>
      <c r="N43"/>
      <c r="O43"/>
      <c r="P43"/>
      <c r="Q43"/>
      <c r="R43" s="10"/>
      <c r="S43" s="10"/>
      <c r="T43" s="35"/>
      <c r="U43" s="35"/>
      <c r="V43" s="35"/>
      <c r="W43" s="10"/>
      <c r="X43" s="10"/>
    </row>
    <row r="44" spans="1:24" x14ac:dyDescent="0.25">
      <c r="A44" s="10"/>
      <c r="B44" s="10"/>
      <c r="C44" s="32"/>
      <c r="D44" s="33"/>
      <c r="E44" s="10"/>
      <c r="F44" s="10"/>
      <c r="G44" s="34"/>
      <c r="H44" s="10"/>
      <c r="I44" s="10"/>
      <c r="J44" s="10"/>
      <c r="K44" s="10"/>
      <c r="L44" s="10"/>
      <c r="M44" s="10"/>
      <c r="N44"/>
      <c r="O44"/>
      <c r="P44"/>
      <c r="Q44"/>
      <c r="R44" s="10"/>
      <c r="S44" s="10"/>
      <c r="T44" s="35"/>
      <c r="U44" s="35"/>
      <c r="V44" s="35"/>
      <c r="W44" s="10"/>
      <c r="X44" s="10"/>
    </row>
    <row r="45" spans="1:24" x14ac:dyDescent="0.25">
      <c r="A45" s="10"/>
      <c r="B45" s="10"/>
      <c r="C45" s="32"/>
      <c r="D45" s="33"/>
      <c r="E45" s="10"/>
      <c r="F45" s="10"/>
      <c r="G45" s="34"/>
      <c r="H45" s="10"/>
      <c r="I45" s="10"/>
      <c r="J45" s="10"/>
      <c r="K45" s="10"/>
      <c r="L45" s="10"/>
      <c r="M45" s="10"/>
      <c r="N45"/>
      <c r="O45"/>
      <c r="P45"/>
      <c r="Q45"/>
      <c r="R45" s="10"/>
      <c r="S45" s="10"/>
      <c r="T45" s="35"/>
      <c r="U45" s="35"/>
      <c r="V45" s="35"/>
      <c r="W45" s="10"/>
      <c r="X45" s="10"/>
    </row>
    <row r="46" spans="1:24" x14ac:dyDescent="0.25">
      <c r="A46" s="10"/>
      <c r="B46" s="10"/>
      <c r="C46" s="32"/>
      <c r="D46" s="33"/>
      <c r="E46" s="10"/>
      <c r="F46" s="10"/>
      <c r="G46" s="34"/>
      <c r="H46" s="10"/>
      <c r="I46" s="10"/>
      <c r="J46" s="10"/>
      <c r="K46" s="10"/>
      <c r="L46" s="10"/>
      <c r="M46" s="10"/>
      <c r="N46"/>
      <c r="O46"/>
      <c r="P46"/>
      <c r="Q46"/>
      <c r="R46" s="10"/>
      <c r="S46" s="10"/>
      <c r="T46" s="35"/>
      <c r="U46" s="35"/>
      <c r="V46" s="35"/>
      <c r="W46" s="10"/>
      <c r="X46" s="10"/>
    </row>
    <row r="47" spans="1:24" x14ac:dyDescent="0.25">
      <c r="A47" s="10"/>
      <c r="B47" s="10"/>
      <c r="C47" s="32"/>
      <c r="D47" s="33"/>
      <c r="E47" s="10"/>
      <c r="F47" s="10"/>
      <c r="G47" s="34"/>
      <c r="H47" s="10"/>
      <c r="I47" s="10"/>
      <c r="J47" s="10"/>
      <c r="K47" s="10"/>
      <c r="L47" s="10"/>
      <c r="M47" s="10"/>
      <c r="N47"/>
      <c r="O47"/>
      <c r="P47"/>
      <c r="Q47"/>
      <c r="R47" s="10"/>
      <c r="S47" s="10"/>
      <c r="T47" s="35"/>
      <c r="U47" s="35"/>
      <c r="V47" s="35"/>
      <c r="W47" s="10"/>
      <c r="X47" s="10"/>
    </row>
    <row r="48" spans="1:24" x14ac:dyDescent="0.25">
      <c r="A48" s="10"/>
      <c r="B48" s="10"/>
      <c r="C48" s="32"/>
      <c r="D48" s="33"/>
      <c r="E48" s="10"/>
      <c r="F48" s="10"/>
      <c r="G48" s="34"/>
      <c r="H48" s="10"/>
      <c r="I48" s="10"/>
      <c r="J48" s="10"/>
      <c r="K48" s="10"/>
      <c r="L48" s="10"/>
      <c r="M48" s="10"/>
      <c r="N48" s="10"/>
      <c r="O48"/>
      <c r="P48"/>
      <c r="Q48"/>
      <c r="R48" s="10"/>
      <c r="S48" s="10"/>
      <c r="T48" s="35"/>
      <c r="U48" s="35"/>
      <c r="V48" s="35"/>
      <c r="W48" s="10"/>
      <c r="X48" s="10"/>
    </row>
    <row r="49" spans="1:24" x14ac:dyDescent="0.25">
      <c r="A49" s="10"/>
      <c r="B49"/>
      <c r="C49"/>
      <c r="D49" s="33"/>
      <c r="E49" s="10"/>
      <c r="F49" s="10"/>
      <c r="G49" s="34"/>
      <c r="H49" s="10"/>
      <c r="I49" s="10"/>
      <c r="J49" s="10"/>
      <c r="K49" s="10"/>
      <c r="L49" s="10"/>
      <c r="M49" s="10"/>
      <c r="N49" s="10"/>
      <c r="O49"/>
      <c r="P49" s="10"/>
      <c r="Q49" s="10"/>
      <c r="R49" s="10"/>
      <c r="S49" s="10"/>
      <c r="T49" s="35"/>
      <c r="U49" s="35"/>
      <c r="V49" s="35"/>
      <c r="W49" s="10"/>
      <c r="X49" s="10"/>
    </row>
    <row r="50" spans="1:24" x14ac:dyDescent="0.25">
      <c r="A50" s="10"/>
      <c r="B50"/>
      <c r="C50"/>
      <c r="D50"/>
      <c r="E50"/>
      <c r="F50" s="10"/>
      <c r="G50" s="34"/>
      <c r="H50" s="10"/>
      <c r="I50" s="10"/>
      <c r="J50" s="10"/>
      <c r="K50" s="10"/>
      <c r="L50" s="10"/>
      <c r="M50" s="10"/>
      <c r="N50" s="10"/>
      <c r="O50"/>
      <c r="P50" s="10"/>
      <c r="Q50" s="10"/>
      <c r="R50" s="10"/>
      <c r="S50" s="10"/>
      <c r="T50" s="35"/>
      <c r="U50" s="35"/>
      <c r="V50" s="35"/>
      <c r="W50" s="10"/>
      <c r="X50" s="10"/>
    </row>
    <row r="51" spans="1:24" x14ac:dyDescent="0.25">
      <c r="A51" s="10"/>
      <c r="B51"/>
      <c r="C51"/>
      <c r="D51"/>
      <c r="E51"/>
      <c r="F51" s="10"/>
      <c r="G51" s="34"/>
      <c r="H51" s="10"/>
      <c r="I51" s="10"/>
      <c r="J51" s="10"/>
      <c r="K51" s="10"/>
      <c r="L51" s="10"/>
      <c r="M51" s="10"/>
      <c r="N51" s="10"/>
      <c r="O51"/>
      <c r="P51" s="10"/>
      <c r="Q51" s="10"/>
      <c r="R51" s="10"/>
      <c r="S51" s="10"/>
      <c r="T51" s="35"/>
      <c r="U51" s="35"/>
      <c r="V51" s="35"/>
      <c r="W51" s="10"/>
      <c r="X51" s="10"/>
    </row>
    <row r="52" spans="1:24" x14ac:dyDescent="0.25">
      <c r="A52" s="10"/>
      <c r="B52" s="29" t="s">
        <v>128</v>
      </c>
      <c r="C52" s="49"/>
      <c r="D52" s="49"/>
      <c r="E52" s="50"/>
      <c r="F52" s="50"/>
      <c r="G52" s="50"/>
      <c r="H52" s="50"/>
      <c r="I52" s="50"/>
      <c r="J52" s="50"/>
      <c r="K52" s="50"/>
      <c r="L52" s="50"/>
      <c r="M52" s="50"/>
      <c r="N52" s="50"/>
      <c r="O52"/>
      <c r="P52" s="50"/>
      <c r="Q52" s="50"/>
      <c r="R52" s="50"/>
      <c r="S52" s="50"/>
      <c r="T52" s="51"/>
      <c r="U52" s="51"/>
      <c r="V52" s="51"/>
      <c r="W52" s="50"/>
      <c r="X52" s="50"/>
    </row>
    <row r="53" spans="1:24" customFormat="1" x14ac:dyDescent="0.25">
      <c r="B53" s="11"/>
      <c r="C53" s="52"/>
    </row>
    <row r="54" spans="1:24" x14ac:dyDescent="0.25">
      <c r="A54" s="10"/>
      <c r="B54" s="137" t="s">
        <v>240</v>
      </c>
      <c r="C54" t="s">
        <v>242</v>
      </c>
      <c r="D54" t="s">
        <v>243</v>
      </c>
      <c r="E54" t="s">
        <v>245</v>
      </c>
      <c r="F54" t="s">
        <v>244</v>
      </c>
      <c r="G54"/>
      <c r="H54"/>
      <c r="I54"/>
      <c r="J54"/>
      <c r="K54"/>
      <c r="L54"/>
      <c r="M54"/>
      <c r="N54"/>
      <c r="O54"/>
      <c r="P54"/>
      <c r="Q54"/>
      <c r="R54"/>
      <c r="S54"/>
      <c r="T54"/>
      <c r="U54"/>
      <c r="V54"/>
      <c r="W54"/>
      <c r="X54"/>
    </row>
    <row r="55" spans="1:24" x14ac:dyDescent="0.25">
      <c r="A55" s="10"/>
      <c r="B55" s="138">
        <v>105</v>
      </c>
      <c r="C55" s="140">
        <v>5.7142857142857143E-3</v>
      </c>
      <c r="D55" s="140">
        <v>0.95977011494252873</v>
      </c>
      <c r="E55">
        <v>175</v>
      </c>
      <c r="F55" s="141">
        <v>70.960277777777776</v>
      </c>
      <c r="G55"/>
      <c r="H55"/>
      <c r="I55"/>
      <c r="J55"/>
      <c r="K55"/>
      <c r="L55"/>
      <c r="M55"/>
      <c r="N55"/>
      <c r="O55"/>
      <c r="P55"/>
      <c r="Q55"/>
      <c r="R55"/>
      <c r="S55"/>
      <c r="T55"/>
      <c r="U55"/>
      <c r="V55"/>
      <c r="W55"/>
      <c r="X55"/>
    </row>
    <row r="56" spans="1:24" x14ac:dyDescent="0.25">
      <c r="A56" s="10"/>
      <c r="B56" s="139">
        <v>0.3125</v>
      </c>
      <c r="C56" s="140" t="e">
        <v>#DIV/0!</v>
      </c>
      <c r="D56" s="140" t="e">
        <v>#DIV/0!</v>
      </c>
      <c r="E56">
        <v>0</v>
      </c>
      <c r="F56" s="141">
        <v>1.5766666666666667</v>
      </c>
      <c r="G56"/>
      <c r="H56"/>
      <c r="I56"/>
      <c r="J56"/>
      <c r="K56"/>
      <c r="L56"/>
      <c r="M56"/>
      <c r="N56"/>
      <c r="O56"/>
      <c r="P56"/>
      <c r="Q56"/>
      <c r="R56"/>
      <c r="S56"/>
      <c r="T56"/>
      <c r="U56"/>
      <c r="V56"/>
      <c r="W56"/>
      <c r="X56"/>
    </row>
    <row r="57" spans="1:24" x14ac:dyDescent="0.25">
      <c r="A57" s="10"/>
      <c r="B57" s="139">
        <v>0.33333333333333331</v>
      </c>
      <c r="C57" s="140">
        <v>0</v>
      </c>
      <c r="D57" s="140">
        <v>0.8571428571428571</v>
      </c>
      <c r="E57">
        <v>28</v>
      </c>
      <c r="F57" s="141">
        <v>13.503888888888889</v>
      </c>
      <c r="G57"/>
      <c r="H57"/>
      <c r="I57"/>
      <c r="J57"/>
      <c r="K57"/>
      <c r="L57"/>
      <c r="M57"/>
      <c r="N57"/>
      <c r="O57"/>
      <c r="P57"/>
      <c r="Q57"/>
      <c r="R57"/>
      <c r="S57"/>
      <c r="T57"/>
      <c r="U57"/>
      <c r="V57"/>
      <c r="W57"/>
      <c r="X57"/>
    </row>
    <row r="58" spans="1:24" x14ac:dyDescent="0.25">
      <c r="A58" s="10"/>
      <c r="B58" s="139">
        <v>0.35416666666666669</v>
      </c>
      <c r="C58" s="140">
        <v>0</v>
      </c>
      <c r="D58" s="140">
        <v>0.97297297297297303</v>
      </c>
      <c r="E58">
        <v>37</v>
      </c>
      <c r="F58" s="141">
        <v>13.968333333333334</v>
      </c>
      <c r="G58"/>
      <c r="H58"/>
      <c r="I58"/>
      <c r="J58"/>
      <c r="K58"/>
      <c r="L58"/>
      <c r="M58"/>
      <c r="N58"/>
      <c r="O58"/>
      <c r="P58"/>
      <c r="Q58"/>
      <c r="R58"/>
      <c r="S58"/>
      <c r="T58"/>
      <c r="U58"/>
      <c r="V58"/>
      <c r="W58"/>
      <c r="X58"/>
    </row>
    <row r="59" spans="1:24" x14ac:dyDescent="0.25">
      <c r="A59" s="10"/>
      <c r="B59" s="139">
        <v>0.375</v>
      </c>
      <c r="C59" s="140">
        <v>0</v>
      </c>
      <c r="D59" s="140">
        <v>1</v>
      </c>
      <c r="E59">
        <v>44</v>
      </c>
      <c r="F59" s="141">
        <v>13.958611111111111</v>
      </c>
      <c r="G59"/>
      <c r="H59"/>
      <c r="I59"/>
      <c r="J59"/>
      <c r="K59"/>
      <c r="L59"/>
      <c r="M59"/>
      <c r="N59"/>
      <c r="O59"/>
      <c r="P59"/>
      <c r="Q59"/>
      <c r="R59"/>
      <c r="S59"/>
      <c r="T59"/>
      <c r="U59"/>
      <c r="V59"/>
      <c r="W59"/>
      <c r="X59"/>
    </row>
    <row r="60" spans="1:24" x14ac:dyDescent="0.25">
      <c r="A60" s="10"/>
      <c r="B60" s="139">
        <v>0.39583333333333331</v>
      </c>
      <c r="C60" s="140">
        <v>0</v>
      </c>
      <c r="D60" s="140">
        <v>1</v>
      </c>
      <c r="E60">
        <v>23</v>
      </c>
      <c r="F60" s="141">
        <v>13.952777777777778</v>
      </c>
      <c r="G60"/>
      <c r="H60"/>
      <c r="I60"/>
      <c r="J60"/>
      <c r="K60"/>
      <c r="L60"/>
      <c r="M60"/>
      <c r="N60"/>
      <c r="O60"/>
      <c r="P60"/>
      <c r="Q60"/>
      <c r="R60"/>
      <c r="S60"/>
      <c r="T60"/>
      <c r="U60"/>
      <c r="V60"/>
      <c r="W60"/>
      <c r="X60"/>
    </row>
    <row r="61" spans="1:24" x14ac:dyDescent="0.25">
      <c r="A61" s="10"/>
      <c r="B61" s="139">
        <v>0.41666666666666669</v>
      </c>
      <c r="C61" s="140">
        <v>2.3255813953488372E-2</v>
      </c>
      <c r="D61" s="140">
        <v>0.95238095238095233</v>
      </c>
      <c r="E61">
        <v>43</v>
      </c>
      <c r="F61" s="141">
        <v>14</v>
      </c>
      <c r="G61"/>
      <c r="H61"/>
      <c r="I61"/>
      <c r="J61"/>
      <c r="K61"/>
      <c r="L61"/>
      <c r="M61"/>
      <c r="N61"/>
      <c r="O61"/>
      <c r="P61"/>
      <c r="Q61"/>
      <c r="R61"/>
      <c r="S61"/>
      <c r="T61"/>
      <c r="U61"/>
      <c r="V61"/>
      <c r="W61"/>
      <c r="X61"/>
    </row>
    <row r="62" spans="1:24" x14ac:dyDescent="0.25">
      <c r="A62" s="10"/>
      <c r="B62" s="138">
        <v>112</v>
      </c>
      <c r="C62" s="140">
        <v>0</v>
      </c>
      <c r="D62" s="140">
        <v>0.9888579387186629</v>
      </c>
      <c r="E62">
        <v>1077</v>
      </c>
      <c r="F62" s="141">
        <v>286.2163888888889</v>
      </c>
      <c r="G62"/>
      <c r="H62"/>
      <c r="I62"/>
      <c r="J62"/>
      <c r="K62"/>
      <c r="L62"/>
      <c r="M62"/>
      <c r="N62"/>
      <c r="O62"/>
      <c r="P62"/>
      <c r="Q62"/>
      <c r="R62"/>
      <c r="S62"/>
      <c r="T62"/>
      <c r="U62"/>
      <c r="V62"/>
      <c r="W62"/>
      <c r="X62"/>
    </row>
    <row r="63" spans="1:24" x14ac:dyDescent="0.25">
      <c r="A63" s="10"/>
      <c r="B63" s="139">
        <v>0.1875</v>
      </c>
      <c r="C63" s="140" t="e">
        <v>#DIV/0!</v>
      </c>
      <c r="D63" s="140" t="e">
        <v>#DIV/0!</v>
      </c>
      <c r="E63">
        <v>0</v>
      </c>
      <c r="F63" s="141">
        <v>1.5922222222222222</v>
      </c>
      <c r="G63"/>
      <c r="H63"/>
      <c r="I63"/>
      <c r="J63"/>
      <c r="K63"/>
      <c r="L63"/>
      <c r="M63"/>
      <c r="N63"/>
      <c r="O63"/>
      <c r="P63"/>
      <c r="Q63"/>
      <c r="R63"/>
      <c r="S63"/>
      <c r="T63"/>
      <c r="U63"/>
      <c r="V63"/>
      <c r="W63"/>
      <c r="X63"/>
    </row>
    <row r="64" spans="1:24" x14ac:dyDescent="0.25">
      <c r="A64" s="10"/>
      <c r="B64" s="139">
        <v>0.20833333333333334</v>
      </c>
      <c r="C64" s="140">
        <v>0</v>
      </c>
      <c r="D64" s="140">
        <v>1</v>
      </c>
      <c r="E64">
        <v>21</v>
      </c>
      <c r="F64" s="141">
        <v>9.9930555555555554</v>
      </c>
      <c r="G64"/>
      <c r="H64"/>
      <c r="I64"/>
      <c r="J64"/>
      <c r="K64"/>
      <c r="L64"/>
      <c r="M64"/>
      <c r="N64"/>
      <c r="O64"/>
      <c r="P64"/>
      <c r="Q64"/>
      <c r="R64"/>
      <c r="S64"/>
      <c r="T64"/>
      <c r="U64"/>
      <c r="V64"/>
      <c r="W64"/>
      <c r="X64"/>
    </row>
    <row r="65" spans="1:24" x14ac:dyDescent="0.25">
      <c r="A65" s="10"/>
      <c r="B65" s="139">
        <v>0.22916666666666666</v>
      </c>
      <c r="C65" s="140">
        <v>0</v>
      </c>
      <c r="D65" s="140">
        <v>1</v>
      </c>
      <c r="E65">
        <v>49</v>
      </c>
      <c r="F65" s="141">
        <v>12.474444444444444</v>
      </c>
      <c r="G65"/>
      <c r="H65"/>
      <c r="I65"/>
      <c r="J65"/>
      <c r="K65"/>
      <c r="L65"/>
      <c r="M65"/>
      <c r="N65"/>
      <c r="O65"/>
      <c r="P65"/>
      <c r="Q65"/>
      <c r="R65"/>
      <c r="S65"/>
      <c r="T65"/>
      <c r="U65"/>
      <c r="V65"/>
      <c r="W65"/>
      <c r="X65"/>
    </row>
    <row r="66" spans="1:24" x14ac:dyDescent="0.25">
      <c r="A66" s="10"/>
      <c r="B66" s="139">
        <v>0.25</v>
      </c>
      <c r="C66" s="140">
        <v>0</v>
      </c>
      <c r="D66" s="140">
        <v>1</v>
      </c>
      <c r="E66">
        <v>34</v>
      </c>
      <c r="F66" s="141">
        <v>13.145833333333334</v>
      </c>
      <c r="G66"/>
      <c r="H66"/>
      <c r="I66"/>
      <c r="J66"/>
      <c r="K66"/>
      <c r="L66"/>
      <c r="M66"/>
      <c r="N66"/>
      <c r="O66"/>
      <c r="P66"/>
      <c r="Q66"/>
      <c r="R66"/>
      <c r="S66"/>
      <c r="T66"/>
      <c r="U66"/>
      <c r="V66"/>
      <c r="W66"/>
      <c r="X66"/>
    </row>
    <row r="67" spans="1:24" x14ac:dyDescent="0.25">
      <c r="A67" s="10"/>
      <c r="B67" s="139">
        <v>0.27083333333333331</v>
      </c>
      <c r="C67" s="140">
        <v>0</v>
      </c>
      <c r="D67" s="140">
        <v>1</v>
      </c>
      <c r="E67">
        <v>50</v>
      </c>
      <c r="F67" s="141">
        <v>13.439722222222223</v>
      </c>
      <c r="G67"/>
      <c r="H67"/>
      <c r="I67"/>
      <c r="J67"/>
      <c r="P67"/>
      <c r="Q67"/>
      <c r="R67"/>
      <c r="S67"/>
      <c r="T67"/>
      <c r="U67"/>
      <c r="V67"/>
      <c r="W67"/>
      <c r="X67"/>
    </row>
    <row r="68" spans="1:24" x14ac:dyDescent="0.25">
      <c r="A68" s="10"/>
      <c r="B68" s="139">
        <v>0.29166666666666669</v>
      </c>
      <c r="C68" s="140">
        <v>0</v>
      </c>
      <c r="D68" s="140">
        <v>0.90588235294117647</v>
      </c>
      <c r="E68">
        <v>85</v>
      </c>
      <c r="F68" s="141">
        <v>23.378888888888888</v>
      </c>
      <c r="G68"/>
      <c r="H68"/>
      <c r="I68"/>
      <c r="J68"/>
      <c r="P68"/>
      <c r="Q68"/>
      <c r="R68"/>
      <c r="S68" s="10"/>
      <c r="T68" s="10"/>
      <c r="U68" s="10"/>
      <c r="V68" s="10"/>
      <c r="W68" s="10"/>
      <c r="X68" s="10"/>
    </row>
    <row r="69" spans="1:24" x14ac:dyDescent="0.25">
      <c r="A69" s="10"/>
      <c r="B69" s="139">
        <v>0.3125</v>
      </c>
      <c r="C69" s="140">
        <v>0</v>
      </c>
      <c r="D69" s="140">
        <v>0.99180327868852458</v>
      </c>
      <c r="E69">
        <v>122</v>
      </c>
      <c r="F69" s="141">
        <v>32.264722222222225</v>
      </c>
      <c r="G69"/>
      <c r="H69"/>
      <c r="I69"/>
      <c r="J69"/>
      <c r="P69"/>
      <c r="Q69"/>
      <c r="R69"/>
      <c r="S69" s="10"/>
      <c r="T69" s="10"/>
      <c r="U69" s="10"/>
      <c r="V69" s="10"/>
      <c r="W69" s="10"/>
      <c r="X69" s="10"/>
    </row>
    <row r="70" spans="1:24" x14ac:dyDescent="0.25">
      <c r="A70" s="10"/>
      <c r="B70" s="139">
        <v>0.33333333333333331</v>
      </c>
      <c r="C70" s="140">
        <v>0</v>
      </c>
      <c r="D70" s="140">
        <v>0.99397590361445787</v>
      </c>
      <c r="E70">
        <v>166</v>
      </c>
      <c r="F70" s="141">
        <v>41.803888888888892</v>
      </c>
      <c r="G70"/>
      <c r="H70"/>
      <c r="I70"/>
      <c r="J70"/>
      <c r="P70"/>
      <c r="Q70"/>
      <c r="R70"/>
      <c r="S70" s="10"/>
      <c r="T70" s="10"/>
      <c r="U70" s="10"/>
      <c r="V70" s="10"/>
      <c r="W70" s="10"/>
      <c r="X70" s="10"/>
    </row>
    <row r="71" spans="1:24" x14ac:dyDescent="0.25">
      <c r="A71" s="10"/>
      <c r="B71" s="139">
        <v>0.35416666666666669</v>
      </c>
      <c r="C71" s="140">
        <v>0</v>
      </c>
      <c r="D71" s="140">
        <v>0.99358974358974361</v>
      </c>
      <c r="E71">
        <v>156</v>
      </c>
      <c r="F71" s="141">
        <v>40.418611111111112</v>
      </c>
      <c r="G71"/>
      <c r="H71"/>
      <c r="I71"/>
      <c r="J71"/>
      <c r="P71"/>
      <c r="Q71"/>
      <c r="R71"/>
      <c r="S71" s="10"/>
      <c r="T71" s="10"/>
      <c r="U71" s="10"/>
      <c r="V71" s="10"/>
      <c r="W71" s="10"/>
      <c r="X71" s="10"/>
    </row>
    <row r="72" spans="1:24" x14ac:dyDescent="0.25">
      <c r="A72" s="10"/>
      <c r="B72" s="139">
        <v>0.375</v>
      </c>
      <c r="C72" s="140">
        <v>0</v>
      </c>
      <c r="D72" s="140">
        <v>1</v>
      </c>
      <c r="E72">
        <v>194</v>
      </c>
      <c r="F72" s="141">
        <v>47.73972222222222</v>
      </c>
      <c r="G72"/>
      <c r="H72"/>
      <c r="I72"/>
      <c r="J72"/>
      <c r="P72"/>
      <c r="Q72"/>
      <c r="R72"/>
      <c r="S72" s="10"/>
      <c r="T72" s="10"/>
      <c r="U72" s="10"/>
      <c r="V72" s="10"/>
      <c r="W72" s="10"/>
      <c r="X72" s="10"/>
    </row>
    <row r="73" spans="1:24" x14ac:dyDescent="0.25">
      <c r="A73" s="10"/>
      <c r="B73" s="139">
        <v>0.39583333333333331</v>
      </c>
      <c r="C73" s="140">
        <v>0</v>
      </c>
      <c r="D73" s="140">
        <v>0.995</v>
      </c>
      <c r="E73">
        <v>200</v>
      </c>
      <c r="F73" s="141">
        <v>49.965277777777779</v>
      </c>
      <c r="G73"/>
      <c r="H73"/>
      <c r="I73"/>
      <c r="J73"/>
      <c r="P73"/>
      <c r="Q73"/>
      <c r="R73"/>
      <c r="S73" s="10"/>
      <c r="T73" s="10"/>
      <c r="U73" s="10"/>
      <c r="V73" s="10"/>
      <c r="W73" s="10"/>
      <c r="X73" s="10"/>
    </row>
    <row r="74" spans="1:24" x14ac:dyDescent="0.25">
      <c r="A74" s="10"/>
      <c r="B74" s="138" t="s">
        <v>241</v>
      </c>
      <c r="C74" s="140">
        <v>7.9872204472843447E-4</v>
      </c>
      <c r="D74" s="140">
        <v>0.9848121502797762</v>
      </c>
      <c r="E74">
        <v>1252</v>
      </c>
      <c r="F74" s="141">
        <v>357.17666666666668</v>
      </c>
      <c r="G74"/>
      <c r="H74"/>
      <c r="I74"/>
      <c r="J74"/>
      <c r="P74"/>
      <c r="Q74"/>
      <c r="R74"/>
      <c r="S74" s="10"/>
      <c r="T74" s="10"/>
      <c r="U74" s="10"/>
      <c r="V74" s="10"/>
      <c r="W74" s="10"/>
      <c r="X74" s="10"/>
    </row>
    <row r="75" spans="1:24" x14ac:dyDescent="0.25">
      <c r="A75" s="10"/>
      <c r="D75"/>
      <c r="E75"/>
      <c r="F75"/>
      <c r="G75"/>
      <c r="H75"/>
      <c r="I75"/>
      <c r="J75"/>
      <c r="P75"/>
      <c r="Q75"/>
      <c r="R75"/>
      <c r="S75" s="10"/>
      <c r="T75" s="35"/>
      <c r="U75" s="35"/>
      <c r="V75" s="35"/>
      <c r="W75" s="10"/>
      <c r="X75" s="10"/>
    </row>
    <row r="76" spans="1:24" x14ac:dyDescent="0.25">
      <c r="A76" s="10"/>
      <c r="B76"/>
      <c r="C76" s="32"/>
      <c r="D76"/>
      <c r="E76"/>
      <c r="F76"/>
      <c r="G76"/>
      <c r="H76"/>
      <c r="I76"/>
      <c r="J76"/>
      <c r="P76"/>
      <c r="Q76"/>
      <c r="R76"/>
      <c r="S76" s="10"/>
      <c r="T76" s="35"/>
      <c r="U76" s="35"/>
      <c r="V76" s="35"/>
      <c r="W76" s="10"/>
      <c r="X76" s="10"/>
    </row>
    <row r="77" spans="1:24" x14ac:dyDescent="0.25">
      <c r="A77" s="10"/>
      <c r="B77"/>
      <c r="C77" s="32"/>
      <c r="D77"/>
      <c r="E77"/>
      <c r="F77"/>
      <c r="G77"/>
      <c r="H77"/>
      <c r="I77"/>
      <c r="J77"/>
      <c r="P77"/>
      <c r="Q77"/>
      <c r="R77"/>
      <c r="S77" s="10"/>
      <c r="T77" s="35"/>
      <c r="U77" s="35"/>
      <c r="V77" s="35"/>
      <c r="W77" s="10"/>
      <c r="X77" s="10"/>
    </row>
    <row r="78" spans="1:24" x14ac:dyDescent="0.25">
      <c r="A78" s="10"/>
      <c r="B78"/>
      <c r="C78" s="32"/>
      <c r="D78"/>
      <c r="E78"/>
      <c r="F78"/>
      <c r="G78"/>
      <c r="H78"/>
      <c r="I78"/>
      <c r="J78"/>
      <c r="P78"/>
      <c r="Q78"/>
      <c r="R78"/>
      <c r="S78" s="10"/>
      <c r="T78" s="35"/>
      <c r="U78" s="35"/>
      <c r="V78" s="35"/>
      <c r="W78" s="10"/>
      <c r="X78" s="10"/>
    </row>
    <row r="79" spans="1:24" x14ac:dyDescent="0.25">
      <c r="A79" s="10"/>
      <c r="B79"/>
      <c r="C79" s="32"/>
      <c r="D79"/>
      <c r="E79"/>
      <c r="F79"/>
      <c r="G79"/>
      <c r="H79"/>
      <c r="I79"/>
      <c r="J79"/>
      <c r="P79"/>
      <c r="Q79"/>
      <c r="R79" s="10"/>
      <c r="S79" s="10"/>
      <c r="T79" s="35"/>
      <c r="U79" s="35"/>
      <c r="V79" s="35"/>
      <c r="W79" s="10"/>
      <c r="X79" s="10"/>
    </row>
    <row r="80" spans="1:24" x14ac:dyDescent="0.25">
      <c r="A80" s="10"/>
      <c r="B80"/>
      <c r="C80" s="32"/>
      <c r="D80"/>
      <c r="E80"/>
      <c r="F80"/>
      <c r="G80"/>
      <c r="H80"/>
      <c r="I80"/>
      <c r="J80"/>
      <c r="P80"/>
      <c r="Q80"/>
      <c r="R80" s="10"/>
      <c r="S80" s="10"/>
      <c r="T80" s="35"/>
      <c r="U80" s="35"/>
      <c r="V80" s="35"/>
      <c r="W80" s="10"/>
      <c r="X80" s="10"/>
    </row>
    <row r="81" spans="1:24" x14ac:dyDescent="0.25">
      <c r="A81" s="10"/>
      <c r="B81"/>
      <c r="C81" s="32"/>
      <c r="D81"/>
      <c r="E81"/>
      <c r="F81"/>
      <c r="G81"/>
      <c r="H81"/>
      <c r="I81"/>
      <c r="J81"/>
      <c r="P81"/>
      <c r="Q81"/>
      <c r="R81" s="10"/>
      <c r="S81" s="10"/>
      <c r="T81" s="35"/>
      <c r="U81" s="35"/>
      <c r="V81" s="35"/>
      <c r="W81" s="10"/>
      <c r="X81" s="10"/>
    </row>
    <row r="82" spans="1:24" x14ac:dyDescent="0.25">
      <c r="A82" s="10"/>
      <c r="B82"/>
      <c r="C82" s="32"/>
      <c r="D82"/>
      <c r="E82"/>
      <c r="F82"/>
      <c r="G82"/>
      <c r="H82"/>
      <c r="I82"/>
      <c r="J82"/>
      <c r="P82"/>
      <c r="Q82"/>
      <c r="R82" s="10"/>
      <c r="S82" s="10"/>
      <c r="T82" s="35"/>
      <c r="U82" s="35"/>
      <c r="V82" s="35"/>
      <c r="W82" s="10"/>
      <c r="X82" s="10"/>
    </row>
    <row r="83" spans="1:24" x14ac:dyDescent="0.25">
      <c r="A83" s="10"/>
      <c r="B83"/>
      <c r="C83" s="32"/>
      <c r="D83"/>
      <c r="E83"/>
      <c r="F83"/>
      <c r="G83"/>
      <c r="H83"/>
      <c r="I83"/>
      <c r="J83"/>
      <c r="P83"/>
      <c r="Q83"/>
      <c r="R83" s="10"/>
      <c r="S83" s="10"/>
      <c r="T83" s="35"/>
      <c r="U83" s="35"/>
      <c r="V83" s="35"/>
      <c r="W83" s="10"/>
      <c r="X83" s="10"/>
    </row>
    <row r="84" spans="1:24" x14ac:dyDescent="0.25">
      <c r="A84" s="10"/>
      <c r="B84"/>
      <c r="C84" s="32"/>
      <c r="D84" s="33"/>
      <c r="E84" s="10"/>
      <c r="F84" s="10"/>
      <c r="G84" s="34"/>
      <c r="H84" s="10"/>
      <c r="I84"/>
      <c r="J84"/>
      <c r="P84"/>
      <c r="Q84"/>
      <c r="R84" s="10"/>
      <c r="S84" s="10"/>
      <c r="T84" s="35"/>
      <c r="U84" s="35"/>
      <c r="V84" s="35"/>
      <c r="W84" s="10"/>
      <c r="X84" s="10"/>
    </row>
    <row r="85" spans="1:24" x14ac:dyDescent="0.25">
      <c r="A85" s="10"/>
      <c r="B85"/>
      <c r="C85" s="32"/>
      <c r="D85" s="33"/>
      <c r="E85" s="10"/>
      <c r="F85" s="10"/>
      <c r="G85" s="34"/>
      <c r="H85" s="10"/>
      <c r="I85"/>
      <c r="J85"/>
      <c r="P85"/>
      <c r="Q85"/>
      <c r="R85" s="10"/>
      <c r="S85" s="10"/>
      <c r="T85" s="35"/>
      <c r="U85" s="35"/>
      <c r="V85" s="35"/>
      <c r="W85" s="10"/>
      <c r="X85" s="10"/>
    </row>
    <row r="86" spans="1:24" x14ac:dyDescent="0.25">
      <c r="A86" s="10"/>
      <c r="B86"/>
      <c r="C86" s="32"/>
      <c r="D86" s="33"/>
      <c r="E86" s="10"/>
      <c r="F86" s="10"/>
      <c r="G86" s="34"/>
      <c r="H86" s="10"/>
      <c r="I86"/>
      <c r="J86"/>
      <c r="P86"/>
      <c r="Q86"/>
      <c r="R86" s="10"/>
      <c r="S86" s="10"/>
      <c r="T86" s="35"/>
      <c r="U86" s="35"/>
      <c r="V86" s="35"/>
      <c r="W86" s="10"/>
      <c r="X86" s="10"/>
    </row>
    <row r="87" spans="1:24" x14ac:dyDescent="0.25">
      <c r="A87" s="10"/>
      <c r="B87"/>
      <c r="C87" s="32"/>
      <c r="D87" s="33"/>
      <c r="E87" s="10"/>
      <c r="F87" s="10"/>
      <c r="G87" s="34"/>
      <c r="H87" s="10"/>
      <c r="I87"/>
      <c r="J87"/>
      <c r="P87"/>
      <c r="Q87"/>
      <c r="R87" s="10"/>
      <c r="S87" s="10"/>
      <c r="T87" s="35"/>
      <c r="U87" s="35"/>
      <c r="V87" s="35"/>
      <c r="W87" s="10"/>
      <c r="X87" s="10"/>
    </row>
    <row r="88" spans="1:24" x14ac:dyDescent="0.25">
      <c r="A88" s="10"/>
      <c r="B88"/>
      <c r="C88" s="32"/>
      <c r="D88" s="33"/>
      <c r="E88" s="10"/>
      <c r="F88" s="10"/>
      <c r="G88" s="34"/>
      <c r="H88" s="10"/>
      <c r="I88"/>
      <c r="J88"/>
      <c r="K88"/>
      <c r="L88"/>
      <c r="M88"/>
      <c r="N88"/>
      <c r="O88"/>
      <c r="P88"/>
      <c r="Q88"/>
      <c r="R88" s="10"/>
      <c r="S88" s="10"/>
      <c r="T88" s="35"/>
      <c r="U88" s="35"/>
      <c r="V88" s="35"/>
      <c r="W88" s="10"/>
      <c r="X88" s="10"/>
    </row>
    <row r="89" spans="1:24" x14ac:dyDescent="0.25">
      <c r="A89" s="10"/>
      <c r="B89"/>
      <c r="C89" s="32"/>
      <c r="D89" s="33"/>
      <c r="E89" s="10"/>
      <c r="F89" s="10"/>
      <c r="G89" s="34"/>
      <c r="H89" s="10"/>
      <c r="I89"/>
      <c r="J89"/>
      <c r="K89"/>
      <c r="L89"/>
      <c r="M89"/>
      <c r="N89"/>
      <c r="O89"/>
      <c r="P89"/>
      <c r="Q89"/>
      <c r="R89" s="10"/>
      <c r="S89" s="10"/>
      <c r="T89" s="35"/>
      <c r="U89" s="35"/>
      <c r="V89" s="35"/>
      <c r="W89" s="10"/>
      <c r="X89" s="10"/>
    </row>
    <row r="90" spans="1:24" x14ac:dyDescent="0.25">
      <c r="A90" s="10"/>
      <c r="B90"/>
      <c r="C90" s="32"/>
      <c r="D90" s="33"/>
      <c r="E90" s="10"/>
      <c r="F90" s="10"/>
      <c r="G90" s="34"/>
      <c r="H90" s="10"/>
      <c r="I90"/>
      <c r="J90"/>
      <c r="K90"/>
      <c r="L90"/>
      <c r="M90"/>
      <c r="N90"/>
      <c r="O90"/>
      <c r="P90"/>
      <c r="Q90"/>
      <c r="R90" s="10"/>
      <c r="S90" s="10"/>
      <c r="T90" s="35"/>
      <c r="U90" s="35"/>
      <c r="V90" s="35"/>
      <c r="W90" s="10"/>
      <c r="X90" s="10"/>
    </row>
    <row r="91" spans="1:24" x14ac:dyDescent="0.25">
      <c r="A91" s="10"/>
      <c r="B91"/>
      <c r="C91" s="32"/>
      <c r="D91" s="33"/>
      <c r="E91" s="10"/>
      <c r="F91" s="10"/>
      <c r="G91" s="34"/>
      <c r="H91" s="10"/>
      <c r="I91"/>
      <c r="J91"/>
      <c r="K91"/>
      <c r="L91"/>
      <c r="M91"/>
      <c r="N91"/>
      <c r="O91"/>
      <c r="P91"/>
      <c r="Q91"/>
      <c r="R91" s="10"/>
      <c r="S91" s="10"/>
      <c r="T91" s="35"/>
      <c r="U91" s="35"/>
      <c r="V91" s="35"/>
      <c r="W91" s="10"/>
      <c r="X91" s="10"/>
    </row>
    <row r="92" spans="1:24" x14ac:dyDescent="0.25">
      <c r="A92" s="10"/>
      <c r="B92"/>
      <c r="C92" s="32"/>
      <c r="D92" s="33"/>
      <c r="E92" s="10"/>
      <c r="F92" s="10"/>
      <c r="G92" s="34"/>
      <c r="H92" s="10"/>
      <c r="I92"/>
      <c r="J92"/>
      <c r="K92"/>
      <c r="L92"/>
      <c r="M92"/>
      <c r="N92"/>
      <c r="O92"/>
      <c r="P92"/>
      <c r="Q92"/>
      <c r="R92" s="10"/>
      <c r="S92" s="10"/>
      <c r="T92" s="35"/>
      <c r="U92" s="35"/>
      <c r="V92" s="35"/>
      <c r="W92" s="10"/>
      <c r="X92" s="10"/>
    </row>
    <row r="93" spans="1:24" x14ac:dyDescent="0.25">
      <c r="A93" s="10"/>
      <c r="B93"/>
      <c r="C93" s="32"/>
      <c r="D93" s="33"/>
      <c r="E93" s="10"/>
      <c r="F93" s="10"/>
      <c r="G93" s="34"/>
      <c r="H93" s="10"/>
      <c r="I93"/>
      <c r="J93"/>
      <c r="K93"/>
      <c r="L93"/>
      <c r="M93"/>
      <c r="N93"/>
      <c r="O93"/>
      <c r="P93"/>
      <c r="Q93"/>
      <c r="R93" s="10"/>
      <c r="S93" s="10"/>
      <c r="T93" s="35"/>
      <c r="U93" s="35"/>
      <c r="V93" s="35"/>
      <c r="W93" s="10"/>
      <c r="X93" s="10"/>
    </row>
    <row r="94" spans="1:24" x14ac:dyDescent="0.25">
      <c r="A94" s="10"/>
      <c r="B94"/>
      <c r="C94" s="32"/>
      <c r="D94" s="33"/>
      <c r="E94" s="10"/>
      <c r="F94" s="10"/>
      <c r="G94" s="34"/>
      <c r="H94" s="10"/>
      <c r="I94"/>
      <c r="J94"/>
      <c r="K94"/>
      <c r="L94"/>
      <c r="M94"/>
      <c r="N94"/>
      <c r="O94"/>
      <c r="P94"/>
      <c r="Q94"/>
      <c r="R94" s="10"/>
      <c r="S94" s="10"/>
      <c r="T94" s="35"/>
      <c r="U94" s="35"/>
      <c r="V94" s="35"/>
      <c r="W94" s="10"/>
      <c r="X94" s="10"/>
    </row>
    <row r="95" spans="1:24" x14ac:dyDescent="0.25">
      <c r="A95" s="10"/>
      <c r="B95"/>
      <c r="C95" s="32"/>
      <c r="D95" s="33"/>
      <c r="E95" s="10"/>
      <c r="F95" s="10"/>
      <c r="G95" s="34"/>
      <c r="H95" s="10"/>
      <c r="I95"/>
      <c r="J95"/>
      <c r="K95"/>
      <c r="L95"/>
      <c r="M95"/>
      <c r="N95"/>
      <c r="O95"/>
      <c r="P95"/>
      <c r="Q95"/>
      <c r="R95" s="10"/>
      <c r="S95" s="10"/>
      <c r="T95" s="35"/>
      <c r="U95" s="35"/>
      <c r="V95" s="35"/>
      <c r="W95" s="10"/>
      <c r="X95" s="10"/>
    </row>
    <row r="96" spans="1:24" x14ac:dyDescent="0.25">
      <c r="A96" s="10"/>
      <c r="B96"/>
      <c r="C96" s="32"/>
      <c r="D96" s="33"/>
      <c r="E96" s="10"/>
      <c r="F96" s="10"/>
      <c r="G96" s="34"/>
      <c r="H96" s="10"/>
      <c r="I96"/>
      <c r="J96"/>
      <c r="K96"/>
      <c r="L96"/>
      <c r="M96"/>
      <c r="N96"/>
      <c r="O96"/>
      <c r="P96"/>
      <c r="Q96" s="10"/>
      <c r="R96" s="10"/>
      <c r="S96" s="10"/>
      <c r="T96" s="35"/>
      <c r="U96" s="35"/>
      <c r="V96" s="35"/>
      <c r="W96" s="10"/>
      <c r="X96" s="10"/>
    </row>
    <row r="97" spans="1:24" x14ac:dyDescent="0.25">
      <c r="A97" s="10"/>
      <c r="B97"/>
      <c r="C97" s="32"/>
      <c r="D97" s="33"/>
      <c r="E97" s="10"/>
      <c r="F97" s="10"/>
      <c r="G97" s="34"/>
      <c r="H97" s="10"/>
      <c r="I97"/>
      <c r="J97"/>
      <c r="K97"/>
      <c r="L97"/>
      <c r="M97"/>
      <c r="N97"/>
      <c r="O97"/>
      <c r="P97"/>
      <c r="Q97" s="10"/>
      <c r="R97" s="10"/>
      <c r="S97" s="10"/>
      <c r="T97" s="35"/>
      <c r="U97" s="35"/>
      <c r="V97" s="35"/>
      <c r="W97" s="10"/>
      <c r="X97" s="10"/>
    </row>
    <row r="98" spans="1:24" x14ac:dyDescent="0.25">
      <c r="A98" s="10"/>
      <c r="B98"/>
      <c r="C98" s="32"/>
      <c r="D98" s="33"/>
      <c r="E98" s="10"/>
      <c r="F98" s="10"/>
      <c r="G98" s="34"/>
      <c r="H98" s="10"/>
      <c r="I98"/>
      <c r="J98"/>
      <c r="K98"/>
      <c r="L98"/>
      <c r="M98"/>
      <c r="N98"/>
      <c r="O98"/>
      <c r="P98"/>
      <c r="Q98" s="10"/>
      <c r="R98" s="10"/>
      <c r="S98" s="10"/>
      <c r="T98" s="35"/>
      <c r="U98" s="35"/>
      <c r="V98" s="35"/>
      <c r="W98" s="10"/>
      <c r="X98" s="10"/>
    </row>
    <row r="99" spans="1:24" x14ac:dyDescent="0.25">
      <c r="A99" s="10"/>
      <c r="B99"/>
      <c r="C99" s="32"/>
      <c r="D99" s="33"/>
      <c r="E99" s="10"/>
      <c r="F99" s="10"/>
      <c r="G99" s="34"/>
      <c r="H99" s="10"/>
      <c r="I99"/>
      <c r="J99"/>
      <c r="K99"/>
      <c r="L99"/>
      <c r="M99"/>
      <c r="N99"/>
      <c r="O99"/>
      <c r="P99"/>
      <c r="Q99" s="10"/>
      <c r="R99" s="10"/>
      <c r="S99" s="10"/>
      <c r="T99" s="35"/>
      <c r="U99" s="35"/>
      <c r="V99" s="35"/>
      <c r="W99" s="10"/>
      <c r="X99" s="10"/>
    </row>
    <row r="100" spans="1:24" x14ac:dyDescent="0.25">
      <c r="A100" s="10"/>
      <c r="B100"/>
      <c r="C100" s="32"/>
      <c r="D100" s="33"/>
      <c r="E100" s="10"/>
      <c r="F100" s="10"/>
      <c r="G100" s="34"/>
      <c r="H100" s="10"/>
      <c r="I100"/>
      <c r="J100"/>
      <c r="K100"/>
      <c r="L100"/>
      <c r="M100"/>
      <c r="N100"/>
      <c r="O100"/>
      <c r="P100"/>
      <c r="Q100" s="10"/>
      <c r="R100" s="10"/>
      <c r="S100" s="10"/>
      <c r="T100" s="35"/>
      <c r="U100" s="35"/>
      <c r="V100" s="35"/>
      <c r="W100" s="10"/>
      <c r="X100" s="10"/>
    </row>
    <row r="101" spans="1:24" x14ac:dyDescent="0.25">
      <c r="A101" s="10"/>
      <c r="B101"/>
      <c r="C101" s="32"/>
      <c r="D101" s="33"/>
      <c r="E101" s="10"/>
      <c r="F101" s="10"/>
      <c r="G101" s="34"/>
      <c r="H101" s="10"/>
      <c r="I101"/>
      <c r="J101"/>
      <c r="K101"/>
      <c r="L101"/>
      <c r="M101"/>
      <c r="N101"/>
      <c r="O101"/>
      <c r="P101"/>
      <c r="Q101" s="10"/>
      <c r="R101" s="10"/>
      <c r="S101" s="10"/>
      <c r="T101" s="35"/>
      <c r="U101" s="35"/>
      <c r="V101" s="35"/>
      <c r="W101" s="10"/>
      <c r="X101" s="10"/>
    </row>
    <row r="102" spans="1:24" x14ac:dyDescent="0.25">
      <c r="A102" s="10"/>
      <c r="B102"/>
      <c r="C102" s="32"/>
      <c r="D102" s="33"/>
      <c r="E102" s="10"/>
      <c r="F102" s="10"/>
      <c r="G102" s="34"/>
      <c r="H102" s="10"/>
      <c r="I102"/>
      <c r="J102"/>
      <c r="K102"/>
      <c r="L102"/>
      <c r="M102"/>
      <c r="N102"/>
      <c r="O102"/>
      <c r="P102"/>
      <c r="Q102" s="10"/>
      <c r="R102" s="10"/>
      <c r="S102" s="10"/>
      <c r="T102" s="35"/>
      <c r="U102" s="35"/>
      <c r="V102" s="35"/>
      <c r="W102" s="10"/>
      <c r="X102" s="10"/>
    </row>
    <row r="103" spans="1:24" x14ac:dyDescent="0.25">
      <c r="A103" s="10"/>
      <c r="B103"/>
      <c r="C103" s="32"/>
      <c r="D103" s="33"/>
      <c r="E103" s="10"/>
      <c r="F103" s="10"/>
      <c r="G103" s="34"/>
      <c r="H103" s="10"/>
      <c r="I103"/>
      <c r="J103"/>
      <c r="K103"/>
      <c r="L103"/>
      <c r="M103"/>
      <c r="N103"/>
      <c r="O103"/>
      <c r="P103"/>
      <c r="Q103" s="10"/>
      <c r="R103" s="10"/>
      <c r="S103" s="10"/>
      <c r="T103" s="35"/>
      <c r="U103" s="35"/>
      <c r="V103" s="35"/>
      <c r="W103" s="10"/>
      <c r="X103" s="10"/>
    </row>
    <row r="104" spans="1:24" x14ac:dyDescent="0.25">
      <c r="A104" s="10"/>
      <c r="B104"/>
      <c r="C104" s="32"/>
      <c r="D104" s="33"/>
      <c r="E104" s="10"/>
      <c r="F104" s="10"/>
      <c r="G104" s="34"/>
      <c r="H104" s="10"/>
      <c r="I104"/>
      <c r="J104"/>
      <c r="K104"/>
      <c r="L104"/>
      <c r="M104"/>
      <c r="N104"/>
      <c r="O104"/>
      <c r="P104"/>
      <c r="Q104" s="10"/>
      <c r="R104" s="10"/>
      <c r="S104" s="10"/>
      <c r="T104" s="35"/>
      <c r="U104" s="35"/>
      <c r="V104" s="35"/>
      <c r="W104" s="10"/>
      <c r="X104" s="10"/>
    </row>
    <row r="105" spans="1:24" x14ac:dyDescent="0.25">
      <c r="A105" s="10"/>
      <c r="B105"/>
      <c r="C105" s="32"/>
      <c r="D105" s="33"/>
      <c r="E105" s="10"/>
      <c r="F105" s="10"/>
      <c r="G105" s="34"/>
      <c r="H105" s="10"/>
      <c r="I105"/>
      <c r="J105"/>
      <c r="K105" s="10"/>
      <c r="L105" s="10"/>
      <c r="M105" s="10"/>
      <c r="N105" s="10"/>
      <c r="O105" s="10"/>
      <c r="P105" s="10"/>
      <c r="Q105" s="10"/>
      <c r="R105" s="10"/>
      <c r="S105" s="10"/>
      <c r="T105" s="35"/>
      <c r="U105" s="35"/>
      <c r="V105" s="35"/>
      <c r="W105" s="10"/>
      <c r="X105" s="10"/>
    </row>
    <row r="106" spans="1:24" x14ac:dyDescent="0.25">
      <c r="A106" s="10"/>
      <c r="B106"/>
      <c r="C106" s="32"/>
      <c r="D106" s="33"/>
      <c r="E106" s="10"/>
      <c r="F106" s="10"/>
      <c r="G106" s="34"/>
      <c r="H106" s="10"/>
      <c r="I106"/>
      <c r="J106"/>
      <c r="K106" s="10"/>
      <c r="L106" s="10"/>
      <c r="M106" s="10"/>
      <c r="N106" s="10"/>
      <c r="O106" s="10"/>
      <c r="P106" s="10"/>
      <c r="Q106" s="10"/>
      <c r="R106" s="10"/>
      <c r="S106" s="10"/>
      <c r="T106" s="35"/>
      <c r="U106" s="35"/>
      <c r="V106" s="35"/>
      <c r="W106" s="10"/>
      <c r="X106" s="10"/>
    </row>
    <row r="107" spans="1:24" x14ac:dyDescent="0.25">
      <c r="A107" s="10"/>
      <c r="B107"/>
      <c r="C107" s="32"/>
      <c r="D107" s="33"/>
      <c r="E107" s="10"/>
      <c r="F107" s="10"/>
      <c r="G107" s="34"/>
      <c r="H107" s="10"/>
      <c r="I107"/>
      <c r="J107"/>
      <c r="K107" s="10"/>
      <c r="L107" s="10"/>
      <c r="M107" s="10"/>
      <c r="N107" s="10"/>
      <c r="O107" s="10"/>
      <c r="P107" s="10"/>
      <c r="Q107" s="10"/>
      <c r="R107" s="10"/>
      <c r="S107" s="10"/>
      <c r="T107" s="35"/>
      <c r="U107" s="35"/>
      <c r="V107" s="35"/>
      <c r="W107" s="10"/>
      <c r="X107" s="10"/>
    </row>
    <row r="108" spans="1:24" x14ac:dyDescent="0.25">
      <c r="A108" s="10"/>
      <c r="B108"/>
      <c r="C108" s="32"/>
      <c r="D108" s="33"/>
      <c r="E108" s="10"/>
      <c r="F108" s="10"/>
      <c r="G108" s="34"/>
      <c r="H108" s="10"/>
      <c r="I108"/>
      <c r="J108"/>
      <c r="K108" s="10"/>
      <c r="L108" s="10"/>
      <c r="M108" s="10"/>
      <c r="N108" s="10"/>
      <c r="O108" s="10"/>
      <c r="P108" s="10"/>
      <c r="Q108" s="10"/>
      <c r="R108" s="10"/>
      <c r="S108" s="10"/>
      <c r="T108" s="35"/>
      <c r="U108" s="35"/>
      <c r="V108" s="35"/>
      <c r="W108" s="10"/>
      <c r="X108" s="10"/>
    </row>
    <row r="109" spans="1:24" x14ac:dyDescent="0.25">
      <c r="A109" s="10"/>
      <c r="B109"/>
      <c r="C109" s="32"/>
      <c r="D109" s="33"/>
      <c r="E109" s="10"/>
      <c r="F109" s="10"/>
      <c r="G109" s="34"/>
      <c r="H109" s="10"/>
      <c r="I109"/>
      <c r="J109"/>
      <c r="K109" s="10"/>
      <c r="L109" s="10"/>
      <c r="M109" s="10"/>
      <c r="N109" s="10"/>
      <c r="O109" s="10"/>
      <c r="P109" s="10"/>
      <c r="Q109" s="10"/>
      <c r="R109" s="10"/>
      <c r="S109" s="10"/>
      <c r="T109" s="35"/>
      <c r="U109" s="35"/>
      <c r="V109" s="35"/>
      <c r="W109" s="10"/>
      <c r="X109" s="10"/>
    </row>
    <row r="110" spans="1:24" x14ac:dyDescent="0.25">
      <c r="A110" s="10"/>
      <c r="B110"/>
      <c r="C110" s="32"/>
      <c r="D110" s="33"/>
      <c r="E110" s="10"/>
      <c r="F110" s="10"/>
      <c r="G110" s="34"/>
      <c r="H110" s="10"/>
      <c r="I110"/>
      <c r="J110"/>
      <c r="K110" s="10"/>
      <c r="L110" s="10"/>
      <c r="M110" s="10"/>
      <c r="N110" s="10"/>
      <c r="O110" s="10"/>
      <c r="P110" s="10"/>
      <c r="Q110" s="10"/>
      <c r="R110" s="10"/>
      <c r="S110" s="10"/>
      <c r="T110" s="35"/>
      <c r="U110" s="35"/>
      <c r="V110" s="35"/>
      <c r="W110" s="10"/>
      <c r="X110" s="10"/>
    </row>
    <row r="111" spans="1:24" x14ac:dyDescent="0.25">
      <c r="A111" s="10"/>
      <c r="B111"/>
      <c r="C111" s="32"/>
      <c r="D111" s="33"/>
      <c r="E111" s="10"/>
      <c r="F111" s="10"/>
      <c r="G111" s="34"/>
      <c r="H111" s="10"/>
      <c r="I111"/>
      <c r="J111"/>
      <c r="K111" s="10"/>
      <c r="L111" s="10"/>
      <c r="M111" s="10"/>
      <c r="N111" s="10"/>
      <c r="O111" s="10"/>
      <c r="P111" s="10"/>
      <c r="Q111" s="10"/>
      <c r="R111" s="10"/>
      <c r="S111" s="10"/>
      <c r="T111" s="35"/>
      <c r="U111" s="35"/>
      <c r="V111" s="35"/>
      <c r="W111" s="10"/>
      <c r="X111" s="10"/>
    </row>
    <row r="112" spans="1:24" x14ac:dyDescent="0.25">
      <c r="A112" s="10"/>
      <c r="B112"/>
      <c r="C112" s="32"/>
      <c r="D112" s="33"/>
      <c r="E112" s="10"/>
      <c r="F112" s="10"/>
      <c r="G112" s="34"/>
      <c r="H112" s="10"/>
      <c r="I112"/>
      <c r="J112"/>
      <c r="K112" s="10"/>
      <c r="L112" s="10"/>
      <c r="M112" s="10"/>
      <c r="N112" s="10"/>
      <c r="O112" s="10"/>
      <c r="P112" s="10"/>
      <c r="Q112" s="10"/>
      <c r="R112" s="10"/>
      <c r="S112" s="10"/>
      <c r="T112" s="35"/>
      <c r="U112" s="35"/>
      <c r="V112" s="35"/>
      <c r="W112" s="10"/>
      <c r="X112" s="10"/>
    </row>
    <row r="113" spans="1:24" x14ac:dyDescent="0.25">
      <c r="A113" s="10"/>
      <c r="B113"/>
      <c r="C113" s="32"/>
      <c r="D113" s="33"/>
      <c r="E113" s="10"/>
      <c r="F113" s="10"/>
      <c r="G113" s="34"/>
      <c r="H113" s="10"/>
      <c r="I113"/>
      <c r="J113"/>
      <c r="K113" s="10"/>
      <c r="L113" s="10"/>
      <c r="M113" s="10"/>
      <c r="N113" s="10"/>
      <c r="O113" s="10"/>
      <c r="P113" s="10"/>
      <c r="Q113" s="10"/>
      <c r="R113" s="10"/>
      <c r="S113" s="10"/>
      <c r="T113" s="35"/>
      <c r="U113" s="35"/>
      <c r="V113" s="35"/>
      <c r="W113" s="10"/>
      <c r="X113" s="10"/>
    </row>
    <row r="114" spans="1:24" x14ac:dyDescent="0.25">
      <c r="A114" s="10"/>
      <c r="B114"/>
      <c r="C114" s="32"/>
      <c r="D114" s="33"/>
      <c r="E114" s="10"/>
      <c r="F114" s="10"/>
      <c r="G114" s="34"/>
      <c r="H114" s="10"/>
      <c r="I114"/>
      <c r="J114"/>
      <c r="K114" s="10"/>
      <c r="L114" s="10"/>
      <c r="M114" s="10"/>
      <c r="N114" s="10"/>
      <c r="O114" s="10"/>
      <c r="P114" s="10"/>
      <c r="Q114" s="10"/>
      <c r="R114" s="10"/>
      <c r="S114" s="10"/>
      <c r="T114" s="35"/>
      <c r="U114" s="35"/>
      <c r="V114" s="35"/>
      <c r="W114" s="10"/>
      <c r="X114" s="10"/>
    </row>
    <row r="115" spans="1:24" x14ac:dyDescent="0.25">
      <c r="A115" s="10"/>
      <c r="B115"/>
      <c r="C115" s="32"/>
      <c r="D115" s="33"/>
      <c r="E115" s="10"/>
      <c r="F115" s="10"/>
      <c r="G115" s="34"/>
      <c r="H115" s="10"/>
      <c r="I115"/>
      <c r="J115"/>
      <c r="K115" s="10"/>
      <c r="L115" s="10"/>
      <c r="M115" s="10"/>
      <c r="N115" s="10"/>
      <c r="O115" s="10"/>
      <c r="P115" s="10"/>
      <c r="Q115" s="10"/>
      <c r="R115" s="10"/>
      <c r="S115" s="10"/>
      <c r="T115" s="35"/>
      <c r="U115" s="35"/>
      <c r="V115" s="35"/>
      <c r="W115" s="10"/>
      <c r="X115" s="10"/>
    </row>
    <row r="116" spans="1:24" x14ac:dyDescent="0.25">
      <c r="A116" s="10"/>
      <c r="B116"/>
      <c r="C116" s="32"/>
      <c r="D116" s="33"/>
      <c r="E116" s="10"/>
      <c r="F116" s="10"/>
      <c r="G116" s="34"/>
      <c r="H116" s="10"/>
      <c r="I116" s="10"/>
      <c r="J116" s="10"/>
      <c r="K116" s="10"/>
      <c r="L116" s="10"/>
      <c r="M116" s="10"/>
      <c r="N116" s="10"/>
      <c r="O116" s="10"/>
      <c r="P116" s="10"/>
      <c r="Q116" s="10"/>
      <c r="R116" s="10"/>
      <c r="S116" s="10"/>
      <c r="T116" s="35"/>
      <c r="U116" s="35"/>
      <c r="V116" s="35"/>
      <c r="W116" s="10"/>
      <c r="X116" s="10"/>
    </row>
    <row r="117" spans="1:24" x14ac:dyDescent="0.25">
      <c r="A117" s="10"/>
      <c r="B117"/>
      <c r="C117" s="32"/>
      <c r="D117" s="33"/>
      <c r="E117" s="10"/>
      <c r="F117" s="10"/>
      <c r="G117" s="34"/>
      <c r="H117" s="10"/>
      <c r="I117" s="10"/>
      <c r="J117" s="10"/>
      <c r="K117" s="10"/>
      <c r="L117" s="10"/>
      <c r="M117" s="10"/>
      <c r="N117" s="10"/>
      <c r="O117" s="10"/>
      <c r="P117" s="10"/>
      <c r="Q117" s="10"/>
      <c r="R117" s="10"/>
      <c r="S117" s="10"/>
      <c r="T117" s="35"/>
      <c r="U117" s="35"/>
      <c r="V117" s="35"/>
      <c r="W117" s="10"/>
      <c r="X117" s="10"/>
    </row>
    <row r="118" spans="1:24" x14ac:dyDescent="0.25">
      <c r="A118" s="10"/>
      <c r="B118"/>
      <c r="C118" s="32"/>
      <c r="D118" s="33"/>
      <c r="E118" s="10"/>
      <c r="F118" s="10"/>
      <c r="G118" s="34"/>
      <c r="H118" s="10"/>
      <c r="I118" s="10"/>
      <c r="J118" s="10"/>
      <c r="K118" s="10"/>
      <c r="L118" s="10"/>
      <c r="M118" s="10"/>
      <c r="N118" s="10"/>
      <c r="O118" s="10"/>
      <c r="P118" s="10"/>
      <c r="Q118" s="10"/>
      <c r="R118" s="10"/>
      <c r="S118" s="10"/>
      <c r="T118" s="35"/>
      <c r="U118" s="35"/>
      <c r="V118" s="35"/>
      <c r="W118" s="10"/>
      <c r="X118" s="10"/>
    </row>
    <row r="119" spans="1:24" x14ac:dyDescent="0.25">
      <c r="A119" s="10"/>
      <c r="B119"/>
      <c r="C119" s="32"/>
      <c r="D119" s="33"/>
      <c r="E119" s="10"/>
      <c r="F119" s="10"/>
      <c r="G119" s="34"/>
      <c r="H119" s="10"/>
      <c r="I119" s="10"/>
      <c r="J119" s="10"/>
      <c r="K119" s="10"/>
      <c r="L119" s="10"/>
      <c r="M119" s="10"/>
      <c r="N119" s="10"/>
      <c r="O119" s="10"/>
      <c r="P119" s="10"/>
      <c r="Q119" s="10"/>
      <c r="R119" s="10"/>
      <c r="S119" s="10"/>
      <c r="T119" s="35"/>
      <c r="U119" s="35"/>
      <c r="V119" s="35"/>
      <c r="W119" s="10"/>
      <c r="X119" s="10"/>
    </row>
    <row r="120" spans="1:24" x14ac:dyDescent="0.25">
      <c r="A120" s="10"/>
      <c r="B120"/>
      <c r="C120" s="32"/>
      <c r="D120" s="33"/>
      <c r="E120" s="10"/>
      <c r="F120" s="10"/>
      <c r="G120" s="34"/>
      <c r="H120" s="10"/>
      <c r="I120" s="10"/>
      <c r="J120" s="10"/>
      <c r="K120" s="10"/>
      <c r="L120" s="10"/>
      <c r="M120" s="10"/>
      <c r="N120" s="10"/>
      <c r="O120" s="10"/>
      <c r="P120" s="10"/>
      <c r="Q120" s="10"/>
      <c r="R120" s="10"/>
      <c r="S120" s="10"/>
      <c r="T120" s="35"/>
      <c r="U120" s="35"/>
      <c r="V120" s="35"/>
      <c r="W120" s="10"/>
      <c r="X120" s="10"/>
    </row>
    <row r="121" spans="1:24" x14ac:dyDescent="0.25">
      <c r="A121" s="10"/>
      <c r="B121"/>
      <c r="C121" s="32"/>
      <c r="D121" s="33"/>
      <c r="E121" s="10"/>
      <c r="F121" s="10"/>
      <c r="G121" s="34"/>
      <c r="H121" s="10"/>
      <c r="I121" s="10"/>
      <c r="J121" s="10"/>
      <c r="K121" s="10"/>
      <c r="L121" s="10"/>
      <c r="M121" s="10"/>
      <c r="N121" s="10"/>
      <c r="O121" s="10"/>
      <c r="P121" s="10"/>
      <c r="Q121" s="10"/>
      <c r="R121" s="10"/>
      <c r="S121" s="10"/>
      <c r="T121" s="35"/>
      <c r="U121" s="35"/>
      <c r="V121" s="35"/>
      <c r="W121" s="10"/>
      <c r="X121" s="10"/>
    </row>
    <row r="122" spans="1:24" x14ac:dyDescent="0.25">
      <c r="A122" s="10"/>
      <c r="B122"/>
      <c r="C122" s="32"/>
      <c r="D122" s="33"/>
      <c r="E122" s="10"/>
      <c r="F122" s="10"/>
      <c r="G122" s="34"/>
      <c r="H122" s="10"/>
      <c r="I122" s="10"/>
      <c r="J122" s="10"/>
      <c r="K122" s="10"/>
      <c r="L122" s="10"/>
      <c r="M122" s="10"/>
      <c r="N122" s="10"/>
      <c r="O122" s="10"/>
      <c r="P122" s="10"/>
      <c r="Q122" s="10"/>
      <c r="R122" s="10"/>
      <c r="S122" s="10"/>
      <c r="T122" s="35"/>
      <c r="U122" s="35"/>
      <c r="V122" s="35"/>
      <c r="W122" s="10"/>
      <c r="X122" s="10"/>
    </row>
    <row r="123" spans="1:24" x14ac:dyDescent="0.25">
      <c r="A123" s="10"/>
      <c r="B123"/>
      <c r="C123" s="32"/>
      <c r="D123" s="33"/>
      <c r="E123" s="10"/>
      <c r="F123" s="10"/>
      <c r="G123" s="34"/>
      <c r="H123" s="10"/>
      <c r="I123" s="10"/>
      <c r="J123" s="10"/>
      <c r="K123" s="10"/>
      <c r="L123" s="10"/>
      <c r="M123" s="10"/>
      <c r="N123" s="10"/>
      <c r="O123" s="10"/>
      <c r="P123" s="10"/>
      <c r="Q123" s="10"/>
      <c r="R123" s="10"/>
      <c r="S123" s="10"/>
      <c r="T123" s="35"/>
      <c r="U123" s="35"/>
      <c r="V123" s="35"/>
      <c r="W123" s="10"/>
      <c r="X123" s="10"/>
    </row>
    <row r="124" spans="1:24" x14ac:dyDescent="0.25">
      <c r="A124" s="10"/>
      <c r="B124"/>
      <c r="C124" s="32"/>
      <c r="D124" s="33"/>
      <c r="E124" s="10"/>
      <c r="F124" s="10"/>
      <c r="G124" s="34"/>
      <c r="H124" s="10"/>
      <c r="I124" s="10"/>
      <c r="J124" s="10"/>
      <c r="K124" s="10"/>
      <c r="L124" s="10"/>
      <c r="M124" s="10"/>
      <c r="N124" s="10"/>
      <c r="O124" s="10"/>
      <c r="P124" s="10"/>
      <c r="Q124" s="10"/>
      <c r="R124" s="10"/>
      <c r="S124" s="10"/>
      <c r="T124" s="35"/>
      <c r="U124" s="35"/>
      <c r="V124" s="35"/>
      <c r="W124" s="10"/>
      <c r="X124" s="10"/>
    </row>
    <row r="125" spans="1:24" x14ac:dyDescent="0.25">
      <c r="A125" s="10"/>
      <c r="B125"/>
      <c r="C125" s="32"/>
      <c r="D125" s="33"/>
      <c r="E125" s="10"/>
      <c r="F125" s="10"/>
      <c r="G125" s="34"/>
      <c r="H125" s="10"/>
      <c r="I125" s="10"/>
      <c r="J125" s="10"/>
      <c r="K125" s="10"/>
      <c r="L125" s="10"/>
      <c r="M125" s="10"/>
      <c r="N125" s="10"/>
      <c r="O125" s="10"/>
      <c r="P125" s="10"/>
      <c r="Q125" s="10"/>
      <c r="R125" s="10"/>
      <c r="S125" s="10"/>
      <c r="T125" s="35"/>
      <c r="U125" s="35"/>
      <c r="V125" s="35"/>
      <c r="W125" s="10"/>
      <c r="X125" s="10"/>
    </row>
    <row r="126" spans="1:24" x14ac:dyDescent="0.25">
      <c r="A126" s="10"/>
      <c r="B126"/>
      <c r="C126" s="32"/>
      <c r="D126" s="33"/>
      <c r="E126" s="10"/>
      <c r="F126" s="10"/>
      <c r="G126" s="34"/>
      <c r="H126" s="10"/>
      <c r="I126" s="10"/>
      <c r="J126" s="10"/>
      <c r="K126" s="10"/>
      <c r="L126" s="10"/>
      <c r="M126" s="10"/>
      <c r="N126" s="10"/>
      <c r="O126" s="10"/>
      <c r="P126" s="10"/>
      <c r="Q126" s="10"/>
      <c r="R126" s="10"/>
      <c r="S126" s="10"/>
      <c r="T126" s="35"/>
      <c r="U126" s="35"/>
      <c r="V126" s="35"/>
      <c r="W126" s="10"/>
      <c r="X126" s="10"/>
    </row>
    <row r="127" spans="1:24" x14ac:dyDescent="0.25">
      <c r="A127" s="10"/>
      <c r="B127"/>
      <c r="C127" s="32"/>
      <c r="D127" s="33"/>
      <c r="E127" s="10"/>
      <c r="F127" s="10"/>
      <c r="G127" s="34"/>
      <c r="H127" s="10"/>
      <c r="I127" s="10"/>
      <c r="J127" s="10"/>
      <c r="K127" s="10"/>
      <c r="L127" s="10"/>
      <c r="M127" s="10"/>
      <c r="N127" s="10"/>
      <c r="O127" s="10"/>
      <c r="P127" s="10"/>
      <c r="Q127" s="10"/>
      <c r="R127" s="10"/>
      <c r="S127" s="10"/>
      <c r="T127" s="35"/>
      <c r="U127" s="35"/>
      <c r="V127" s="35"/>
      <c r="W127" s="10"/>
      <c r="X127" s="10"/>
    </row>
    <row r="128" spans="1:24" x14ac:dyDescent="0.25">
      <c r="A128" s="10"/>
      <c r="B128"/>
      <c r="C128" s="32"/>
      <c r="D128" s="33"/>
      <c r="E128" s="10"/>
      <c r="F128" s="10"/>
      <c r="G128" s="34"/>
      <c r="H128" s="10"/>
      <c r="I128" s="10"/>
      <c r="J128" s="10"/>
      <c r="K128" s="10"/>
      <c r="L128" s="10"/>
      <c r="M128" s="10"/>
      <c r="N128" s="10"/>
      <c r="O128" s="10"/>
      <c r="P128" s="10"/>
      <c r="Q128" s="10"/>
      <c r="R128" s="10"/>
      <c r="S128" s="10"/>
      <c r="T128" s="35"/>
      <c r="U128" s="35"/>
      <c r="V128" s="35"/>
      <c r="W128" s="10"/>
      <c r="X128" s="10"/>
    </row>
    <row r="129" spans="1:24" x14ac:dyDescent="0.25">
      <c r="A129" s="10"/>
      <c r="B129"/>
      <c r="C129" s="32"/>
      <c r="D129" s="33"/>
      <c r="E129" s="10"/>
      <c r="F129" s="10"/>
      <c r="G129" s="34"/>
      <c r="H129" s="10"/>
      <c r="I129" s="10"/>
      <c r="J129" s="10"/>
      <c r="K129" s="10"/>
      <c r="L129" s="10"/>
      <c r="M129" s="10"/>
      <c r="N129" s="10"/>
      <c r="O129" s="10"/>
      <c r="P129" s="10"/>
      <c r="Q129" s="10"/>
      <c r="R129" s="10"/>
      <c r="S129" s="10"/>
      <c r="T129" s="35"/>
      <c r="U129" s="35"/>
      <c r="V129" s="35"/>
      <c r="W129" s="10"/>
      <c r="X129" s="10"/>
    </row>
    <row r="130" spans="1:24" x14ac:dyDescent="0.25">
      <c r="A130" s="10"/>
      <c r="B130"/>
      <c r="C130" s="32"/>
      <c r="D130" s="33"/>
      <c r="E130" s="10"/>
      <c r="F130" s="10"/>
      <c r="G130" s="34"/>
      <c r="H130" s="10"/>
      <c r="I130" s="10"/>
      <c r="J130" s="10"/>
      <c r="K130" s="10"/>
      <c r="L130" s="10"/>
      <c r="M130" s="10"/>
      <c r="N130" s="10"/>
      <c r="O130" s="10"/>
      <c r="P130" s="10"/>
      <c r="Q130" s="10"/>
      <c r="R130" s="10"/>
      <c r="S130" s="10"/>
      <c r="T130" s="35"/>
      <c r="U130" s="35"/>
      <c r="V130" s="35"/>
      <c r="W130" s="10"/>
      <c r="X130" s="10"/>
    </row>
    <row r="131" spans="1:24" x14ac:dyDescent="0.25">
      <c r="A131" s="10"/>
      <c r="B131"/>
      <c r="C131" s="32"/>
      <c r="D131" s="33"/>
      <c r="E131" s="10"/>
      <c r="F131" s="10"/>
      <c r="G131" s="34"/>
      <c r="H131" s="10"/>
      <c r="I131" s="10"/>
      <c r="J131" s="10"/>
      <c r="K131" s="10"/>
      <c r="L131" s="10"/>
      <c r="M131" s="10"/>
      <c r="N131" s="10"/>
      <c r="O131" s="10"/>
      <c r="P131" s="10"/>
      <c r="Q131" s="10"/>
      <c r="R131" s="10"/>
      <c r="S131" s="10"/>
      <c r="T131" s="35"/>
      <c r="U131" s="35"/>
      <c r="V131" s="35"/>
      <c r="W131" s="10"/>
      <c r="X131" s="10"/>
    </row>
    <row r="132" spans="1:24" x14ac:dyDescent="0.25">
      <c r="A132" s="10"/>
      <c r="B132"/>
      <c r="C132" s="32"/>
      <c r="D132" s="33"/>
      <c r="E132" s="10"/>
      <c r="F132" s="10"/>
      <c r="G132" s="34"/>
      <c r="H132" s="10"/>
      <c r="I132" s="10"/>
      <c r="J132" s="10"/>
      <c r="K132" s="10"/>
      <c r="L132" s="10"/>
      <c r="M132" s="10"/>
      <c r="N132" s="10"/>
      <c r="O132" s="10"/>
      <c r="P132" s="10"/>
      <c r="Q132" s="10"/>
      <c r="R132" s="10"/>
      <c r="S132" s="10"/>
      <c r="T132" s="35"/>
      <c r="U132" s="35"/>
      <c r="V132" s="35"/>
      <c r="W132" s="10"/>
      <c r="X132" s="10"/>
    </row>
    <row r="133" spans="1:24" x14ac:dyDescent="0.25">
      <c r="A133" s="10"/>
      <c r="B133"/>
      <c r="C133" s="32"/>
      <c r="D133" s="33"/>
      <c r="E133" s="10"/>
      <c r="F133" s="10"/>
      <c r="G133" s="34"/>
      <c r="H133" s="10"/>
      <c r="I133" s="10"/>
      <c r="J133" s="10"/>
      <c r="K133" s="10"/>
      <c r="L133" s="10"/>
      <c r="M133" s="10"/>
      <c r="N133" s="10"/>
      <c r="O133" s="10"/>
      <c r="P133" s="10"/>
      <c r="Q133" s="10"/>
      <c r="R133" s="10"/>
      <c r="S133" s="10"/>
      <c r="T133" s="35"/>
      <c r="U133" s="35"/>
      <c r="V133" s="35"/>
      <c r="W133" s="10"/>
      <c r="X133" s="10"/>
    </row>
    <row r="134" spans="1:24" x14ac:dyDescent="0.25">
      <c r="A134" s="10"/>
      <c r="B134"/>
      <c r="C134" s="32"/>
      <c r="D134" s="33"/>
      <c r="E134" s="10"/>
      <c r="F134" s="10"/>
      <c r="G134" s="34"/>
      <c r="H134" s="10"/>
      <c r="I134" s="10"/>
      <c r="J134" s="10"/>
      <c r="K134" s="10"/>
      <c r="L134" s="10"/>
      <c r="M134" s="10"/>
      <c r="N134" s="10"/>
      <c r="O134" s="10"/>
      <c r="P134" s="10"/>
      <c r="Q134" s="10"/>
      <c r="R134" s="10"/>
      <c r="S134" s="10"/>
      <c r="T134" s="35"/>
      <c r="U134" s="35"/>
      <c r="V134" s="35"/>
      <c r="W134" s="10"/>
      <c r="X134" s="10"/>
    </row>
    <row r="135" spans="1:24" x14ac:dyDescent="0.25">
      <c r="A135" s="10"/>
      <c r="B135"/>
      <c r="C135" s="32"/>
      <c r="D135" s="33"/>
      <c r="E135" s="10"/>
      <c r="F135" s="10"/>
      <c r="G135" s="34"/>
      <c r="H135" s="10"/>
      <c r="I135" s="10"/>
      <c r="J135" s="10"/>
      <c r="K135" s="10"/>
      <c r="L135" s="10"/>
      <c r="M135" s="10"/>
      <c r="N135" s="10"/>
      <c r="O135" s="10"/>
      <c r="P135" s="10"/>
      <c r="Q135" s="10"/>
      <c r="R135" s="10"/>
      <c r="S135" s="10"/>
      <c r="T135" s="35"/>
      <c r="U135" s="35"/>
      <c r="V135" s="35"/>
      <c r="W135" s="10"/>
      <c r="X135" s="10"/>
    </row>
    <row r="136" spans="1:24" x14ac:dyDescent="0.25">
      <c r="A136" s="10"/>
      <c r="B136"/>
      <c r="C136" s="32"/>
      <c r="D136" s="33"/>
      <c r="E136" s="10"/>
      <c r="F136" s="10"/>
      <c r="G136" s="34"/>
      <c r="H136" s="10"/>
      <c r="I136" s="10"/>
      <c r="J136" s="10"/>
      <c r="K136" s="10"/>
      <c r="L136" s="10"/>
      <c r="M136" s="10"/>
      <c r="N136" s="10"/>
      <c r="O136" s="10"/>
      <c r="P136" s="10"/>
      <c r="Q136" s="10"/>
      <c r="R136" s="10"/>
      <c r="S136" s="10"/>
      <c r="T136" s="35"/>
      <c r="U136" s="35"/>
      <c r="V136" s="35"/>
      <c r="W136" s="10"/>
      <c r="X136" s="10"/>
    </row>
    <row r="137" spans="1:24" x14ac:dyDescent="0.25">
      <c r="A137" s="10"/>
      <c r="B137"/>
      <c r="C137" s="32"/>
      <c r="D137" s="33"/>
      <c r="E137" s="10"/>
      <c r="F137" s="10"/>
      <c r="G137" s="34"/>
      <c r="H137" s="10"/>
      <c r="I137" s="10"/>
      <c r="J137" s="10"/>
      <c r="K137" s="10"/>
      <c r="L137" s="10"/>
      <c r="M137" s="10"/>
      <c r="N137" s="10"/>
      <c r="O137" s="10"/>
      <c r="P137" s="10"/>
      <c r="Q137" s="10"/>
      <c r="R137" s="10"/>
      <c r="S137" s="10"/>
      <c r="T137" s="35"/>
      <c r="U137" s="35"/>
      <c r="V137" s="35"/>
      <c r="W137" s="10"/>
      <c r="X137" s="10"/>
    </row>
    <row r="138" spans="1:24" x14ac:dyDescent="0.25">
      <c r="A138" s="10"/>
      <c r="B138"/>
      <c r="C138" s="32"/>
      <c r="D138" s="33"/>
      <c r="E138" s="10"/>
      <c r="F138" s="10"/>
      <c r="G138" s="34"/>
      <c r="H138" s="10"/>
      <c r="I138" s="10"/>
      <c r="J138" s="10"/>
      <c r="K138" s="10"/>
      <c r="L138" s="10"/>
      <c r="M138" s="10"/>
      <c r="N138" s="10"/>
      <c r="O138" s="10"/>
      <c r="P138" s="10"/>
      <c r="Q138" s="10"/>
      <c r="R138" s="10"/>
      <c r="S138" s="10"/>
      <c r="T138" s="35"/>
      <c r="U138" s="35"/>
      <c r="V138" s="35"/>
      <c r="W138" s="10"/>
      <c r="X138" s="10"/>
    </row>
    <row r="139" spans="1:24" x14ac:dyDescent="0.25">
      <c r="A139" s="10"/>
      <c r="B139"/>
      <c r="C139" s="32"/>
      <c r="D139" s="33"/>
      <c r="E139" s="10"/>
      <c r="F139" s="10"/>
      <c r="G139" s="34"/>
      <c r="H139" s="10"/>
      <c r="I139" s="10"/>
      <c r="J139" s="10"/>
      <c r="K139" s="10"/>
      <c r="L139" s="10"/>
      <c r="M139" s="10"/>
      <c r="N139" s="10"/>
      <c r="O139" s="10"/>
      <c r="P139" s="10"/>
      <c r="Q139" s="10"/>
      <c r="R139" s="10"/>
      <c r="S139" s="10"/>
      <c r="T139" s="35"/>
      <c r="U139" s="35"/>
      <c r="V139" s="35"/>
      <c r="W139" s="10"/>
      <c r="X139" s="10"/>
    </row>
    <row r="140" spans="1:24" x14ac:dyDescent="0.25">
      <c r="A140" s="10"/>
      <c r="B140"/>
      <c r="C140" s="32"/>
      <c r="D140" s="33"/>
      <c r="E140" s="10"/>
      <c r="F140" s="10"/>
      <c r="G140" s="34"/>
      <c r="H140" s="10"/>
      <c r="I140" s="10"/>
      <c r="J140" s="10"/>
      <c r="K140" s="10"/>
      <c r="L140" s="10"/>
      <c r="M140" s="10"/>
      <c r="N140" s="10"/>
      <c r="O140" s="10"/>
      <c r="P140" s="10"/>
      <c r="Q140" s="10"/>
      <c r="R140" s="10"/>
      <c r="S140" s="10"/>
      <c r="T140" s="35"/>
      <c r="U140" s="35"/>
      <c r="V140" s="35"/>
      <c r="W140" s="10"/>
      <c r="X140" s="10"/>
    </row>
    <row r="141" spans="1:24" x14ac:dyDescent="0.25">
      <c r="A141" s="10"/>
      <c r="B141"/>
      <c r="C141" s="32"/>
      <c r="D141" s="33"/>
      <c r="E141" s="10"/>
      <c r="F141" s="10"/>
      <c r="G141" s="34"/>
      <c r="H141" s="10"/>
      <c r="I141" s="10"/>
      <c r="J141" s="10"/>
      <c r="K141" s="10"/>
      <c r="L141" s="10"/>
      <c r="M141" s="10"/>
      <c r="N141" s="10"/>
      <c r="O141" s="10"/>
      <c r="P141" s="10"/>
      <c r="Q141" s="10"/>
      <c r="R141" s="10"/>
      <c r="S141" s="10"/>
      <c r="T141" s="35"/>
      <c r="U141" s="35"/>
      <c r="V141" s="35"/>
      <c r="W141" s="10"/>
      <c r="X141" s="10"/>
    </row>
    <row r="142" spans="1:24" x14ac:dyDescent="0.25">
      <c r="A142" s="10"/>
      <c r="B142"/>
      <c r="C142" s="32"/>
      <c r="D142" s="33"/>
      <c r="E142" s="10"/>
      <c r="F142" s="10"/>
      <c r="G142" s="34"/>
      <c r="H142" s="10"/>
      <c r="I142" s="10"/>
      <c r="J142" s="10"/>
      <c r="K142" s="10"/>
      <c r="L142" s="10"/>
      <c r="M142" s="10"/>
      <c r="N142" s="10"/>
      <c r="O142" s="10"/>
      <c r="P142" s="10"/>
      <c r="Q142" s="10"/>
      <c r="R142" s="10"/>
      <c r="S142" s="10"/>
      <c r="T142" s="35"/>
      <c r="U142" s="35"/>
      <c r="V142" s="35"/>
      <c r="W142" s="10"/>
      <c r="X142" s="10"/>
    </row>
    <row r="143" spans="1:24" x14ac:dyDescent="0.25">
      <c r="A143" s="10"/>
      <c r="B143" s="10"/>
      <c r="C143" s="32"/>
      <c r="D143" s="33"/>
      <c r="E143" s="10"/>
      <c r="F143" s="10"/>
      <c r="G143" s="34"/>
      <c r="H143" s="10"/>
      <c r="I143" s="10"/>
      <c r="J143" s="10"/>
      <c r="K143" s="10"/>
      <c r="L143" s="10"/>
      <c r="M143" s="10"/>
      <c r="N143" s="10"/>
      <c r="O143" s="10"/>
      <c r="P143" s="10"/>
      <c r="Q143" s="10"/>
      <c r="R143" s="10"/>
      <c r="S143" s="10"/>
      <c r="T143" s="35"/>
      <c r="U143" s="35"/>
      <c r="V143" s="35"/>
      <c r="W143" s="10"/>
      <c r="X143" s="10"/>
    </row>
    <row r="144" spans="1:24" x14ac:dyDescent="0.25">
      <c r="A144" s="10"/>
      <c r="B144" s="10"/>
      <c r="C144" s="32"/>
      <c r="D144" s="33"/>
      <c r="E144" s="10"/>
      <c r="F144" s="10"/>
      <c r="G144" s="34"/>
      <c r="H144" s="10"/>
      <c r="I144" s="10"/>
      <c r="J144" s="10"/>
      <c r="K144" s="10"/>
      <c r="L144" s="10"/>
      <c r="M144" s="10"/>
      <c r="N144" s="10"/>
      <c r="O144" s="10"/>
      <c r="P144" s="10"/>
      <c r="Q144" s="10"/>
      <c r="R144" s="10"/>
      <c r="S144" s="10"/>
      <c r="T144" s="35"/>
      <c r="U144" s="35"/>
      <c r="V144" s="35"/>
      <c r="W144" s="10"/>
      <c r="X144" s="10"/>
    </row>
    <row r="145" spans="1:24" x14ac:dyDescent="0.25">
      <c r="A145" s="10"/>
      <c r="B145" s="10"/>
      <c r="C145" s="32"/>
      <c r="D145" s="33"/>
      <c r="E145" s="10"/>
      <c r="F145" s="10"/>
      <c r="G145" s="34"/>
      <c r="H145" s="10"/>
      <c r="I145" s="10"/>
      <c r="J145" s="10"/>
      <c r="K145" s="10"/>
      <c r="L145" s="10"/>
      <c r="M145" s="10"/>
      <c r="N145" s="10"/>
      <c r="O145" s="10"/>
      <c r="P145" s="10"/>
      <c r="Q145" s="10"/>
      <c r="R145" s="10"/>
      <c r="S145" s="10"/>
      <c r="T145" s="35"/>
      <c r="U145" s="35"/>
      <c r="V145" s="35"/>
      <c r="W145" s="10"/>
      <c r="X145" s="10"/>
    </row>
    <row r="146" spans="1:24" x14ac:dyDescent="0.25">
      <c r="A146" s="10"/>
      <c r="B146" s="10"/>
      <c r="C146" s="32"/>
      <c r="D146" s="33"/>
      <c r="E146" s="10"/>
      <c r="F146" s="10"/>
      <c r="G146" s="34"/>
      <c r="H146" s="10"/>
      <c r="I146" s="10"/>
      <c r="J146" s="10"/>
      <c r="K146" s="10"/>
      <c r="L146" s="10"/>
      <c r="M146" s="10"/>
      <c r="N146" s="10"/>
      <c r="O146" s="10"/>
      <c r="P146" s="10"/>
      <c r="Q146" s="10"/>
      <c r="R146" s="10"/>
      <c r="S146" s="10"/>
      <c r="T146" s="35"/>
      <c r="U146" s="35"/>
      <c r="V146" s="35"/>
      <c r="W146" s="10"/>
      <c r="X146" s="10"/>
    </row>
    <row r="147" spans="1:24" x14ac:dyDescent="0.25">
      <c r="A147" s="10"/>
      <c r="B147" s="10"/>
      <c r="C147" s="32"/>
      <c r="D147" s="33"/>
      <c r="E147" s="10"/>
      <c r="F147" s="10"/>
      <c r="G147" s="34"/>
      <c r="H147" s="10"/>
      <c r="I147" s="10"/>
      <c r="J147" s="10"/>
      <c r="K147" s="10"/>
      <c r="L147" s="10"/>
      <c r="M147" s="10"/>
      <c r="N147" s="10"/>
      <c r="O147" s="10"/>
      <c r="P147" s="10"/>
      <c r="Q147" s="10"/>
      <c r="R147" s="10"/>
      <c r="S147" s="10"/>
      <c r="T147" s="35"/>
      <c r="U147" s="35"/>
      <c r="V147" s="35"/>
      <c r="W147" s="10"/>
      <c r="X147" s="10"/>
    </row>
    <row r="148" spans="1:24" x14ac:dyDescent="0.25">
      <c r="A148" s="10"/>
      <c r="B148" s="10"/>
      <c r="C148" s="32"/>
      <c r="D148" s="33"/>
      <c r="E148" s="10"/>
      <c r="F148" s="10"/>
      <c r="G148" s="34"/>
      <c r="H148" s="10"/>
      <c r="I148" s="10"/>
      <c r="J148" s="10"/>
      <c r="K148" s="10"/>
      <c r="L148" s="10"/>
      <c r="M148" s="10"/>
      <c r="N148" s="10"/>
      <c r="O148" s="10"/>
      <c r="P148" s="10"/>
      <c r="Q148" s="10"/>
      <c r="R148" s="10"/>
      <c r="S148" s="10"/>
      <c r="T148" s="35"/>
      <c r="U148" s="35"/>
      <c r="V148" s="35"/>
      <c r="W148" s="10"/>
      <c r="X148" s="10"/>
    </row>
    <row r="149" spans="1:24" x14ac:dyDescent="0.25">
      <c r="A149" s="10"/>
      <c r="B149" s="10"/>
      <c r="C149" s="32"/>
      <c r="D149" s="33"/>
      <c r="E149" s="10"/>
      <c r="F149" s="10"/>
      <c r="G149" s="34"/>
      <c r="H149" s="10"/>
      <c r="I149" s="10"/>
      <c r="J149" s="10"/>
      <c r="K149" s="10"/>
      <c r="L149" s="10"/>
      <c r="M149" s="10"/>
      <c r="N149" s="10"/>
      <c r="O149" s="10"/>
      <c r="P149" s="10"/>
      <c r="Q149" s="10"/>
      <c r="R149" s="10"/>
      <c r="S149" s="10"/>
      <c r="T149" s="35"/>
      <c r="U149" s="35"/>
      <c r="V149" s="35"/>
      <c r="W149" s="10"/>
      <c r="X149" s="10"/>
    </row>
    <row r="150" spans="1:24" x14ac:dyDescent="0.25">
      <c r="A150" s="10"/>
      <c r="B150" s="10"/>
      <c r="C150" s="32"/>
      <c r="D150" s="33"/>
      <c r="E150" s="10"/>
      <c r="F150" s="10"/>
      <c r="G150" s="34"/>
      <c r="H150" s="10"/>
      <c r="I150" s="10"/>
      <c r="J150" s="10"/>
      <c r="K150" s="10"/>
      <c r="L150" s="10"/>
      <c r="M150" s="10"/>
      <c r="N150" s="10"/>
      <c r="O150" s="10"/>
      <c r="P150" s="10"/>
      <c r="Q150" s="10"/>
      <c r="R150" s="10"/>
      <c r="S150" s="10"/>
      <c r="T150" s="35"/>
      <c r="U150" s="35"/>
      <c r="V150" s="35"/>
      <c r="W150" s="10"/>
      <c r="X150" s="10"/>
    </row>
    <row r="151" spans="1:24" x14ac:dyDescent="0.25">
      <c r="A151" s="10"/>
      <c r="B151" s="10"/>
      <c r="C151" s="32"/>
      <c r="D151" s="33"/>
      <c r="E151" s="10"/>
      <c r="F151" s="10"/>
      <c r="G151" s="34"/>
      <c r="H151" s="10"/>
      <c r="I151" s="10"/>
      <c r="J151" s="10"/>
      <c r="K151" s="10"/>
      <c r="L151" s="10"/>
      <c r="M151" s="10"/>
      <c r="N151" s="10"/>
      <c r="O151" s="10"/>
      <c r="P151" s="10"/>
      <c r="Q151" s="10"/>
      <c r="R151" s="10"/>
      <c r="S151" s="10"/>
      <c r="T151" s="35"/>
      <c r="U151" s="35"/>
      <c r="V151" s="35"/>
      <c r="W151" s="10"/>
      <c r="X151" s="10"/>
    </row>
    <row r="152" spans="1:24" x14ac:dyDescent="0.25">
      <c r="A152" s="10"/>
      <c r="B152" s="10"/>
      <c r="C152" s="32"/>
      <c r="D152" s="33"/>
      <c r="E152" s="10"/>
      <c r="F152" s="10"/>
      <c r="G152" s="34"/>
      <c r="H152" s="10"/>
      <c r="I152" s="10"/>
      <c r="J152" s="10"/>
      <c r="K152" s="10"/>
      <c r="L152" s="10"/>
      <c r="M152" s="10"/>
      <c r="N152" s="10"/>
      <c r="O152" s="10"/>
      <c r="P152" s="10"/>
      <c r="Q152" s="10"/>
      <c r="R152" s="10"/>
      <c r="S152" s="10"/>
      <c r="T152" s="35"/>
      <c r="U152" s="35"/>
      <c r="V152" s="35"/>
      <c r="W152" s="10"/>
      <c r="X152" s="10"/>
    </row>
    <row r="153" spans="1:24" x14ac:dyDescent="0.25">
      <c r="A153" s="10"/>
      <c r="B153" s="10"/>
      <c r="C153" s="32"/>
      <c r="D153" s="33"/>
      <c r="E153" s="10"/>
      <c r="F153" s="10"/>
      <c r="G153" s="34"/>
      <c r="H153" s="10"/>
      <c r="I153" s="10"/>
      <c r="J153" s="10"/>
      <c r="K153" s="10"/>
      <c r="L153" s="10"/>
      <c r="M153" s="10"/>
      <c r="N153" s="10"/>
      <c r="O153" s="10"/>
      <c r="P153" s="10"/>
      <c r="Q153" s="10"/>
      <c r="R153" s="10"/>
      <c r="S153" s="10"/>
      <c r="T153" s="35"/>
      <c r="U153" s="35"/>
      <c r="V153" s="35"/>
      <c r="W153" s="10"/>
      <c r="X153" s="10"/>
    </row>
    <row r="154" spans="1:24" x14ac:dyDescent="0.25">
      <c r="A154" s="10"/>
      <c r="B154" s="10"/>
      <c r="C154" s="32"/>
      <c r="D154" s="33"/>
      <c r="E154" s="10"/>
      <c r="F154" s="10"/>
      <c r="G154" s="34"/>
      <c r="H154" s="10"/>
      <c r="I154" s="10"/>
      <c r="J154" s="10"/>
      <c r="K154" s="10"/>
      <c r="L154" s="10"/>
      <c r="M154" s="10"/>
      <c r="N154" s="10"/>
      <c r="O154" s="10"/>
      <c r="P154" s="10"/>
      <c r="Q154" s="10"/>
      <c r="R154" s="10"/>
      <c r="S154" s="10"/>
      <c r="T154" s="35"/>
      <c r="U154" s="35"/>
      <c r="V154" s="35"/>
      <c r="W154" s="10"/>
      <c r="X154" s="10"/>
    </row>
    <row r="155" spans="1:24" x14ac:dyDescent="0.25">
      <c r="A155" s="10"/>
      <c r="B155" s="10"/>
      <c r="C155" s="32"/>
      <c r="D155" s="33"/>
      <c r="E155" s="10"/>
      <c r="F155" s="10"/>
      <c r="G155" s="34"/>
      <c r="H155" s="10"/>
      <c r="I155" s="10"/>
      <c r="J155" s="10"/>
      <c r="K155" s="10"/>
      <c r="L155" s="10"/>
      <c r="M155" s="10"/>
      <c r="N155" s="10"/>
      <c r="O155" s="10"/>
      <c r="P155" s="10"/>
      <c r="Q155" s="10"/>
      <c r="R155" s="10"/>
      <c r="S155" s="10"/>
      <c r="T155" s="35"/>
      <c r="U155" s="35"/>
      <c r="V155" s="35"/>
      <c r="W155" s="10"/>
      <c r="X155" s="10"/>
    </row>
    <row r="156" spans="1:24" x14ac:dyDescent="0.25">
      <c r="A156" s="10"/>
      <c r="B156" s="10"/>
      <c r="C156" s="32"/>
      <c r="D156" s="33"/>
      <c r="E156" s="10"/>
      <c r="F156" s="10"/>
      <c r="G156" s="34"/>
      <c r="H156" s="10"/>
      <c r="I156" s="10"/>
      <c r="J156" s="10"/>
      <c r="K156" s="10"/>
      <c r="L156" s="10"/>
      <c r="M156" s="10"/>
      <c r="N156" s="10"/>
      <c r="O156" s="10"/>
      <c r="P156" s="10"/>
      <c r="Q156" s="10"/>
      <c r="R156" s="10"/>
      <c r="S156" s="10"/>
      <c r="T156" s="35"/>
      <c r="U156" s="35"/>
      <c r="V156" s="35"/>
      <c r="W156" s="10"/>
      <c r="X156" s="10"/>
    </row>
    <row r="157" spans="1:24" x14ac:dyDescent="0.25">
      <c r="A157" s="10"/>
      <c r="B157" s="10"/>
      <c r="C157" s="32"/>
      <c r="D157" s="33"/>
      <c r="E157" s="10"/>
      <c r="F157" s="10"/>
      <c r="G157" s="34"/>
      <c r="H157" s="10"/>
      <c r="I157" s="10"/>
      <c r="J157" s="10"/>
      <c r="K157" s="10"/>
      <c r="L157" s="10"/>
      <c r="M157" s="10"/>
      <c r="N157" s="10"/>
      <c r="O157" s="10"/>
      <c r="P157" s="10"/>
      <c r="Q157" s="10"/>
      <c r="R157" s="10"/>
      <c r="S157" s="10"/>
      <c r="T157" s="35"/>
      <c r="U157" s="35"/>
      <c r="V157" s="35"/>
      <c r="W157" s="10"/>
      <c r="X157" s="10"/>
    </row>
    <row r="158" spans="1:24" x14ac:dyDescent="0.25">
      <c r="A158" s="10"/>
      <c r="B158" s="10"/>
      <c r="C158" s="32"/>
      <c r="D158" s="33"/>
      <c r="E158" s="10"/>
      <c r="F158" s="10"/>
      <c r="G158" s="34"/>
      <c r="H158" s="10"/>
      <c r="I158" s="10"/>
      <c r="J158" s="10"/>
      <c r="K158" s="10"/>
      <c r="L158" s="10"/>
      <c r="M158" s="10"/>
      <c r="N158" s="10"/>
      <c r="O158" s="10"/>
      <c r="P158" s="10"/>
      <c r="Q158" s="10"/>
      <c r="R158" s="10"/>
      <c r="S158" s="10"/>
      <c r="T158" s="35"/>
      <c r="U158" s="35"/>
      <c r="V158" s="35"/>
      <c r="W158" s="10"/>
      <c r="X158" s="10"/>
    </row>
    <row r="159" spans="1:24" x14ac:dyDescent="0.25">
      <c r="A159" s="10"/>
      <c r="B159" s="10"/>
      <c r="C159" s="32"/>
      <c r="D159" s="33"/>
      <c r="E159" s="10"/>
      <c r="F159" s="10"/>
      <c r="G159" s="34"/>
      <c r="H159" s="10"/>
      <c r="I159" s="10"/>
      <c r="J159" s="10"/>
      <c r="K159" s="10"/>
      <c r="L159" s="10"/>
      <c r="M159" s="10"/>
      <c r="N159" s="10"/>
      <c r="O159" s="10"/>
      <c r="P159" s="10"/>
      <c r="Q159" s="10"/>
      <c r="R159" s="10"/>
      <c r="S159" s="10"/>
      <c r="T159" s="35"/>
      <c r="U159" s="35"/>
      <c r="V159" s="35"/>
      <c r="W159" s="10"/>
      <c r="X159" s="10"/>
    </row>
    <row r="160" spans="1:24" x14ac:dyDescent="0.25">
      <c r="A160" s="10"/>
      <c r="B160" s="10"/>
      <c r="C160" s="32"/>
      <c r="D160" s="33"/>
      <c r="E160" s="10"/>
      <c r="F160" s="10"/>
      <c r="G160" s="34"/>
      <c r="H160" s="10"/>
      <c r="I160" s="10"/>
      <c r="J160" s="10"/>
      <c r="K160" s="10"/>
      <c r="L160" s="10"/>
      <c r="M160" s="10"/>
      <c r="N160" s="10"/>
      <c r="O160" s="10"/>
      <c r="P160" s="10"/>
      <c r="Q160" s="10"/>
      <c r="R160" s="10"/>
      <c r="S160" s="10"/>
      <c r="T160" s="35"/>
      <c r="U160" s="35"/>
      <c r="V160" s="35"/>
      <c r="W160" s="10"/>
      <c r="X160" s="10"/>
    </row>
    <row r="161" spans="1:24" x14ac:dyDescent="0.25">
      <c r="A161" s="10"/>
      <c r="B161" s="10"/>
      <c r="C161" s="32"/>
      <c r="D161" s="33"/>
      <c r="E161" s="10"/>
      <c r="F161" s="10"/>
      <c r="G161" s="34"/>
      <c r="H161" s="10"/>
      <c r="I161" s="10"/>
      <c r="J161" s="10"/>
      <c r="K161" s="10"/>
      <c r="L161" s="10"/>
      <c r="M161" s="10"/>
      <c r="N161" s="10"/>
      <c r="O161" s="10"/>
      <c r="P161" s="10"/>
      <c r="Q161" s="10"/>
      <c r="R161" s="10"/>
      <c r="S161" s="10"/>
      <c r="T161" s="35"/>
      <c r="U161" s="35"/>
      <c r="V161" s="35"/>
      <c r="W161" s="10"/>
      <c r="X161" s="10"/>
    </row>
    <row r="162" spans="1:24" x14ac:dyDescent="0.25">
      <c r="A162" s="10"/>
      <c r="B162" s="10"/>
      <c r="C162" s="32"/>
      <c r="D162" s="33"/>
      <c r="E162" s="10"/>
      <c r="F162" s="10"/>
      <c r="G162" s="34"/>
      <c r="H162" s="10"/>
      <c r="I162" s="10"/>
      <c r="J162" s="10"/>
      <c r="K162" s="10"/>
      <c r="L162" s="10"/>
      <c r="M162" s="10"/>
      <c r="N162" s="10"/>
      <c r="O162" s="10"/>
      <c r="P162" s="10"/>
      <c r="Q162" s="10"/>
      <c r="R162" s="10"/>
      <c r="S162" s="10"/>
      <c r="T162" s="35"/>
      <c r="U162" s="35"/>
      <c r="V162" s="35"/>
      <c r="W162" s="10"/>
      <c r="X162" s="10"/>
    </row>
    <row r="163" spans="1:24" x14ac:dyDescent="0.25">
      <c r="A163" s="10"/>
      <c r="B163" s="10"/>
      <c r="C163" s="32"/>
      <c r="D163" s="33"/>
      <c r="E163" s="10"/>
      <c r="F163" s="10"/>
      <c r="G163" s="34"/>
      <c r="H163" s="10"/>
      <c r="I163" s="10"/>
      <c r="J163" s="10"/>
      <c r="K163" s="10"/>
      <c r="L163" s="10"/>
      <c r="M163" s="10"/>
      <c r="N163" s="10"/>
      <c r="O163" s="10"/>
      <c r="P163" s="10"/>
      <c r="Q163" s="10"/>
      <c r="R163" s="10"/>
      <c r="S163" s="10"/>
      <c r="T163" s="35"/>
      <c r="U163" s="35"/>
      <c r="V163" s="35"/>
      <c r="W163" s="10"/>
      <c r="X163" s="10"/>
    </row>
    <row r="164" spans="1:24" x14ac:dyDescent="0.25">
      <c r="A164" s="10"/>
      <c r="B164" s="10"/>
      <c r="C164" s="32"/>
      <c r="D164" s="33"/>
      <c r="E164" s="10"/>
      <c r="F164" s="10"/>
      <c r="G164" s="34"/>
      <c r="H164" s="10"/>
      <c r="I164" s="10"/>
      <c r="J164" s="10"/>
      <c r="K164" s="10"/>
      <c r="L164" s="10"/>
      <c r="M164" s="10"/>
      <c r="N164" s="10"/>
      <c r="O164" s="10"/>
      <c r="P164" s="10"/>
      <c r="Q164" s="10"/>
      <c r="R164" s="10"/>
      <c r="S164" s="10"/>
      <c r="T164" s="35"/>
      <c r="U164" s="35"/>
      <c r="V164" s="35"/>
      <c r="W164" s="10"/>
      <c r="X164" s="10"/>
    </row>
    <row r="165" spans="1:24" x14ac:dyDescent="0.25">
      <c r="A165" s="10"/>
      <c r="B165" s="10"/>
      <c r="C165" s="32"/>
      <c r="D165" s="33"/>
      <c r="E165" s="10"/>
      <c r="F165" s="10"/>
      <c r="G165" s="34"/>
      <c r="H165" s="10"/>
      <c r="I165" s="10"/>
      <c r="J165" s="10"/>
      <c r="K165" s="10"/>
      <c r="L165" s="10"/>
      <c r="M165" s="10"/>
      <c r="N165" s="10"/>
      <c r="O165" s="10"/>
      <c r="P165" s="10"/>
      <c r="Q165" s="10"/>
      <c r="R165" s="10"/>
      <c r="S165" s="10"/>
      <c r="T165" s="35"/>
      <c r="U165" s="35"/>
      <c r="V165" s="35"/>
      <c r="W165" s="10"/>
      <c r="X165" s="10"/>
    </row>
    <row r="166" spans="1:24" x14ac:dyDescent="0.25">
      <c r="A166" s="10"/>
      <c r="B166" s="10"/>
      <c r="C166" s="32"/>
      <c r="D166" s="33"/>
      <c r="E166" s="10"/>
      <c r="F166" s="10"/>
      <c r="G166" s="34"/>
      <c r="H166" s="10"/>
      <c r="I166" s="10"/>
      <c r="J166" s="10"/>
      <c r="K166" s="10"/>
      <c r="L166" s="10"/>
      <c r="M166" s="10"/>
      <c r="N166" s="10"/>
      <c r="O166" s="10"/>
      <c r="P166" s="10"/>
      <c r="Q166" s="10"/>
      <c r="R166" s="10"/>
      <c r="S166" s="10"/>
      <c r="T166" s="35"/>
      <c r="U166" s="35"/>
      <c r="V166" s="35"/>
      <c r="W166" s="10"/>
      <c r="X166" s="10"/>
    </row>
    <row r="167" spans="1:24" x14ac:dyDescent="0.25">
      <c r="A167" s="10"/>
      <c r="B167" s="10"/>
      <c r="C167" s="32"/>
      <c r="D167" s="33"/>
      <c r="E167" s="10"/>
      <c r="F167" s="10"/>
      <c r="G167" s="34"/>
      <c r="H167" s="10"/>
      <c r="I167" s="10"/>
      <c r="J167" s="10"/>
      <c r="K167" s="10"/>
      <c r="L167" s="10"/>
      <c r="M167" s="10"/>
      <c r="N167" s="10"/>
      <c r="O167" s="10"/>
      <c r="P167" s="10"/>
      <c r="Q167" s="10"/>
      <c r="R167" s="10"/>
      <c r="S167" s="10"/>
      <c r="T167" s="35"/>
      <c r="U167" s="35"/>
      <c r="V167" s="35"/>
      <c r="W167" s="10"/>
      <c r="X167" s="10"/>
    </row>
    <row r="168" spans="1:24" x14ac:dyDescent="0.25">
      <c r="A168" s="10"/>
      <c r="B168" s="10"/>
      <c r="C168" s="32"/>
      <c r="D168" s="33"/>
      <c r="E168" s="10"/>
      <c r="F168" s="10"/>
      <c r="G168" s="34"/>
      <c r="H168" s="10"/>
      <c r="I168" s="10"/>
      <c r="J168" s="10"/>
      <c r="K168" s="10"/>
      <c r="L168" s="10"/>
      <c r="M168" s="10"/>
      <c r="N168" s="10"/>
      <c r="O168" s="10"/>
      <c r="P168" s="10"/>
      <c r="Q168" s="10"/>
      <c r="R168" s="10"/>
      <c r="S168" s="10"/>
      <c r="T168" s="35"/>
      <c r="U168" s="35"/>
      <c r="V168" s="35"/>
      <c r="W168" s="10"/>
      <c r="X168" s="10"/>
    </row>
    <row r="169" spans="1:24" x14ac:dyDescent="0.25">
      <c r="A169" s="10"/>
      <c r="B169" s="10"/>
      <c r="C169" s="32"/>
      <c r="D169" s="33"/>
      <c r="E169" s="10"/>
      <c r="F169" s="10"/>
      <c r="G169" s="34"/>
      <c r="H169" s="10"/>
      <c r="I169" s="10"/>
      <c r="J169" s="10"/>
      <c r="K169" s="10"/>
      <c r="L169" s="10"/>
      <c r="M169" s="10"/>
      <c r="N169" s="10"/>
      <c r="O169" s="10"/>
      <c r="P169" s="10"/>
      <c r="Q169" s="10"/>
      <c r="R169" s="10"/>
      <c r="S169" s="10"/>
      <c r="T169" s="35"/>
      <c r="U169" s="35"/>
      <c r="V169" s="35"/>
      <c r="W169" s="10"/>
      <c r="X169" s="10"/>
    </row>
    <row r="170" spans="1:24" x14ac:dyDescent="0.25">
      <c r="A170" s="10"/>
      <c r="B170" s="10"/>
      <c r="C170" s="32"/>
      <c r="D170" s="33"/>
      <c r="E170" s="10"/>
      <c r="F170" s="10"/>
      <c r="G170" s="34"/>
      <c r="H170" s="10"/>
      <c r="I170" s="10"/>
      <c r="J170" s="10"/>
      <c r="K170" s="10"/>
      <c r="L170" s="10"/>
      <c r="M170" s="10"/>
      <c r="N170" s="10"/>
      <c r="O170" s="10"/>
      <c r="P170" s="10"/>
      <c r="Q170" s="10"/>
      <c r="R170" s="10"/>
      <c r="S170" s="10"/>
      <c r="T170" s="35"/>
      <c r="U170" s="35"/>
      <c r="V170" s="35"/>
      <c r="W170" s="10"/>
      <c r="X170" s="10"/>
    </row>
    <row r="171" spans="1:24" x14ac:dyDescent="0.25">
      <c r="A171" s="10"/>
      <c r="B171" s="10"/>
      <c r="C171" s="32"/>
      <c r="D171" s="33"/>
      <c r="E171" s="10"/>
      <c r="F171" s="10"/>
      <c r="G171" s="34"/>
      <c r="H171" s="10"/>
      <c r="I171" s="10"/>
      <c r="J171" s="10"/>
      <c r="K171" s="10"/>
      <c r="L171" s="10"/>
      <c r="M171" s="10"/>
      <c r="N171" s="10"/>
      <c r="O171" s="10"/>
      <c r="P171" s="10"/>
      <c r="Q171" s="10"/>
      <c r="R171" s="10"/>
      <c r="S171" s="10"/>
      <c r="T171" s="35"/>
      <c r="U171" s="35"/>
      <c r="V171" s="35"/>
      <c r="W171" s="10"/>
      <c r="X171" s="10"/>
    </row>
    <row r="172" spans="1:24" x14ac:dyDescent="0.25">
      <c r="A172" s="10"/>
      <c r="B172" s="10"/>
      <c r="C172" s="32"/>
      <c r="D172" s="33"/>
      <c r="E172" s="10"/>
      <c r="F172" s="10"/>
      <c r="G172" s="34"/>
      <c r="H172" s="10"/>
      <c r="I172" s="10"/>
      <c r="J172" s="10"/>
      <c r="K172" s="10"/>
      <c r="L172" s="10"/>
      <c r="M172" s="10"/>
      <c r="N172" s="10"/>
      <c r="O172" s="10"/>
      <c r="P172" s="10"/>
      <c r="Q172" s="10"/>
      <c r="R172" s="10"/>
      <c r="S172" s="10"/>
      <c r="T172" s="35"/>
      <c r="U172" s="35"/>
      <c r="V172" s="35"/>
      <c r="W172" s="10"/>
      <c r="X172" s="10"/>
    </row>
    <row r="173" spans="1:24" x14ac:dyDescent="0.25">
      <c r="A173" s="10"/>
      <c r="B173" s="10"/>
      <c r="C173" s="32"/>
      <c r="D173" s="33"/>
      <c r="E173" s="10"/>
      <c r="F173" s="10"/>
      <c r="G173" s="34"/>
      <c r="H173" s="10"/>
      <c r="I173" s="10"/>
      <c r="J173" s="10"/>
      <c r="K173" s="10"/>
      <c r="L173" s="10"/>
      <c r="M173" s="10"/>
      <c r="N173" s="10"/>
      <c r="O173" s="10"/>
      <c r="P173" s="10"/>
      <c r="Q173" s="10"/>
      <c r="R173" s="10"/>
      <c r="S173" s="10"/>
      <c r="T173" s="35"/>
      <c r="U173" s="35"/>
      <c r="V173" s="35"/>
      <c r="W173" s="10"/>
      <c r="X173" s="10"/>
    </row>
    <row r="174" spans="1:24" x14ac:dyDescent="0.25">
      <c r="A174" s="10"/>
      <c r="B174" s="10"/>
      <c r="C174" s="32"/>
      <c r="D174" s="33"/>
      <c r="E174" s="10"/>
      <c r="F174" s="10"/>
      <c r="G174" s="34"/>
      <c r="H174" s="10"/>
      <c r="I174" s="10"/>
      <c r="J174" s="10"/>
      <c r="K174" s="10"/>
      <c r="L174" s="10"/>
      <c r="M174" s="10"/>
      <c r="N174" s="10"/>
      <c r="O174" s="10"/>
      <c r="P174" s="10"/>
      <c r="Q174" s="10"/>
      <c r="R174" s="10"/>
      <c r="S174" s="10"/>
      <c r="T174" s="35"/>
      <c r="U174" s="35"/>
      <c r="V174" s="35"/>
      <c r="W174" s="10"/>
      <c r="X174" s="10"/>
    </row>
    <row r="175" spans="1:24" x14ac:dyDescent="0.25">
      <c r="A175" s="10"/>
      <c r="B175" s="10"/>
      <c r="C175" s="32"/>
      <c r="D175" s="33"/>
      <c r="E175" s="10"/>
      <c r="F175" s="10"/>
      <c r="G175" s="34"/>
      <c r="H175" s="10"/>
      <c r="I175" s="10"/>
      <c r="J175" s="10"/>
      <c r="K175" s="10"/>
      <c r="L175" s="10"/>
      <c r="M175" s="10"/>
      <c r="N175" s="10"/>
      <c r="O175" s="10"/>
      <c r="P175" s="10"/>
      <c r="Q175" s="10"/>
      <c r="R175" s="10"/>
      <c r="S175" s="10"/>
      <c r="T175" s="35"/>
      <c r="U175" s="35"/>
      <c r="V175" s="35"/>
      <c r="W175" s="10"/>
      <c r="X175" s="10"/>
    </row>
    <row r="176" spans="1:24" x14ac:dyDescent="0.25">
      <c r="A176" s="10"/>
      <c r="B176" s="10"/>
      <c r="C176" s="32"/>
      <c r="D176" s="33"/>
      <c r="E176" s="10"/>
      <c r="F176" s="10"/>
      <c r="G176" s="34"/>
      <c r="H176" s="10"/>
      <c r="I176" s="10"/>
      <c r="J176" s="10"/>
      <c r="K176" s="10"/>
      <c r="L176" s="10"/>
      <c r="M176" s="10"/>
      <c r="N176" s="10"/>
      <c r="O176" s="10"/>
      <c r="P176" s="10"/>
      <c r="Q176" s="10"/>
      <c r="R176" s="10"/>
      <c r="S176" s="10"/>
      <c r="T176" s="35"/>
      <c r="U176" s="35"/>
      <c r="V176" s="35"/>
      <c r="W176" s="10"/>
      <c r="X176" s="10"/>
    </row>
    <row r="177" spans="1:24" x14ac:dyDescent="0.25">
      <c r="A177" s="10"/>
      <c r="B177" s="10"/>
      <c r="C177" s="32"/>
      <c r="D177" s="33"/>
      <c r="E177" s="10"/>
      <c r="F177" s="10"/>
      <c r="G177" s="34"/>
      <c r="H177" s="10"/>
      <c r="I177" s="10"/>
      <c r="J177" s="10"/>
      <c r="K177" s="10"/>
      <c r="L177" s="10"/>
      <c r="M177" s="10"/>
      <c r="N177" s="10"/>
      <c r="O177" s="10"/>
      <c r="P177" s="10"/>
      <c r="Q177" s="10"/>
      <c r="R177" s="10"/>
      <c r="S177" s="10"/>
      <c r="T177" s="35"/>
      <c r="U177" s="35"/>
      <c r="V177" s="35"/>
      <c r="W177" s="10"/>
      <c r="X177" s="10"/>
    </row>
    <row r="178" spans="1:24" x14ac:dyDescent="0.25">
      <c r="A178" s="10"/>
      <c r="B178" s="10"/>
      <c r="C178" s="32"/>
      <c r="D178" s="33"/>
      <c r="E178" s="10"/>
      <c r="F178" s="10"/>
      <c r="G178" s="34"/>
      <c r="H178" s="10"/>
      <c r="I178" s="10"/>
      <c r="J178" s="10"/>
      <c r="K178" s="10"/>
      <c r="L178" s="10"/>
      <c r="M178" s="10"/>
      <c r="N178" s="10"/>
      <c r="O178" s="10"/>
      <c r="P178" s="10"/>
      <c r="Q178" s="10"/>
      <c r="R178" s="10"/>
      <c r="S178" s="10"/>
      <c r="T178" s="35"/>
      <c r="U178" s="35"/>
      <c r="V178" s="35"/>
      <c r="W178" s="10"/>
      <c r="X178" s="10"/>
    </row>
    <row r="179" spans="1:24" x14ac:dyDescent="0.25">
      <c r="A179" s="10"/>
      <c r="B179" s="10"/>
      <c r="C179" s="32"/>
      <c r="D179" s="33"/>
      <c r="E179" s="10"/>
      <c r="F179" s="10"/>
      <c r="G179" s="34"/>
      <c r="H179" s="10"/>
      <c r="I179" s="10"/>
      <c r="J179" s="10"/>
      <c r="K179" s="10"/>
      <c r="L179" s="10"/>
      <c r="M179" s="10"/>
      <c r="N179" s="10"/>
      <c r="O179" s="10"/>
      <c r="P179" s="10"/>
      <c r="Q179" s="10"/>
      <c r="R179" s="10"/>
      <c r="S179" s="10"/>
      <c r="T179" s="35"/>
      <c r="U179" s="35"/>
      <c r="V179" s="35"/>
      <c r="W179" s="10"/>
      <c r="X179" s="10"/>
    </row>
    <row r="180" spans="1:24" x14ac:dyDescent="0.25">
      <c r="A180" s="10"/>
      <c r="B180" s="10"/>
      <c r="C180" s="32"/>
      <c r="D180" s="33"/>
      <c r="E180" s="10"/>
      <c r="F180" s="10"/>
      <c r="G180" s="34"/>
      <c r="H180" s="10"/>
      <c r="I180" s="10"/>
      <c r="J180" s="10"/>
      <c r="K180" s="10"/>
      <c r="L180" s="10"/>
      <c r="M180" s="10"/>
      <c r="N180" s="10"/>
      <c r="O180" s="10"/>
      <c r="P180" s="10"/>
      <c r="Q180" s="10"/>
      <c r="R180" s="10"/>
      <c r="S180" s="10"/>
      <c r="T180" s="35"/>
      <c r="U180" s="35"/>
      <c r="V180" s="35"/>
      <c r="W180" s="10"/>
      <c r="X180" s="10"/>
    </row>
    <row r="181" spans="1:24" x14ac:dyDescent="0.25">
      <c r="A181" s="10"/>
      <c r="B181" s="10"/>
      <c r="C181" s="32"/>
      <c r="D181" s="33"/>
      <c r="E181" s="10"/>
      <c r="F181" s="10"/>
      <c r="G181" s="34"/>
      <c r="H181" s="10"/>
      <c r="I181" s="10"/>
      <c r="J181" s="10"/>
      <c r="K181" s="10"/>
      <c r="L181" s="10"/>
      <c r="M181" s="10"/>
      <c r="N181" s="10"/>
      <c r="O181" s="10"/>
      <c r="P181" s="10"/>
      <c r="Q181" s="10"/>
      <c r="R181" s="10"/>
      <c r="S181" s="10"/>
      <c r="T181" s="35"/>
      <c r="U181" s="35"/>
      <c r="V181" s="35"/>
      <c r="W181" s="10"/>
      <c r="X181" s="10"/>
    </row>
    <row r="182" spans="1:24" x14ac:dyDescent="0.25">
      <c r="A182" s="10"/>
      <c r="B182" s="10"/>
      <c r="C182" s="32"/>
      <c r="D182" s="33"/>
      <c r="E182" s="10"/>
      <c r="F182" s="10"/>
      <c r="G182" s="34"/>
      <c r="H182" s="10"/>
      <c r="I182" s="10"/>
      <c r="J182" s="10"/>
      <c r="K182" s="10"/>
      <c r="L182" s="10"/>
      <c r="M182" s="10"/>
      <c r="N182" s="10"/>
      <c r="O182" s="10"/>
      <c r="P182" s="10"/>
      <c r="Q182" s="10"/>
      <c r="R182" s="10"/>
      <c r="S182" s="10"/>
      <c r="T182" s="35"/>
      <c r="U182" s="35"/>
      <c r="V182" s="35"/>
      <c r="W182" s="10"/>
      <c r="X182" s="10"/>
    </row>
    <row r="183" spans="1:24" x14ac:dyDescent="0.25">
      <c r="A183" s="10"/>
      <c r="B183" s="10"/>
      <c r="C183" s="32"/>
      <c r="D183" s="33"/>
      <c r="E183" s="10"/>
      <c r="F183" s="10"/>
      <c r="G183" s="34"/>
      <c r="H183" s="10"/>
      <c r="I183" s="10"/>
      <c r="J183" s="10"/>
      <c r="K183" s="10"/>
      <c r="L183" s="10"/>
      <c r="M183" s="10"/>
      <c r="N183" s="10"/>
      <c r="O183" s="10"/>
      <c r="P183" s="10"/>
      <c r="Q183" s="10"/>
      <c r="R183" s="10"/>
      <c r="S183" s="10"/>
      <c r="T183" s="35"/>
      <c r="U183" s="35"/>
      <c r="V183" s="35"/>
      <c r="W183" s="10"/>
      <c r="X183" s="10"/>
    </row>
    <row r="184" spans="1:24" x14ac:dyDescent="0.25">
      <c r="A184" s="10"/>
      <c r="B184" s="10"/>
      <c r="C184" s="32"/>
      <c r="D184" s="33"/>
      <c r="E184" s="10"/>
      <c r="F184" s="10"/>
      <c r="G184" s="34"/>
      <c r="H184" s="10"/>
      <c r="I184" s="10"/>
      <c r="J184" s="10"/>
      <c r="K184" s="10"/>
      <c r="L184" s="10"/>
      <c r="M184" s="10"/>
      <c r="N184" s="10"/>
      <c r="O184" s="10"/>
      <c r="P184" s="10"/>
      <c r="Q184" s="10"/>
      <c r="R184" s="10"/>
      <c r="S184" s="10"/>
      <c r="T184" s="35"/>
      <c r="U184" s="35"/>
      <c r="V184" s="35"/>
      <c r="W184" s="10"/>
      <c r="X184" s="10"/>
    </row>
    <row r="185" spans="1:24" x14ac:dyDescent="0.25">
      <c r="A185" s="10"/>
      <c r="B185" s="10"/>
      <c r="C185" s="32"/>
      <c r="D185" s="33"/>
      <c r="E185" s="10"/>
      <c r="F185" s="10"/>
      <c r="G185" s="34"/>
      <c r="H185" s="10"/>
      <c r="I185" s="10"/>
      <c r="J185" s="10"/>
      <c r="K185" s="10"/>
      <c r="L185" s="10"/>
      <c r="M185" s="10"/>
      <c r="N185" s="10"/>
      <c r="O185" s="10"/>
      <c r="P185" s="10"/>
      <c r="Q185" s="10"/>
      <c r="R185" s="10"/>
      <c r="S185" s="10"/>
      <c r="T185" s="35"/>
      <c r="U185" s="35"/>
      <c r="V185" s="35"/>
      <c r="W185" s="10"/>
      <c r="X185" s="10"/>
    </row>
    <row r="186" spans="1:24" x14ac:dyDescent="0.25">
      <c r="A186" s="10"/>
      <c r="B186" s="10"/>
      <c r="C186" s="32"/>
      <c r="D186" s="33"/>
      <c r="E186" s="10"/>
      <c r="F186" s="10"/>
      <c r="G186" s="34"/>
      <c r="H186" s="10"/>
      <c r="I186" s="10"/>
      <c r="J186" s="10"/>
      <c r="K186" s="10"/>
      <c r="L186" s="10"/>
      <c r="M186" s="10"/>
      <c r="N186" s="10"/>
      <c r="O186" s="10"/>
      <c r="P186" s="10"/>
      <c r="Q186" s="10"/>
      <c r="R186" s="10"/>
      <c r="S186" s="10"/>
      <c r="T186" s="35"/>
      <c r="U186" s="35"/>
      <c r="V186" s="35"/>
      <c r="W186" s="10"/>
      <c r="X186" s="10"/>
    </row>
    <row r="187" spans="1:24" x14ac:dyDescent="0.25">
      <c r="A187" s="10"/>
      <c r="B187" s="10"/>
      <c r="C187" s="32"/>
      <c r="D187" s="33"/>
      <c r="E187" s="10"/>
      <c r="F187" s="10"/>
      <c r="G187" s="34"/>
      <c r="H187" s="10"/>
      <c r="I187" s="10"/>
      <c r="J187" s="10"/>
      <c r="K187" s="10"/>
      <c r="L187" s="10"/>
      <c r="M187" s="10"/>
      <c r="N187" s="10"/>
      <c r="O187" s="10"/>
      <c r="P187" s="10"/>
      <c r="Q187" s="10"/>
      <c r="R187" s="10"/>
      <c r="S187" s="10"/>
      <c r="T187" s="35"/>
      <c r="U187" s="35"/>
      <c r="V187" s="35"/>
      <c r="W187" s="10"/>
      <c r="X187" s="10"/>
    </row>
    <row r="188" spans="1:24" x14ac:dyDescent="0.25">
      <c r="A188" s="10"/>
      <c r="B188" s="10"/>
      <c r="C188" s="32"/>
      <c r="D188" s="33"/>
      <c r="E188" s="10"/>
      <c r="F188" s="10"/>
      <c r="G188" s="34"/>
      <c r="H188" s="10"/>
      <c r="I188" s="10"/>
      <c r="J188" s="10"/>
      <c r="K188" s="10"/>
      <c r="L188" s="10"/>
      <c r="M188" s="10"/>
      <c r="N188" s="10"/>
      <c r="O188" s="10"/>
      <c r="P188" s="10"/>
      <c r="Q188" s="10"/>
      <c r="R188" s="10"/>
      <c r="S188" s="10"/>
      <c r="T188" s="35"/>
      <c r="U188" s="35"/>
      <c r="V188" s="35"/>
      <c r="W188" s="10"/>
      <c r="X188" s="10"/>
    </row>
    <row r="189" spans="1:24" x14ac:dyDescent="0.25">
      <c r="A189" s="10"/>
      <c r="B189" s="10"/>
      <c r="C189" s="32"/>
      <c r="D189" s="33"/>
      <c r="E189" s="10"/>
      <c r="F189" s="10"/>
      <c r="G189" s="34"/>
      <c r="H189" s="10"/>
      <c r="I189" s="10"/>
      <c r="J189" s="10"/>
      <c r="K189" s="10"/>
      <c r="L189" s="10"/>
      <c r="M189" s="10"/>
      <c r="N189" s="10"/>
      <c r="O189" s="10"/>
      <c r="P189" s="10"/>
      <c r="Q189" s="10"/>
      <c r="R189" s="10"/>
      <c r="S189" s="10"/>
      <c r="T189" s="35"/>
      <c r="U189" s="35"/>
      <c r="V189" s="35"/>
      <c r="W189" s="10"/>
      <c r="X189" s="10"/>
    </row>
    <row r="190" spans="1:24" x14ac:dyDescent="0.25">
      <c r="A190" s="10"/>
      <c r="B190" s="10"/>
      <c r="C190" s="32"/>
      <c r="D190" s="33"/>
      <c r="E190" s="10"/>
      <c r="F190" s="10"/>
      <c r="G190" s="34"/>
      <c r="H190" s="10"/>
      <c r="I190" s="10"/>
      <c r="J190" s="10"/>
      <c r="K190" s="10"/>
      <c r="L190" s="10"/>
      <c r="M190" s="10"/>
      <c r="N190" s="10"/>
      <c r="O190" s="10"/>
      <c r="P190" s="10"/>
      <c r="Q190" s="10"/>
      <c r="R190" s="10"/>
      <c r="S190" s="10"/>
      <c r="T190" s="35"/>
      <c r="U190" s="35"/>
      <c r="V190" s="35"/>
      <c r="W190" s="10"/>
      <c r="X190" s="10"/>
    </row>
    <row r="191" spans="1:24" x14ac:dyDescent="0.25">
      <c r="A191" s="10"/>
      <c r="B191" s="10"/>
      <c r="C191" s="32"/>
      <c r="D191" s="33"/>
      <c r="E191" s="10"/>
      <c r="F191" s="10"/>
      <c r="G191" s="34"/>
      <c r="H191" s="10"/>
      <c r="I191" s="10"/>
      <c r="J191" s="10"/>
      <c r="K191" s="10"/>
      <c r="L191" s="10"/>
      <c r="M191" s="10"/>
      <c r="N191" s="10"/>
      <c r="O191" s="10"/>
      <c r="P191" s="10"/>
      <c r="Q191" s="10"/>
      <c r="R191" s="10"/>
      <c r="S191" s="10"/>
      <c r="T191" s="35"/>
      <c r="U191" s="35"/>
      <c r="V191" s="35"/>
      <c r="W191" s="10"/>
      <c r="X191" s="10"/>
    </row>
    <row r="192" spans="1:24" x14ac:dyDescent="0.25">
      <c r="A192" s="10"/>
      <c r="B192" s="10"/>
      <c r="C192" s="32"/>
      <c r="D192" s="33"/>
      <c r="E192" s="10"/>
      <c r="F192" s="10"/>
      <c r="G192" s="34"/>
      <c r="H192" s="10"/>
      <c r="I192" s="10"/>
      <c r="J192" s="10"/>
      <c r="K192" s="10"/>
      <c r="L192" s="10"/>
      <c r="M192" s="10"/>
      <c r="N192" s="10"/>
      <c r="O192" s="10"/>
      <c r="P192" s="10"/>
      <c r="Q192" s="10"/>
      <c r="R192" s="10"/>
      <c r="S192" s="10"/>
      <c r="T192" s="35"/>
      <c r="U192" s="35"/>
      <c r="V192" s="35"/>
      <c r="W192" s="10"/>
      <c r="X192" s="10"/>
    </row>
    <row r="193" spans="1:24" x14ac:dyDescent="0.25">
      <c r="A193" s="10"/>
      <c r="B193" s="10"/>
      <c r="C193" s="32"/>
      <c r="D193" s="33"/>
      <c r="E193" s="10"/>
      <c r="F193" s="10"/>
      <c r="G193" s="34"/>
      <c r="H193" s="10"/>
      <c r="I193" s="10"/>
      <c r="J193" s="10"/>
      <c r="K193" s="10"/>
      <c r="L193" s="10"/>
      <c r="M193" s="10"/>
      <c r="N193" s="10"/>
      <c r="O193" s="10"/>
      <c r="P193" s="10"/>
      <c r="Q193" s="10"/>
      <c r="R193" s="10"/>
      <c r="S193" s="10"/>
      <c r="T193" s="35"/>
      <c r="U193" s="35"/>
      <c r="V193" s="35"/>
      <c r="W193" s="10"/>
      <c r="X193" s="10"/>
    </row>
    <row r="194" spans="1:24" x14ac:dyDescent="0.25">
      <c r="A194" s="10"/>
      <c r="B194" s="10"/>
      <c r="C194" s="32"/>
      <c r="D194" s="33"/>
      <c r="E194" s="10"/>
      <c r="F194" s="10"/>
      <c r="G194" s="34"/>
      <c r="H194" s="10"/>
      <c r="I194" s="10"/>
      <c r="J194" s="10"/>
      <c r="K194" s="10"/>
      <c r="L194" s="10"/>
      <c r="M194" s="10"/>
      <c r="N194" s="10"/>
      <c r="O194" s="10"/>
      <c r="P194" s="10"/>
      <c r="Q194" s="10"/>
      <c r="R194" s="10"/>
      <c r="S194" s="10"/>
      <c r="T194" s="35"/>
      <c r="U194" s="35"/>
      <c r="V194" s="35"/>
      <c r="W194" s="10"/>
      <c r="X194" s="10"/>
    </row>
    <row r="195" spans="1:24" x14ac:dyDescent="0.25">
      <c r="A195" s="10"/>
      <c r="B195" s="10"/>
      <c r="C195" s="32"/>
      <c r="D195" s="33"/>
      <c r="E195" s="10"/>
      <c r="F195" s="10"/>
      <c r="G195" s="34"/>
      <c r="H195" s="10"/>
      <c r="I195" s="10"/>
      <c r="J195" s="10"/>
      <c r="K195" s="10"/>
      <c r="L195" s="10"/>
      <c r="M195" s="10"/>
      <c r="N195" s="10"/>
      <c r="O195" s="10"/>
      <c r="P195" s="10"/>
      <c r="Q195" s="10"/>
      <c r="R195" s="10"/>
      <c r="S195" s="10"/>
      <c r="T195" s="35"/>
      <c r="U195" s="35"/>
      <c r="V195" s="35"/>
      <c r="W195" s="10"/>
      <c r="X195" s="10"/>
    </row>
    <row r="196" spans="1:24" x14ac:dyDescent="0.25">
      <c r="A196" s="10"/>
      <c r="B196" s="10"/>
      <c r="C196" s="32"/>
      <c r="D196" s="33"/>
      <c r="E196" s="10"/>
      <c r="F196" s="10"/>
      <c r="G196" s="34"/>
      <c r="H196" s="10"/>
      <c r="I196" s="10"/>
      <c r="J196" s="10"/>
      <c r="K196" s="10"/>
      <c r="L196" s="10"/>
      <c r="M196" s="10"/>
      <c r="N196" s="10"/>
      <c r="O196" s="10"/>
      <c r="P196" s="10"/>
      <c r="Q196" s="10"/>
      <c r="R196" s="10"/>
      <c r="S196" s="10"/>
      <c r="T196" s="35"/>
      <c r="U196" s="35"/>
      <c r="V196" s="35"/>
      <c r="W196" s="10"/>
      <c r="X196" s="10"/>
    </row>
    <row r="197" spans="1:24" x14ac:dyDescent="0.25">
      <c r="A197" s="10"/>
      <c r="B197" s="10"/>
      <c r="C197" s="32"/>
      <c r="D197" s="33"/>
      <c r="E197" s="10"/>
      <c r="F197" s="10"/>
      <c r="G197" s="34"/>
      <c r="H197" s="10"/>
      <c r="I197" s="10"/>
      <c r="J197" s="10"/>
      <c r="K197" s="10"/>
      <c r="L197" s="10"/>
      <c r="M197" s="10"/>
      <c r="N197" s="10"/>
      <c r="O197" s="10"/>
      <c r="P197" s="10"/>
      <c r="Q197" s="10"/>
      <c r="R197" s="10"/>
      <c r="S197" s="10"/>
      <c r="T197" s="35"/>
      <c r="U197" s="35"/>
      <c r="V197" s="35"/>
      <c r="W197" s="10"/>
      <c r="X197" s="10"/>
    </row>
    <row r="198" spans="1:24" x14ac:dyDescent="0.25">
      <c r="A198" s="10"/>
      <c r="B198" s="10"/>
      <c r="C198" s="32"/>
      <c r="D198" s="33"/>
      <c r="E198" s="10"/>
      <c r="F198" s="10"/>
      <c r="G198" s="34"/>
      <c r="H198" s="10"/>
      <c r="I198" s="10"/>
      <c r="J198" s="10"/>
      <c r="K198" s="10"/>
      <c r="L198" s="10"/>
      <c r="M198" s="10"/>
      <c r="N198" s="10"/>
      <c r="O198" s="10"/>
      <c r="P198" s="10"/>
      <c r="Q198" s="10"/>
      <c r="R198" s="10"/>
      <c r="S198" s="10"/>
      <c r="T198" s="35"/>
      <c r="U198" s="35"/>
      <c r="V198" s="35"/>
      <c r="W198" s="10"/>
      <c r="X198" s="10"/>
    </row>
    <row r="199" spans="1:24" x14ac:dyDescent="0.25">
      <c r="A199" s="10"/>
      <c r="B199" s="10"/>
      <c r="C199" s="32"/>
      <c r="D199" s="33"/>
      <c r="E199" s="10"/>
      <c r="F199" s="10"/>
      <c r="G199" s="34"/>
      <c r="H199" s="10"/>
      <c r="I199" s="10"/>
      <c r="J199" s="10"/>
      <c r="K199" s="10"/>
      <c r="L199" s="10"/>
      <c r="M199" s="10"/>
      <c r="N199" s="10"/>
      <c r="O199" s="10"/>
      <c r="P199" s="10"/>
      <c r="Q199" s="10"/>
      <c r="R199" s="10"/>
      <c r="S199" s="10"/>
      <c r="T199" s="35"/>
      <c r="U199" s="35"/>
      <c r="V199" s="35"/>
      <c r="W199" s="10"/>
      <c r="X199" s="10"/>
    </row>
    <row r="200" spans="1:24" x14ac:dyDescent="0.25">
      <c r="A200" s="10"/>
      <c r="B200" s="10"/>
      <c r="C200" s="32"/>
      <c r="D200" s="33"/>
      <c r="E200" s="10"/>
      <c r="F200" s="10"/>
      <c r="G200" s="34"/>
      <c r="H200" s="10"/>
      <c r="I200" s="10"/>
      <c r="J200" s="10"/>
      <c r="K200" s="10"/>
      <c r="L200" s="10"/>
      <c r="M200" s="10"/>
      <c r="N200" s="10"/>
      <c r="O200" s="10"/>
      <c r="P200" s="10"/>
      <c r="Q200" s="10"/>
      <c r="R200" s="10"/>
      <c r="S200" s="10"/>
      <c r="T200" s="35"/>
      <c r="U200" s="35"/>
      <c r="V200" s="35"/>
      <c r="W200" s="10"/>
      <c r="X200" s="10"/>
    </row>
    <row r="201" spans="1:24" x14ac:dyDescent="0.25">
      <c r="A201" s="10"/>
      <c r="B201" s="10"/>
      <c r="C201" s="32"/>
      <c r="D201" s="33"/>
      <c r="E201" s="10"/>
      <c r="F201" s="10"/>
      <c r="G201" s="34"/>
      <c r="H201" s="10"/>
      <c r="I201" s="10"/>
      <c r="J201" s="10"/>
      <c r="K201" s="10"/>
      <c r="L201" s="10"/>
      <c r="M201" s="10"/>
      <c r="N201" s="10"/>
      <c r="O201" s="10"/>
      <c r="P201" s="10"/>
      <c r="Q201" s="10"/>
      <c r="R201" s="10"/>
      <c r="S201" s="10"/>
      <c r="T201" s="35"/>
      <c r="U201" s="35"/>
      <c r="V201" s="35"/>
      <c r="W201" s="10"/>
      <c r="X201" s="10"/>
    </row>
    <row r="202" spans="1:24" x14ac:dyDescent="0.25">
      <c r="A202" s="10"/>
      <c r="B202" s="10"/>
      <c r="C202" s="32"/>
      <c r="D202" s="33"/>
      <c r="E202" s="10"/>
      <c r="F202" s="10"/>
      <c r="G202" s="34"/>
      <c r="H202" s="10"/>
      <c r="I202" s="10"/>
      <c r="J202" s="10"/>
      <c r="K202" s="10"/>
      <c r="L202" s="10"/>
      <c r="M202" s="10"/>
      <c r="N202" s="10"/>
      <c r="O202" s="10"/>
      <c r="P202" s="10"/>
      <c r="Q202" s="10"/>
      <c r="R202" s="10"/>
      <c r="S202" s="10"/>
      <c r="T202" s="35"/>
      <c r="U202" s="35"/>
      <c r="V202" s="35"/>
      <c r="W202" s="10"/>
      <c r="X202" s="10"/>
    </row>
    <row r="203" spans="1:24" x14ac:dyDescent="0.25">
      <c r="A203" s="10"/>
      <c r="B203" s="10"/>
      <c r="C203" s="32"/>
      <c r="D203" s="33"/>
      <c r="E203" s="10"/>
      <c r="F203" s="10"/>
      <c r="G203" s="34"/>
      <c r="H203" s="10"/>
      <c r="I203" s="10"/>
      <c r="J203" s="10"/>
      <c r="K203" s="10"/>
      <c r="L203" s="10"/>
      <c r="M203" s="10"/>
      <c r="N203" s="10"/>
      <c r="O203" s="10"/>
      <c r="P203" s="10"/>
      <c r="Q203" s="10"/>
      <c r="R203" s="10"/>
      <c r="S203" s="10"/>
      <c r="T203" s="35"/>
      <c r="U203" s="35"/>
      <c r="V203" s="35"/>
      <c r="W203" s="10"/>
      <c r="X203" s="10"/>
    </row>
    <row r="204" spans="1:24" x14ac:dyDescent="0.25">
      <c r="A204" s="10"/>
      <c r="B204" s="10"/>
      <c r="C204" s="32"/>
      <c r="D204" s="33"/>
      <c r="E204" s="10"/>
      <c r="F204" s="10"/>
      <c r="G204" s="34"/>
      <c r="H204" s="10"/>
      <c r="I204" s="10"/>
      <c r="J204" s="10"/>
      <c r="K204" s="10"/>
      <c r="L204" s="10"/>
      <c r="M204" s="10"/>
      <c r="N204" s="10"/>
      <c r="O204" s="10"/>
      <c r="P204" s="10"/>
      <c r="Q204" s="10"/>
      <c r="R204" s="10"/>
      <c r="S204" s="10"/>
      <c r="T204" s="35"/>
      <c r="U204" s="35"/>
      <c r="V204" s="35"/>
      <c r="W204" s="10"/>
      <c r="X204" s="10"/>
    </row>
    <row r="205" spans="1:24" x14ac:dyDescent="0.25">
      <c r="A205" s="10"/>
      <c r="B205" s="10"/>
      <c r="C205" s="32"/>
      <c r="D205" s="33"/>
      <c r="E205" s="10"/>
      <c r="F205" s="10"/>
      <c r="G205" s="34"/>
      <c r="H205" s="10"/>
      <c r="I205" s="10"/>
      <c r="J205" s="10"/>
      <c r="K205" s="10"/>
      <c r="L205" s="10"/>
      <c r="M205" s="10"/>
      <c r="N205" s="10"/>
      <c r="O205" s="10"/>
      <c r="P205" s="10"/>
      <c r="Q205" s="10"/>
      <c r="R205" s="10"/>
      <c r="S205" s="10"/>
      <c r="T205" s="35"/>
      <c r="U205" s="35"/>
      <c r="V205" s="35"/>
      <c r="W205" s="10"/>
      <c r="X205" s="10"/>
    </row>
    <row r="206" spans="1:24" x14ac:dyDescent="0.25">
      <c r="A206" s="10"/>
      <c r="B206" s="10"/>
      <c r="C206" s="32"/>
      <c r="D206" s="33"/>
      <c r="E206" s="10"/>
      <c r="F206" s="10"/>
      <c r="G206" s="34"/>
      <c r="H206" s="10"/>
      <c r="I206" s="10"/>
      <c r="J206" s="10"/>
      <c r="K206" s="10"/>
      <c r="L206" s="10"/>
      <c r="M206" s="10"/>
      <c r="N206" s="10"/>
      <c r="O206" s="10"/>
      <c r="P206" s="10"/>
      <c r="Q206" s="10"/>
      <c r="R206" s="10"/>
      <c r="S206" s="10"/>
      <c r="T206" s="35"/>
      <c r="U206" s="35"/>
      <c r="V206" s="35"/>
      <c r="W206" s="10"/>
      <c r="X206" s="10"/>
    </row>
    <row r="207" spans="1:24" x14ac:dyDescent="0.25">
      <c r="A207" s="10"/>
      <c r="B207" s="10"/>
      <c r="C207" s="32"/>
      <c r="D207" s="33"/>
      <c r="E207" s="10"/>
      <c r="F207" s="10"/>
      <c r="G207" s="34"/>
      <c r="H207" s="10"/>
      <c r="I207" s="10"/>
      <c r="J207" s="10"/>
      <c r="K207" s="10"/>
      <c r="L207" s="10"/>
      <c r="M207" s="10"/>
      <c r="N207" s="10"/>
      <c r="O207" s="10"/>
      <c r="P207" s="10"/>
      <c r="Q207" s="10"/>
      <c r="R207" s="10"/>
      <c r="S207" s="10"/>
      <c r="T207" s="35"/>
      <c r="U207" s="35"/>
      <c r="V207" s="35"/>
      <c r="W207" s="10"/>
      <c r="X207" s="10"/>
    </row>
    <row r="208" spans="1:24" x14ac:dyDescent="0.25">
      <c r="A208" s="10"/>
      <c r="B208" s="10"/>
      <c r="C208" s="32"/>
      <c r="D208" s="33"/>
      <c r="E208" s="10"/>
      <c r="F208" s="10"/>
      <c r="G208" s="34"/>
      <c r="H208" s="10"/>
      <c r="I208" s="10"/>
      <c r="J208" s="10"/>
      <c r="K208" s="10"/>
      <c r="L208" s="10"/>
      <c r="M208" s="10"/>
      <c r="N208" s="10"/>
      <c r="O208" s="10"/>
      <c r="P208" s="10"/>
      <c r="Q208" s="10"/>
      <c r="R208" s="10"/>
      <c r="S208" s="10"/>
      <c r="T208" s="35"/>
      <c r="U208" s="35"/>
      <c r="V208" s="35"/>
      <c r="W208" s="10"/>
      <c r="X208" s="10"/>
    </row>
    <row r="209" spans="1:24" x14ac:dyDescent="0.25">
      <c r="A209" s="10"/>
      <c r="B209" s="10"/>
      <c r="C209" s="32"/>
      <c r="D209" s="33"/>
      <c r="E209" s="10"/>
      <c r="F209" s="10"/>
      <c r="G209" s="34"/>
      <c r="H209" s="10"/>
      <c r="I209" s="10"/>
      <c r="J209" s="10"/>
      <c r="K209" s="10"/>
      <c r="L209" s="10"/>
      <c r="M209" s="10"/>
      <c r="N209" s="10"/>
      <c r="O209" s="10"/>
      <c r="P209" s="10"/>
      <c r="Q209" s="10"/>
      <c r="R209" s="10"/>
      <c r="S209" s="10"/>
      <c r="T209" s="35"/>
      <c r="U209" s="35"/>
      <c r="V209" s="35"/>
      <c r="W209" s="10"/>
      <c r="X209" s="10"/>
    </row>
    <row r="210" spans="1:24" x14ac:dyDescent="0.25">
      <c r="A210" s="10"/>
      <c r="B210" s="10"/>
      <c r="C210" s="32"/>
      <c r="D210" s="33"/>
      <c r="E210" s="10"/>
      <c r="F210" s="10"/>
      <c r="G210" s="34"/>
      <c r="H210" s="10"/>
      <c r="I210" s="10"/>
      <c r="J210" s="10"/>
      <c r="K210" s="10"/>
      <c r="L210" s="10"/>
      <c r="M210" s="10"/>
      <c r="N210" s="10"/>
      <c r="O210" s="10"/>
      <c r="P210" s="10"/>
      <c r="Q210" s="10"/>
      <c r="R210" s="10"/>
      <c r="S210" s="10"/>
      <c r="T210" s="35"/>
      <c r="U210" s="35"/>
      <c r="V210" s="35"/>
      <c r="W210" s="10"/>
      <c r="X210" s="10"/>
    </row>
    <row r="211" spans="1:24" x14ac:dyDescent="0.25">
      <c r="A211" s="10"/>
      <c r="B211" s="10"/>
      <c r="C211" s="32"/>
      <c r="D211" s="33"/>
      <c r="E211" s="10"/>
      <c r="F211" s="10"/>
      <c r="G211" s="34"/>
      <c r="H211" s="10"/>
      <c r="I211" s="10"/>
      <c r="J211" s="10"/>
      <c r="K211" s="10"/>
      <c r="L211" s="10"/>
      <c r="M211" s="10"/>
      <c r="N211" s="10"/>
      <c r="O211" s="10"/>
      <c r="P211" s="10"/>
      <c r="Q211" s="10"/>
      <c r="R211" s="10"/>
      <c r="S211" s="10"/>
      <c r="T211" s="35"/>
      <c r="U211" s="35"/>
      <c r="V211" s="35"/>
      <c r="W211" s="10"/>
      <c r="X211" s="10"/>
    </row>
    <row r="212" spans="1:24" x14ac:dyDescent="0.25">
      <c r="A212" s="10"/>
      <c r="B212" s="10"/>
      <c r="C212" s="32"/>
      <c r="D212" s="33"/>
      <c r="E212" s="10"/>
      <c r="F212" s="10"/>
      <c r="G212" s="34"/>
      <c r="H212" s="10"/>
      <c r="I212" s="10"/>
      <c r="J212" s="10"/>
      <c r="K212" s="10"/>
      <c r="L212" s="10"/>
      <c r="M212" s="10"/>
      <c r="N212" s="10"/>
      <c r="O212" s="10"/>
      <c r="P212" s="10"/>
      <c r="Q212" s="10"/>
      <c r="R212" s="10"/>
      <c r="S212" s="10"/>
      <c r="T212" s="35"/>
      <c r="U212" s="35"/>
      <c r="V212" s="35"/>
      <c r="W212" s="10"/>
      <c r="X212" s="10"/>
    </row>
    <row r="213" spans="1:24" x14ac:dyDescent="0.25">
      <c r="A213" s="10"/>
      <c r="B213" s="10"/>
      <c r="C213" s="32"/>
      <c r="D213" s="33"/>
      <c r="E213" s="10"/>
      <c r="F213" s="10"/>
      <c r="G213" s="34"/>
      <c r="H213" s="10"/>
      <c r="I213" s="10"/>
      <c r="J213" s="10"/>
      <c r="K213" s="10"/>
      <c r="L213" s="10"/>
      <c r="M213" s="10"/>
      <c r="N213" s="10"/>
      <c r="O213" s="10"/>
      <c r="P213" s="10"/>
      <c r="Q213" s="10"/>
      <c r="R213" s="10"/>
      <c r="S213" s="10"/>
      <c r="T213" s="35"/>
      <c r="U213" s="35"/>
      <c r="V213" s="35"/>
      <c r="W213" s="10"/>
      <c r="X213" s="10"/>
    </row>
    <row r="214" spans="1:24" x14ac:dyDescent="0.25">
      <c r="A214" s="10"/>
      <c r="B214" s="10"/>
      <c r="C214" s="32"/>
      <c r="D214" s="33"/>
      <c r="E214" s="10"/>
      <c r="F214" s="10"/>
      <c r="G214" s="34"/>
      <c r="H214" s="10"/>
      <c r="I214" s="10"/>
      <c r="J214" s="10"/>
      <c r="K214" s="10"/>
      <c r="L214" s="10"/>
      <c r="M214" s="10"/>
      <c r="N214" s="10"/>
      <c r="O214" s="10"/>
      <c r="P214" s="10"/>
      <c r="Q214" s="10"/>
      <c r="R214" s="10"/>
      <c r="S214" s="10"/>
      <c r="T214" s="35"/>
      <c r="U214" s="35"/>
      <c r="V214" s="35"/>
      <c r="W214" s="10"/>
      <c r="X214" s="10"/>
    </row>
    <row r="215" spans="1:24" x14ac:dyDescent="0.25">
      <c r="A215" s="10"/>
      <c r="B215" s="10"/>
      <c r="C215" s="32"/>
      <c r="D215" s="33"/>
      <c r="E215" s="10"/>
      <c r="F215" s="10"/>
      <c r="G215" s="34"/>
      <c r="H215" s="10"/>
      <c r="I215" s="10"/>
      <c r="J215" s="10"/>
      <c r="K215" s="10"/>
      <c r="L215" s="10"/>
      <c r="M215" s="10"/>
      <c r="N215" s="10"/>
      <c r="O215" s="10"/>
      <c r="P215" s="10"/>
      <c r="Q215" s="10"/>
      <c r="R215" s="10"/>
      <c r="S215" s="10"/>
      <c r="T215" s="35"/>
      <c r="U215" s="35"/>
      <c r="V215" s="35"/>
      <c r="W215" s="10"/>
      <c r="X215" s="10"/>
    </row>
    <row r="216" spans="1:24" x14ac:dyDescent="0.25">
      <c r="A216" s="10"/>
      <c r="B216" s="10"/>
      <c r="C216" s="32"/>
      <c r="D216" s="33"/>
      <c r="E216" s="10"/>
      <c r="F216" s="10"/>
      <c r="G216" s="34"/>
      <c r="H216" s="10"/>
      <c r="I216" s="10"/>
      <c r="J216" s="10"/>
      <c r="K216" s="10"/>
      <c r="L216" s="10"/>
      <c r="M216" s="10"/>
      <c r="N216" s="10"/>
      <c r="O216" s="10"/>
      <c r="P216" s="10"/>
      <c r="Q216" s="10"/>
      <c r="R216" s="10"/>
      <c r="S216" s="10"/>
      <c r="T216" s="35"/>
      <c r="U216" s="35"/>
      <c r="V216" s="35"/>
      <c r="W216" s="10"/>
      <c r="X216" s="10"/>
    </row>
    <row r="217" spans="1:24" x14ac:dyDescent="0.25">
      <c r="A217" s="10"/>
      <c r="B217" s="10"/>
      <c r="C217" s="32"/>
      <c r="D217" s="33"/>
      <c r="E217" s="10"/>
      <c r="F217" s="10"/>
      <c r="G217" s="34"/>
      <c r="H217" s="10"/>
      <c r="I217" s="10"/>
      <c r="J217" s="10"/>
      <c r="K217" s="10"/>
      <c r="L217" s="10"/>
      <c r="M217" s="10"/>
      <c r="N217" s="10"/>
      <c r="O217" s="10"/>
      <c r="P217" s="10"/>
      <c r="Q217" s="10"/>
      <c r="R217" s="10"/>
      <c r="S217" s="10"/>
      <c r="T217" s="35"/>
      <c r="U217" s="35"/>
      <c r="V217" s="35"/>
      <c r="W217" s="10"/>
      <c r="X217" s="10"/>
    </row>
    <row r="218" spans="1:24" x14ac:dyDescent="0.25">
      <c r="A218" s="10"/>
      <c r="B218" s="10"/>
      <c r="C218" s="32"/>
      <c r="D218" s="33"/>
      <c r="E218" s="10"/>
      <c r="F218" s="10"/>
      <c r="G218" s="34"/>
      <c r="H218" s="10"/>
      <c r="I218" s="10"/>
      <c r="J218" s="10"/>
      <c r="K218" s="10"/>
      <c r="L218" s="10"/>
      <c r="M218" s="10"/>
      <c r="N218" s="10"/>
      <c r="O218" s="10"/>
      <c r="P218" s="10"/>
      <c r="Q218" s="10"/>
      <c r="R218" s="10"/>
      <c r="S218" s="10"/>
      <c r="T218" s="35"/>
      <c r="U218" s="35"/>
      <c r="V218" s="35"/>
      <c r="W218" s="10"/>
      <c r="X218" s="10"/>
    </row>
    <row r="219" spans="1:24" x14ac:dyDescent="0.25">
      <c r="A219" s="10"/>
      <c r="B219" s="10"/>
      <c r="C219" s="32"/>
      <c r="D219" s="33"/>
      <c r="E219" s="10"/>
      <c r="F219" s="10"/>
      <c r="G219" s="34"/>
      <c r="H219" s="10"/>
      <c r="I219" s="10"/>
      <c r="J219" s="10"/>
      <c r="K219" s="10"/>
      <c r="L219" s="10"/>
      <c r="M219" s="10"/>
      <c r="N219" s="10"/>
      <c r="O219" s="10"/>
      <c r="P219" s="10"/>
      <c r="Q219" s="10"/>
      <c r="R219" s="10"/>
      <c r="S219" s="10"/>
      <c r="T219" s="35"/>
      <c r="U219" s="35"/>
      <c r="V219" s="35"/>
      <c r="W219" s="10"/>
      <c r="X219" s="10"/>
    </row>
    <row r="220" spans="1:24" x14ac:dyDescent="0.25">
      <c r="A220" s="10"/>
      <c r="B220" s="10"/>
      <c r="C220" s="32"/>
      <c r="D220" s="33"/>
      <c r="E220" s="10"/>
      <c r="F220" s="10"/>
      <c r="G220" s="34"/>
      <c r="H220" s="10"/>
      <c r="I220" s="10"/>
      <c r="J220" s="10"/>
      <c r="K220" s="10"/>
      <c r="L220" s="10"/>
      <c r="M220" s="10"/>
      <c r="N220" s="10"/>
      <c r="O220" s="10"/>
      <c r="P220" s="10"/>
      <c r="Q220" s="10"/>
      <c r="R220" s="10"/>
      <c r="S220" s="10"/>
      <c r="T220" s="35"/>
      <c r="U220" s="35"/>
      <c r="V220" s="35"/>
      <c r="W220" s="10"/>
      <c r="X220" s="10"/>
    </row>
    <row r="221" spans="1:24" x14ac:dyDescent="0.25">
      <c r="A221" s="10"/>
      <c r="B221" s="10"/>
      <c r="C221" s="32"/>
      <c r="D221" s="33"/>
      <c r="E221" s="10"/>
      <c r="F221" s="10"/>
      <c r="G221" s="34"/>
      <c r="H221" s="10"/>
      <c r="I221" s="10"/>
      <c r="J221" s="10"/>
      <c r="K221" s="10"/>
      <c r="L221" s="10"/>
      <c r="M221" s="10"/>
      <c r="N221" s="10"/>
      <c r="O221" s="10"/>
      <c r="P221" s="10"/>
      <c r="Q221" s="10"/>
      <c r="R221" s="10"/>
      <c r="S221" s="10"/>
      <c r="T221" s="35"/>
      <c r="U221" s="35"/>
      <c r="V221" s="35"/>
      <c r="W221" s="10"/>
      <c r="X221" s="10"/>
    </row>
    <row r="222" spans="1:24" x14ac:dyDescent="0.25">
      <c r="A222" s="10"/>
      <c r="B222" s="10"/>
      <c r="C222" s="32"/>
      <c r="D222" s="33"/>
      <c r="E222" s="10"/>
      <c r="F222" s="10"/>
      <c r="G222" s="34"/>
      <c r="H222" s="10"/>
      <c r="I222" s="10"/>
      <c r="J222" s="10"/>
      <c r="K222" s="10"/>
      <c r="L222" s="10"/>
      <c r="M222" s="10"/>
      <c r="N222" s="10"/>
      <c r="O222" s="10"/>
      <c r="P222" s="10"/>
      <c r="Q222" s="10"/>
      <c r="R222" s="10"/>
      <c r="S222" s="10"/>
      <c r="T222" s="35"/>
      <c r="U222" s="35"/>
      <c r="V222" s="35"/>
      <c r="W222" s="10"/>
      <c r="X222" s="10"/>
    </row>
    <row r="223" spans="1:24" x14ac:dyDescent="0.25">
      <c r="A223" s="10"/>
      <c r="B223" s="10"/>
      <c r="C223" s="32"/>
      <c r="D223" s="33"/>
      <c r="E223" s="10"/>
      <c r="F223" s="10"/>
      <c r="G223" s="34"/>
      <c r="H223" s="10"/>
      <c r="I223" s="10"/>
      <c r="J223" s="10"/>
      <c r="K223" s="10"/>
      <c r="L223" s="10"/>
      <c r="M223" s="10"/>
      <c r="N223" s="10"/>
      <c r="O223" s="10"/>
      <c r="P223" s="10"/>
      <c r="Q223" s="10"/>
      <c r="R223" s="10"/>
      <c r="S223" s="10"/>
      <c r="T223" s="35"/>
      <c r="U223" s="35"/>
      <c r="V223" s="35"/>
      <c r="W223" s="10"/>
      <c r="X223" s="10"/>
    </row>
    <row r="224" spans="1:24" x14ac:dyDescent="0.25">
      <c r="A224" s="10"/>
      <c r="B224" s="10"/>
      <c r="C224" s="32"/>
      <c r="D224" s="33"/>
      <c r="E224" s="10"/>
      <c r="F224" s="10"/>
      <c r="G224" s="34"/>
      <c r="H224" s="10"/>
      <c r="I224" s="10"/>
      <c r="J224" s="10"/>
      <c r="K224" s="10"/>
      <c r="L224" s="10"/>
      <c r="M224" s="10"/>
      <c r="N224" s="10"/>
      <c r="O224" s="10"/>
      <c r="P224" s="10"/>
      <c r="Q224" s="10"/>
      <c r="R224" s="10"/>
      <c r="S224" s="10"/>
      <c r="T224" s="35"/>
      <c r="U224" s="35"/>
      <c r="V224" s="35"/>
      <c r="W224" s="10"/>
      <c r="X224" s="10"/>
    </row>
    <row r="225" spans="1:24" x14ac:dyDescent="0.25">
      <c r="A225" s="10"/>
      <c r="B225" s="10"/>
      <c r="C225" s="32"/>
      <c r="D225" s="33"/>
      <c r="E225" s="10"/>
      <c r="F225" s="10"/>
      <c r="G225" s="34"/>
      <c r="H225" s="10"/>
      <c r="I225" s="10"/>
      <c r="J225" s="10"/>
      <c r="K225" s="10"/>
      <c r="L225" s="10"/>
      <c r="M225" s="10"/>
      <c r="N225" s="10"/>
      <c r="O225" s="10"/>
      <c r="P225" s="10"/>
      <c r="Q225" s="10"/>
      <c r="R225" s="10"/>
      <c r="S225" s="10"/>
      <c r="T225" s="35"/>
      <c r="U225" s="35"/>
      <c r="V225" s="35"/>
      <c r="W225" s="10"/>
      <c r="X225" s="10"/>
    </row>
    <row r="226" spans="1:24" x14ac:dyDescent="0.25">
      <c r="A226" s="10"/>
      <c r="B226" s="10"/>
      <c r="C226" s="32"/>
      <c r="D226" s="33"/>
      <c r="E226" s="10"/>
      <c r="F226" s="10"/>
      <c r="G226" s="34"/>
      <c r="H226" s="10"/>
      <c r="I226" s="10"/>
      <c r="J226" s="10"/>
      <c r="K226" s="10"/>
      <c r="L226" s="10"/>
      <c r="M226" s="10"/>
      <c r="N226" s="10"/>
      <c r="O226" s="10"/>
      <c r="P226" s="10"/>
      <c r="Q226" s="10"/>
      <c r="R226" s="10"/>
      <c r="S226" s="10"/>
      <c r="T226" s="35"/>
      <c r="U226" s="35"/>
      <c r="V226" s="35"/>
      <c r="W226" s="10"/>
      <c r="X226" s="10"/>
    </row>
    <row r="227" spans="1:24" x14ac:dyDescent="0.25">
      <c r="A227" s="10"/>
      <c r="B227" s="10"/>
      <c r="C227" s="32"/>
      <c r="D227" s="33"/>
      <c r="E227" s="10"/>
      <c r="F227" s="10"/>
      <c r="G227" s="34"/>
      <c r="H227" s="10"/>
      <c r="I227" s="10"/>
      <c r="J227" s="10"/>
      <c r="K227" s="10"/>
      <c r="L227" s="10"/>
      <c r="M227" s="10"/>
      <c r="N227" s="10"/>
      <c r="O227" s="10"/>
      <c r="P227" s="10"/>
      <c r="Q227" s="10"/>
      <c r="R227" s="10"/>
      <c r="S227" s="10"/>
      <c r="T227" s="35"/>
      <c r="U227" s="35"/>
      <c r="V227" s="35"/>
      <c r="W227" s="10"/>
      <c r="X227" s="10"/>
    </row>
    <row r="228" spans="1:24" x14ac:dyDescent="0.25">
      <c r="A228" s="10"/>
      <c r="B228" s="10"/>
      <c r="C228" s="32"/>
      <c r="D228" s="33"/>
      <c r="E228" s="10"/>
      <c r="F228" s="10"/>
      <c r="G228" s="34"/>
      <c r="H228" s="10"/>
      <c r="I228" s="10"/>
      <c r="J228" s="10"/>
      <c r="K228" s="10"/>
      <c r="L228" s="10"/>
      <c r="M228" s="10"/>
      <c r="N228" s="10"/>
      <c r="O228" s="10"/>
      <c r="P228" s="10"/>
      <c r="Q228" s="10"/>
      <c r="R228" s="10"/>
      <c r="S228" s="10"/>
      <c r="T228" s="35"/>
      <c r="U228" s="35"/>
      <c r="V228" s="35"/>
      <c r="W228" s="10"/>
      <c r="X228" s="10"/>
    </row>
    <row r="229" spans="1:24" x14ac:dyDescent="0.25">
      <c r="A229" s="10"/>
      <c r="B229" s="10"/>
      <c r="C229" s="32"/>
      <c r="D229" s="33"/>
      <c r="E229" s="10"/>
      <c r="F229" s="10"/>
      <c r="G229" s="34"/>
      <c r="H229" s="10"/>
      <c r="I229" s="10"/>
      <c r="J229" s="10"/>
      <c r="K229" s="10"/>
      <c r="L229" s="10"/>
      <c r="M229" s="10"/>
      <c r="N229" s="10"/>
      <c r="O229" s="10"/>
      <c r="P229" s="10"/>
      <c r="Q229" s="10"/>
      <c r="R229" s="10"/>
      <c r="S229" s="10"/>
      <c r="T229" s="35"/>
      <c r="U229" s="35"/>
      <c r="V229" s="35"/>
      <c r="W229" s="10"/>
      <c r="X229" s="10"/>
    </row>
    <row r="230" spans="1:24" x14ac:dyDescent="0.25">
      <c r="A230" s="10"/>
      <c r="B230" s="10"/>
      <c r="C230" s="32"/>
      <c r="D230" s="33"/>
      <c r="E230" s="10"/>
      <c r="F230" s="10"/>
      <c r="G230" s="34"/>
      <c r="H230" s="10"/>
      <c r="I230" s="10"/>
      <c r="J230" s="10"/>
      <c r="K230" s="10"/>
      <c r="L230" s="10"/>
      <c r="M230" s="10"/>
      <c r="N230" s="10"/>
      <c r="O230" s="10"/>
      <c r="P230" s="10"/>
      <c r="Q230" s="10"/>
      <c r="R230" s="10"/>
      <c r="S230" s="10"/>
      <c r="T230" s="35"/>
      <c r="U230" s="35"/>
      <c r="V230" s="35"/>
      <c r="W230" s="10"/>
      <c r="X230" s="10"/>
    </row>
    <row r="231" spans="1:24" x14ac:dyDescent="0.25">
      <c r="A231" s="10"/>
      <c r="B231" s="10"/>
      <c r="C231" s="32"/>
      <c r="D231" s="33"/>
      <c r="E231" s="10"/>
      <c r="F231" s="10"/>
      <c r="G231" s="34"/>
      <c r="H231" s="10"/>
      <c r="I231" s="10"/>
      <c r="J231" s="10"/>
      <c r="K231" s="10"/>
      <c r="L231" s="10"/>
      <c r="M231" s="10"/>
      <c r="N231" s="10"/>
      <c r="O231" s="10"/>
      <c r="P231" s="10"/>
      <c r="Q231" s="10"/>
      <c r="R231" s="10"/>
      <c r="S231" s="10"/>
      <c r="T231" s="35"/>
      <c r="U231" s="35"/>
      <c r="V231" s="35"/>
      <c r="W231" s="10"/>
      <c r="X231" s="10"/>
    </row>
    <row r="232" spans="1:24" x14ac:dyDescent="0.25">
      <c r="A232" s="10"/>
      <c r="B232" s="10"/>
      <c r="C232" s="32"/>
      <c r="D232" s="33"/>
      <c r="E232" s="10"/>
      <c r="F232" s="10"/>
      <c r="G232" s="34"/>
      <c r="H232" s="10"/>
      <c r="I232" s="10"/>
      <c r="J232" s="10"/>
      <c r="K232" s="10"/>
      <c r="L232" s="10"/>
      <c r="M232" s="10"/>
      <c r="N232" s="10"/>
      <c r="O232" s="10"/>
      <c r="P232" s="10"/>
      <c r="Q232" s="10"/>
      <c r="R232" s="10"/>
      <c r="S232" s="10"/>
      <c r="T232" s="35"/>
      <c r="U232" s="35"/>
      <c r="V232" s="35"/>
      <c r="W232" s="10"/>
      <c r="X232" s="10"/>
    </row>
    <row r="233" spans="1:24" x14ac:dyDescent="0.25">
      <c r="A233" s="10"/>
      <c r="B233" s="10"/>
      <c r="C233" s="32"/>
      <c r="D233" s="33"/>
      <c r="E233" s="10"/>
      <c r="F233" s="10"/>
      <c r="G233" s="34"/>
      <c r="H233" s="10"/>
      <c r="I233" s="10"/>
      <c r="J233" s="10"/>
      <c r="K233" s="10"/>
      <c r="L233" s="10"/>
      <c r="M233" s="10"/>
      <c r="N233" s="10"/>
      <c r="O233" s="10"/>
      <c r="P233" s="10"/>
      <c r="Q233" s="10"/>
      <c r="R233" s="10"/>
      <c r="S233" s="10"/>
      <c r="T233" s="35"/>
      <c r="U233" s="35"/>
      <c r="V233" s="35"/>
      <c r="W233" s="10"/>
      <c r="X233" s="10"/>
    </row>
    <row r="234" spans="1:24" x14ac:dyDescent="0.25">
      <c r="A234" s="10"/>
      <c r="B234" s="10"/>
      <c r="C234" s="32"/>
      <c r="D234" s="33"/>
      <c r="E234" s="10"/>
      <c r="F234" s="10"/>
      <c r="G234" s="34"/>
      <c r="H234" s="10"/>
      <c r="I234" s="10"/>
      <c r="J234" s="10"/>
      <c r="K234" s="10"/>
      <c r="L234" s="10"/>
      <c r="M234" s="10"/>
      <c r="N234" s="10"/>
      <c r="O234" s="10"/>
      <c r="P234" s="10"/>
      <c r="Q234" s="10"/>
      <c r="R234" s="10"/>
      <c r="S234" s="10"/>
      <c r="T234" s="35"/>
      <c r="U234" s="35"/>
      <c r="V234" s="35"/>
      <c r="W234" s="10"/>
      <c r="X234" s="10"/>
    </row>
    <row r="235" spans="1:24" x14ac:dyDescent="0.25">
      <c r="A235" s="10"/>
      <c r="B235" s="10"/>
      <c r="C235" s="32"/>
      <c r="D235" s="33"/>
      <c r="E235" s="10"/>
      <c r="F235" s="10"/>
      <c r="G235" s="34"/>
      <c r="H235" s="10"/>
      <c r="I235" s="10"/>
      <c r="J235" s="10"/>
      <c r="K235" s="10"/>
      <c r="L235" s="10"/>
      <c r="M235" s="10"/>
      <c r="N235" s="10"/>
      <c r="O235" s="10"/>
      <c r="P235" s="10"/>
      <c r="Q235" s="10"/>
      <c r="R235" s="10"/>
      <c r="S235" s="10"/>
      <c r="T235" s="35"/>
      <c r="U235" s="35"/>
      <c r="V235" s="35"/>
      <c r="W235" s="10"/>
      <c r="X235" s="10"/>
    </row>
    <row r="236" spans="1:24" x14ac:dyDescent="0.25">
      <c r="A236" s="10"/>
      <c r="B236" s="10"/>
      <c r="C236" s="32"/>
      <c r="D236" s="33"/>
      <c r="E236" s="10"/>
      <c r="F236" s="10"/>
      <c r="G236" s="34"/>
      <c r="H236" s="10"/>
      <c r="I236" s="10"/>
      <c r="J236" s="10"/>
      <c r="K236" s="10"/>
      <c r="L236" s="10"/>
      <c r="M236" s="10"/>
      <c r="N236" s="10"/>
      <c r="O236" s="10"/>
      <c r="P236" s="10"/>
      <c r="Q236" s="10"/>
      <c r="R236" s="10"/>
      <c r="S236" s="10"/>
      <c r="T236" s="35"/>
      <c r="U236" s="35"/>
      <c r="V236" s="35"/>
      <c r="W236" s="10"/>
      <c r="X236" s="10"/>
    </row>
    <row r="237" spans="1:24" x14ac:dyDescent="0.25">
      <c r="A237" s="10"/>
      <c r="B237" s="10"/>
      <c r="C237" s="32"/>
      <c r="D237" s="33"/>
      <c r="E237" s="10"/>
      <c r="F237" s="10"/>
      <c r="G237" s="34"/>
      <c r="H237" s="10"/>
      <c r="I237" s="10"/>
      <c r="J237" s="10"/>
      <c r="K237" s="10"/>
      <c r="L237" s="10"/>
      <c r="M237" s="10"/>
      <c r="N237" s="10"/>
      <c r="O237" s="10"/>
      <c r="P237" s="10"/>
      <c r="Q237" s="10"/>
      <c r="R237" s="10"/>
      <c r="S237" s="10"/>
      <c r="T237" s="35"/>
      <c r="U237" s="35"/>
      <c r="V237" s="35"/>
      <c r="W237" s="10"/>
      <c r="X237" s="10"/>
    </row>
    <row r="238" spans="1:24" x14ac:dyDescent="0.25">
      <c r="A238" s="10"/>
      <c r="B238" s="10"/>
      <c r="C238" s="32"/>
      <c r="D238" s="33"/>
      <c r="E238" s="10"/>
      <c r="F238" s="10"/>
      <c r="G238" s="34"/>
      <c r="H238" s="10"/>
      <c r="I238" s="10"/>
      <c r="J238" s="10"/>
      <c r="K238" s="10"/>
      <c r="L238" s="10"/>
      <c r="M238" s="10"/>
      <c r="N238" s="10"/>
      <c r="O238" s="10"/>
      <c r="P238" s="10"/>
      <c r="Q238" s="10"/>
      <c r="R238" s="10"/>
      <c r="S238" s="10"/>
      <c r="T238" s="35"/>
      <c r="U238" s="35"/>
      <c r="V238" s="35"/>
      <c r="W238" s="10"/>
      <c r="X238" s="10"/>
    </row>
    <row r="239" spans="1:24" x14ac:dyDescent="0.25">
      <c r="A239" s="10"/>
      <c r="B239" s="10"/>
      <c r="C239" s="32"/>
      <c r="D239" s="33"/>
      <c r="E239" s="10"/>
      <c r="F239" s="10"/>
      <c r="G239" s="34"/>
      <c r="H239" s="10"/>
      <c r="I239" s="10"/>
      <c r="J239" s="10"/>
      <c r="K239" s="10"/>
      <c r="L239" s="10"/>
      <c r="M239" s="10"/>
      <c r="N239" s="10"/>
      <c r="O239" s="10"/>
      <c r="P239" s="10"/>
      <c r="Q239" s="10"/>
      <c r="R239" s="10"/>
      <c r="S239" s="10"/>
      <c r="T239" s="35"/>
      <c r="U239" s="35"/>
      <c r="V239" s="35"/>
      <c r="W239" s="10"/>
      <c r="X239" s="10"/>
    </row>
    <row r="240" spans="1:24" x14ac:dyDescent="0.25">
      <c r="A240" s="10"/>
      <c r="B240" s="10"/>
      <c r="C240" s="32"/>
      <c r="D240" s="33"/>
      <c r="E240" s="10"/>
      <c r="F240" s="10"/>
      <c r="G240" s="34"/>
      <c r="H240" s="10"/>
      <c r="I240" s="10"/>
      <c r="J240" s="10"/>
      <c r="K240" s="10"/>
      <c r="L240" s="10"/>
      <c r="M240" s="10"/>
      <c r="N240" s="10"/>
      <c r="O240" s="10"/>
      <c r="P240" s="10"/>
      <c r="Q240" s="10"/>
      <c r="R240" s="10"/>
      <c r="S240" s="10"/>
      <c r="T240" s="35"/>
      <c r="U240" s="35"/>
      <c r="V240" s="35"/>
      <c r="W240" s="10"/>
      <c r="X240" s="10"/>
    </row>
    <row r="241" spans="1:24" x14ac:dyDescent="0.25">
      <c r="A241" s="10"/>
      <c r="B241" s="10"/>
      <c r="C241" s="32"/>
      <c r="D241" s="33"/>
      <c r="E241" s="10"/>
      <c r="F241" s="10"/>
      <c r="G241" s="34"/>
      <c r="H241" s="10"/>
      <c r="I241" s="10"/>
      <c r="J241" s="10"/>
      <c r="K241" s="10"/>
      <c r="L241" s="10"/>
      <c r="M241" s="10"/>
      <c r="N241" s="10"/>
      <c r="O241" s="10"/>
      <c r="P241" s="10"/>
      <c r="Q241" s="10"/>
      <c r="R241" s="10"/>
      <c r="S241" s="10"/>
      <c r="T241" s="35"/>
      <c r="U241" s="35"/>
      <c r="V241" s="35"/>
      <c r="W241" s="10"/>
      <c r="X241" s="10"/>
    </row>
    <row r="242" spans="1:24" x14ac:dyDescent="0.25">
      <c r="A242" s="10"/>
      <c r="B242" s="10"/>
      <c r="C242" s="32"/>
      <c r="D242" s="33"/>
      <c r="E242" s="10"/>
      <c r="F242" s="10"/>
      <c r="G242" s="34"/>
      <c r="H242" s="10"/>
      <c r="I242" s="10"/>
      <c r="J242" s="10"/>
      <c r="K242" s="10"/>
      <c r="L242" s="10"/>
      <c r="M242" s="10"/>
      <c r="N242" s="10"/>
      <c r="O242" s="10"/>
      <c r="P242" s="10"/>
      <c r="Q242" s="10"/>
      <c r="R242" s="10"/>
      <c r="S242" s="10"/>
      <c r="T242" s="35"/>
      <c r="U242" s="35"/>
      <c r="V242" s="35"/>
      <c r="W242" s="10"/>
      <c r="X242" s="10"/>
    </row>
    <row r="243" spans="1:24" x14ac:dyDescent="0.25">
      <c r="A243" s="10"/>
      <c r="B243" s="10"/>
      <c r="C243" s="32"/>
      <c r="D243" s="33"/>
      <c r="E243" s="10"/>
      <c r="F243" s="10"/>
      <c r="G243" s="34"/>
      <c r="H243" s="10"/>
      <c r="I243" s="10"/>
      <c r="J243" s="10"/>
      <c r="K243" s="10"/>
      <c r="L243" s="10"/>
      <c r="M243" s="10"/>
      <c r="N243" s="10"/>
      <c r="O243" s="10"/>
      <c r="P243" s="10"/>
      <c r="Q243" s="10"/>
      <c r="R243" s="10"/>
      <c r="S243" s="10"/>
      <c r="T243" s="35"/>
      <c r="U243" s="35"/>
      <c r="V243" s="35"/>
      <c r="W243" s="10"/>
      <c r="X243" s="10"/>
    </row>
    <row r="244" spans="1:24" x14ac:dyDescent="0.25">
      <c r="A244" s="10"/>
      <c r="B244" s="10"/>
      <c r="C244" s="32"/>
      <c r="D244" s="33"/>
      <c r="E244" s="10"/>
      <c r="F244" s="10"/>
      <c r="G244" s="34"/>
      <c r="H244" s="10"/>
      <c r="I244" s="10"/>
      <c r="J244" s="10"/>
      <c r="K244" s="10"/>
      <c r="L244" s="10"/>
      <c r="M244" s="10"/>
      <c r="N244" s="10"/>
      <c r="O244" s="10"/>
      <c r="P244" s="10"/>
      <c r="Q244" s="10"/>
      <c r="R244" s="10"/>
      <c r="S244" s="10"/>
      <c r="T244" s="35"/>
      <c r="U244" s="35"/>
      <c r="V244" s="35"/>
      <c r="W244" s="10"/>
      <c r="X244" s="10"/>
    </row>
    <row r="245" spans="1:24" x14ac:dyDescent="0.25">
      <c r="A245" s="10"/>
      <c r="B245" s="10"/>
      <c r="C245" s="32"/>
      <c r="D245" s="33"/>
      <c r="E245" s="10"/>
      <c r="F245" s="10"/>
      <c r="G245" s="34"/>
      <c r="H245" s="10"/>
      <c r="I245" s="10"/>
      <c r="J245" s="10"/>
      <c r="K245" s="10"/>
      <c r="L245" s="10"/>
      <c r="M245" s="10"/>
      <c r="N245" s="10"/>
      <c r="O245" s="10"/>
      <c r="P245" s="10"/>
      <c r="Q245" s="10"/>
      <c r="R245" s="10"/>
      <c r="S245" s="10"/>
      <c r="T245" s="35"/>
      <c r="U245" s="35"/>
      <c r="V245" s="35"/>
      <c r="W245" s="10"/>
      <c r="X245" s="10"/>
    </row>
    <row r="246" spans="1:24" x14ac:dyDescent="0.25">
      <c r="A246" s="10"/>
      <c r="B246" s="10"/>
      <c r="C246" s="32"/>
      <c r="D246" s="33"/>
      <c r="E246" s="10"/>
      <c r="F246" s="10"/>
      <c r="G246" s="34"/>
      <c r="H246" s="10"/>
      <c r="I246" s="10"/>
      <c r="J246" s="10"/>
      <c r="K246" s="10"/>
      <c r="L246" s="10"/>
      <c r="M246" s="10"/>
      <c r="N246" s="10"/>
      <c r="O246" s="10"/>
      <c r="P246" s="10"/>
      <c r="Q246" s="10"/>
      <c r="R246" s="10"/>
      <c r="S246" s="10"/>
      <c r="T246" s="35"/>
      <c r="U246" s="35"/>
      <c r="V246" s="35"/>
      <c r="W246" s="10"/>
      <c r="X246" s="10"/>
    </row>
    <row r="247" spans="1:24" x14ac:dyDescent="0.25">
      <c r="A247" s="10"/>
      <c r="B247" s="10"/>
      <c r="C247" s="32"/>
      <c r="D247" s="33"/>
      <c r="E247" s="10"/>
      <c r="F247" s="10"/>
      <c r="G247" s="34"/>
      <c r="H247" s="10"/>
      <c r="I247" s="10"/>
      <c r="J247" s="10"/>
      <c r="K247" s="10"/>
      <c r="L247" s="10"/>
      <c r="M247" s="10"/>
      <c r="N247" s="10"/>
      <c r="O247" s="10"/>
      <c r="P247" s="10"/>
      <c r="Q247" s="10"/>
      <c r="R247" s="10"/>
      <c r="S247" s="10"/>
      <c r="T247" s="35"/>
      <c r="U247" s="35"/>
      <c r="V247" s="35"/>
      <c r="W247" s="10"/>
      <c r="X247" s="10"/>
    </row>
    <row r="248" spans="1:24" x14ac:dyDescent="0.25">
      <c r="A248" s="10"/>
      <c r="B248" s="10"/>
      <c r="C248" s="32"/>
      <c r="D248" s="33"/>
      <c r="E248" s="10"/>
      <c r="F248" s="10"/>
      <c r="G248" s="34"/>
      <c r="H248" s="10"/>
      <c r="I248" s="10"/>
      <c r="J248" s="10"/>
      <c r="K248" s="10"/>
      <c r="L248" s="10"/>
      <c r="M248" s="10"/>
      <c r="N248" s="10"/>
      <c r="O248" s="10"/>
      <c r="P248" s="10"/>
      <c r="Q248" s="10"/>
      <c r="R248" s="10"/>
      <c r="S248" s="10"/>
      <c r="T248" s="35"/>
      <c r="U248" s="35"/>
      <c r="V248" s="35"/>
      <c r="W248" s="10"/>
      <c r="X248" s="10"/>
    </row>
    <row r="249" spans="1:24" x14ac:dyDescent="0.25">
      <c r="A249" s="10"/>
      <c r="B249" s="10"/>
      <c r="C249" s="32"/>
      <c r="D249" s="33"/>
      <c r="E249" s="10"/>
      <c r="F249" s="10"/>
      <c r="G249" s="34"/>
      <c r="H249" s="10"/>
      <c r="I249" s="10"/>
      <c r="J249" s="10"/>
      <c r="K249" s="10"/>
      <c r="L249" s="10"/>
      <c r="M249" s="10"/>
      <c r="N249" s="10"/>
      <c r="O249" s="10"/>
      <c r="P249" s="10"/>
      <c r="Q249" s="10"/>
      <c r="R249" s="10"/>
      <c r="S249" s="10"/>
      <c r="T249" s="35"/>
      <c r="U249" s="35"/>
      <c r="V249" s="35"/>
      <c r="W249" s="10"/>
      <c r="X249" s="10"/>
    </row>
    <row r="250" spans="1:24" x14ac:dyDescent="0.25">
      <c r="A250" s="10"/>
      <c r="B250" s="10"/>
      <c r="C250" s="32"/>
      <c r="D250" s="33"/>
      <c r="E250" s="10"/>
      <c r="F250" s="10"/>
      <c r="G250" s="34"/>
      <c r="H250" s="10"/>
      <c r="I250" s="10"/>
      <c r="J250" s="10"/>
      <c r="K250" s="10"/>
      <c r="L250" s="10"/>
      <c r="M250" s="10"/>
      <c r="N250" s="10"/>
      <c r="O250" s="10"/>
      <c r="P250" s="10"/>
      <c r="Q250" s="10"/>
      <c r="R250" s="10"/>
      <c r="S250" s="10"/>
      <c r="T250" s="35"/>
      <c r="U250" s="35"/>
      <c r="V250" s="35"/>
      <c r="W250" s="10"/>
      <c r="X250" s="10"/>
    </row>
    <row r="251" spans="1:24" x14ac:dyDescent="0.25">
      <c r="A251" s="10"/>
      <c r="B251" s="10"/>
      <c r="C251" s="32"/>
      <c r="D251" s="33"/>
      <c r="E251" s="10"/>
      <c r="F251" s="10"/>
      <c r="G251" s="34"/>
      <c r="H251" s="10"/>
      <c r="I251" s="10"/>
      <c r="J251" s="10"/>
      <c r="K251" s="10"/>
      <c r="L251" s="10"/>
      <c r="M251" s="10"/>
      <c r="N251" s="10"/>
      <c r="O251" s="10"/>
      <c r="P251" s="10"/>
      <c r="Q251" s="10"/>
      <c r="R251" s="10"/>
      <c r="S251" s="10"/>
      <c r="T251" s="35"/>
      <c r="U251" s="35"/>
      <c r="V251" s="35"/>
      <c r="W251" s="10"/>
      <c r="X251" s="10"/>
    </row>
    <row r="252" spans="1:24" x14ac:dyDescent="0.25">
      <c r="A252" s="10"/>
      <c r="B252" s="10"/>
      <c r="C252" s="32"/>
      <c r="D252" s="33"/>
      <c r="E252" s="10"/>
      <c r="F252" s="10"/>
      <c r="G252" s="34"/>
      <c r="H252" s="10"/>
      <c r="I252" s="10"/>
      <c r="J252" s="10"/>
      <c r="K252" s="10"/>
      <c r="L252" s="10"/>
      <c r="M252" s="10"/>
      <c r="N252" s="10"/>
      <c r="O252" s="10"/>
      <c r="P252" s="10"/>
      <c r="Q252" s="10"/>
      <c r="R252" s="10"/>
      <c r="S252" s="10"/>
      <c r="T252" s="35"/>
      <c r="U252" s="35"/>
      <c r="V252" s="35"/>
      <c r="W252" s="10"/>
      <c r="X252" s="10"/>
    </row>
    <row r="253" spans="1:24" x14ac:dyDescent="0.25">
      <c r="A253" s="10"/>
      <c r="B253" s="10"/>
      <c r="C253" s="32"/>
      <c r="D253" s="33"/>
      <c r="E253" s="10"/>
      <c r="F253" s="10"/>
      <c r="G253" s="34"/>
      <c r="H253" s="10"/>
      <c r="I253" s="10"/>
      <c r="J253" s="10"/>
      <c r="K253" s="10"/>
      <c r="L253" s="10"/>
      <c r="M253" s="10"/>
      <c r="N253" s="10"/>
      <c r="O253" s="10"/>
      <c r="P253" s="10"/>
      <c r="Q253" s="10"/>
      <c r="R253" s="10"/>
      <c r="S253" s="10"/>
      <c r="T253" s="35"/>
      <c r="U253" s="35"/>
      <c r="V253" s="35"/>
      <c r="W253" s="10"/>
      <c r="X253" s="10"/>
    </row>
    <row r="254" spans="1:24" x14ac:dyDescent="0.25">
      <c r="A254" s="10"/>
      <c r="B254" s="10"/>
      <c r="C254" s="32"/>
      <c r="D254" s="33"/>
      <c r="E254" s="10"/>
      <c r="F254" s="10"/>
      <c r="G254" s="34"/>
      <c r="H254" s="10"/>
      <c r="I254" s="10"/>
      <c r="J254" s="10"/>
      <c r="K254" s="10"/>
      <c r="L254" s="10"/>
      <c r="M254" s="10"/>
      <c r="N254" s="10"/>
      <c r="O254" s="10"/>
      <c r="P254" s="10"/>
      <c r="Q254" s="10"/>
      <c r="R254" s="10"/>
      <c r="S254" s="10"/>
      <c r="T254" s="35"/>
      <c r="U254" s="35"/>
      <c r="V254" s="35"/>
      <c r="W254" s="10"/>
      <c r="X254" s="10"/>
    </row>
    <row r="255" spans="1:24" x14ac:dyDescent="0.25">
      <c r="A255" s="10"/>
      <c r="B255" s="10"/>
      <c r="C255" s="32"/>
      <c r="D255" s="33"/>
      <c r="E255" s="10"/>
      <c r="F255" s="10"/>
      <c r="G255" s="34"/>
      <c r="H255" s="10"/>
      <c r="I255" s="10"/>
      <c r="J255" s="10"/>
      <c r="K255" s="10"/>
      <c r="L255" s="10"/>
      <c r="M255" s="10"/>
      <c r="N255" s="10"/>
      <c r="O255" s="10"/>
      <c r="P255" s="10"/>
      <c r="Q255" s="10"/>
      <c r="R255" s="10"/>
      <c r="S255" s="10"/>
      <c r="T255" s="35"/>
      <c r="U255" s="35"/>
      <c r="V255" s="35"/>
      <c r="W255" s="10"/>
      <c r="X255" s="10"/>
    </row>
    <row r="256" spans="1:24" x14ac:dyDescent="0.25">
      <c r="A256" s="10"/>
      <c r="B256" s="10"/>
      <c r="C256" s="32"/>
      <c r="D256" s="33"/>
      <c r="E256" s="10"/>
      <c r="F256" s="10"/>
      <c r="G256" s="34"/>
      <c r="H256" s="10"/>
      <c r="I256" s="10"/>
      <c r="J256" s="10"/>
      <c r="K256" s="10"/>
      <c r="L256" s="10"/>
      <c r="M256" s="10"/>
      <c r="N256" s="10"/>
      <c r="O256" s="10"/>
      <c r="P256" s="10"/>
      <c r="Q256" s="10"/>
      <c r="R256" s="10"/>
      <c r="S256" s="10"/>
      <c r="T256" s="35"/>
      <c r="U256" s="35"/>
      <c r="V256" s="35"/>
      <c r="W256" s="10"/>
      <c r="X256" s="10"/>
    </row>
    <row r="257" spans="1:24" x14ac:dyDescent="0.25">
      <c r="A257" s="10"/>
      <c r="B257" s="10"/>
      <c r="C257" s="32"/>
      <c r="D257" s="33"/>
      <c r="E257" s="10"/>
      <c r="F257" s="10"/>
      <c r="G257" s="34"/>
      <c r="H257" s="10"/>
      <c r="I257" s="10"/>
      <c r="J257" s="10"/>
      <c r="K257" s="10"/>
      <c r="L257" s="10"/>
      <c r="M257" s="10"/>
      <c r="N257" s="10"/>
      <c r="O257" s="10"/>
      <c r="P257" s="10"/>
      <c r="Q257" s="10"/>
      <c r="R257" s="10"/>
      <c r="S257" s="10"/>
      <c r="T257" s="35"/>
      <c r="U257" s="35"/>
      <c r="V257" s="35"/>
      <c r="W257" s="10"/>
      <c r="X257" s="10"/>
    </row>
    <row r="258" spans="1:24" x14ac:dyDescent="0.25">
      <c r="A258" s="10"/>
      <c r="B258" s="10"/>
      <c r="C258" s="32"/>
      <c r="D258" s="33"/>
      <c r="E258" s="10"/>
      <c r="F258" s="10"/>
      <c r="G258" s="34"/>
      <c r="H258" s="10"/>
      <c r="I258" s="10"/>
      <c r="J258" s="10"/>
      <c r="K258" s="10"/>
      <c r="L258" s="10"/>
      <c r="M258" s="10"/>
      <c r="N258" s="10"/>
      <c r="O258" s="10"/>
      <c r="P258" s="10"/>
      <c r="Q258" s="10"/>
      <c r="R258" s="10"/>
      <c r="S258" s="10"/>
      <c r="T258" s="35"/>
      <c r="U258" s="35"/>
      <c r="V258" s="35"/>
      <c r="W258" s="10"/>
      <c r="X258" s="10"/>
    </row>
  </sheetData>
  <mergeCells count="1">
    <mergeCell ref="B6:X6"/>
  </mergeCells>
  <pageMargins left="0.7" right="0.7" top="0.75" bottom="0.75" header="0.3" footer="0.3"/>
  <pageSetup orientation="portrait" r:id="rId2"/>
  <drawing r:id="rId3"/>
  <tableParts count="1">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BCAB9-E0C1-4C6F-A93C-2F7135DF4B37}">
  <sheetPr>
    <tabColor rgb="FF00B050"/>
  </sheetPr>
  <dimension ref="C3:Q35"/>
  <sheetViews>
    <sheetView showGridLines="0" zoomScale="90" zoomScaleNormal="90" workbookViewId="0">
      <selection activeCell="H21" sqref="H21"/>
    </sheetView>
  </sheetViews>
  <sheetFormatPr defaultColWidth="8.7109375" defaultRowHeight="15" x14ac:dyDescent="0.25"/>
  <cols>
    <col min="1" max="1" width="4.5703125" style="1" customWidth="1"/>
    <col min="2" max="2" width="5.140625" style="1" customWidth="1"/>
    <col min="3" max="12" width="8.7109375" style="1"/>
    <col min="13" max="13" width="20.42578125" style="1" bestFit="1" customWidth="1"/>
    <col min="14" max="14" width="17.85546875" style="1" customWidth="1"/>
    <col min="15" max="15" width="5" customWidth="1"/>
    <col min="16" max="16" width="14" style="1" customWidth="1"/>
    <col min="17" max="17" width="14.5703125" style="1" bestFit="1" customWidth="1"/>
    <col min="18" max="16384" width="8.7109375" style="1"/>
  </cols>
  <sheetData>
    <row r="3" spans="3:17" ht="15.75" x14ac:dyDescent="0.25">
      <c r="C3" s="117" t="s">
        <v>230</v>
      </c>
      <c r="D3" s="98"/>
      <c r="E3" s="98"/>
      <c r="F3" s="98"/>
      <c r="G3" s="98"/>
      <c r="H3" s="98"/>
      <c r="I3" s="98"/>
      <c r="J3" s="98"/>
      <c r="K3" s="98"/>
      <c r="L3" s="98"/>
    </row>
    <row r="4" spans="3:17" x14ac:dyDescent="0.25">
      <c r="E4" s="28"/>
    </row>
    <row r="5" spans="3:17" x14ac:dyDescent="0.25">
      <c r="C5" s="1" t="s">
        <v>217</v>
      </c>
    </row>
    <row r="6" spans="3:17" x14ac:dyDescent="0.25">
      <c r="C6" s="2"/>
      <c r="D6" s="2"/>
      <c r="E6" s="2"/>
      <c r="F6" s="2"/>
      <c r="G6" s="2"/>
      <c r="H6" s="2"/>
      <c r="I6" s="2"/>
      <c r="J6" s="2"/>
      <c r="M6" s="19" t="s">
        <v>121</v>
      </c>
      <c r="N6" s="99" t="s">
        <v>122</v>
      </c>
      <c r="O6" s="100"/>
      <c r="P6" s="101" t="s">
        <v>218</v>
      </c>
      <c r="Q6" s="101" t="s">
        <v>219</v>
      </c>
    </row>
    <row r="7" spans="3:17" x14ac:dyDescent="0.25">
      <c r="C7" s="2"/>
      <c r="D7" s="2"/>
      <c r="E7" s="2"/>
      <c r="F7" s="2"/>
      <c r="G7" s="2"/>
      <c r="H7" s="2"/>
      <c r="I7" s="2"/>
      <c r="J7" s="2"/>
      <c r="M7" s="24" t="s">
        <v>101</v>
      </c>
      <c r="N7" s="25">
        <v>2</v>
      </c>
      <c r="O7" s="102"/>
      <c r="P7" s="103" t="s">
        <v>220</v>
      </c>
      <c r="Q7" s="104">
        <v>2</v>
      </c>
    </row>
    <row r="8" spans="3:17" x14ac:dyDescent="0.25">
      <c r="C8" s="2"/>
      <c r="D8" s="2"/>
      <c r="E8" s="2"/>
      <c r="F8" s="2"/>
      <c r="G8" s="2"/>
      <c r="H8" s="2"/>
      <c r="I8" s="2"/>
      <c r="J8" s="2"/>
      <c r="M8" s="24" t="s">
        <v>51</v>
      </c>
      <c r="N8" s="25">
        <v>3</v>
      </c>
      <c r="O8" s="102"/>
      <c r="P8" s="105" t="s">
        <v>221</v>
      </c>
      <c r="Q8" s="106">
        <v>4</v>
      </c>
    </row>
    <row r="9" spans="3:17" x14ac:dyDescent="0.25">
      <c r="C9" s="2"/>
      <c r="D9" s="2"/>
      <c r="E9" s="2"/>
      <c r="F9" s="2"/>
      <c r="G9" s="2"/>
      <c r="H9" s="2"/>
      <c r="I9" s="2"/>
      <c r="J9" s="2"/>
      <c r="M9" s="24" t="s">
        <v>44</v>
      </c>
      <c r="N9" s="25">
        <v>6</v>
      </c>
      <c r="O9" s="102"/>
      <c r="P9" s="105" t="s">
        <v>222</v>
      </c>
      <c r="Q9" s="106">
        <v>5</v>
      </c>
    </row>
    <row r="10" spans="3:17" x14ac:dyDescent="0.25">
      <c r="C10" s="2"/>
      <c r="D10" s="2"/>
      <c r="E10" s="2"/>
      <c r="F10" s="2"/>
      <c r="G10" s="2"/>
      <c r="H10" s="2"/>
      <c r="I10" s="2"/>
      <c r="J10" s="2"/>
      <c r="M10" s="24" t="s">
        <v>49</v>
      </c>
      <c r="N10" s="25">
        <v>8</v>
      </c>
      <c r="O10" s="102"/>
      <c r="P10" s="105" t="s">
        <v>223</v>
      </c>
      <c r="Q10" s="106">
        <v>8</v>
      </c>
    </row>
    <row r="11" spans="3:17" x14ac:dyDescent="0.25">
      <c r="C11" s="2"/>
      <c r="D11" s="2"/>
      <c r="E11" s="2"/>
      <c r="F11" s="2"/>
      <c r="G11" s="2"/>
      <c r="H11" s="2"/>
      <c r="I11" s="2"/>
      <c r="J11" s="2"/>
      <c r="M11" s="24" t="s">
        <v>42</v>
      </c>
      <c r="N11" s="25">
        <v>9</v>
      </c>
      <c r="O11" s="102"/>
      <c r="P11" s="105" t="s">
        <v>224</v>
      </c>
      <c r="Q11" s="106">
        <v>5</v>
      </c>
    </row>
    <row r="12" spans="3:17" x14ac:dyDescent="0.25">
      <c r="C12" s="2"/>
      <c r="D12" s="2"/>
      <c r="E12" s="2"/>
      <c r="F12" s="2"/>
      <c r="G12" s="2"/>
      <c r="H12" s="2"/>
      <c r="I12" s="2"/>
      <c r="J12" s="2"/>
      <c r="M12" s="24" t="s">
        <v>48</v>
      </c>
      <c r="N12" s="25">
        <v>9</v>
      </c>
      <c r="O12" s="102"/>
      <c r="P12" s="105" t="s">
        <v>225</v>
      </c>
      <c r="Q12" s="106">
        <v>3</v>
      </c>
    </row>
    <row r="13" spans="3:17" x14ac:dyDescent="0.25">
      <c r="C13" s="2"/>
      <c r="D13" s="2"/>
      <c r="E13" s="2"/>
      <c r="F13" s="2"/>
      <c r="G13" s="2"/>
      <c r="H13" s="2"/>
      <c r="I13" s="2"/>
      <c r="J13" s="2"/>
      <c r="M13" s="24" t="s">
        <v>55</v>
      </c>
      <c r="N13" s="25">
        <v>11</v>
      </c>
      <c r="O13" s="102"/>
      <c r="P13" s="105" t="s">
        <v>226</v>
      </c>
      <c r="Q13" s="106">
        <v>2</v>
      </c>
    </row>
    <row r="14" spans="3:17" x14ac:dyDescent="0.25">
      <c r="C14" s="2"/>
      <c r="D14" s="2"/>
      <c r="E14" s="2"/>
      <c r="F14" s="2"/>
      <c r="G14" s="2"/>
      <c r="H14" s="2"/>
      <c r="I14" s="2"/>
      <c r="J14" s="2"/>
      <c r="M14" s="24" t="s">
        <v>207</v>
      </c>
      <c r="N14" s="25">
        <v>11</v>
      </c>
    </row>
    <row r="15" spans="3:17" x14ac:dyDescent="0.25">
      <c r="C15" s="2"/>
      <c r="D15" s="2"/>
      <c r="E15" s="2"/>
      <c r="F15" s="2"/>
      <c r="G15" s="2"/>
      <c r="H15" s="2"/>
      <c r="I15" s="2"/>
      <c r="J15" s="2"/>
      <c r="M15" s="24" t="s">
        <v>56</v>
      </c>
      <c r="N15" s="25">
        <v>11</v>
      </c>
      <c r="P15" s="2" t="s">
        <v>227</v>
      </c>
    </row>
    <row r="16" spans="3:17" x14ac:dyDescent="0.25">
      <c r="C16" s="2"/>
      <c r="D16" s="2"/>
      <c r="E16" s="2"/>
      <c r="F16" s="2"/>
      <c r="G16" s="2"/>
      <c r="H16" s="2"/>
      <c r="I16" s="2"/>
      <c r="J16" s="2"/>
      <c r="M16" s="24" t="s">
        <v>61</v>
      </c>
      <c r="N16" s="25">
        <v>12</v>
      </c>
    </row>
    <row r="17" spans="3:14" x14ac:dyDescent="0.25">
      <c r="C17" s="2"/>
      <c r="D17" s="2"/>
      <c r="E17" s="2"/>
      <c r="F17" s="2"/>
      <c r="G17" s="2"/>
      <c r="H17" s="2"/>
      <c r="I17" s="2"/>
      <c r="J17" s="2"/>
      <c r="M17" s="24" t="s">
        <v>52</v>
      </c>
      <c r="N17" s="25">
        <v>12</v>
      </c>
    </row>
    <row r="18" spans="3:14" x14ac:dyDescent="0.25">
      <c r="C18" s="2"/>
      <c r="D18" s="2"/>
      <c r="E18" s="2"/>
      <c r="F18" s="2"/>
      <c r="G18" s="2"/>
      <c r="H18" s="2"/>
      <c r="I18" s="2"/>
      <c r="J18" s="2"/>
      <c r="M18" s="24" t="s">
        <v>47</v>
      </c>
      <c r="N18" s="25">
        <v>22</v>
      </c>
    </row>
    <row r="19" spans="3:14" x14ac:dyDescent="0.25">
      <c r="C19" s="2"/>
      <c r="D19" s="2"/>
      <c r="E19" s="2"/>
      <c r="F19" s="2"/>
      <c r="G19" s="2"/>
      <c r="H19" s="2"/>
      <c r="I19" s="2"/>
      <c r="J19" s="2"/>
      <c r="M19" s="24" t="s">
        <v>43</v>
      </c>
      <c r="N19" s="25">
        <v>20</v>
      </c>
    </row>
    <row r="20" spans="3:14" x14ac:dyDescent="0.25">
      <c r="C20" s="2"/>
      <c r="D20" s="2"/>
      <c r="E20" s="2"/>
      <c r="F20" s="2"/>
      <c r="G20" s="2"/>
      <c r="H20" s="2"/>
      <c r="I20" s="2"/>
      <c r="J20" s="2"/>
      <c r="M20" s="24" t="s">
        <v>54</v>
      </c>
      <c r="N20" s="25">
        <v>21</v>
      </c>
    </row>
    <row r="21" spans="3:14" x14ac:dyDescent="0.25">
      <c r="C21" s="2"/>
      <c r="D21" s="2"/>
      <c r="E21" s="2"/>
      <c r="F21" s="2"/>
      <c r="G21" s="2"/>
      <c r="H21" s="2"/>
      <c r="I21" s="2"/>
      <c r="J21" s="2"/>
      <c r="M21" s="24" t="s">
        <v>53</v>
      </c>
      <c r="N21" s="25">
        <v>23</v>
      </c>
    </row>
    <row r="22" spans="3:14" x14ac:dyDescent="0.25">
      <c r="C22" s="2"/>
      <c r="D22" s="2"/>
      <c r="E22" s="2"/>
      <c r="F22" s="2"/>
      <c r="G22" s="2"/>
      <c r="H22" s="2"/>
      <c r="I22" s="2"/>
      <c r="J22" s="2"/>
      <c r="M22" s="24" t="s">
        <v>59</v>
      </c>
      <c r="N22" s="25">
        <v>20</v>
      </c>
    </row>
    <row r="23" spans="3:14" x14ac:dyDescent="0.25">
      <c r="C23" s="2"/>
      <c r="D23" s="2"/>
      <c r="E23" s="2"/>
      <c r="F23" s="2"/>
      <c r="G23" s="2"/>
      <c r="H23" s="2"/>
      <c r="I23" s="2"/>
      <c r="J23" s="2"/>
      <c r="M23" s="24" t="s">
        <v>208</v>
      </c>
      <c r="N23" s="25">
        <v>22</v>
      </c>
    </row>
    <row r="24" spans="3:14" x14ac:dyDescent="0.25">
      <c r="M24" s="24" t="s">
        <v>50</v>
      </c>
      <c r="N24" s="25">
        <v>20</v>
      </c>
    </row>
    <row r="25" spans="3:14" x14ac:dyDescent="0.25">
      <c r="M25" s="24" t="s">
        <v>41</v>
      </c>
      <c r="N25" s="25">
        <v>21</v>
      </c>
    </row>
    <row r="26" spans="3:14" x14ac:dyDescent="0.25">
      <c r="M26" s="24" t="s">
        <v>57</v>
      </c>
      <c r="N26" s="25">
        <v>25</v>
      </c>
    </row>
    <row r="27" spans="3:14" x14ac:dyDescent="0.25">
      <c r="M27" s="24" t="s">
        <v>45</v>
      </c>
      <c r="N27" s="25">
        <v>26</v>
      </c>
    </row>
    <row r="28" spans="3:14" x14ac:dyDescent="0.25">
      <c r="M28" s="24" t="s">
        <v>46</v>
      </c>
      <c r="N28" s="25">
        <v>27</v>
      </c>
    </row>
    <row r="29" spans="3:14" x14ac:dyDescent="0.25">
      <c r="M29" s="24" t="s">
        <v>58</v>
      </c>
      <c r="N29" s="25">
        <v>25</v>
      </c>
    </row>
    <row r="30" spans="3:14" x14ac:dyDescent="0.25">
      <c r="M30" s="24" t="s">
        <v>206</v>
      </c>
      <c r="N30" s="25">
        <v>25</v>
      </c>
    </row>
    <row r="31" spans="3:14" x14ac:dyDescent="0.25">
      <c r="M31" s="24" t="s">
        <v>60</v>
      </c>
      <c r="N31" s="25">
        <v>30</v>
      </c>
    </row>
    <row r="32" spans="3:14" x14ac:dyDescent="0.25">
      <c r="M32" s="24" t="s">
        <v>62</v>
      </c>
      <c r="N32" s="25">
        <v>31</v>
      </c>
    </row>
    <row r="33" spans="13:14" x14ac:dyDescent="0.25">
      <c r="M33" s="24" t="s">
        <v>63</v>
      </c>
      <c r="N33" s="25">
        <v>32</v>
      </c>
    </row>
    <row r="34" spans="13:14" x14ac:dyDescent="0.25">
      <c r="M34" s="24" t="s">
        <v>64</v>
      </c>
      <c r="N34" s="25">
        <v>40</v>
      </c>
    </row>
    <row r="35" spans="13:14" x14ac:dyDescent="0.25">
      <c r="M35" s="24" t="s">
        <v>65</v>
      </c>
      <c r="N35" s="25">
        <v>39</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076E6-FDC7-41C9-8E5E-388DEBF4F6A8}">
  <sheetPr>
    <tabColor rgb="FF00B050"/>
  </sheetPr>
  <dimension ref="C3:P29"/>
  <sheetViews>
    <sheetView zoomScale="85" zoomScaleNormal="85" workbookViewId="0">
      <selection activeCell="N28" sqref="N28"/>
    </sheetView>
  </sheetViews>
  <sheetFormatPr defaultColWidth="8.7109375" defaultRowHeight="15" x14ac:dyDescent="0.25"/>
  <cols>
    <col min="1" max="1" width="4.5703125" style="1" customWidth="1"/>
    <col min="2" max="2" width="5.140625" style="1" customWidth="1"/>
    <col min="3" max="12" width="8.7109375" style="1"/>
    <col min="13" max="14" width="17.85546875" style="1" customWidth="1"/>
    <col min="15" max="15" width="5" style="1" customWidth="1"/>
    <col min="16" max="16" width="12" style="1" bestFit="1" customWidth="1"/>
    <col min="17" max="16384" width="8.7109375" style="1"/>
  </cols>
  <sheetData>
    <row r="3" spans="3:16" x14ac:dyDescent="0.25">
      <c r="C3" s="122" t="s">
        <v>231</v>
      </c>
    </row>
    <row r="4" spans="3:16" x14ac:dyDescent="0.25">
      <c r="E4" s="28"/>
    </row>
    <row r="5" spans="3:16" x14ac:dyDescent="0.25">
      <c r="C5" s="1" t="s">
        <v>217</v>
      </c>
      <c r="P5" s="2" t="s">
        <v>227</v>
      </c>
    </row>
    <row r="6" spans="3:16" x14ac:dyDescent="0.25">
      <c r="C6" s="2"/>
      <c r="D6" s="2"/>
      <c r="E6" s="2"/>
      <c r="F6" s="2"/>
      <c r="G6" s="2"/>
      <c r="H6" s="2"/>
      <c r="I6" s="2"/>
      <c r="J6" s="2"/>
      <c r="M6" s="19" t="s">
        <v>228</v>
      </c>
      <c r="N6" s="99" t="s">
        <v>229</v>
      </c>
    </row>
    <row r="7" spans="3:16" x14ac:dyDescent="0.25">
      <c r="C7" s="2"/>
      <c r="D7" s="2"/>
      <c r="E7" s="2"/>
      <c r="F7" s="2"/>
      <c r="G7" s="2"/>
      <c r="H7" s="2"/>
      <c r="I7" s="2"/>
      <c r="J7" s="2"/>
      <c r="M7" s="107">
        <v>44562</v>
      </c>
      <c r="N7" s="108">
        <v>0.85</v>
      </c>
    </row>
    <row r="8" spans="3:16" x14ac:dyDescent="0.25">
      <c r="C8" s="2"/>
      <c r="D8" s="2"/>
      <c r="E8" s="2"/>
      <c r="F8" s="2"/>
      <c r="G8" s="2"/>
      <c r="H8" s="2"/>
      <c r="I8" s="2"/>
      <c r="J8" s="2"/>
      <c r="M8" s="107">
        <v>44593</v>
      </c>
      <c r="N8" s="108">
        <v>0.9642857142857143</v>
      </c>
    </row>
    <row r="9" spans="3:16" x14ac:dyDescent="0.25">
      <c r="C9" s="2"/>
      <c r="D9" s="2"/>
      <c r="E9" s="2"/>
      <c r="F9" s="2"/>
      <c r="G9" s="2"/>
      <c r="H9" s="2"/>
      <c r="I9" s="2"/>
      <c r="J9" s="2"/>
      <c r="M9" s="107">
        <v>44621</v>
      </c>
      <c r="N9" s="108">
        <v>0.95</v>
      </c>
    </row>
    <row r="10" spans="3:16" x14ac:dyDescent="0.25">
      <c r="C10" s="2"/>
      <c r="D10" s="2"/>
      <c r="E10" s="2"/>
      <c r="F10" s="2"/>
      <c r="G10" s="2"/>
      <c r="H10" s="2"/>
      <c r="I10" s="2"/>
      <c r="J10" s="2"/>
      <c r="M10" s="107">
        <v>44652</v>
      </c>
      <c r="N10" s="108">
        <v>0.9375</v>
      </c>
    </row>
    <row r="11" spans="3:16" x14ac:dyDescent="0.25">
      <c r="C11" s="2"/>
      <c r="D11" s="2"/>
      <c r="E11" s="2"/>
      <c r="F11" s="2"/>
      <c r="G11" s="2"/>
      <c r="H11" s="2"/>
      <c r="I11" s="2"/>
      <c r="J11" s="2"/>
      <c r="M11" s="107">
        <v>44682</v>
      </c>
      <c r="N11" s="108">
        <v>0.91666666666666674</v>
      </c>
    </row>
    <row r="12" spans="3:16" x14ac:dyDescent="0.25">
      <c r="C12" s="2"/>
      <c r="D12" s="2"/>
      <c r="E12" s="2"/>
      <c r="F12" s="2"/>
      <c r="G12" s="2"/>
      <c r="H12" s="2"/>
      <c r="I12" s="2"/>
      <c r="J12" s="2"/>
      <c r="M12" s="107">
        <v>44713</v>
      </c>
      <c r="N12" s="108">
        <v>0.8125</v>
      </c>
    </row>
    <row r="13" spans="3:16" x14ac:dyDescent="0.25">
      <c r="C13" s="2"/>
      <c r="D13" s="2"/>
      <c r="E13" s="2"/>
      <c r="F13" s="2"/>
      <c r="G13" s="2"/>
      <c r="H13" s="2"/>
      <c r="I13" s="2"/>
      <c r="J13" s="2"/>
      <c r="M13" s="107">
        <v>44743</v>
      </c>
      <c r="N13" s="108">
        <v>0.9</v>
      </c>
    </row>
    <row r="14" spans="3:16" x14ac:dyDescent="0.25">
      <c r="C14" s="2"/>
      <c r="D14" s="2"/>
      <c r="E14" s="2"/>
      <c r="F14" s="2"/>
      <c r="G14" s="2"/>
      <c r="H14" s="2"/>
      <c r="I14" s="2"/>
      <c r="J14" s="2"/>
      <c r="M14" s="107">
        <v>44774</v>
      </c>
      <c r="N14" s="108">
        <v>0.8214285714285714</v>
      </c>
    </row>
    <row r="15" spans="3:16" x14ac:dyDescent="0.25">
      <c r="C15" s="2"/>
      <c r="D15" s="2"/>
      <c r="E15" s="2"/>
      <c r="F15" s="2"/>
      <c r="G15" s="2"/>
      <c r="H15" s="2"/>
      <c r="I15" s="2"/>
      <c r="J15" s="2"/>
      <c r="M15" s="107">
        <v>44805</v>
      </c>
      <c r="N15" s="108">
        <v>0.6785714285714286</v>
      </c>
    </row>
    <row r="16" spans="3:16" x14ac:dyDescent="0.25">
      <c r="C16" s="2"/>
      <c r="D16" s="2"/>
      <c r="E16" s="2"/>
      <c r="F16" s="2"/>
      <c r="G16" s="2"/>
      <c r="H16" s="2"/>
      <c r="I16" s="2"/>
      <c r="J16" s="2"/>
      <c r="M16" s="107">
        <v>44835</v>
      </c>
      <c r="N16" s="108">
        <v>0.8</v>
      </c>
    </row>
    <row r="17" spans="3:14" x14ac:dyDescent="0.25">
      <c r="C17" s="2"/>
      <c r="D17" s="2"/>
      <c r="E17" s="2"/>
      <c r="F17" s="2"/>
      <c r="G17" s="2"/>
      <c r="H17" s="2"/>
      <c r="I17" s="2"/>
      <c r="J17" s="2"/>
      <c r="M17" s="107">
        <v>44866</v>
      </c>
      <c r="N17" s="108">
        <v>0.82692307692307698</v>
      </c>
    </row>
    <row r="18" spans="3:14" x14ac:dyDescent="0.25">
      <c r="C18" s="2"/>
      <c r="D18" s="2"/>
      <c r="E18" s="2"/>
      <c r="F18" s="2"/>
      <c r="G18" s="2"/>
      <c r="H18" s="2"/>
      <c r="I18" s="2"/>
      <c r="J18" s="2"/>
      <c r="M18" s="107">
        <v>44896</v>
      </c>
      <c r="N18" s="108">
        <v>0.8</v>
      </c>
    </row>
    <row r="19" spans="3:14" x14ac:dyDescent="0.25">
      <c r="C19" s="2"/>
      <c r="D19" s="2"/>
      <c r="E19" s="2"/>
      <c r="F19" s="2"/>
      <c r="G19" s="2"/>
      <c r="H19" s="2"/>
      <c r="I19" s="2"/>
      <c r="J19" s="2"/>
    </row>
    <row r="20" spans="3:14" x14ac:dyDescent="0.25">
      <c r="C20" s="2"/>
      <c r="D20" s="2"/>
      <c r="E20" s="2"/>
      <c r="F20" s="2"/>
      <c r="G20" s="2"/>
      <c r="H20" s="2"/>
      <c r="I20" s="2"/>
      <c r="J20" s="2"/>
    </row>
    <row r="21" spans="3:14" x14ac:dyDescent="0.25">
      <c r="C21" s="2"/>
      <c r="D21" s="2"/>
      <c r="E21" s="2"/>
      <c r="F21" s="2"/>
      <c r="G21" s="2"/>
      <c r="H21" s="2"/>
      <c r="I21" s="2"/>
      <c r="J21" s="2"/>
    </row>
    <row r="22" spans="3:14" x14ac:dyDescent="0.25">
      <c r="C22" s="2"/>
      <c r="D22" s="2"/>
      <c r="E22" s="2"/>
      <c r="F22" s="2"/>
      <c r="G22" s="2"/>
      <c r="H22" s="2"/>
      <c r="I22" s="2"/>
      <c r="J22" s="2"/>
    </row>
    <row r="23" spans="3:14" x14ac:dyDescent="0.25">
      <c r="C23" s="2"/>
      <c r="D23" s="2"/>
      <c r="E23" s="2"/>
      <c r="F23" s="2"/>
      <c r="G23" s="2"/>
      <c r="H23" s="2"/>
      <c r="I23" s="2"/>
      <c r="J23" s="2"/>
    </row>
    <row r="27" spans="3:14" ht="15.75" thickBot="1" x14ac:dyDescent="0.3"/>
    <row r="28" spans="3:14" ht="16.5" thickTop="1" thickBot="1" x14ac:dyDescent="0.3">
      <c r="N28" s="171"/>
    </row>
    <row r="29" spans="3:14" ht="15.75" thickTop="1"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0F2F1-4039-4057-B2A3-A50526A0F7CA}">
  <sheetPr>
    <tabColor rgb="FFFFFF00"/>
  </sheetPr>
  <dimension ref="A1:L53"/>
  <sheetViews>
    <sheetView tabSelected="1" workbookViewId="0">
      <selection activeCell="M16" sqref="M16"/>
    </sheetView>
  </sheetViews>
  <sheetFormatPr defaultColWidth="8.7109375" defaultRowHeight="15" x14ac:dyDescent="0.25"/>
  <cols>
    <col min="1" max="16384" width="8.7109375" style="1"/>
  </cols>
  <sheetData>
    <row r="1" spans="1:12" ht="38.450000000000003" customHeight="1" x14ac:dyDescent="0.25">
      <c r="A1" s="109" t="s">
        <v>7</v>
      </c>
    </row>
    <row r="4" spans="1:12" ht="18.75" x14ac:dyDescent="0.3">
      <c r="K4" s="111" t="s">
        <v>8</v>
      </c>
    </row>
    <row r="6" spans="1:12" x14ac:dyDescent="0.25">
      <c r="K6" s="3" t="s">
        <v>9</v>
      </c>
    </row>
    <row r="7" spans="1:12" x14ac:dyDescent="0.25">
      <c r="K7" s="3" t="s">
        <v>10</v>
      </c>
    </row>
    <row r="8" spans="1:12" x14ac:dyDescent="0.25">
      <c r="K8" s="3" t="s">
        <v>11</v>
      </c>
    </row>
    <row r="9" spans="1:12" x14ac:dyDescent="0.25">
      <c r="K9" s="3" t="s">
        <v>12</v>
      </c>
    </row>
    <row r="11" spans="1:12" ht="18.75" x14ac:dyDescent="0.3">
      <c r="K11" s="3" t="s">
        <v>6</v>
      </c>
      <c r="L11" s="112" t="s">
        <v>3</v>
      </c>
    </row>
    <row r="21" spans="1:12" ht="18.75" x14ac:dyDescent="0.3">
      <c r="B21" s="146" t="s">
        <v>13</v>
      </c>
      <c r="C21" s="146"/>
      <c r="D21" s="146"/>
      <c r="E21" s="146"/>
      <c r="F21" s="146"/>
      <c r="G21" s="146"/>
      <c r="H21" s="146"/>
      <c r="I21" s="146"/>
    </row>
    <row r="23" spans="1:12" ht="18.75" x14ac:dyDescent="0.3">
      <c r="A23" s="148" t="s">
        <v>14</v>
      </c>
      <c r="B23" s="149"/>
      <c r="C23" s="148" t="s">
        <v>15</v>
      </c>
      <c r="D23" s="149"/>
      <c r="E23" s="148" t="s">
        <v>16</v>
      </c>
      <c r="F23" s="149"/>
      <c r="G23" s="148" t="s">
        <v>17</v>
      </c>
      <c r="H23" s="149"/>
      <c r="I23" s="148" t="s">
        <v>18</v>
      </c>
      <c r="J23" s="149"/>
      <c r="K23" s="3" t="s">
        <v>6</v>
      </c>
      <c r="L23" s="112">
        <v>292</v>
      </c>
    </row>
    <row r="26" spans="1:12" ht="18.75" x14ac:dyDescent="0.3">
      <c r="B26" s="146" t="s">
        <v>19</v>
      </c>
      <c r="C26" s="146"/>
      <c r="D26" s="146"/>
      <c r="E26" s="146"/>
      <c r="F26" s="146"/>
      <c r="G26" s="146"/>
      <c r="H26" s="146"/>
      <c r="I26" s="146"/>
    </row>
    <row r="28" spans="1:12" ht="18.75" x14ac:dyDescent="0.3">
      <c r="A28" s="148" t="s">
        <v>20</v>
      </c>
      <c r="B28" s="149"/>
      <c r="C28" s="148" t="s">
        <v>21</v>
      </c>
      <c r="D28" s="149"/>
      <c r="E28" s="148" t="s">
        <v>22</v>
      </c>
      <c r="F28" s="149"/>
      <c r="G28" s="148" t="s">
        <v>23</v>
      </c>
      <c r="H28" s="149"/>
      <c r="I28" s="148" t="s">
        <v>24</v>
      </c>
      <c r="J28" s="149"/>
      <c r="K28" s="3" t="s">
        <v>6</v>
      </c>
      <c r="L28" s="112" t="s">
        <v>21</v>
      </c>
    </row>
    <row r="31" spans="1:12" ht="18.75" x14ac:dyDescent="0.3">
      <c r="B31" s="146" t="s">
        <v>25</v>
      </c>
      <c r="C31" s="146"/>
      <c r="D31" s="146"/>
      <c r="E31" s="146"/>
      <c r="F31" s="146"/>
      <c r="G31" s="146"/>
      <c r="H31" s="146"/>
      <c r="I31" s="146"/>
    </row>
    <row r="33" spans="1:12" ht="18.75" x14ac:dyDescent="0.3">
      <c r="A33" s="148">
        <v>10</v>
      </c>
      <c r="B33" s="149"/>
      <c r="C33" s="148">
        <v>11</v>
      </c>
      <c r="D33" s="149"/>
      <c r="E33" s="148">
        <v>12</v>
      </c>
      <c r="F33" s="149"/>
      <c r="G33" s="148">
        <v>13</v>
      </c>
      <c r="H33" s="149"/>
      <c r="I33" s="148">
        <v>14</v>
      </c>
      <c r="J33" s="149"/>
      <c r="K33" s="3" t="s">
        <v>6</v>
      </c>
      <c r="L33" s="112">
        <v>11</v>
      </c>
    </row>
    <row r="49" spans="2:11" ht="18.75" x14ac:dyDescent="0.3">
      <c r="B49" s="146" t="s">
        <v>26</v>
      </c>
      <c r="C49" s="146"/>
      <c r="D49" s="146"/>
      <c r="E49" s="146"/>
      <c r="F49" s="146"/>
      <c r="G49" s="146"/>
      <c r="H49" s="146"/>
      <c r="I49" s="146"/>
      <c r="J49" s="146"/>
      <c r="K49" s="146"/>
    </row>
    <row r="50" spans="2:11" x14ac:dyDescent="0.25">
      <c r="C50" s="147" t="s">
        <v>2</v>
      </c>
      <c r="D50" s="147"/>
      <c r="E50" s="147" t="s">
        <v>3</v>
      </c>
      <c r="F50" s="147"/>
      <c r="G50" s="147" t="s">
        <v>4</v>
      </c>
      <c r="H50" s="147"/>
      <c r="I50" s="147" t="s">
        <v>5</v>
      </c>
      <c r="J50" s="147"/>
    </row>
    <row r="51" spans="2:11" ht="59.45" customHeight="1" x14ac:dyDescent="0.25">
      <c r="C51" s="142" t="s">
        <v>27</v>
      </c>
      <c r="D51" s="143"/>
      <c r="E51" s="144" t="s">
        <v>28</v>
      </c>
      <c r="F51" s="145"/>
      <c r="G51" s="142" t="s">
        <v>29</v>
      </c>
      <c r="H51" s="143"/>
      <c r="I51" s="142" t="s">
        <v>30</v>
      </c>
      <c r="J51" s="143"/>
    </row>
    <row r="53" spans="2:11" ht="18.75" x14ac:dyDescent="0.3">
      <c r="C53" s="3" t="s">
        <v>6</v>
      </c>
      <c r="D53" s="112" t="s">
        <v>4</v>
      </c>
    </row>
  </sheetData>
  <mergeCells count="27">
    <mergeCell ref="B21:I21"/>
    <mergeCell ref="A23:B23"/>
    <mergeCell ref="C23:D23"/>
    <mergeCell ref="E23:F23"/>
    <mergeCell ref="G23:H23"/>
    <mergeCell ref="I23:J23"/>
    <mergeCell ref="B26:I26"/>
    <mergeCell ref="A28:B28"/>
    <mergeCell ref="C28:D28"/>
    <mergeCell ref="E28:F28"/>
    <mergeCell ref="G28:H28"/>
    <mergeCell ref="I28:J28"/>
    <mergeCell ref="B31:I31"/>
    <mergeCell ref="A33:B33"/>
    <mergeCell ref="C33:D33"/>
    <mergeCell ref="E33:F33"/>
    <mergeCell ref="G33:H33"/>
    <mergeCell ref="I33:J33"/>
    <mergeCell ref="C51:D51"/>
    <mergeCell ref="E51:F51"/>
    <mergeCell ref="G51:H51"/>
    <mergeCell ref="I51:J51"/>
    <mergeCell ref="B49:K49"/>
    <mergeCell ref="C50:D50"/>
    <mergeCell ref="E50:F50"/>
    <mergeCell ref="G50:H50"/>
    <mergeCell ref="I50:J50"/>
  </mergeCells>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887E7-47E7-41AF-B9DE-D0A5D49D8EA1}">
  <sheetPr>
    <tabColor rgb="FFFFFF00"/>
  </sheetPr>
  <dimension ref="A1:J15"/>
  <sheetViews>
    <sheetView zoomScaleNormal="100" workbookViewId="0">
      <selection activeCell="A15" sqref="A15:J15"/>
    </sheetView>
  </sheetViews>
  <sheetFormatPr defaultColWidth="8.7109375" defaultRowHeight="15" x14ac:dyDescent="0.25"/>
  <cols>
    <col min="1" max="16384" width="8.7109375" style="1"/>
  </cols>
  <sheetData>
    <row r="1" spans="1:10" ht="38.450000000000003" customHeight="1" x14ac:dyDescent="0.25">
      <c r="A1" s="109" t="s">
        <v>31</v>
      </c>
    </row>
    <row r="3" spans="1:10" ht="33.950000000000003" customHeight="1" x14ac:dyDescent="0.3">
      <c r="B3" s="153" t="s">
        <v>32</v>
      </c>
      <c r="C3" s="153"/>
      <c r="D3" s="153"/>
      <c r="E3" s="153"/>
      <c r="F3" s="153"/>
      <c r="G3" s="153"/>
      <c r="H3" s="153"/>
      <c r="I3" s="153"/>
    </row>
    <row r="5" spans="1:10" ht="63" customHeight="1" x14ac:dyDescent="0.25">
      <c r="A5" s="150" t="s">
        <v>246</v>
      </c>
      <c r="B5" s="151"/>
      <c r="C5" s="151"/>
      <c r="D5" s="151"/>
      <c r="E5" s="151"/>
      <c r="F5" s="151"/>
      <c r="G5" s="151"/>
      <c r="H5" s="151"/>
      <c r="I5" s="151"/>
      <c r="J5" s="152"/>
    </row>
    <row r="8" spans="1:10" ht="33.950000000000003" customHeight="1" x14ac:dyDescent="0.3">
      <c r="B8" s="153" t="s">
        <v>33</v>
      </c>
      <c r="C8" s="153"/>
      <c r="D8" s="153"/>
      <c r="E8" s="153"/>
      <c r="F8" s="153"/>
      <c r="G8" s="153"/>
      <c r="H8" s="153"/>
      <c r="I8" s="153"/>
    </row>
    <row r="10" spans="1:10" ht="63" customHeight="1" x14ac:dyDescent="0.25">
      <c r="A10" s="150" t="s">
        <v>247</v>
      </c>
      <c r="B10" s="151"/>
      <c r="C10" s="151"/>
      <c r="D10" s="151"/>
      <c r="E10" s="151"/>
      <c r="F10" s="151"/>
      <c r="G10" s="151"/>
      <c r="H10" s="151"/>
      <c r="I10" s="151"/>
      <c r="J10" s="152"/>
    </row>
    <row r="13" spans="1:10" ht="33.950000000000003" customHeight="1" x14ac:dyDescent="0.3">
      <c r="B13" s="153" t="s">
        <v>34</v>
      </c>
      <c r="C13" s="153"/>
      <c r="D13" s="153"/>
      <c r="E13" s="153"/>
      <c r="F13" s="153"/>
      <c r="G13" s="153"/>
      <c r="H13" s="153"/>
      <c r="I13" s="153"/>
    </row>
    <row r="15" spans="1:10" ht="63" customHeight="1" x14ac:dyDescent="0.25">
      <c r="A15" s="150" t="s">
        <v>248</v>
      </c>
      <c r="B15" s="151"/>
      <c r="C15" s="151"/>
      <c r="D15" s="151"/>
      <c r="E15" s="151"/>
      <c r="F15" s="151"/>
      <c r="G15" s="151"/>
      <c r="H15" s="151"/>
      <c r="I15" s="151"/>
      <c r="J15" s="152"/>
    </row>
  </sheetData>
  <mergeCells count="6">
    <mergeCell ref="A15:J15"/>
    <mergeCell ref="B3:I3"/>
    <mergeCell ref="A5:J5"/>
    <mergeCell ref="B8:I8"/>
    <mergeCell ref="A10:J10"/>
    <mergeCell ref="B13:I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BD362-4049-4647-9E9B-10ECAC1B0402}">
  <sheetPr>
    <tabColor rgb="FFFFC000"/>
  </sheetPr>
  <dimension ref="A3:K334"/>
  <sheetViews>
    <sheetView topLeftCell="A22" zoomScaleNormal="100" workbookViewId="0">
      <selection activeCell="E5" sqref="E5"/>
    </sheetView>
  </sheetViews>
  <sheetFormatPr defaultColWidth="8.7109375" defaultRowHeight="15" x14ac:dyDescent="0.25"/>
  <cols>
    <col min="1" max="1" width="8.7109375" style="114"/>
    <col min="2" max="2" width="10.7109375" style="114" bestFit="1" customWidth="1"/>
    <col min="3" max="3" width="9.140625" style="114" customWidth="1"/>
    <col min="4" max="4" width="24.5703125" style="114" bestFit="1" customWidth="1"/>
    <col min="5" max="5" width="19.140625" style="114" customWidth="1"/>
    <col min="6" max="6" width="20.28515625" style="114" customWidth="1"/>
    <col min="7" max="7" width="16.140625" style="114" customWidth="1"/>
    <col min="8" max="8" width="8.85546875" style="114" bestFit="1" customWidth="1"/>
    <col min="9" max="9" width="7.85546875" style="114" bestFit="1" customWidth="1"/>
    <col min="10" max="10" width="7.28515625" style="114" bestFit="1" customWidth="1"/>
    <col min="11" max="11" width="10.28515625" style="115" bestFit="1" customWidth="1"/>
    <col min="12" max="16384" width="8.7109375" style="114"/>
  </cols>
  <sheetData>
    <row r="3" spans="1:11" s="30" customFormat="1" x14ac:dyDescent="0.25">
      <c r="A3" s="114"/>
      <c r="B3" s="154" t="s">
        <v>183</v>
      </c>
      <c r="C3" s="154"/>
      <c r="D3" s="154"/>
      <c r="E3" s="154"/>
      <c r="F3" s="154"/>
      <c r="G3" s="154"/>
      <c r="H3" s="154"/>
      <c r="I3" s="154"/>
      <c r="J3" s="154"/>
      <c r="K3" s="154"/>
    </row>
    <row r="4" spans="1:11" s="30" customFormat="1" x14ac:dyDescent="0.25">
      <c r="A4" s="114"/>
      <c r="B4" s="12" t="s">
        <v>119</v>
      </c>
      <c r="C4" s="12" t="s">
        <v>120</v>
      </c>
      <c r="D4" s="12" t="s">
        <v>38</v>
      </c>
      <c r="E4" s="12" t="s">
        <v>39</v>
      </c>
      <c r="F4" s="12" t="s">
        <v>40</v>
      </c>
      <c r="G4" s="12" t="s">
        <v>118</v>
      </c>
      <c r="H4" s="31" t="s">
        <v>117</v>
      </c>
      <c r="I4" s="31" t="s">
        <v>209</v>
      </c>
      <c r="J4" s="31" t="s">
        <v>210</v>
      </c>
      <c r="K4" s="31" t="s">
        <v>211</v>
      </c>
    </row>
    <row r="5" spans="1:11" s="30" customFormat="1" x14ac:dyDescent="0.25">
      <c r="A5" s="114"/>
      <c r="B5" s="93">
        <v>42167</v>
      </c>
      <c r="C5" s="15">
        <v>123456</v>
      </c>
      <c r="D5" s="13" t="s">
        <v>41</v>
      </c>
      <c r="E5" s="13" t="s">
        <v>54</v>
      </c>
      <c r="F5" s="8" t="s">
        <v>206</v>
      </c>
      <c r="G5" s="8" t="s">
        <v>123</v>
      </c>
      <c r="H5" s="94">
        <v>437</v>
      </c>
      <c r="I5" s="94">
        <v>1</v>
      </c>
      <c r="J5" s="94">
        <v>0</v>
      </c>
      <c r="K5" s="15">
        <v>1</v>
      </c>
    </row>
    <row r="6" spans="1:11" s="30" customFormat="1" x14ac:dyDescent="0.25">
      <c r="A6" s="114"/>
      <c r="B6" s="93">
        <v>42167</v>
      </c>
      <c r="C6" s="15">
        <v>123457</v>
      </c>
      <c r="D6" s="13" t="s">
        <v>42</v>
      </c>
      <c r="E6" s="13" t="s">
        <v>50</v>
      </c>
      <c r="F6" s="8" t="s">
        <v>207</v>
      </c>
      <c r="G6" s="8" t="s">
        <v>123</v>
      </c>
      <c r="H6" s="94">
        <v>350</v>
      </c>
      <c r="I6" s="94">
        <v>1</v>
      </c>
      <c r="J6" s="94">
        <v>0</v>
      </c>
      <c r="K6" s="15">
        <v>1</v>
      </c>
    </row>
    <row r="7" spans="1:11" s="30" customFormat="1" x14ac:dyDescent="0.25">
      <c r="A7" s="114"/>
      <c r="B7" s="93">
        <v>42167</v>
      </c>
      <c r="C7" s="15">
        <v>123458</v>
      </c>
      <c r="D7" s="13" t="s">
        <v>43</v>
      </c>
      <c r="E7" s="13" t="s">
        <v>52</v>
      </c>
      <c r="F7" s="8" t="s">
        <v>208</v>
      </c>
      <c r="G7" s="8" t="s">
        <v>124</v>
      </c>
      <c r="H7" s="94">
        <v>282</v>
      </c>
      <c r="I7" s="94">
        <v>1</v>
      </c>
      <c r="J7" s="94">
        <v>0</v>
      </c>
      <c r="K7" s="15">
        <v>1</v>
      </c>
    </row>
    <row r="8" spans="1:11" s="30" customFormat="1" x14ac:dyDescent="0.25">
      <c r="A8" s="114"/>
      <c r="B8" s="93">
        <v>42167</v>
      </c>
      <c r="C8" s="15">
        <v>123459</v>
      </c>
      <c r="D8" s="13" t="s">
        <v>44</v>
      </c>
      <c r="E8" s="13" t="s">
        <v>47</v>
      </c>
      <c r="F8" s="8" t="s">
        <v>206</v>
      </c>
      <c r="G8" s="8" t="s">
        <v>123</v>
      </c>
      <c r="H8" s="94">
        <v>0</v>
      </c>
      <c r="I8" s="94">
        <v>0</v>
      </c>
      <c r="J8" s="94">
        <v>1</v>
      </c>
      <c r="K8" s="15">
        <v>1</v>
      </c>
    </row>
    <row r="9" spans="1:11" s="30" customFormat="1" x14ac:dyDescent="0.25">
      <c r="A9" s="114"/>
      <c r="B9" s="93">
        <v>42167</v>
      </c>
      <c r="C9" s="15">
        <v>123460</v>
      </c>
      <c r="D9" s="13" t="s">
        <v>46</v>
      </c>
      <c r="E9" s="13" t="s">
        <v>45</v>
      </c>
      <c r="F9" s="8" t="s">
        <v>207</v>
      </c>
      <c r="G9" s="8" t="s">
        <v>123</v>
      </c>
      <c r="H9" s="94">
        <v>379</v>
      </c>
      <c r="I9" s="94">
        <v>1</v>
      </c>
      <c r="J9" s="94">
        <v>0</v>
      </c>
      <c r="K9" s="15">
        <v>1</v>
      </c>
    </row>
    <row r="10" spans="1:11" s="30" customFormat="1" x14ac:dyDescent="0.25">
      <c r="A10" s="114"/>
      <c r="B10" s="93">
        <v>42167</v>
      </c>
      <c r="C10" s="15">
        <v>123461</v>
      </c>
      <c r="D10" s="13" t="s">
        <v>48</v>
      </c>
      <c r="E10" s="13" t="s">
        <v>61</v>
      </c>
      <c r="F10" s="8" t="s">
        <v>208</v>
      </c>
      <c r="G10" s="8" t="s">
        <v>124</v>
      </c>
      <c r="H10" s="94">
        <v>250</v>
      </c>
      <c r="I10" s="94">
        <v>1</v>
      </c>
      <c r="J10" s="94">
        <v>0</v>
      </c>
      <c r="K10" s="15">
        <v>1</v>
      </c>
    </row>
    <row r="11" spans="1:11" s="30" customFormat="1" x14ac:dyDescent="0.25">
      <c r="A11" s="114"/>
      <c r="B11" s="93">
        <v>42167</v>
      </c>
      <c r="C11" s="15">
        <v>123462</v>
      </c>
      <c r="D11" s="13" t="s">
        <v>49</v>
      </c>
      <c r="E11" s="13" t="s">
        <v>54</v>
      </c>
      <c r="F11" s="8" t="s">
        <v>206</v>
      </c>
      <c r="G11" s="8" t="s">
        <v>123</v>
      </c>
      <c r="H11" s="94">
        <v>382</v>
      </c>
      <c r="I11" s="94">
        <v>1</v>
      </c>
      <c r="J11" s="94">
        <v>0</v>
      </c>
      <c r="K11" s="15">
        <v>1</v>
      </c>
    </row>
    <row r="12" spans="1:11" s="30" customFormat="1" x14ac:dyDescent="0.25">
      <c r="A12" s="114"/>
      <c r="B12" s="93">
        <v>42167</v>
      </c>
      <c r="C12" s="15">
        <v>123463</v>
      </c>
      <c r="D12" s="13" t="s">
        <v>51</v>
      </c>
      <c r="E12" s="13" t="s">
        <v>50</v>
      </c>
      <c r="F12" s="8" t="s">
        <v>207</v>
      </c>
      <c r="G12" s="8" t="s">
        <v>123</v>
      </c>
      <c r="H12" s="94">
        <v>316</v>
      </c>
      <c r="I12" s="94">
        <v>1</v>
      </c>
      <c r="J12" s="94">
        <v>0</v>
      </c>
      <c r="K12" s="15">
        <v>1</v>
      </c>
    </row>
    <row r="13" spans="1:11" s="30" customFormat="1" x14ac:dyDescent="0.25">
      <c r="A13" s="114"/>
      <c r="B13" s="93">
        <v>42167</v>
      </c>
      <c r="C13" s="15">
        <v>123464</v>
      </c>
      <c r="D13" s="13" t="s">
        <v>53</v>
      </c>
      <c r="E13" s="13" t="s">
        <v>52</v>
      </c>
      <c r="F13" s="8" t="s">
        <v>208</v>
      </c>
      <c r="G13" s="8" t="s">
        <v>124</v>
      </c>
      <c r="H13" s="94">
        <v>286</v>
      </c>
      <c r="I13" s="94">
        <v>1</v>
      </c>
      <c r="J13" s="94">
        <v>0</v>
      </c>
      <c r="K13" s="15">
        <v>1</v>
      </c>
    </row>
    <row r="14" spans="1:11" s="30" customFormat="1" x14ac:dyDescent="0.25">
      <c r="A14" s="114"/>
      <c r="B14" s="93">
        <v>42167</v>
      </c>
      <c r="C14" s="15">
        <v>123465</v>
      </c>
      <c r="D14" s="13" t="s">
        <v>55</v>
      </c>
      <c r="E14" s="13" t="s">
        <v>47</v>
      </c>
      <c r="F14" s="8" t="s">
        <v>206</v>
      </c>
      <c r="G14" s="8" t="s">
        <v>123</v>
      </c>
      <c r="H14" s="94">
        <v>441</v>
      </c>
      <c r="I14" s="94">
        <v>1</v>
      </c>
      <c r="J14" s="94">
        <v>0</v>
      </c>
      <c r="K14" s="15">
        <v>1</v>
      </c>
    </row>
    <row r="15" spans="1:11" s="30" customFormat="1" x14ac:dyDescent="0.25">
      <c r="A15" s="114"/>
      <c r="B15" s="93">
        <v>42168</v>
      </c>
      <c r="C15" s="15">
        <v>123467</v>
      </c>
      <c r="D15" s="13" t="s">
        <v>57</v>
      </c>
      <c r="E15" s="13" t="s">
        <v>61</v>
      </c>
      <c r="F15" s="8" t="s">
        <v>208</v>
      </c>
      <c r="G15" s="8" t="s">
        <v>124</v>
      </c>
      <c r="H15" s="94">
        <v>421</v>
      </c>
      <c r="I15" s="94">
        <v>1</v>
      </c>
      <c r="J15" s="94">
        <v>0</v>
      </c>
      <c r="K15" s="15">
        <v>1</v>
      </c>
    </row>
    <row r="16" spans="1:11" s="30" customFormat="1" x14ac:dyDescent="0.25">
      <c r="A16" s="114"/>
      <c r="B16" s="93">
        <v>42168</v>
      </c>
      <c r="C16" s="15">
        <v>123468</v>
      </c>
      <c r="D16" s="13" t="s">
        <v>58</v>
      </c>
      <c r="E16" s="13" t="s">
        <v>54</v>
      </c>
      <c r="F16" s="8" t="s">
        <v>206</v>
      </c>
      <c r="G16" s="8" t="s">
        <v>123</v>
      </c>
      <c r="H16" s="94">
        <v>450</v>
      </c>
      <c r="I16" s="94">
        <v>1</v>
      </c>
      <c r="J16" s="94">
        <v>0</v>
      </c>
      <c r="K16" s="15">
        <v>1</v>
      </c>
    </row>
    <row r="17" spans="1:11" s="30" customFormat="1" x14ac:dyDescent="0.25">
      <c r="A17" s="114"/>
      <c r="B17" s="93">
        <v>42168</v>
      </c>
      <c r="C17" s="15">
        <v>123469</v>
      </c>
      <c r="D17" s="13" t="s">
        <v>59</v>
      </c>
      <c r="E17" s="13" t="s">
        <v>50</v>
      </c>
      <c r="F17" s="8" t="s">
        <v>207</v>
      </c>
      <c r="G17" s="8" t="s">
        <v>123</v>
      </c>
      <c r="H17" s="94">
        <v>465</v>
      </c>
      <c r="I17" s="94">
        <v>1</v>
      </c>
      <c r="J17" s="94">
        <v>0</v>
      </c>
      <c r="K17" s="15">
        <v>1</v>
      </c>
    </row>
    <row r="18" spans="1:11" s="30" customFormat="1" x14ac:dyDescent="0.25">
      <c r="A18" s="114"/>
      <c r="B18" s="93">
        <v>42168</v>
      </c>
      <c r="C18" s="15">
        <v>123470</v>
      </c>
      <c r="D18" s="13" t="s">
        <v>60</v>
      </c>
      <c r="E18" s="13" t="s">
        <v>52</v>
      </c>
      <c r="F18" s="8" t="s">
        <v>208</v>
      </c>
      <c r="G18" s="8" t="s">
        <v>124</v>
      </c>
      <c r="H18" s="94">
        <v>329</v>
      </c>
      <c r="I18" s="94">
        <v>1</v>
      </c>
      <c r="J18" s="94">
        <v>0</v>
      </c>
      <c r="K18" s="15">
        <v>1</v>
      </c>
    </row>
    <row r="19" spans="1:11" s="30" customFormat="1" x14ac:dyDescent="0.25">
      <c r="A19" s="114"/>
      <c r="B19" s="93">
        <v>42168</v>
      </c>
      <c r="C19" s="15">
        <v>123471</v>
      </c>
      <c r="D19" s="13" t="s">
        <v>62</v>
      </c>
      <c r="E19" s="13" t="s">
        <v>47</v>
      </c>
      <c r="F19" s="8" t="s">
        <v>206</v>
      </c>
      <c r="G19" s="8" t="s">
        <v>123</v>
      </c>
      <c r="H19" s="94">
        <v>328</v>
      </c>
      <c r="I19" s="94">
        <v>1</v>
      </c>
      <c r="J19" s="94">
        <v>0</v>
      </c>
      <c r="K19" s="15">
        <v>1</v>
      </c>
    </row>
    <row r="20" spans="1:11" s="30" customFormat="1" x14ac:dyDescent="0.25">
      <c r="A20" s="114"/>
      <c r="B20" s="93">
        <v>42168</v>
      </c>
      <c r="C20" s="15">
        <v>123472</v>
      </c>
      <c r="D20" s="13" t="s">
        <v>63</v>
      </c>
      <c r="E20" s="13" t="s">
        <v>45</v>
      </c>
      <c r="F20" s="8" t="s">
        <v>207</v>
      </c>
      <c r="G20" s="8" t="s">
        <v>123</v>
      </c>
      <c r="H20" s="94">
        <v>490</v>
      </c>
      <c r="I20" s="94">
        <v>1</v>
      </c>
      <c r="J20" s="94">
        <v>0</v>
      </c>
      <c r="K20" s="15">
        <v>1</v>
      </c>
    </row>
    <row r="21" spans="1:11" s="30" customFormat="1" x14ac:dyDescent="0.25">
      <c r="A21" s="114"/>
      <c r="B21" s="93">
        <v>42168</v>
      </c>
      <c r="C21" s="15">
        <v>123473</v>
      </c>
      <c r="D21" s="13" t="s">
        <v>64</v>
      </c>
      <c r="E21" s="13" t="s">
        <v>61</v>
      </c>
      <c r="F21" s="8" t="s">
        <v>208</v>
      </c>
      <c r="G21" s="8" t="s">
        <v>124</v>
      </c>
      <c r="H21" s="94">
        <v>347</v>
      </c>
      <c r="I21" s="94">
        <v>1</v>
      </c>
      <c r="J21" s="94">
        <v>0</v>
      </c>
      <c r="K21" s="15">
        <v>1</v>
      </c>
    </row>
    <row r="22" spans="1:11" s="30" customFormat="1" x14ac:dyDescent="0.25">
      <c r="A22" s="114"/>
      <c r="B22" s="93">
        <v>42168</v>
      </c>
      <c r="C22" s="15">
        <v>123474</v>
      </c>
      <c r="D22" s="13" t="s">
        <v>65</v>
      </c>
      <c r="E22" s="13" t="s">
        <v>54</v>
      </c>
      <c r="F22" s="8" t="s">
        <v>206</v>
      </c>
      <c r="G22" s="8" t="s">
        <v>123</v>
      </c>
      <c r="H22" s="94">
        <v>277</v>
      </c>
      <c r="I22" s="94">
        <v>1</v>
      </c>
      <c r="J22" s="94">
        <v>0</v>
      </c>
      <c r="K22" s="15">
        <v>1</v>
      </c>
    </row>
    <row r="23" spans="1:11" s="30" customFormat="1" x14ac:dyDescent="0.25">
      <c r="A23" s="114"/>
      <c r="B23" s="93">
        <v>42168</v>
      </c>
      <c r="C23" s="15">
        <v>123475</v>
      </c>
      <c r="D23" s="13" t="s">
        <v>66</v>
      </c>
      <c r="E23" s="13" t="s">
        <v>50</v>
      </c>
      <c r="F23" s="8" t="s">
        <v>207</v>
      </c>
      <c r="G23" s="8" t="s">
        <v>123</v>
      </c>
      <c r="H23" s="94">
        <v>444</v>
      </c>
      <c r="I23" s="94">
        <v>1</v>
      </c>
      <c r="J23" s="94">
        <v>0</v>
      </c>
      <c r="K23" s="15">
        <v>1</v>
      </c>
    </row>
    <row r="24" spans="1:11" s="30" customFormat="1" x14ac:dyDescent="0.25">
      <c r="A24" s="114"/>
      <c r="B24" s="93">
        <v>42167</v>
      </c>
      <c r="C24" s="15">
        <v>123466</v>
      </c>
      <c r="D24" s="13" t="s">
        <v>56</v>
      </c>
      <c r="E24" s="13" t="s">
        <v>45</v>
      </c>
      <c r="F24" s="8" t="s">
        <v>207</v>
      </c>
      <c r="G24" s="8" t="s">
        <v>123</v>
      </c>
      <c r="H24" s="94">
        <v>0</v>
      </c>
      <c r="I24" s="94">
        <v>0</v>
      </c>
      <c r="J24" s="94">
        <v>1</v>
      </c>
      <c r="K24" s="15">
        <v>1</v>
      </c>
    </row>
    <row r="25" spans="1:11" s="30" customFormat="1" x14ac:dyDescent="0.25">
      <c r="A25" s="114"/>
      <c r="B25" s="93">
        <v>42167</v>
      </c>
      <c r="C25" s="15">
        <v>123467</v>
      </c>
      <c r="D25" s="13" t="s">
        <v>57</v>
      </c>
      <c r="E25" s="13" t="s">
        <v>61</v>
      </c>
      <c r="F25" s="8" t="s">
        <v>208</v>
      </c>
      <c r="G25" s="8" t="s">
        <v>124</v>
      </c>
      <c r="H25" s="94">
        <v>205</v>
      </c>
      <c r="I25" s="94">
        <v>1</v>
      </c>
      <c r="J25" s="94">
        <v>0</v>
      </c>
      <c r="K25" s="15">
        <v>1</v>
      </c>
    </row>
    <row r="26" spans="1:11" s="30" customFormat="1" x14ac:dyDescent="0.25">
      <c r="A26" s="114"/>
      <c r="B26" s="93">
        <v>42167</v>
      </c>
      <c r="C26" s="15">
        <v>123468</v>
      </c>
      <c r="D26" s="13" t="s">
        <v>58</v>
      </c>
      <c r="E26" s="13" t="s">
        <v>54</v>
      </c>
      <c r="F26" s="8" t="s">
        <v>206</v>
      </c>
      <c r="G26" s="8" t="s">
        <v>123</v>
      </c>
      <c r="H26" s="94">
        <v>0</v>
      </c>
      <c r="I26" s="94">
        <v>0</v>
      </c>
      <c r="J26" s="94">
        <v>1</v>
      </c>
      <c r="K26" s="15">
        <v>1</v>
      </c>
    </row>
    <row r="27" spans="1:11" s="30" customFormat="1" x14ac:dyDescent="0.25">
      <c r="A27" s="114"/>
      <c r="B27" s="93">
        <v>42167</v>
      </c>
      <c r="C27" s="15">
        <v>123469</v>
      </c>
      <c r="D27" s="13" t="s">
        <v>59</v>
      </c>
      <c r="E27" s="13" t="s">
        <v>50</v>
      </c>
      <c r="F27" s="8" t="s">
        <v>207</v>
      </c>
      <c r="G27" s="8" t="s">
        <v>123</v>
      </c>
      <c r="H27" s="94">
        <v>399</v>
      </c>
      <c r="I27" s="94">
        <v>1</v>
      </c>
      <c r="J27" s="94">
        <v>0</v>
      </c>
      <c r="K27" s="15">
        <v>1</v>
      </c>
    </row>
    <row r="28" spans="1:11" s="30" customFormat="1" x14ac:dyDescent="0.25">
      <c r="A28" s="114"/>
      <c r="B28" s="93">
        <v>42167</v>
      </c>
      <c r="C28" s="15">
        <v>123470</v>
      </c>
      <c r="D28" s="13" t="s">
        <v>60</v>
      </c>
      <c r="E28" s="13" t="s">
        <v>52</v>
      </c>
      <c r="F28" s="8" t="s">
        <v>208</v>
      </c>
      <c r="G28" s="8" t="s">
        <v>124</v>
      </c>
      <c r="H28" s="94">
        <v>440</v>
      </c>
      <c r="I28" s="94">
        <v>1</v>
      </c>
      <c r="J28" s="94">
        <v>0</v>
      </c>
      <c r="K28" s="15">
        <v>1</v>
      </c>
    </row>
    <row r="29" spans="1:11" s="30" customFormat="1" x14ac:dyDescent="0.25">
      <c r="A29" s="114"/>
      <c r="B29" s="93">
        <v>42167</v>
      </c>
      <c r="C29" s="15">
        <v>123471</v>
      </c>
      <c r="D29" s="13" t="s">
        <v>62</v>
      </c>
      <c r="E29" s="13" t="s">
        <v>47</v>
      </c>
      <c r="F29" s="8" t="s">
        <v>206</v>
      </c>
      <c r="G29" s="8" t="s">
        <v>123</v>
      </c>
      <c r="H29" s="94">
        <v>212</v>
      </c>
      <c r="I29" s="94">
        <v>1</v>
      </c>
      <c r="J29" s="94">
        <v>0</v>
      </c>
      <c r="K29" s="15">
        <v>1</v>
      </c>
    </row>
    <row r="30" spans="1:11" s="30" customFormat="1" x14ac:dyDescent="0.25">
      <c r="A30" s="114"/>
      <c r="B30" s="93">
        <v>42167</v>
      </c>
      <c r="C30" s="15">
        <v>123472</v>
      </c>
      <c r="D30" s="13" t="s">
        <v>63</v>
      </c>
      <c r="E30" s="13" t="s">
        <v>45</v>
      </c>
      <c r="F30" s="8" t="s">
        <v>207</v>
      </c>
      <c r="G30" s="8" t="s">
        <v>123</v>
      </c>
      <c r="H30" s="94">
        <v>317</v>
      </c>
      <c r="I30" s="94">
        <v>1</v>
      </c>
      <c r="J30" s="94">
        <v>0</v>
      </c>
      <c r="K30" s="15">
        <v>1</v>
      </c>
    </row>
    <row r="31" spans="1:11" s="30" customFormat="1" x14ac:dyDescent="0.25">
      <c r="A31" s="114"/>
      <c r="B31" s="93">
        <v>42167</v>
      </c>
      <c r="C31" s="15">
        <v>123473</v>
      </c>
      <c r="D31" s="13" t="s">
        <v>64</v>
      </c>
      <c r="E31" s="13" t="s">
        <v>61</v>
      </c>
      <c r="F31" s="8" t="s">
        <v>208</v>
      </c>
      <c r="G31" s="8" t="s">
        <v>124</v>
      </c>
      <c r="H31" s="94">
        <v>455</v>
      </c>
      <c r="I31" s="94">
        <v>1</v>
      </c>
      <c r="J31" s="94">
        <v>0</v>
      </c>
      <c r="K31" s="15">
        <v>1</v>
      </c>
    </row>
    <row r="32" spans="1:11" s="30" customFormat="1" x14ac:dyDescent="0.25">
      <c r="A32" s="114"/>
      <c r="B32" s="93">
        <v>42167</v>
      </c>
      <c r="C32" s="15">
        <v>123474</v>
      </c>
      <c r="D32" s="13" t="s">
        <v>65</v>
      </c>
      <c r="E32" s="13" t="s">
        <v>54</v>
      </c>
      <c r="F32" s="8" t="s">
        <v>206</v>
      </c>
      <c r="G32" s="8" t="s">
        <v>123</v>
      </c>
      <c r="H32" s="94">
        <v>289</v>
      </c>
      <c r="I32" s="94">
        <v>1</v>
      </c>
      <c r="J32" s="94">
        <v>0</v>
      </c>
      <c r="K32" s="15">
        <v>1</v>
      </c>
    </row>
    <row r="33" spans="1:11" s="30" customFormat="1" x14ac:dyDescent="0.25">
      <c r="A33" s="114"/>
      <c r="B33" s="93">
        <v>42167</v>
      </c>
      <c r="C33" s="15">
        <v>123475</v>
      </c>
      <c r="D33" s="13" t="s">
        <v>66</v>
      </c>
      <c r="E33" s="13" t="s">
        <v>50</v>
      </c>
      <c r="F33" s="8" t="s">
        <v>207</v>
      </c>
      <c r="G33" s="8" t="s">
        <v>123</v>
      </c>
      <c r="H33" s="94">
        <v>404</v>
      </c>
      <c r="I33" s="94">
        <v>1</v>
      </c>
      <c r="J33" s="94">
        <v>0</v>
      </c>
      <c r="K33" s="15">
        <v>1</v>
      </c>
    </row>
    <row r="34" spans="1:11" s="30" customFormat="1" x14ac:dyDescent="0.25">
      <c r="A34" s="114"/>
      <c r="B34" s="93">
        <v>42169</v>
      </c>
      <c r="C34" s="15">
        <v>123466</v>
      </c>
      <c r="D34" s="13" t="s">
        <v>56</v>
      </c>
      <c r="E34" s="13" t="s">
        <v>45</v>
      </c>
      <c r="F34" s="8" t="s">
        <v>207</v>
      </c>
      <c r="G34" s="8" t="s">
        <v>123</v>
      </c>
      <c r="H34" s="94">
        <v>255</v>
      </c>
      <c r="I34" s="94">
        <v>1</v>
      </c>
      <c r="J34" s="94">
        <v>0</v>
      </c>
      <c r="K34" s="15">
        <v>1</v>
      </c>
    </row>
    <row r="35" spans="1:11" s="30" customFormat="1" x14ac:dyDescent="0.25">
      <c r="A35" s="114"/>
      <c r="B35" s="93">
        <v>42169</v>
      </c>
      <c r="C35" s="15">
        <v>123467</v>
      </c>
      <c r="D35" s="13" t="s">
        <v>57</v>
      </c>
      <c r="E35" s="13" t="s">
        <v>61</v>
      </c>
      <c r="F35" s="8" t="s">
        <v>208</v>
      </c>
      <c r="G35" s="8" t="s">
        <v>124</v>
      </c>
      <c r="H35" s="94">
        <v>356</v>
      </c>
      <c r="I35" s="94">
        <v>1</v>
      </c>
      <c r="J35" s="94">
        <v>0</v>
      </c>
      <c r="K35" s="15">
        <v>1</v>
      </c>
    </row>
    <row r="36" spans="1:11" s="30" customFormat="1" x14ac:dyDescent="0.25">
      <c r="A36" s="114"/>
      <c r="B36" s="93">
        <v>42169</v>
      </c>
      <c r="C36" s="15">
        <v>123468</v>
      </c>
      <c r="D36" s="13" t="s">
        <v>58</v>
      </c>
      <c r="E36" s="13" t="s">
        <v>54</v>
      </c>
      <c r="F36" s="8" t="s">
        <v>206</v>
      </c>
      <c r="G36" s="8" t="s">
        <v>123</v>
      </c>
      <c r="H36" s="94">
        <v>353</v>
      </c>
      <c r="I36" s="94">
        <v>1</v>
      </c>
      <c r="J36" s="94">
        <v>0</v>
      </c>
      <c r="K36" s="15">
        <v>1</v>
      </c>
    </row>
    <row r="37" spans="1:11" s="30" customFormat="1" x14ac:dyDescent="0.25">
      <c r="A37" s="114"/>
      <c r="B37" s="93">
        <v>42169</v>
      </c>
      <c r="C37" s="15">
        <v>123469</v>
      </c>
      <c r="D37" s="13" t="s">
        <v>59</v>
      </c>
      <c r="E37" s="13" t="s">
        <v>50</v>
      </c>
      <c r="F37" s="8" t="s">
        <v>207</v>
      </c>
      <c r="G37" s="8" t="s">
        <v>123</v>
      </c>
      <c r="H37" s="94">
        <v>485</v>
      </c>
      <c r="I37" s="94">
        <v>1</v>
      </c>
      <c r="J37" s="94">
        <v>0</v>
      </c>
      <c r="K37" s="15">
        <v>1</v>
      </c>
    </row>
    <row r="38" spans="1:11" s="30" customFormat="1" x14ac:dyDescent="0.25">
      <c r="A38" s="114"/>
      <c r="B38" s="93">
        <v>42169</v>
      </c>
      <c r="C38" s="15">
        <v>123470</v>
      </c>
      <c r="D38" s="13" t="s">
        <v>60</v>
      </c>
      <c r="E38" s="13" t="s">
        <v>52</v>
      </c>
      <c r="F38" s="8" t="s">
        <v>208</v>
      </c>
      <c r="G38" s="8" t="s">
        <v>124</v>
      </c>
      <c r="H38" s="94">
        <v>380</v>
      </c>
      <c r="I38" s="94">
        <v>1</v>
      </c>
      <c r="J38" s="94">
        <v>0</v>
      </c>
      <c r="K38" s="15">
        <v>1</v>
      </c>
    </row>
    <row r="39" spans="1:11" s="30" customFormat="1" x14ac:dyDescent="0.25">
      <c r="A39" s="114"/>
      <c r="B39" s="93">
        <v>42169</v>
      </c>
      <c r="C39" s="15">
        <v>123471</v>
      </c>
      <c r="D39" s="13" t="s">
        <v>62</v>
      </c>
      <c r="E39" s="13" t="s">
        <v>47</v>
      </c>
      <c r="F39" s="8" t="s">
        <v>206</v>
      </c>
      <c r="G39" s="8" t="s">
        <v>123</v>
      </c>
      <c r="H39" s="94">
        <v>276</v>
      </c>
      <c r="I39" s="94">
        <v>1</v>
      </c>
      <c r="J39" s="94">
        <v>0</v>
      </c>
      <c r="K39" s="15">
        <v>1</v>
      </c>
    </row>
    <row r="40" spans="1:11" s="30" customFormat="1" x14ac:dyDescent="0.25">
      <c r="A40" s="114"/>
      <c r="B40" s="93">
        <v>42169</v>
      </c>
      <c r="C40" s="15">
        <v>123472</v>
      </c>
      <c r="D40" s="13" t="s">
        <v>63</v>
      </c>
      <c r="E40" s="13" t="s">
        <v>45</v>
      </c>
      <c r="F40" s="8" t="s">
        <v>207</v>
      </c>
      <c r="G40" s="8" t="s">
        <v>123</v>
      </c>
      <c r="H40" s="94">
        <v>354</v>
      </c>
      <c r="I40" s="94">
        <v>1</v>
      </c>
      <c r="J40" s="94">
        <v>0</v>
      </c>
      <c r="K40" s="15">
        <v>1</v>
      </c>
    </row>
    <row r="41" spans="1:11" s="30" customFormat="1" x14ac:dyDescent="0.25">
      <c r="A41" s="114"/>
      <c r="B41" s="93">
        <v>42169</v>
      </c>
      <c r="C41" s="15">
        <v>123473</v>
      </c>
      <c r="D41" s="13" t="s">
        <v>64</v>
      </c>
      <c r="E41" s="13" t="s">
        <v>61</v>
      </c>
      <c r="F41" s="8" t="s">
        <v>208</v>
      </c>
      <c r="G41" s="8" t="s">
        <v>124</v>
      </c>
      <c r="H41" s="94">
        <v>476</v>
      </c>
      <c r="I41" s="94">
        <v>1</v>
      </c>
      <c r="J41" s="94">
        <v>0</v>
      </c>
      <c r="K41" s="15">
        <v>1</v>
      </c>
    </row>
    <row r="42" spans="1:11" s="30" customFormat="1" x14ac:dyDescent="0.25">
      <c r="A42" s="114"/>
      <c r="B42" s="93">
        <v>42169</v>
      </c>
      <c r="C42" s="15">
        <v>123474</v>
      </c>
      <c r="D42" s="13" t="s">
        <v>65</v>
      </c>
      <c r="E42" s="13" t="s">
        <v>54</v>
      </c>
      <c r="F42" s="8" t="s">
        <v>206</v>
      </c>
      <c r="G42" s="8" t="s">
        <v>123</v>
      </c>
      <c r="H42" s="94">
        <v>266</v>
      </c>
      <c r="I42" s="94">
        <v>1</v>
      </c>
      <c r="J42" s="94">
        <v>0</v>
      </c>
      <c r="K42" s="15">
        <v>1</v>
      </c>
    </row>
    <row r="43" spans="1:11" s="30" customFormat="1" x14ac:dyDescent="0.25">
      <c r="A43" s="114"/>
      <c r="B43" s="93">
        <v>42169</v>
      </c>
      <c r="C43" s="15">
        <v>123475</v>
      </c>
      <c r="D43" s="13" t="s">
        <v>66</v>
      </c>
      <c r="E43" s="13" t="s">
        <v>50</v>
      </c>
      <c r="F43" s="8" t="s">
        <v>207</v>
      </c>
      <c r="G43" s="8" t="s">
        <v>123</v>
      </c>
      <c r="H43" s="94">
        <v>438</v>
      </c>
      <c r="I43" s="94">
        <v>1</v>
      </c>
      <c r="J43" s="94">
        <v>0</v>
      </c>
      <c r="K43" s="15">
        <v>1</v>
      </c>
    </row>
    <row r="44" spans="1:11" s="30" customFormat="1" x14ac:dyDescent="0.25">
      <c r="A44" s="114"/>
      <c r="B44" s="93">
        <v>42169</v>
      </c>
      <c r="C44" s="15">
        <v>123476</v>
      </c>
      <c r="D44" s="13" t="s">
        <v>67</v>
      </c>
      <c r="E44" s="13" t="s">
        <v>52</v>
      </c>
      <c r="F44" s="8" t="s">
        <v>208</v>
      </c>
      <c r="G44" s="8" t="s">
        <v>124</v>
      </c>
      <c r="H44" s="94">
        <v>472</v>
      </c>
      <c r="I44" s="94">
        <v>1</v>
      </c>
      <c r="J44" s="94">
        <v>0</v>
      </c>
      <c r="K44" s="15">
        <v>1</v>
      </c>
    </row>
    <row r="45" spans="1:11" s="30" customFormat="1" x14ac:dyDescent="0.25">
      <c r="A45" s="114"/>
      <c r="B45" s="93">
        <v>42171</v>
      </c>
      <c r="C45" s="15">
        <v>123512</v>
      </c>
      <c r="D45" s="13" t="s">
        <v>103</v>
      </c>
      <c r="E45" s="13" t="s">
        <v>52</v>
      </c>
      <c r="F45" s="8" t="s">
        <v>208</v>
      </c>
      <c r="G45" s="8" t="s">
        <v>124</v>
      </c>
      <c r="H45" s="94">
        <v>429</v>
      </c>
      <c r="I45" s="94">
        <v>1</v>
      </c>
      <c r="J45" s="94">
        <v>0</v>
      </c>
      <c r="K45" s="15">
        <v>1</v>
      </c>
    </row>
    <row r="46" spans="1:11" s="30" customFormat="1" x14ac:dyDescent="0.25">
      <c r="A46" s="114"/>
      <c r="B46" s="93">
        <v>42171</v>
      </c>
      <c r="C46" s="15">
        <v>123513</v>
      </c>
      <c r="D46" s="13" t="s">
        <v>104</v>
      </c>
      <c r="E46" s="13" t="s">
        <v>47</v>
      </c>
      <c r="F46" s="8" t="s">
        <v>206</v>
      </c>
      <c r="G46" s="8" t="s">
        <v>123</v>
      </c>
      <c r="H46" s="94">
        <v>387</v>
      </c>
      <c r="I46" s="94">
        <v>1</v>
      </c>
      <c r="J46" s="94">
        <v>0</v>
      </c>
      <c r="K46" s="15">
        <v>1</v>
      </c>
    </row>
    <row r="47" spans="1:11" s="30" customFormat="1" x14ac:dyDescent="0.25">
      <c r="A47" s="114"/>
      <c r="B47" s="93">
        <v>42171</v>
      </c>
      <c r="C47" s="15">
        <v>123514</v>
      </c>
      <c r="D47" s="13" t="s">
        <v>105</v>
      </c>
      <c r="E47" s="13" t="s">
        <v>45</v>
      </c>
      <c r="F47" s="8" t="s">
        <v>207</v>
      </c>
      <c r="G47" s="8" t="s">
        <v>123</v>
      </c>
      <c r="H47" s="94">
        <v>222</v>
      </c>
      <c r="I47" s="94">
        <v>1</v>
      </c>
      <c r="J47" s="94">
        <v>0</v>
      </c>
      <c r="K47" s="15">
        <v>1</v>
      </c>
    </row>
    <row r="48" spans="1:11" s="30" customFormat="1" x14ac:dyDescent="0.25">
      <c r="A48" s="114"/>
      <c r="B48" s="93">
        <v>42171</v>
      </c>
      <c r="C48" s="15">
        <v>123515</v>
      </c>
      <c r="D48" s="13" t="s">
        <v>106</v>
      </c>
      <c r="E48" s="13" t="s">
        <v>61</v>
      </c>
      <c r="F48" s="8" t="s">
        <v>208</v>
      </c>
      <c r="G48" s="8" t="s">
        <v>124</v>
      </c>
      <c r="H48" s="94">
        <v>423</v>
      </c>
      <c r="I48" s="94">
        <v>1</v>
      </c>
      <c r="J48" s="94">
        <v>0</v>
      </c>
      <c r="K48" s="15">
        <v>1</v>
      </c>
    </row>
    <row r="49" spans="1:11" s="30" customFormat="1" x14ac:dyDescent="0.25">
      <c r="A49" s="114"/>
      <c r="B49" s="93">
        <v>42171</v>
      </c>
      <c r="C49" s="15">
        <v>123516</v>
      </c>
      <c r="D49" s="13" t="s">
        <v>107</v>
      </c>
      <c r="E49" s="13" t="s">
        <v>54</v>
      </c>
      <c r="F49" s="8" t="s">
        <v>206</v>
      </c>
      <c r="G49" s="8" t="s">
        <v>123</v>
      </c>
      <c r="H49" s="94">
        <v>489</v>
      </c>
      <c r="I49" s="94">
        <v>1</v>
      </c>
      <c r="J49" s="94">
        <v>0</v>
      </c>
      <c r="K49" s="15">
        <v>1</v>
      </c>
    </row>
    <row r="50" spans="1:11" s="30" customFormat="1" x14ac:dyDescent="0.25">
      <c r="A50" s="114"/>
      <c r="B50" s="93">
        <v>42171</v>
      </c>
      <c r="C50" s="15">
        <v>123517</v>
      </c>
      <c r="D50" s="13" t="s">
        <v>108</v>
      </c>
      <c r="E50" s="13" t="s">
        <v>50</v>
      </c>
      <c r="F50" s="8" t="s">
        <v>207</v>
      </c>
      <c r="G50" s="8" t="s">
        <v>123</v>
      </c>
      <c r="H50" s="94">
        <v>472</v>
      </c>
      <c r="I50" s="94">
        <v>1</v>
      </c>
      <c r="J50" s="94">
        <v>0</v>
      </c>
      <c r="K50" s="15">
        <v>1</v>
      </c>
    </row>
    <row r="51" spans="1:11" s="30" customFormat="1" x14ac:dyDescent="0.25">
      <c r="A51" s="114"/>
      <c r="B51" s="93">
        <v>42171</v>
      </c>
      <c r="C51" s="15">
        <v>123518</v>
      </c>
      <c r="D51" s="13" t="s">
        <v>109</v>
      </c>
      <c r="E51" s="13" t="s">
        <v>52</v>
      </c>
      <c r="F51" s="8" t="s">
        <v>208</v>
      </c>
      <c r="G51" s="8" t="s">
        <v>124</v>
      </c>
      <c r="H51" s="94">
        <v>461</v>
      </c>
      <c r="I51" s="94">
        <v>1</v>
      </c>
      <c r="J51" s="94">
        <v>0</v>
      </c>
      <c r="K51" s="15">
        <v>1</v>
      </c>
    </row>
    <row r="52" spans="1:11" s="30" customFormat="1" x14ac:dyDescent="0.25">
      <c r="A52" s="114"/>
      <c r="B52" s="93">
        <v>42171</v>
      </c>
      <c r="C52" s="15">
        <v>123519</v>
      </c>
      <c r="D52" s="13" t="s">
        <v>110</v>
      </c>
      <c r="E52" s="13" t="s">
        <v>47</v>
      </c>
      <c r="F52" s="8" t="s">
        <v>206</v>
      </c>
      <c r="G52" s="8" t="s">
        <v>123</v>
      </c>
      <c r="H52" s="94">
        <v>227</v>
      </c>
      <c r="I52" s="94">
        <v>1</v>
      </c>
      <c r="J52" s="94">
        <v>0</v>
      </c>
      <c r="K52" s="15">
        <v>1</v>
      </c>
    </row>
    <row r="53" spans="1:11" s="30" customFormat="1" x14ac:dyDescent="0.25">
      <c r="A53" s="114"/>
      <c r="B53" s="93">
        <v>42171</v>
      </c>
      <c r="C53" s="15">
        <v>123520</v>
      </c>
      <c r="D53" s="13" t="s">
        <v>111</v>
      </c>
      <c r="E53" s="13" t="s">
        <v>45</v>
      </c>
      <c r="F53" s="8" t="s">
        <v>207</v>
      </c>
      <c r="G53" s="8" t="s">
        <v>123</v>
      </c>
      <c r="H53" s="94">
        <v>352</v>
      </c>
      <c r="I53" s="94">
        <v>1</v>
      </c>
      <c r="J53" s="94">
        <v>0</v>
      </c>
      <c r="K53" s="15">
        <v>1</v>
      </c>
    </row>
    <row r="54" spans="1:11" s="30" customFormat="1" x14ac:dyDescent="0.25">
      <c r="A54" s="114"/>
      <c r="B54" s="93">
        <v>42171</v>
      </c>
      <c r="C54" s="15">
        <v>123521</v>
      </c>
      <c r="D54" s="13" t="s">
        <v>112</v>
      </c>
      <c r="E54" s="13" t="s">
        <v>61</v>
      </c>
      <c r="F54" s="8" t="s">
        <v>208</v>
      </c>
      <c r="G54" s="8" t="s">
        <v>124</v>
      </c>
      <c r="H54" s="94">
        <v>361</v>
      </c>
      <c r="I54" s="94">
        <v>1</v>
      </c>
      <c r="J54" s="94">
        <v>0</v>
      </c>
      <c r="K54" s="15">
        <v>1</v>
      </c>
    </row>
    <row r="55" spans="1:11" s="30" customFormat="1" x14ac:dyDescent="0.25">
      <c r="A55" s="114"/>
      <c r="B55" s="93">
        <v>42167</v>
      </c>
      <c r="C55" s="15">
        <v>123476</v>
      </c>
      <c r="D55" s="13" t="s">
        <v>67</v>
      </c>
      <c r="E55" s="13" t="s">
        <v>52</v>
      </c>
      <c r="F55" s="8" t="s">
        <v>208</v>
      </c>
      <c r="G55" s="8" t="s">
        <v>124</v>
      </c>
      <c r="H55" s="94">
        <v>425</v>
      </c>
      <c r="I55" s="94">
        <v>1</v>
      </c>
      <c r="J55" s="94">
        <v>0</v>
      </c>
      <c r="K55" s="15">
        <v>1</v>
      </c>
    </row>
    <row r="56" spans="1:11" s="30" customFormat="1" x14ac:dyDescent="0.25">
      <c r="A56" s="114"/>
      <c r="B56" s="93">
        <v>42167</v>
      </c>
      <c r="C56" s="15">
        <v>123477</v>
      </c>
      <c r="D56" s="13" t="s">
        <v>68</v>
      </c>
      <c r="E56" s="13" t="s">
        <v>47</v>
      </c>
      <c r="F56" s="8" t="s">
        <v>206</v>
      </c>
      <c r="G56" s="8" t="s">
        <v>123</v>
      </c>
      <c r="H56" s="94">
        <v>365</v>
      </c>
      <c r="I56" s="94">
        <v>1</v>
      </c>
      <c r="J56" s="94">
        <v>0</v>
      </c>
      <c r="K56" s="15">
        <v>1</v>
      </c>
    </row>
    <row r="57" spans="1:11" s="30" customFormat="1" x14ac:dyDescent="0.25">
      <c r="A57" s="114"/>
      <c r="B57" s="93">
        <v>42167</v>
      </c>
      <c r="C57" s="15">
        <v>123478</v>
      </c>
      <c r="D57" s="13" t="s">
        <v>69</v>
      </c>
      <c r="E57" s="13" t="s">
        <v>45</v>
      </c>
      <c r="F57" s="8" t="s">
        <v>207</v>
      </c>
      <c r="G57" s="8" t="s">
        <v>123</v>
      </c>
      <c r="H57" s="94">
        <v>411</v>
      </c>
      <c r="I57" s="94">
        <v>1</v>
      </c>
      <c r="J57" s="94">
        <v>0</v>
      </c>
      <c r="K57" s="15">
        <v>1</v>
      </c>
    </row>
    <row r="58" spans="1:11" s="30" customFormat="1" x14ac:dyDescent="0.25">
      <c r="A58" s="114"/>
      <c r="B58" s="93">
        <v>42167</v>
      </c>
      <c r="C58" s="15">
        <v>123479</v>
      </c>
      <c r="D58" s="13" t="s">
        <v>70</v>
      </c>
      <c r="E58" s="13" t="s">
        <v>61</v>
      </c>
      <c r="F58" s="8" t="s">
        <v>208</v>
      </c>
      <c r="G58" s="8" t="s">
        <v>124</v>
      </c>
      <c r="H58" s="94">
        <v>322</v>
      </c>
      <c r="I58" s="94">
        <v>1</v>
      </c>
      <c r="J58" s="94">
        <v>0</v>
      </c>
      <c r="K58" s="15">
        <v>1</v>
      </c>
    </row>
    <row r="59" spans="1:11" s="30" customFormat="1" x14ac:dyDescent="0.25">
      <c r="A59" s="114"/>
      <c r="B59" s="93">
        <v>42167</v>
      </c>
      <c r="C59" s="15">
        <v>123480</v>
      </c>
      <c r="D59" s="13" t="s">
        <v>71</v>
      </c>
      <c r="E59" s="13" t="s">
        <v>54</v>
      </c>
      <c r="F59" s="8" t="s">
        <v>206</v>
      </c>
      <c r="G59" s="8" t="s">
        <v>123</v>
      </c>
      <c r="H59" s="94">
        <v>403</v>
      </c>
      <c r="I59" s="94">
        <v>1</v>
      </c>
      <c r="J59" s="94">
        <v>0</v>
      </c>
      <c r="K59" s="15">
        <v>1</v>
      </c>
    </row>
    <row r="60" spans="1:11" s="30" customFormat="1" x14ac:dyDescent="0.25">
      <c r="A60" s="114"/>
      <c r="B60" s="93">
        <v>42167</v>
      </c>
      <c r="C60" s="15">
        <v>123481</v>
      </c>
      <c r="D60" s="13" t="s">
        <v>72</v>
      </c>
      <c r="E60" s="13" t="s">
        <v>50</v>
      </c>
      <c r="F60" s="8" t="s">
        <v>207</v>
      </c>
      <c r="G60" s="8" t="s">
        <v>123</v>
      </c>
      <c r="H60" s="94">
        <v>234</v>
      </c>
      <c r="I60" s="94">
        <v>1</v>
      </c>
      <c r="J60" s="94">
        <v>0</v>
      </c>
      <c r="K60" s="15">
        <v>1</v>
      </c>
    </row>
    <row r="61" spans="1:11" s="30" customFormat="1" x14ac:dyDescent="0.25">
      <c r="A61" s="114"/>
      <c r="B61" s="93">
        <v>42167</v>
      </c>
      <c r="C61" s="15">
        <v>123482</v>
      </c>
      <c r="D61" s="13" t="s">
        <v>73</v>
      </c>
      <c r="E61" s="13" t="s">
        <v>52</v>
      </c>
      <c r="F61" s="8" t="s">
        <v>208</v>
      </c>
      <c r="G61" s="8" t="s">
        <v>124</v>
      </c>
      <c r="H61" s="94">
        <v>288</v>
      </c>
      <c r="I61" s="94">
        <v>1</v>
      </c>
      <c r="J61" s="94">
        <v>0</v>
      </c>
      <c r="K61" s="15">
        <v>1</v>
      </c>
    </row>
    <row r="62" spans="1:11" s="30" customFormat="1" x14ac:dyDescent="0.25">
      <c r="A62" s="114"/>
      <c r="B62" s="93">
        <v>42167</v>
      </c>
      <c r="C62" s="15">
        <v>123483</v>
      </c>
      <c r="D62" s="13" t="s">
        <v>74</v>
      </c>
      <c r="E62" s="13" t="s">
        <v>47</v>
      </c>
      <c r="F62" s="8" t="s">
        <v>206</v>
      </c>
      <c r="G62" s="8" t="s">
        <v>123</v>
      </c>
      <c r="H62" s="94">
        <v>293</v>
      </c>
      <c r="I62" s="94">
        <v>1</v>
      </c>
      <c r="J62" s="94">
        <v>0</v>
      </c>
      <c r="K62" s="15">
        <v>1</v>
      </c>
    </row>
    <row r="63" spans="1:11" s="30" customFormat="1" x14ac:dyDescent="0.25">
      <c r="A63" s="114"/>
      <c r="B63" s="93">
        <v>42167</v>
      </c>
      <c r="C63" s="15">
        <v>123484</v>
      </c>
      <c r="D63" s="13" t="s">
        <v>75</v>
      </c>
      <c r="E63" s="13" t="s">
        <v>45</v>
      </c>
      <c r="F63" s="8" t="s">
        <v>207</v>
      </c>
      <c r="G63" s="8" t="s">
        <v>123</v>
      </c>
      <c r="H63" s="94">
        <v>452</v>
      </c>
      <c r="I63" s="94">
        <v>1</v>
      </c>
      <c r="J63" s="94">
        <v>0</v>
      </c>
      <c r="K63" s="15">
        <v>1</v>
      </c>
    </row>
    <row r="64" spans="1:11" s="30" customFormat="1" x14ac:dyDescent="0.25">
      <c r="A64" s="114"/>
      <c r="B64" s="93">
        <v>42167</v>
      </c>
      <c r="C64" s="15">
        <v>123485</v>
      </c>
      <c r="D64" s="13" t="s">
        <v>76</v>
      </c>
      <c r="E64" s="13" t="s">
        <v>61</v>
      </c>
      <c r="F64" s="8" t="s">
        <v>208</v>
      </c>
      <c r="G64" s="8" t="s">
        <v>124</v>
      </c>
      <c r="H64" s="94">
        <v>295</v>
      </c>
      <c r="I64" s="94">
        <v>1</v>
      </c>
      <c r="J64" s="94">
        <v>0</v>
      </c>
      <c r="K64" s="15">
        <v>1</v>
      </c>
    </row>
    <row r="65" spans="1:11" s="30" customFormat="1" x14ac:dyDescent="0.25">
      <c r="A65" s="114"/>
      <c r="B65" s="93">
        <v>42167</v>
      </c>
      <c r="C65" s="15">
        <v>123486</v>
      </c>
      <c r="D65" s="13" t="s">
        <v>77</v>
      </c>
      <c r="E65" s="13" t="s">
        <v>54</v>
      </c>
      <c r="F65" s="8" t="s">
        <v>206</v>
      </c>
      <c r="G65" s="8" t="s">
        <v>123</v>
      </c>
      <c r="H65" s="94">
        <v>365</v>
      </c>
      <c r="I65" s="94">
        <v>1</v>
      </c>
      <c r="J65" s="94">
        <v>0</v>
      </c>
      <c r="K65" s="15">
        <v>1</v>
      </c>
    </row>
    <row r="66" spans="1:11" s="30" customFormat="1" x14ac:dyDescent="0.25">
      <c r="A66" s="114"/>
      <c r="B66" s="93">
        <v>42167</v>
      </c>
      <c r="C66" s="15">
        <v>123487</v>
      </c>
      <c r="D66" s="13" t="s">
        <v>78</v>
      </c>
      <c r="E66" s="13" t="s">
        <v>50</v>
      </c>
      <c r="F66" s="8" t="s">
        <v>207</v>
      </c>
      <c r="G66" s="8" t="s">
        <v>123</v>
      </c>
      <c r="H66" s="94">
        <v>357</v>
      </c>
      <c r="I66" s="94">
        <v>1</v>
      </c>
      <c r="J66" s="94">
        <v>0</v>
      </c>
      <c r="K66" s="15">
        <v>1</v>
      </c>
    </row>
    <row r="67" spans="1:11" s="30" customFormat="1" x14ac:dyDescent="0.25">
      <c r="A67" s="114"/>
      <c r="B67" s="93">
        <v>42167</v>
      </c>
      <c r="C67" s="15">
        <v>123488</v>
      </c>
      <c r="D67" s="13" t="s">
        <v>79</v>
      </c>
      <c r="E67" s="13" t="s">
        <v>52</v>
      </c>
      <c r="F67" s="8" t="s">
        <v>208</v>
      </c>
      <c r="G67" s="8" t="s">
        <v>124</v>
      </c>
      <c r="H67" s="94">
        <v>376</v>
      </c>
      <c r="I67" s="94">
        <v>1</v>
      </c>
      <c r="J67" s="94">
        <v>0</v>
      </c>
      <c r="K67" s="15">
        <v>1</v>
      </c>
    </row>
    <row r="68" spans="1:11" s="30" customFormat="1" x14ac:dyDescent="0.25">
      <c r="A68" s="114"/>
      <c r="B68" s="93">
        <v>42167</v>
      </c>
      <c r="C68" s="15">
        <v>123489</v>
      </c>
      <c r="D68" s="13" t="s">
        <v>80</v>
      </c>
      <c r="E68" s="13" t="s">
        <v>47</v>
      </c>
      <c r="F68" s="8" t="s">
        <v>206</v>
      </c>
      <c r="G68" s="8" t="s">
        <v>123</v>
      </c>
      <c r="H68" s="94">
        <v>470</v>
      </c>
      <c r="I68" s="94">
        <v>1</v>
      </c>
      <c r="J68" s="94">
        <v>0</v>
      </c>
      <c r="K68" s="15">
        <v>1</v>
      </c>
    </row>
    <row r="69" spans="1:11" s="30" customFormat="1" x14ac:dyDescent="0.25">
      <c r="A69" s="114"/>
      <c r="B69" s="93">
        <v>42167</v>
      </c>
      <c r="C69" s="15">
        <v>123490</v>
      </c>
      <c r="D69" s="13" t="s">
        <v>81</v>
      </c>
      <c r="E69" s="13" t="s">
        <v>45</v>
      </c>
      <c r="F69" s="8" t="s">
        <v>207</v>
      </c>
      <c r="G69" s="8" t="s">
        <v>123</v>
      </c>
      <c r="H69" s="94">
        <v>488</v>
      </c>
      <c r="I69" s="94">
        <v>1</v>
      </c>
      <c r="J69" s="94">
        <v>0</v>
      </c>
      <c r="K69" s="15">
        <v>1</v>
      </c>
    </row>
    <row r="70" spans="1:11" s="30" customFormat="1" x14ac:dyDescent="0.25">
      <c r="A70" s="114"/>
      <c r="B70" s="93">
        <v>42167</v>
      </c>
      <c r="C70" s="15">
        <v>123491</v>
      </c>
      <c r="D70" s="13" t="s">
        <v>82</v>
      </c>
      <c r="E70" s="13" t="s">
        <v>61</v>
      </c>
      <c r="F70" s="8" t="s">
        <v>208</v>
      </c>
      <c r="G70" s="8" t="s">
        <v>124</v>
      </c>
      <c r="H70" s="94">
        <v>295</v>
      </c>
      <c r="I70" s="94">
        <v>1</v>
      </c>
      <c r="J70" s="94">
        <v>0</v>
      </c>
      <c r="K70" s="15">
        <v>1</v>
      </c>
    </row>
    <row r="71" spans="1:11" s="30" customFormat="1" x14ac:dyDescent="0.25">
      <c r="A71" s="114"/>
      <c r="B71" s="93">
        <v>42167</v>
      </c>
      <c r="C71" s="15">
        <v>123492</v>
      </c>
      <c r="D71" s="13" t="s">
        <v>83</v>
      </c>
      <c r="E71" s="13" t="s">
        <v>54</v>
      </c>
      <c r="F71" s="8" t="s">
        <v>206</v>
      </c>
      <c r="G71" s="8" t="s">
        <v>123</v>
      </c>
      <c r="H71" s="94">
        <v>243</v>
      </c>
      <c r="I71" s="94">
        <v>1</v>
      </c>
      <c r="J71" s="94">
        <v>0</v>
      </c>
      <c r="K71" s="15">
        <v>1</v>
      </c>
    </row>
    <row r="72" spans="1:11" s="30" customFormat="1" x14ac:dyDescent="0.25">
      <c r="A72" s="114"/>
      <c r="B72" s="93">
        <v>42167</v>
      </c>
      <c r="C72" s="15">
        <v>123493</v>
      </c>
      <c r="D72" s="13" t="s">
        <v>84</v>
      </c>
      <c r="E72" s="13" t="s">
        <v>50</v>
      </c>
      <c r="F72" s="8" t="s">
        <v>207</v>
      </c>
      <c r="G72" s="8" t="s">
        <v>123</v>
      </c>
      <c r="H72" s="94">
        <v>299</v>
      </c>
      <c r="I72" s="94">
        <v>1</v>
      </c>
      <c r="J72" s="94">
        <v>0</v>
      </c>
      <c r="K72" s="15">
        <v>1</v>
      </c>
    </row>
    <row r="73" spans="1:11" s="30" customFormat="1" x14ac:dyDescent="0.25">
      <c r="A73" s="114"/>
      <c r="B73" s="93">
        <v>42167</v>
      </c>
      <c r="C73" s="15">
        <v>123494</v>
      </c>
      <c r="D73" s="13" t="s">
        <v>85</v>
      </c>
      <c r="E73" s="13" t="s">
        <v>52</v>
      </c>
      <c r="F73" s="8" t="s">
        <v>208</v>
      </c>
      <c r="G73" s="8" t="s">
        <v>124</v>
      </c>
      <c r="H73" s="94">
        <v>341</v>
      </c>
      <c r="I73" s="94">
        <v>1</v>
      </c>
      <c r="J73" s="94">
        <v>0</v>
      </c>
      <c r="K73" s="15">
        <v>1</v>
      </c>
    </row>
    <row r="74" spans="1:11" s="30" customFormat="1" x14ac:dyDescent="0.25">
      <c r="A74" s="114"/>
      <c r="B74" s="93">
        <v>42168</v>
      </c>
      <c r="C74" s="15">
        <v>123456</v>
      </c>
      <c r="D74" s="13" t="s">
        <v>41</v>
      </c>
      <c r="E74" s="13" t="s">
        <v>54</v>
      </c>
      <c r="F74" s="8" t="s">
        <v>206</v>
      </c>
      <c r="G74" s="8" t="s">
        <v>123</v>
      </c>
      <c r="H74" s="94">
        <v>488</v>
      </c>
      <c r="I74" s="94">
        <v>1</v>
      </c>
      <c r="J74" s="94">
        <v>0</v>
      </c>
      <c r="K74" s="15">
        <v>1</v>
      </c>
    </row>
    <row r="75" spans="1:11" s="30" customFormat="1" x14ac:dyDescent="0.25">
      <c r="A75" s="114"/>
      <c r="B75" s="93">
        <v>42168</v>
      </c>
      <c r="C75" s="15">
        <v>123457</v>
      </c>
      <c r="D75" s="13" t="s">
        <v>42</v>
      </c>
      <c r="E75" s="13" t="s">
        <v>50</v>
      </c>
      <c r="F75" s="8" t="s">
        <v>207</v>
      </c>
      <c r="G75" s="8" t="s">
        <v>123</v>
      </c>
      <c r="H75" s="94">
        <v>463</v>
      </c>
      <c r="I75" s="94">
        <v>1</v>
      </c>
      <c r="J75" s="94">
        <v>0</v>
      </c>
      <c r="K75" s="15">
        <v>1</v>
      </c>
    </row>
    <row r="76" spans="1:11" s="30" customFormat="1" x14ac:dyDescent="0.25">
      <c r="A76" s="114"/>
      <c r="B76" s="93">
        <v>42168</v>
      </c>
      <c r="C76" s="15">
        <v>123458</v>
      </c>
      <c r="D76" s="13" t="s">
        <v>43</v>
      </c>
      <c r="E76" s="13" t="s">
        <v>52</v>
      </c>
      <c r="F76" s="8" t="s">
        <v>208</v>
      </c>
      <c r="G76" s="8" t="s">
        <v>124</v>
      </c>
      <c r="H76" s="94">
        <v>349</v>
      </c>
      <c r="I76" s="94">
        <v>1</v>
      </c>
      <c r="J76" s="94">
        <v>0</v>
      </c>
      <c r="K76" s="15">
        <v>1</v>
      </c>
    </row>
    <row r="77" spans="1:11" s="30" customFormat="1" x14ac:dyDescent="0.25">
      <c r="A77" s="114"/>
      <c r="B77" s="93">
        <v>42168</v>
      </c>
      <c r="C77" s="15">
        <v>123459</v>
      </c>
      <c r="D77" s="13" t="s">
        <v>44</v>
      </c>
      <c r="E77" s="13" t="s">
        <v>47</v>
      </c>
      <c r="F77" s="8" t="s">
        <v>206</v>
      </c>
      <c r="G77" s="8" t="s">
        <v>123</v>
      </c>
      <c r="H77" s="94">
        <v>316</v>
      </c>
      <c r="I77" s="94">
        <v>1</v>
      </c>
      <c r="J77" s="94">
        <v>0</v>
      </c>
      <c r="K77" s="15">
        <v>1</v>
      </c>
    </row>
    <row r="78" spans="1:11" s="30" customFormat="1" x14ac:dyDescent="0.25">
      <c r="A78" s="114"/>
      <c r="B78" s="93">
        <v>42168</v>
      </c>
      <c r="C78" s="15">
        <v>123460</v>
      </c>
      <c r="D78" s="13" t="s">
        <v>46</v>
      </c>
      <c r="E78" s="13" t="s">
        <v>45</v>
      </c>
      <c r="F78" s="8" t="s">
        <v>207</v>
      </c>
      <c r="G78" s="8" t="s">
        <v>123</v>
      </c>
      <c r="H78" s="94">
        <v>283</v>
      </c>
      <c r="I78" s="94">
        <v>1</v>
      </c>
      <c r="J78" s="94">
        <v>0</v>
      </c>
      <c r="K78" s="15">
        <v>1</v>
      </c>
    </row>
    <row r="79" spans="1:11" s="30" customFormat="1" x14ac:dyDescent="0.25">
      <c r="A79" s="114"/>
      <c r="B79" s="93">
        <v>42168</v>
      </c>
      <c r="C79" s="15">
        <v>123461</v>
      </c>
      <c r="D79" s="13" t="s">
        <v>48</v>
      </c>
      <c r="E79" s="13" t="s">
        <v>61</v>
      </c>
      <c r="F79" s="8" t="s">
        <v>208</v>
      </c>
      <c r="G79" s="8" t="s">
        <v>124</v>
      </c>
      <c r="H79" s="94">
        <v>272</v>
      </c>
      <c r="I79" s="94">
        <v>1</v>
      </c>
      <c r="J79" s="94">
        <v>0</v>
      </c>
      <c r="K79" s="15">
        <v>1</v>
      </c>
    </row>
    <row r="80" spans="1:11" s="30" customFormat="1" x14ac:dyDescent="0.25">
      <c r="A80" s="114"/>
      <c r="B80" s="93">
        <v>42168</v>
      </c>
      <c r="C80" s="15">
        <v>123462</v>
      </c>
      <c r="D80" s="13" t="s">
        <v>49</v>
      </c>
      <c r="E80" s="13" t="s">
        <v>54</v>
      </c>
      <c r="F80" s="8" t="s">
        <v>206</v>
      </c>
      <c r="G80" s="8" t="s">
        <v>123</v>
      </c>
      <c r="H80" s="94">
        <v>286</v>
      </c>
      <c r="I80" s="94">
        <v>1</v>
      </c>
      <c r="J80" s="94">
        <v>0</v>
      </c>
      <c r="K80" s="15">
        <v>1</v>
      </c>
    </row>
    <row r="81" spans="1:11" s="30" customFormat="1" x14ac:dyDescent="0.25">
      <c r="A81" s="114"/>
      <c r="B81" s="93">
        <v>42168</v>
      </c>
      <c r="C81" s="15">
        <v>123463</v>
      </c>
      <c r="D81" s="13" t="s">
        <v>51</v>
      </c>
      <c r="E81" s="13" t="s">
        <v>50</v>
      </c>
      <c r="F81" s="8" t="s">
        <v>207</v>
      </c>
      <c r="G81" s="8" t="s">
        <v>123</v>
      </c>
      <c r="H81" s="94">
        <v>471</v>
      </c>
      <c r="I81" s="94">
        <v>1</v>
      </c>
      <c r="J81" s="94">
        <v>0</v>
      </c>
      <c r="K81" s="15">
        <v>1</v>
      </c>
    </row>
    <row r="82" spans="1:11" s="30" customFormat="1" x14ac:dyDescent="0.25">
      <c r="A82" s="114"/>
      <c r="B82" s="93">
        <v>42168</v>
      </c>
      <c r="C82" s="15">
        <v>123464</v>
      </c>
      <c r="D82" s="13" t="s">
        <v>53</v>
      </c>
      <c r="E82" s="13" t="s">
        <v>52</v>
      </c>
      <c r="F82" s="8" t="s">
        <v>208</v>
      </c>
      <c r="G82" s="8" t="s">
        <v>124</v>
      </c>
      <c r="H82" s="94">
        <v>294</v>
      </c>
      <c r="I82" s="94">
        <v>1</v>
      </c>
      <c r="J82" s="94">
        <v>0</v>
      </c>
      <c r="K82" s="15">
        <v>1</v>
      </c>
    </row>
    <row r="83" spans="1:11" s="30" customFormat="1" x14ac:dyDescent="0.25">
      <c r="A83" s="114"/>
      <c r="B83" s="93">
        <v>42168</v>
      </c>
      <c r="C83" s="15">
        <v>123465</v>
      </c>
      <c r="D83" s="13" t="s">
        <v>55</v>
      </c>
      <c r="E83" s="13" t="s">
        <v>47</v>
      </c>
      <c r="F83" s="8" t="s">
        <v>206</v>
      </c>
      <c r="G83" s="8" t="s">
        <v>123</v>
      </c>
      <c r="H83" s="94">
        <v>368</v>
      </c>
      <c r="I83" s="94">
        <v>1</v>
      </c>
      <c r="J83" s="94">
        <v>0</v>
      </c>
      <c r="K83" s="15">
        <v>1</v>
      </c>
    </row>
    <row r="84" spans="1:11" s="30" customFormat="1" x14ac:dyDescent="0.25">
      <c r="A84" s="114"/>
      <c r="B84" s="93">
        <v>42168</v>
      </c>
      <c r="C84" s="15">
        <v>123466</v>
      </c>
      <c r="D84" s="13" t="s">
        <v>56</v>
      </c>
      <c r="E84" s="13" t="s">
        <v>45</v>
      </c>
      <c r="F84" s="8" t="s">
        <v>207</v>
      </c>
      <c r="G84" s="8" t="s">
        <v>123</v>
      </c>
      <c r="H84" s="94">
        <v>477</v>
      </c>
      <c r="I84" s="94">
        <v>1</v>
      </c>
      <c r="J84" s="94">
        <v>0</v>
      </c>
      <c r="K84" s="15">
        <v>1</v>
      </c>
    </row>
    <row r="85" spans="1:11" s="30" customFormat="1" x14ac:dyDescent="0.25">
      <c r="A85" s="114"/>
      <c r="B85" s="93">
        <v>42171</v>
      </c>
      <c r="C85" s="15">
        <v>123495</v>
      </c>
      <c r="D85" s="13" t="s">
        <v>86</v>
      </c>
      <c r="E85" s="13" t="s">
        <v>47</v>
      </c>
      <c r="F85" s="8" t="s">
        <v>206</v>
      </c>
      <c r="G85" s="8" t="s">
        <v>123</v>
      </c>
      <c r="H85" s="94">
        <v>498</v>
      </c>
      <c r="I85" s="94">
        <v>1</v>
      </c>
      <c r="J85" s="94">
        <v>0</v>
      </c>
      <c r="K85" s="15">
        <v>1</v>
      </c>
    </row>
    <row r="86" spans="1:11" s="30" customFormat="1" x14ac:dyDescent="0.25">
      <c r="A86" s="114"/>
      <c r="B86" s="93">
        <v>42171</v>
      </c>
      <c r="C86" s="15">
        <v>123496</v>
      </c>
      <c r="D86" s="13" t="s">
        <v>87</v>
      </c>
      <c r="E86" s="13" t="s">
        <v>45</v>
      </c>
      <c r="F86" s="8" t="s">
        <v>207</v>
      </c>
      <c r="G86" s="8" t="s">
        <v>123</v>
      </c>
      <c r="H86" s="94">
        <v>242</v>
      </c>
      <c r="I86" s="94">
        <v>1</v>
      </c>
      <c r="J86" s="94">
        <v>0</v>
      </c>
      <c r="K86" s="15">
        <v>1</v>
      </c>
    </row>
    <row r="87" spans="1:11" s="30" customFormat="1" x14ac:dyDescent="0.25">
      <c r="A87" s="114"/>
      <c r="B87" s="93">
        <v>42171</v>
      </c>
      <c r="C87" s="15">
        <v>123497</v>
      </c>
      <c r="D87" s="13" t="s">
        <v>88</v>
      </c>
      <c r="E87" s="13" t="s">
        <v>61</v>
      </c>
      <c r="F87" s="8" t="s">
        <v>208</v>
      </c>
      <c r="G87" s="8" t="s">
        <v>124</v>
      </c>
      <c r="H87" s="94">
        <v>288</v>
      </c>
      <c r="I87" s="94">
        <v>1</v>
      </c>
      <c r="J87" s="94">
        <v>0</v>
      </c>
      <c r="K87" s="15">
        <v>1</v>
      </c>
    </row>
    <row r="88" spans="1:11" s="30" customFormat="1" x14ac:dyDescent="0.25">
      <c r="A88" s="114"/>
      <c r="B88" s="93">
        <v>42171</v>
      </c>
      <c r="C88" s="15">
        <v>123498</v>
      </c>
      <c r="D88" s="13" t="s">
        <v>89</v>
      </c>
      <c r="E88" s="13" t="s">
        <v>54</v>
      </c>
      <c r="F88" s="8" t="s">
        <v>206</v>
      </c>
      <c r="G88" s="8" t="s">
        <v>123</v>
      </c>
      <c r="H88" s="94">
        <v>457</v>
      </c>
      <c r="I88" s="94">
        <v>1</v>
      </c>
      <c r="J88" s="94">
        <v>0</v>
      </c>
      <c r="K88" s="15">
        <v>1</v>
      </c>
    </row>
    <row r="89" spans="1:11" s="30" customFormat="1" x14ac:dyDescent="0.25">
      <c r="A89" s="114"/>
      <c r="B89" s="93">
        <v>42171</v>
      </c>
      <c r="C89" s="15">
        <v>123499</v>
      </c>
      <c r="D89" s="13" t="s">
        <v>90</v>
      </c>
      <c r="E89" s="13" t="s">
        <v>50</v>
      </c>
      <c r="F89" s="8" t="s">
        <v>207</v>
      </c>
      <c r="G89" s="8" t="s">
        <v>123</v>
      </c>
      <c r="H89" s="94">
        <v>353</v>
      </c>
      <c r="I89" s="94">
        <v>1</v>
      </c>
      <c r="J89" s="94">
        <v>0</v>
      </c>
      <c r="K89" s="15">
        <v>1</v>
      </c>
    </row>
    <row r="90" spans="1:11" s="30" customFormat="1" x14ac:dyDescent="0.25">
      <c r="A90" s="114"/>
      <c r="B90" s="93">
        <v>42171</v>
      </c>
      <c r="C90" s="15">
        <v>123500</v>
      </c>
      <c r="D90" s="13" t="s">
        <v>91</v>
      </c>
      <c r="E90" s="13" t="s">
        <v>52</v>
      </c>
      <c r="F90" s="8" t="s">
        <v>208</v>
      </c>
      <c r="G90" s="8" t="s">
        <v>124</v>
      </c>
      <c r="H90" s="94">
        <v>402</v>
      </c>
      <c r="I90" s="94">
        <v>1</v>
      </c>
      <c r="J90" s="94">
        <v>0</v>
      </c>
      <c r="K90" s="15">
        <v>1</v>
      </c>
    </row>
    <row r="91" spans="1:11" s="30" customFormat="1" x14ac:dyDescent="0.25">
      <c r="A91" s="114"/>
      <c r="B91" s="93">
        <v>42171</v>
      </c>
      <c r="C91" s="15">
        <v>123501</v>
      </c>
      <c r="D91" s="13" t="s">
        <v>92</v>
      </c>
      <c r="E91" s="13" t="s">
        <v>47</v>
      </c>
      <c r="F91" s="8" t="s">
        <v>206</v>
      </c>
      <c r="G91" s="8" t="s">
        <v>123</v>
      </c>
      <c r="H91" s="94">
        <v>371</v>
      </c>
      <c r="I91" s="94">
        <v>1</v>
      </c>
      <c r="J91" s="94">
        <v>0</v>
      </c>
      <c r="K91" s="15">
        <v>1</v>
      </c>
    </row>
    <row r="92" spans="1:11" s="30" customFormat="1" x14ac:dyDescent="0.25">
      <c r="A92" s="114"/>
      <c r="B92" s="93">
        <v>42171</v>
      </c>
      <c r="C92" s="15">
        <v>123502</v>
      </c>
      <c r="D92" s="13" t="s">
        <v>93</v>
      </c>
      <c r="E92" s="13" t="s">
        <v>45</v>
      </c>
      <c r="F92" s="8" t="s">
        <v>207</v>
      </c>
      <c r="G92" s="8" t="s">
        <v>123</v>
      </c>
      <c r="H92" s="94">
        <v>335</v>
      </c>
      <c r="I92" s="94">
        <v>1</v>
      </c>
      <c r="J92" s="94">
        <v>0</v>
      </c>
      <c r="K92" s="15">
        <v>1</v>
      </c>
    </row>
    <row r="93" spans="1:11" s="30" customFormat="1" x14ac:dyDescent="0.25">
      <c r="A93" s="114"/>
      <c r="B93" s="93">
        <v>42171</v>
      </c>
      <c r="C93" s="15">
        <v>123503</v>
      </c>
      <c r="D93" s="13" t="s">
        <v>94</v>
      </c>
      <c r="E93" s="13" t="s">
        <v>61</v>
      </c>
      <c r="F93" s="8" t="s">
        <v>208</v>
      </c>
      <c r="G93" s="8" t="s">
        <v>124</v>
      </c>
      <c r="H93" s="94">
        <v>412</v>
      </c>
      <c r="I93" s="94">
        <v>1</v>
      </c>
      <c r="J93" s="94">
        <v>0</v>
      </c>
      <c r="K93" s="15">
        <v>1</v>
      </c>
    </row>
    <row r="94" spans="1:11" s="30" customFormat="1" x14ac:dyDescent="0.25">
      <c r="A94" s="114"/>
      <c r="B94" s="93">
        <v>42171</v>
      </c>
      <c r="C94" s="15">
        <v>123504</v>
      </c>
      <c r="D94" s="13" t="s">
        <v>95</v>
      </c>
      <c r="E94" s="13" t="s">
        <v>54</v>
      </c>
      <c r="F94" s="8" t="s">
        <v>206</v>
      </c>
      <c r="G94" s="8" t="s">
        <v>123</v>
      </c>
      <c r="H94" s="94">
        <v>406</v>
      </c>
      <c r="I94" s="94">
        <v>1</v>
      </c>
      <c r="J94" s="94">
        <v>0</v>
      </c>
      <c r="K94" s="15">
        <v>1</v>
      </c>
    </row>
    <row r="95" spans="1:11" s="30" customFormat="1" x14ac:dyDescent="0.25">
      <c r="A95" s="114"/>
      <c r="B95" s="93">
        <v>42171</v>
      </c>
      <c r="C95" s="15">
        <v>123505</v>
      </c>
      <c r="D95" s="13" t="s">
        <v>96</v>
      </c>
      <c r="E95" s="13" t="s">
        <v>50</v>
      </c>
      <c r="F95" s="8" t="s">
        <v>207</v>
      </c>
      <c r="G95" s="8" t="s">
        <v>123</v>
      </c>
      <c r="H95" s="94">
        <v>259</v>
      </c>
      <c r="I95" s="94">
        <v>1</v>
      </c>
      <c r="J95" s="94">
        <v>0</v>
      </c>
      <c r="K95" s="15">
        <v>1</v>
      </c>
    </row>
    <row r="96" spans="1:11" s="30" customFormat="1" x14ac:dyDescent="0.25">
      <c r="A96" s="114"/>
      <c r="B96" s="93">
        <v>42171</v>
      </c>
      <c r="C96" s="15">
        <v>123506</v>
      </c>
      <c r="D96" s="13" t="s">
        <v>97</v>
      </c>
      <c r="E96" s="13" t="s">
        <v>52</v>
      </c>
      <c r="F96" s="8" t="s">
        <v>208</v>
      </c>
      <c r="G96" s="8" t="s">
        <v>124</v>
      </c>
      <c r="H96" s="94">
        <v>385</v>
      </c>
      <c r="I96" s="94">
        <v>1</v>
      </c>
      <c r="J96" s="94">
        <v>0</v>
      </c>
      <c r="K96" s="15">
        <v>1</v>
      </c>
    </row>
    <row r="97" spans="1:11" s="30" customFormat="1" x14ac:dyDescent="0.25">
      <c r="A97" s="114"/>
      <c r="B97" s="93">
        <v>42171</v>
      </c>
      <c r="C97" s="15">
        <v>123507</v>
      </c>
      <c r="D97" s="13" t="s">
        <v>98</v>
      </c>
      <c r="E97" s="13" t="s">
        <v>47</v>
      </c>
      <c r="F97" s="8" t="s">
        <v>206</v>
      </c>
      <c r="G97" s="8" t="s">
        <v>123</v>
      </c>
      <c r="H97" s="94">
        <v>208</v>
      </c>
      <c r="I97" s="94">
        <v>1</v>
      </c>
      <c r="J97" s="94">
        <v>0</v>
      </c>
      <c r="K97" s="15">
        <v>1</v>
      </c>
    </row>
    <row r="98" spans="1:11" s="30" customFormat="1" x14ac:dyDescent="0.25">
      <c r="A98" s="114"/>
      <c r="B98" s="93">
        <v>42171</v>
      </c>
      <c r="C98" s="15">
        <v>123508</v>
      </c>
      <c r="D98" s="13" t="s">
        <v>99</v>
      </c>
      <c r="E98" s="13" t="s">
        <v>45</v>
      </c>
      <c r="F98" s="8" t="s">
        <v>207</v>
      </c>
      <c r="G98" s="8" t="s">
        <v>123</v>
      </c>
      <c r="H98" s="94">
        <v>453</v>
      </c>
      <c r="I98" s="94">
        <v>1</v>
      </c>
      <c r="J98" s="94">
        <v>0</v>
      </c>
      <c r="K98" s="15">
        <v>1</v>
      </c>
    </row>
    <row r="99" spans="1:11" s="30" customFormat="1" x14ac:dyDescent="0.25">
      <c r="A99" s="114"/>
      <c r="B99" s="93">
        <v>42171</v>
      </c>
      <c r="C99" s="15">
        <v>123509</v>
      </c>
      <c r="D99" s="13" t="s">
        <v>100</v>
      </c>
      <c r="E99" s="13" t="s">
        <v>61</v>
      </c>
      <c r="F99" s="8" t="s">
        <v>208</v>
      </c>
      <c r="G99" s="8" t="s">
        <v>124</v>
      </c>
      <c r="H99" s="94">
        <v>457</v>
      </c>
      <c r="I99" s="94">
        <v>1</v>
      </c>
      <c r="J99" s="94">
        <v>0</v>
      </c>
      <c r="K99" s="15">
        <v>1</v>
      </c>
    </row>
    <row r="100" spans="1:11" s="30" customFormat="1" x14ac:dyDescent="0.25">
      <c r="A100" s="114"/>
      <c r="B100" s="93">
        <v>42171</v>
      </c>
      <c r="C100" s="15">
        <v>123510</v>
      </c>
      <c r="D100" s="13" t="s">
        <v>101</v>
      </c>
      <c r="E100" s="13" t="s">
        <v>54</v>
      </c>
      <c r="F100" s="8" t="s">
        <v>206</v>
      </c>
      <c r="G100" s="8" t="s">
        <v>123</v>
      </c>
      <c r="H100" s="94">
        <v>492</v>
      </c>
      <c r="I100" s="94">
        <v>1</v>
      </c>
      <c r="J100" s="94">
        <v>0</v>
      </c>
      <c r="K100" s="15">
        <v>1</v>
      </c>
    </row>
    <row r="101" spans="1:11" s="30" customFormat="1" x14ac:dyDescent="0.25">
      <c r="A101" s="114"/>
      <c r="B101" s="93">
        <v>42171</v>
      </c>
      <c r="C101" s="15">
        <v>123511</v>
      </c>
      <c r="D101" s="13" t="s">
        <v>102</v>
      </c>
      <c r="E101" s="13" t="s">
        <v>50</v>
      </c>
      <c r="F101" s="8" t="s">
        <v>207</v>
      </c>
      <c r="G101" s="8" t="s">
        <v>123</v>
      </c>
      <c r="H101" s="94">
        <v>431</v>
      </c>
      <c r="I101" s="94">
        <v>1</v>
      </c>
      <c r="J101" s="94">
        <v>0</v>
      </c>
      <c r="K101" s="15">
        <v>1</v>
      </c>
    </row>
    <row r="102" spans="1:11" s="30" customFormat="1" x14ac:dyDescent="0.25">
      <c r="A102" s="114"/>
      <c r="B102" s="93">
        <v>42168</v>
      </c>
      <c r="C102" s="15">
        <v>123512</v>
      </c>
      <c r="D102" s="13" t="s">
        <v>103</v>
      </c>
      <c r="E102" s="13" t="s">
        <v>52</v>
      </c>
      <c r="F102" s="8" t="s">
        <v>208</v>
      </c>
      <c r="G102" s="8" t="s">
        <v>124</v>
      </c>
      <c r="H102" s="94">
        <v>0</v>
      </c>
      <c r="I102" s="94">
        <v>0</v>
      </c>
      <c r="J102" s="94">
        <v>1</v>
      </c>
      <c r="K102" s="15">
        <v>1</v>
      </c>
    </row>
    <row r="103" spans="1:11" s="30" customFormat="1" x14ac:dyDescent="0.25">
      <c r="A103" s="114"/>
      <c r="B103" s="93">
        <v>42168</v>
      </c>
      <c r="C103" s="15">
        <v>123513</v>
      </c>
      <c r="D103" s="13" t="s">
        <v>104</v>
      </c>
      <c r="E103" s="13" t="s">
        <v>47</v>
      </c>
      <c r="F103" s="8" t="s">
        <v>206</v>
      </c>
      <c r="G103" s="8" t="s">
        <v>123</v>
      </c>
      <c r="H103" s="94">
        <v>0</v>
      </c>
      <c r="I103" s="94">
        <v>0</v>
      </c>
      <c r="J103" s="94">
        <v>1</v>
      </c>
      <c r="K103" s="15">
        <v>1</v>
      </c>
    </row>
    <row r="104" spans="1:11" s="30" customFormat="1" x14ac:dyDescent="0.25">
      <c r="A104" s="114"/>
      <c r="B104" s="93">
        <v>42168</v>
      </c>
      <c r="C104" s="15">
        <v>123514</v>
      </c>
      <c r="D104" s="13" t="s">
        <v>105</v>
      </c>
      <c r="E104" s="13" t="s">
        <v>45</v>
      </c>
      <c r="F104" s="8" t="s">
        <v>207</v>
      </c>
      <c r="G104" s="8" t="s">
        <v>123</v>
      </c>
      <c r="H104" s="94">
        <v>266</v>
      </c>
      <c r="I104" s="94">
        <v>1</v>
      </c>
      <c r="J104" s="94">
        <v>0</v>
      </c>
      <c r="K104" s="15">
        <v>1</v>
      </c>
    </row>
    <row r="105" spans="1:11" s="30" customFormat="1" x14ac:dyDescent="0.25">
      <c r="A105" s="114"/>
      <c r="B105" s="93">
        <v>42168</v>
      </c>
      <c r="C105" s="15">
        <v>123515</v>
      </c>
      <c r="D105" s="13" t="s">
        <v>106</v>
      </c>
      <c r="E105" s="13" t="s">
        <v>61</v>
      </c>
      <c r="F105" s="8" t="s">
        <v>208</v>
      </c>
      <c r="G105" s="8" t="s">
        <v>124</v>
      </c>
      <c r="H105" s="94">
        <v>347</v>
      </c>
      <c r="I105" s="94">
        <v>1</v>
      </c>
      <c r="J105" s="94">
        <v>0</v>
      </c>
      <c r="K105" s="15">
        <v>1</v>
      </c>
    </row>
    <row r="106" spans="1:11" s="30" customFormat="1" x14ac:dyDescent="0.25">
      <c r="A106" s="114"/>
      <c r="B106" s="93">
        <v>42168</v>
      </c>
      <c r="C106" s="15">
        <v>123516</v>
      </c>
      <c r="D106" s="13" t="s">
        <v>107</v>
      </c>
      <c r="E106" s="13" t="s">
        <v>54</v>
      </c>
      <c r="F106" s="8" t="s">
        <v>206</v>
      </c>
      <c r="G106" s="8" t="s">
        <v>123</v>
      </c>
      <c r="H106" s="94">
        <v>440</v>
      </c>
      <c r="I106" s="94">
        <v>1</v>
      </c>
      <c r="J106" s="94">
        <v>0</v>
      </c>
      <c r="K106" s="15">
        <v>1</v>
      </c>
    </row>
    <row r="107" spans="1:11" s="30" customFormat="1" x14ac:dyDescent="0.25">
      <c r="A107" s="114"/>
      <c r="B107" s="93">
        <v>42168</v>
      </c>
      <c r="C107" s="15">
        <v>123517</v>
      </c>
      <c r="D107" s="13" t="s">
        <v>108</v>
      </c>
      <c r="E107" s="13" t="s">
        <v>50</v>
      </c>
      <c r="F107" s="8" t="s">
        <v>207</v>
      </c>
      <c r="G107" s="8" t="s">
        <v>123</v>
      </c>
      <c r="H107" s="94">
        <v>472</v>
      </c>
      <c r="I107" s="94">
        <v>1</v>
      </c>
      <c r="J107" s="94">
        <v>0</v>
      </c>
      <c r="K107" s="15">
        <v>1</v>
      </c>
    </row>
    <row r="108" spans="1:11" s="30" customFormat="1" x14ac:dyDescent="0.25">
      <c r="A108" s="114"/>
      <c r="B108" s="93">
        <v>42168</v>
      </c>
      <c r="C108" s="15">
        <v>123518</v>
      </c>
      <c r="D108" s="13" t="s">
        <v>109</v>
      </c>
      <c r="E108" s="13" t="s">
        <v>52</v>
      </c>
      <c r="F108" s="8" t="s">
        <v>208</v>
      </c>
      <c r="G108" s="8" t="s">
        <v>124</v>
      </c>
      <c r="H108" s="94">
        <v>467</v>
      </c>
      <c r="I108" s="94">
        <v>1</v>
      </c>
      <c r="J108" s="94">
        <v>0</v>
      </c>
      <c r="K108" s="15">
        <v>1</v>
      </c>
    </row>
    <row r="109" spans="1:11" s="30" customFormat="1" x14ac:dyDescent="0.25">
      <c r="A109" s="114"/>
      <c r="B109" s="93">
        <v>42168</v>
      </c>
      <c r="C109" s="15">
        <v>123519</v>
      </c>
      <c r="D109" s="13" t="s">
        <v>110</v>
      </c>
      <c r="E109" s="13" t="s">
        <v>47</v>
      </c>
      <c r="F109" s="8" t="s">
        <v>206</v>
      </c>
      <c r="G109" s="8" t="s">
        <v>123</v>
      </c>
      <c r="H109" s="94">
        <v>352</v>
      </c>
      <c r="I109" s="94">
        <v>1</v>
      </c>
      <c r="J109" s="94">
        <v>0</v>
      </c>
      <c r="K109" s="15">
        <v>1</v>
      </c>
    </row>
    <row r="110" spans="1:11" s="30" customFormat="1" x14ac:dyDescent="0.25">
      <c r="A110" s="114"/>
      <c r="B110" s="93">
        <v>42168</v>
      </c>
      <c r="C110" s="15">
        <v>123520</v>
      </c>
      <c r="D110" s="13" t="s">
        <v>111</v>
      </c>
      <c r="E110" s="13" t="s">
        <v>45</v>
      </c>
      <c r="F110" s="8" t="s">
        <v>207</v>
      </c>
      <c r="G110" s="8" t="s">
        <v>123</v>
      </c>
      <c r="H110" s="94">
        <v>243</v>
      </c>
      <c r="I110" s="94">
        <v>1</v>
      </c>
      <c r="J110" s="94">
        <v>0</v>
      </c>
      <c r="K110" s="15">
        <v>1</v>
      </c>
    </row>
    <row r="111" spans="1:11" s="30" customFormat="1" x14ac:dyDescent="0.25">
      <c r="A111" s="114"/>
      <c r="B111" s="93">
        <v>42168</v>
      </c>
      <c r="C111" s="15">
        <v>123521</v>
      </c>
      <c r="D111" s="13" t="s">
        <v>112</v>
      </c>
      <c r="E111" s="13" t="s">
        <v>61</v>
      </c>
      <c r="F111" s="8" t="s">
        <v>208</v>
      </c>
      <c r="G111" s="8" t="s">
        <v>124</v>
      </c>
      <c r="H111" s="94">
        <v>222</v>
      </c>
      <c r="I111" s="94">
        <v>1</v>
      </c>
      <c r="J111" s="94">
        <v>0</v>
      </c>
      <c r="K111" s="15">
        <v>1</v>
      </c>
    </row>
    <row r="112" spans="1:11" s="30" customFormat="1" x14ac:dyDescent="0.25">
      <c r="A112" s="114"/>
      <c r="B112" s="93">
        <v>42169</v>
      </c>
      <c r="C112" s="15">
        <v>123456</v>
      </c>
      <c r="D112" s="13" t="s">
        <v>41</v>
      </c>
      <c r="E112" s="13" t="s">
        <v>54</v>
      </c>
      <c r="F112" s="8" t="s">
        <v>206</v>
      </c>
      <c r="G112" s="8" t="s">
        <v>123</v>
      </c>
      <c r="H112" s="94">
        <v>212</v>
      </c>
      <c r="I112" s="94">
        <v>1</v>
      </c>
      <c r="J112" s="94">
        <v>0</v>
      </c>
      <c r="K112" s="15">
        <v>1</v>
      </c>
    </row>
    <row r="113" spans="1:11" s="30" customFormat="1" x14ac:dyDescent="0.25">
      <c r="A113" s="114"/>
      <c r="B113" s="93">
        <v>42169</v>
      </c>
      <c r="C113" s="15">
        <v>123457</v>
      </c>
      <c r="D113" s="13" t="s">
        <v>42</v>
      </c>
      <c r="E113" s="13" t="s">
        <v>50</v>
      </c>
      <c r="F113" s="8" t="s">
        <v>207</v>
      </c>
      <c r="G113" s="8" t="s">
        <v>123</v>
      </c>
      <c r="H113" s="94">
        <v>317</v>
      </c>
      <c r="I113" s="94">
        <v>1</v>
      </c>
      <c r="J113" s="94">
        <v>0</v>
      </c>
      <c r="K113" s="15">
        <v>1</v>
      </c>
    </row>
    <row r="114" spans="1:11" s="30" customFormat="1" x14ac:dyDescent="0.25">
      <c r="A114" s="114"/>
      <c r="B114" s="93">
        <v>42169</v>
      </c>
      <c r="C114" s="15">
        <v>123458</v>
      </c>
      <c r="D114" s="13" t="s">
        <v>43</v>
      </c>
      <c r="E114" s="13" t="s">
        <v>52</v>
      </c>
      <c r="F114" s="8" t="s">
        <v>208</v>
      </c>
      <c r="G114" s="8" t="s">
        <v>124</v>
      </c>
      <c r="H114" s="94">
        <v>381</v>
      </c>
      <c r="I114" s="94">
        <v>1</v>
      </c>
      <c r="J114" s="94">
        <v>0</v>
      </c>
      <c r="K114" s="15">
        <v>1</v>
      </c>
    </row>
    <row r="115" spans="1:11" s="30" customFormat="1" x14ac:dyDescent="0.25">
      <c r="A115" s="114"/>
      <c r="B115" s="93">
        <v>42169</v>
      </c>
      <c r="C115" s="15">
        <v>123459</v>
      </c>
      <c r="D115" s="13" t="s">
        <v>44</v>
      </c>
      <c r="E115" s="13" t="s">
        <v>47</v>
      </c>
      <c r="F115" s="8" t="s">
        <v>206</v>
      </c>
      <c r="G115" s="8" t="s">
        <v>123</v>
      </c>
      <c r="H115" s="94">
        <v>246</v>
      </c>
      <c r="I115" s="94">
        <v>1</v>
      </c>
      <c r="J115" s="94">
        <v>0</v>
      </c>
      <c r="K115" s="15">
        <v>1</v>
      </c>
    </row>
    <row r="116" spans="1:11" s="30" customFormat="1" x14ac:dyDescent="0.25">
      <c r="A116" s="114"/>
      <c r="B116" s="93">
        <v>42169</v>
      </c>
      <c r="C116" s="15">
        <v>123460</v>
      </c>
      <c r="D116" s="13" t="s">
        <v>46</v>
      </c>
      <c r="E116" s="13" t="s">
        <v>45</v>
      </c>
      <c r="F116" s="8" t="s">
        <v>207</v>
      </c>
      <c r="G116" s="8" t="s">
        <v>123</v>
      </c>
      <c r="H116" s="94">
        <v>0</v>
      </c>
      <c r="I116" s="94">
        <v>0</v>
      </c>
      <c r="J116" s="94">
        <v>1</v>
      </c>
      <c r="K116" s="15">
        <v>1</v>
      </c>
    </row>
    <row r="117" spans="1:11" s="30" customFormat="1" x14ac:dyDescent="0.25">
      <c r="A117" s="114"/>
      <c r="B117" s="93">
        <v>42169</v>
      </c>
      <c r="C117" s="15">
        <v>123461</v>
      </c>
      <c r="D117" s="13" t="s">
        <v>48</v>
      </c>
      <c r="E117" s="13" t="s">
        <v>61</v>
      </c>
      <c r="F117" s="8" t="s">
        <v>208</v>
      </c>
      <c r="G117" s="8" t="s">
        <v>124</v>
      </c>
      <c r="H117" s="94">
        <v>298</v>
      </c>
      <c r="I117" s="94">
        <v>1</v>
      </c>
      <c r="J117" s="94">
        <v>0</v>
      </c>
      <c r="K117" s="15">
        <v>1</v>
      </c>
    </row>
    <row r="118" spans="1:11" s="30" customFormat="1" x14ac:dyDescent="0.25">
      <c r="A118" s="114"/>
      <c r="B118" s="93">
        <v>42169</v>
      </c>
      <c r="C118" s="15">
        <v>123462</v>
      </c>
      <c r="D118" s="13" t="s">
        <v>49</v>
      </c>
      <c r="E118" s="13" t="s">
        <v>54</v>
      </c>
      <c r="F118" s="8" t="s">
        <v>206</v>
      </c>
      <c r="G118" s="8" t="s">
        <v>123</v>
      </c>
      <c r="H118" s="94">
        <v>477</v>
      </c>
      <c r="I118" s="94">
        <v>1</v>
      </c>
      <c r="J118" s="94">
        <v>0</v>
      </c>
      <c r="K118" s="15">
        <v>1</v>
      </c>
    </row>
    <row r="119" spans="1:11" s="30" customFormat="1" x14ac:dyDescent="0.25">
      <c r="A119" s="114"/>
      <c r="B119" s="93">
        <v>42169</v>
      </c>
      <c r="C119" s="15">
        <v>123463</v>
      </c>
      <c r="D119" s="13" t="s">
        <v>51</v>
      </c>
      <c r="E119" s="13" t="s">
        <v>50</v>
      </c>
      <c r="F119" s="8" t="s">
        <v>207</v>
      </c>
      <c r="G119" s="8" t="s">
        <v>123</v>
      </c>
      <c r="H119" s="94">
        <v>489</v>
      </c>
      <c r="I119" s="94">
        <v>1</v>
      </c>
      <c r="J119" s="94">
        <v>0</v>
      </c>
      <c r="K119" s="15">
        <v>1</v>
      </c>
    </row>
    <row r="120" spans="1:11" s="30" customFormat="1" x14ac:dyDescent="0.25">
      <c r="A120" s="114"/>
      <c r="B120" s="93">
        <v>42169</v>
      </c>
      <c r="C120" s="15">
        <v>123464</v>
      </c>
      <c r="D120" s="13" t="s">
        <v>53</v>
      </c>
      <c r="E120" s="13" t="s">
        <v>52</v>
      </c>
      <c r="F120" s="8" t="s">
        <v>208</v>
      </c>
      <c r="G120" s="8" t="s">
        <v>124</v>
      </c>
      <c r="H120" s="94">
        <v>429</v>
      </c>
      <c r="I120" s="94">
        <v>1</v>
      </c>
      <c r="J120" s="94">
        <v>0</v>
      </c>
      <c r="K120" s="15">
        <v>1</v>
      </c>
    </row>
    <row r="121" spans="1:11" s="30" customFormat="1" x14ac:dyDescent="0.25">
      <c r="A121" s="114"/>
      <c r="B121" s="93">
        <v>42169</v>
      </c>
      <c r="C121" s="15">
        <v>123465</v>
      </c>
      <c r="D121" s="13" t="s">
        <v>55</v>
      </c>
      <c r="E121" s="13" t="s">
        <v>47</v>
      </c>
      <c r="F121" s="8" t="s">
        <v>206</v>
      </c>
      <c r="G121" s="8" t="s">
        <v>123</v>
      </c>
      <c r="H121" s="94">
        <v>215</v>
      </c>
      <c r="I121" s="94">
        <v>1</v>
      </c>
      <c r="J121" s="94">
        <v>0</v>
      </c>
      <c r="K121" s="15">
        <v>1</v>
      </c>
    </row>
    <row r="122" spans="1:11" s="30" customFormat="1" x14ac:dyDescent="0.25">
      <c r="A122" s="114"/>
      <c r="B122" s="93">
        <v>42171</v>
      </c>
      <c r="C122" s="15">
        <v>123482</v>
      </c>
      <c r="D122" s="13" t="s">
        <v>73</v>
      </c>
      <c r="E122" s="13" t="s">
        <v>52</v>
      </c>
      <c r="F122" s="8" t="s">
        <v>208</v>
      </c>
      <c r="G122" s="8" t="s">
        <v>124</v>
      </c>
      <c r="H122" s="94">
        <v>236</v>
      </c>
      <c r="I122" s="94">
        <v>1</v>
      </c>
      <c r="J122" s="94">
        <v>0</v>
      </c>
      <c r="K122" s="15">
        <v>1</v>
      </c>
    </row>
    <row r="123" spans="1:11" s="30" customFormat="1" x14ac:dyDescent="0.25">
      <c r="A123" s="114"/>
      <c r="B123" s="93">
        <v>42171</v>
      </c>
      <c r="C123" s="15">
        <v>123483</v>
      </c>
      <c r="D123" s="13" t="s">
        <v>74</v>
      </c>
      <c r="E123" s="13" t="s">
        <v>47</v>
      </c>
      <c r="F123" s="8" t="s">
        <v>206</v>
      </c>
      <c r="G123" s="8" t="s">
        <v>123</v>
      </c>
      <c r="H123" s="94">
        <v>268</v>
      </c>
      <c r="I123" s="94">
        <v>1</v>
      </c>
      <c r="J123" s="94">
        <v>0</v>
      </c>
      <c r="K123" s="15">
        <v>1</v>
      </c>
    </row>
    <row r="124" spans="1:11" s="30" customFormat="1" x14ac:dyDescent="0.25">
      <c r="A124" s="114"/>
      <c r="B124" s="93">
        <v>42171</v>
      </c>
      <c r="C124" s="15">
        <v>123484</v>
      </c>
      <c r="D124" s="13" t="s">
        <v>75</v>
      </c>
      <c r="E124" s="13" t="s">
        <v>45</v>
      </c>
      <c r="F124" s="8" t="s">
        <v>207</v>
      </c>
      <c r="G124" s="8" t="s">
        <v>123</v>
      </c>
      <c r="H124" s="94">
        <v>305</v>
      </c>
      <c r="I124" s="94">
        <v>1</v>
      </c>
      <c r="J124" s="94">
        <v>0</v>
      </c>
      <c r="K124" s="15">
        <v>1</v>
      </c>
    </row>
    <row r="125" spans="1:11" s="30" customFormat="1" x14ac:dyDescent="0.25">
      <c r="A125" s="114"/>
      <c r="B125" s="93">
        <v>42171</v>
      </c>
      <c r="C125" s="15">
        <v>123485</v>
      </c>
      <c r="D125" s="13" t="s">
        <v>76</v>
      </c>
      <c r="E125" s="13" t="s">
        <v>61</v>
      </c>
      <c r="F125" s="8" t="s">
        <v>208</v>
      </c>
      <c r="G125" s="8" t="s">
        <v>124</v>
      </c>
      <c r="H125" s="94">
        <v>0</v>
      </c>
      <c r="I125" s="94">
        <v>0</v>
      </c>
      <c r="J125" s="94">
        <v>1</v>
      </c>
      <c r="K125" s="15">
        <v>1</v>
      </c>
    </row>
    <row r="126" spans="1:11" s="30" customFormat="1" x14ac:dyDescent="0.25">
      <c r="A126" s="114"/>
      <c r="B126" s="93">
        <v>42171</v>
      </c>
      <c r="C126" s="15">
        <v>123486</v>
      </c>
      <c r="D126" s="13" t="s">
        <v>77</v>
      </c>
      <c r="E126" s="13" t="s">
        <v>54</v>
      </c>
      <c r="F126" s="8" t="s">
        <v>206</v>
      </c>
      <c r="G126" s="8" t="s">
        <v>123</v>
      </c>
      <c r="H126" s="94">
        <v>470</v>
      </c>
      <c r="I126" s="94">
        <v>1</v>
      </c>
      <c r="J126" s="94">
        <v>0</v>
      </c>
      <c r="K126" s="15">
        <v>1</v>
      </c>
    </row>
    <row r="127" spans="1:11" s="30" customFormat="1" x14ac:dyDescent="0.25">
      <c r="A127" s="114"/>
      <c r="B127" s="93">
        <v>42171</v>
      </c>
      <c r="C127" s="15">
        <v>123487</v>
      </c>
      <c r="D127" s="13" t="s">
        <v>78</v>
      </c>
      <c r="E127" s="13" t="s">
        <v>50</v>
      </c>
      <c r="F127" s="8" t="s">
        <v>207</v>
      </c>
      <c r="G127" s="8" t="s">
        <v>123</v>
      </c>
      <c r="H127" s="94">
        <v>220</v>
      </c>
      <c r="I127" s="94">
        <v>1</v>
      </c>
      <c r="J127" s="94">
        <v>0</v>
      </c>
      <c r="K127" s="15">
        <v>1</v>
      </c>
    </row>
    <row r="128" spans="1:11" s="30" customFormat="1" x14ac:dyDescent="0.25">
      <c r="A128" s="114"/>
      <c r="B128" s="93">
        <v>42171</v>
      </c>
      <c r="C128" s="15">
        <v>123488</v>
      </c>
      <c r="D128" s="13" t="s">
        <v>79</v>
      </c>
      <c r="E128" s="13" t="s">
        <v>52</v>
      </c>
      <c r="F128" s="8" t="s">
        <v>208</v>
      </c>
      <c r="G128" s="8" t="s">
        <v>124</v>
      </c>
      <c r="H128" s="94">
        <v>318</v>
      </c>
      <c r="I128" s="94">
        <v>1</v>
      </c>
      <c r="J128" s="94">
        <v>0</v>
      </c>
      <c r="K128" s="15">
        <v>1</v>
      </c>
    </row>
    <row r="129" spans="1:11" s="30" customFormat="1" x14ac:dyDescent="0.25">
      <c r="A129" s="114"/>
      <c r="B129" s="93">
        <v>42171</v>
      </c>
      <c r="C129" s="15">
        <v>123489</v>
      </c>
      <c r="D129" s="13" t="s">
        <v>80</v>
      </c>
      <c r="E129" s="13" t="s">
        <v>47</v>
      </c>
      <c r="F129" s="8" t="s">
        <v>206</v>
      </c>
      <c r="G129" s="8" t="s">
        <v>123</v>
      </c>
      <c r="H129" s="94">
        <v>382</v>
      </c>
      <c r="I129" s="94">
        <v>1</v>
      </c>
      <c r="J129" s="94">
        <v>0</v>
      </c>
      <c r="K129" s="15">
        <v>1</v>
      </c>
    </row>
    <row r="130" spans="1:11" s="30" customFormat="1" x14ac:dyDescent="0.25">
      <c r="A130" s="114"/>
      <c r="B130" s="93">
        <v>42171</v>
      </c>
      <c r="C130" s="15">
        <v>123490</v>
      </c>
      <c r="D130" s="13" t="s">
        <v>81</v>
      </c>
      <c r="E130" s="13" t="s">
        <v>45</v>
      </c>
      <c r="F130" s="8" t="s">
        <v>207</v>
      </c>
      <c r="G130" s="8" t="s">
        <v>123</v>
      </c>
      <c r="H130" s="94">
        <v>457</v>
      </c>
      <c r="I130" s="94">
        <v>1</v>
      </c>
      <c r="J130" s="94">
        <v>0</v>
      </c>
      <c r="K130" s="15">
        <v>1</v>
      </c>
    </row>
    <row r="131" spans="1:11" s="30" customFormat="1" x14ac:dyDescent="0.25">
      <c r="A131" s="114"/>
      <c r="B131" s="93">
        <v>42171</v>
      </c>
      <c r="C131" s="15">
        <v>123491</v>
      </c>
      <c r="D131" s="13" t="s">
        <v>82</v>
      </c>
      <c r="E131" s="13" t="s">
        <v>61</v>
      </c>
      <c r="F131" s="8" t="s">
        <v>208</v>
      </c>
      <c r="G131" s="8" t="s">
        <v>124</v>
      </c>
      <c r="H131" s="94">
        <v>275</v>
      </c>
      <c r="I131" s="94">
        <v>1</v>
      </c>
      <c r="J131" s="94">
        <v>0</v>
      </c>
      <c r="K131" s="15">
        <v>1</v>
      </c>
    </row>
    <row r="132" spans="1:11" s="30" customFormat="1" x14ac:dyDescent="0.25">
      <c r="A132" s="114"/>
      <c r="B132" s="93">
        <v>42171</v>
      </c>
      <c r="C132" s="15">
        <v>123492</v>
      </c>
      <c r="D132" s="13" t="s">
        <v>83</v>
      </c>
      <c r="E132" s="13" t="s">
        <v>54</v>
      </c>
      <c r="F132" s="8" t="s">
        <v>206</v>
      </c>
      <c r="G132" s="8" t="s">
        <v>123</v>
      </c>
      <c r="H132" s="94">
        <v>291</v>
      </c>
      <c r="I132" s="94">
        <v>1</v>
      </c>
      <c r="J132" s="94">
        <v>0</v>
      </c>
      <c r="K132" s="15">
        <v>1</v>
      </c>
    </row>
    <row r="133" spans="1:11" s="30" customFormat="1" x14ac:dyDescent="0.25">
      <c r="A133" s="114"/>
      <c r="B133" s="93">
        <v>42171</v>
      </c>
      <c r="C133" s="15">
        <v>123493</v>
      </c>
      <c r="D133" s="13" t="s">
        <v>84</v>
      </c>
      <c r="E133" s="13" t="s">
        <v>50</v>
      </c>
      <c r="F133" s="8" t="s">
        <v>207</v>
      </c>
      <c r="G133" s="8" t="s">
        <v>123</v>
      </c>
      <c r="H133" s="94">
        <v>346</v>
      </c>
      <c r="I133" s="94">
        <v>1</v>
      </c>
      <c r="J133" s="94">
        <v>0</v>
      </c>
      <c r="K133" s="15">
        <v>1</v>
      </c>
    </row>
    <row r="134" spans="1:11" s="30" customFormat="1" x14ac:dyDescent="0.25">
      <c r="A134" s="114"/>
      <c r="B134" s="93">
        <v>42171</v>
      </c>
      <c r="C134" s="15">
        <v>123494</v>
      </c>
      <c r="D134" s="13" t="s">
        <v>85</v>
      </c>
      <c r="E134" s="13" t="s">
        <v>52</v>
      </c>
      <c r="F134" s="8" t="s">
        <v>208</v>
      </c>
      <c r="G134" s="8" t="s">
        <v>124</v>
      </c>
      <c r="H134" s="94">
        <v>317</v>
      </c>
      <c r="I134" s="94">
        <v>1</v>
      </c>
      <c r="J134" s="94">
        <v>0</v>
      </c>
      <c r="K134" s="15">
        <v>1</v>
      </c>
    </row>
    <row r="135" spans="1:11" s="30" customFormat="1" x14ac:dyDescent="0.25">
      <c r="A135" s="114"/>
      <c r="B135" s="93">
        <v>42168</v>
      </c>
      <c r="C135" s="15">
        <v>123497</v>
      </c>
      <c r="D135" s="13" t="s">
        <v>88</v>
      </c>
      <c r="E135" s="13" t="s">
        <v>61</v>
      </c>
      <c r="F135" s="8" t="s">
        <v>208</v>
      </c>
      <c r="G135" s="8" t="s">
        <v>124</v>
      </c>
      <c r="H135" s="94">
        <v>487</v>
      </c>
      <c r="I135" s="94">
        <v>1</v>
      </c>
      <c r="J135" s="94">
        <v>0</v>
      </c>
      <c r="K135" s="15">
        <v>1</v>
      </c>
    </row>
    <row r="136" spans="1:11" s="30" customFormat="1" x14ac:dyDescent="0.25">
      <c r="A136" s="114"/>
      <c r="B136" s="93">
        <v>42168</v>
      </c>
      <c r="C136" s="15">
        <v>123498</v>
      </c>
      <c r="D136" s="13" t="s">
        <v>89</v>
      </c>
      <c r="E136" s="13" t="s">
        <v>54</v>
      </c>
      <c r="F136" s="8" t="s">
        <v>206</v>
      </c>
      <c r="G136" s="8" t="s">
        <v>123</v>
      </c>
      <c r="H136" s="94">
        <v>347</v>
      </c>
      <c r="I136" s="94">
        <v>1</v>
      </c>
      <c r="J136" s="94">
        <v>0</v>
      </c>
      <c r="K136" s="15">
        <v>1</v>
      </c>
    </row>
    <row r="137" spans="1:11" s="30" customFormat="1" x14ac:dyDescent="0.25">
      <c r="A137" s="114"/>
      <c r="B137" s="93">
        <v>42168</v>
      </c>
      <c r="C137" s="15">
        <v>123499</v>
      </c>
      <c r="D137" s="13" t="s">
        <v>90</v>
      </c>
      <c r="E137" s="13" t="s">
        <v>50</v>
      </c>
      <c r="F137" s="8" t="s">
        <v>207</v>
      </c>
      <c r="G137" s="8" t="s">
        <v>123</v>
      </c>
      <c r="H137" s="94">
        <v>308</v>
      </c>
      <c r="I137" s="94">
        <v>1</v>
      </c>
      <c r="J137" s="94">
        <v>0</v>
      </c>
      <c r="K137" s="15">
        <v>1</v>
      </c>
    </row>
    <row r="138" spans="1:11" s="30" customFormat="1" x14ac:dyDescent="0.25">
      <c r="A138" s="114"/>
      <c r="B138" s="93">
        <v>42168</v>
      </c>
      <c r="C138" s="15">
        <v>123500</v>
      </c>
      <c r="D138" s="13" t="s">
        <v>91</v>
      </c>
      <c r="E138" s="13" t="s">
        <v>52</v>
      </c>
      <c r="F138" s="8" t="s">
        <v>208</v>
      </c>
      <c r="G138" s="8" t="s">
        <v>124</v>
      </c>
      <c r="H138" s="94">
        <v>364</v>
      </c>
      <c r="I138" s="94">
        <v>1</v>
      </c>
      <c r="J138" s="94">
        <v>0</v>
      </c>
      <c r="K138" s="15">
        <v>1</v>
      </c>
    </row>
    <row r="139" spans="1:11" s="30" customFormat="1" x14ac:dyDescent="0.25">
      <c r="A139" s="114"/>
      <c r="B139" s="93">
        <v>42168</v>
      </c>
      <c r="C139" s="15">
        <v>123501</v>
      </c>
      <c r="D139" s="13" t="s">
        <v>92</v>
      </c>
      <c r="E139" s="13" t="s">
        <v>47</v>
      </c>
      <c r="F139" s="8" t="s">
        <v>206</v>
      </c>
      <c r="G139" s="8" t="s">
        <v>123</v>
      </c>
      <c r="H139" s="94">
        <v>421</v>
      </c>
      <c r="I139" s="94">
        <v>1</v>
      </c>
      <c r="J139" s="94">
        <v>0</v>
      </c>
      <c r="K139" s="15">
        <v>1</v>
      </c>
    </row>
    <row r="140" spans="1:11" s="30" customFormat="1" x14ac:dyDescent="0.25">
      <c r="A140" s="114"/>
      <c r="B140" s="93">
        <v>42168</v>
      </c>
      <c r="C140" s="15">
        <v>123502</v>
      </c>
      <c r="D140" s="13" t="s">
        <v>93</v>
      </c>
      <c r="E140" s="13" t="s">
        <v>45</v>
      </c>
      <c r="F140" s="8" t="s">
        <v>207</v>
      </c>
      <c r="G140" s="8" t="s">
        <v>123</v>
      </c>
      <c r="H140" s="94">
        <v>317</v>
      </c>
      <c r="I140" s="94">
        <v>1</v>
      </c>
      <c r="J140" s="94">
        <v>0</v>
      </c>
      <c r="K140" s="15">
        <v>1</v>
      </c>
    </row>
    <row r="141" spans="1:11" s="30" customFormat="1" x14ac:dyDescent="0.25">
      <c r="A141" s="114"/>
      <c r="B141" s="93">
        <v>42168</v>
      </c>
      <c r="C141" s="15">
        <v>123503</v>
      </c>
      <c r="D141" s="13" t="s">
        <v>94</v>
      </c>
      <c r="E141" s="13" t="s">
        <v>61</v>
      </c>
      <c r="F141" s="8" t="s">
        <v>208</v>
      </c>
      <c r="G141" s="8" t="s">
        <v>124</v>
      </c>
      <c r="H141" s="94">
        <v>0</v>
      </c>
      <c r="I141" s="94">
        <v>0</v>
      </c>
      <c r="J141" s="94">
        <v>1</v>
      </c>
      <c r="K141" s="15">
        <v>1</v>
      </c>
    </row>
    <row r="142" spans="1:11" s="30" customFormat="1" x14ac:dyDescent="0.25">
      <c r="A142" s="114"/>
      <c r="B142" s="93">
        <v>42168</v>
      </c>
      <c r="C142" s="15">
        <v>123504</v>
      </c>
      <c r="D142" s="13" t="s">
        <v>95</v>
      </c>
      <c r="E142" s="13" t="s">
        <v>54</v>
      </c>
      <c r="F142" s="8" t="s">
        <v>206</v>
      </c>
      <c r="G142" s="8" t="s">
        <v>123</v>
      </c>
      <c r="H142" s="94">
        <v>313</v>
      </c>
      <c r="I142" s="94">
        <v>1</v>
      </c>
      <c r="J142" s="94">
        <v>0</v>
      </c>
      <c r="K142" s="15">
        <v>1</v>
      </c>
    </row>
    <row r="143" spans="1:11" s="30" customFormat="1" x14ac:dyDescent="0.25">
      <c r="A143" s="114"/>
      <c r="B143" s="93">
        <v>42168</v>
      </c>
      <c r="C143" s="15">
        <v>123505</v>
      </c>
      <c r="D143" s="13" t="s">
        <v>96</v>
      </c>
      <c r="E143" s="13" t="s">
        <v>50</v>
      </c>
      <c r="F143" s="8" t="s">
        <v>207</v>
      </c>
      <c r="G143" s="8" t="s">
        <v>123</v>
      </c>
      <c r="H143" s="94">
        <v>211</v>
      </c>
      <c r="I143" s="94">
        <v>1</v>
      </c>
      <c r="J143" s="94">
        <v>0</v>
      </c>
      <c r="K143" s="15">
        <v>1</v>
      </c>
    </row>
    <row r="144" spans="1:11" s="30" customFormat="1" x14ac:dyDescent="0.25">
      <c r="A144" s="114"/>
      <c r="B144" s="93">
        <v>42168</v>
      </c>
      <c r="C144" s="15">
        <v>123506</v>
      </c>
      <c r="D144" s="13" t="s">
        <v>97</v>
      </c>
      <c r="E144" s="13" t="s">
        <v>52</v>
      </c>
      <c r="F144" s="8" t="s">
        <v>208</v>
      </c>
      <c r="G144" s="8" t="s">
        <v>124</v>
      </c>
      <c r="H144" s="94">
        <v>356</v>
      </c>
      <c r="I144" s="94">
        <v>1</v>
      </c>
      <c r="J144" s="94">
        <v>0</v>
      </c>
      <c r="K144" s="15">
        <v>1</v>
      </c>
    </row>
    <row r="145" spans="1:11" s="30" customFormat="1" x14ac:dyDescent="0.25">
      <c r="A145" s="114"/>
      <c r="B145" s="93">
        <v>42168</v>
      </c>
      <c r="C145" s="15">
        <v>123507</v>
      </c>
      <c r="D145" s="13" t="s">
        <v>98</v>
      </c>
      <c r="E145" s="13" t="s">
        <v>47</v>
      </c>
      <c r="F145" s="8" t="s">
        <v>206</v>
      </c>
      <c r="G145" s="8" t="s">
        <v>123</v>
      </c>
      <c r="H145" s="94">
        <v>241</v>
      </c>
      <c r="I145" s="94">
        <v>1</v>
      </c>
      <c r="J145" s="94">
        <v>0</v>
      </c>
      <c r="K145" s="15">
        <v>1</v>
      </c>
    </row>
    <row r="146" spans="1:11" s="30" customFormat="1" x14ac:dyDescent="0.25">
      <c r="A146" s="114"/>
      <c r="B146" s="93">
        <v>42168</v>
      </c>
      <c r="C146" s="15">
        <v>123508</v>
      </c>
      <c r="D146" s="13" t="s">
        <v>99</v>
      </c>
      <c r="E146" s="13" t="s">
        <v>45</v>
      </c>
      <c r="F146" s="8" t="s">
        <v>207</v>
      </c>
      <c r="G146" s="8" t="s">
        <v>123</v>
      </c>
      <c r="H146" s="94">
        <v>344</v>
      </c>
      <c r="I146" s="94">
        <v>1</v>
      </c>
      <c r="J146" s="94">
        <v>0</v>
      </c>
      <c r="K146" s="15">
        <v>1</v>
      </c>
    </row>
    <row r="147" spans="1:11" s="30" customFormat="1" x14ac:dyDescent="0.25">
      <c r="A147" s="114"/>
      <c r="B147" s="93">
        <v>42168</v>
      </c>
      <c r="C147" s="15">
        <v>123509</v>
      </c>
      <c r="D147" s="13" t="s">
        <v>100</v>
      </c>
      <c r="E147" s="13" t="s">
        <v>61</v>
      </c>
      <c r="F147" s="8" t="s">
        <v>208</v>
      </c>
      <c r="G147" s="8" t="s">
        <v>124</v>
      </c>
      <c r="H147" s="94">
        <v>435</v>
      </c>
      <c r="I147" s="94">
        <v>1</v>
      </c>
      <c r="J147" s="94">
        <v>0</v>
      </c>
      <c r="K147" s="15">
        <v>1</v>
      </c>
    </row>
    <row r="148" spans="1:11" s="30" customFormat="1" x14ac:dyDescent="0.25">
      <c r="A148" s="114"/>
      <c r="B148" s="93">
        <v>42168</v>
      </c>
      <c r="C148" s="15">
        <v>123510</v>
      </c>
      <c r="D148" s="13" t="s">
        <v>101</v>
      </c>
      <c r="E148" s="13" t="s">
        <v>54</v>
      </c>
      <c r="F148" s="8" t="s">
        <v>206</v>
      </c>
      <c r="G148" s="8" t="s">
        <v>123</v>
      </c>
      <c r="H148" s="94">
        <v>470</v>
      </c>
      <c r="I148" s="94">
        <v>1</v>
      </c>
      <c r="J148" s="94">
        <v>0</v>
      </c>
      <c r="K148" s="15">
        <v>1</v>
      </c>
    </row>
    <row r="149" spans="1:11" s="30" customFormat="1" x14ac:dyDescent="0.25">
      <c r="A149" s="114"/>
      <c r="B149" s="93">
        <v>42168</v>
      </c>
      <c r="C149" s="15">
        <v>123511</v>
      </c>
      <c r="D149" s="13" t="s">
        <v>102</v>
      </c>
      <c r="E149" s="13" t="s">
        <v>50</v>
      </c>
      <c r="F149" s="8" t="s">
        <v>207</v>
      </c>
      <c r="G149" s="8" t="s">
        <v>123</v>
      </c>
      <c r="H149" s="94">
        <v>454</v>
      </c>
      <c r="I149" s="94">
        <v>1</v>
      </c>
      <c r="J149" s="94">
        <v>0</v>
      </c>
      <c r="K149" s="15">
        <v>1</v>
      </c>
    </row>
    <row r="150" spans="1:11" s="30" customFormat="1" x14ac:dyDescent="0.25">
      <c r="A150" s="114"/>
      <c r="B150" s="93">
        <v>42168</v>
      </c>
      <c r="C150" s="15">
        <v>123476</v>
      </c>
      <c r="D150" s="13" t="s">
        <v>67</v>
      </c>
      <c r="E150" s="13" t="s">
        <v>52</v>
      </c>
      <c r="F150" s="8" t="s">
        <v>208</v>
      </c>
      <c r="G150" s="8" t="s">
        <v>124</v>
      </c>
      <c r="H150" s="94">
        <v>419</v>
      </c>
      <c r="I150" s="94">
        <v>1</v>
      </c>
      <c r="J150" s="94">
        <v>0</v>
      </c>
      <c r="K150" s="15">
        <v>1</v>
      </c>
    </row>
    <row r="151" spans="1:11" s="30" customFormat="1" x14ac:dyDescent="0.25">
      <c r="A151" s="114"/>
      <c r="B151" s="93">
        <v>42168</v>
      </c>
      <c r="C151" s="15">
        <v>123477</v>
      </c>
      <c r="D151" s="13" t="s">
        <v>68</v>
      </c>
      <c r="E151" s="13" t="s">
        <v>47</v>
      </c>
      <c r="F151" s="8" t="s">
        <v>206</v>
      </c>
      <c r="G151" s="8" t="s">
        <v>123</v>
      </c>
      <c r="H151" s="94">
        <v>389</v>
      </c>
      <c r="I151" s="94">
        <v>1</v>
      </c>
      <c r="J151" s="94">
        <v>0</v>
      </c>
      <c r="K151" s="15">
        <v>1</v>
      </c>
    </row>
    <row r="152" spans="1:11" s="30" customFormat="1" x14ac:dyDescent="0.25">
      <c r="A152" s="114"/>
      <c r="B152" s="93">
        <v>42168</v>
      </c>
      <c r="C152" s="15">
        <v>123478</v>
      </c>
      <c r="D152" s="13" t="s">
        <v>69</v>
      </c>
      <c r="E152" s="13" t="s">
        <v>45</v>
      </c>
      <c r="F152" s="8" t="s">
        <v>207</v>
      </c>
      <c r="G152" s="8" t="s">
        <v>123</v>
      </c>
      <c r="H152" s="94">
        <v>219</v>
      </c>
      <c r="I152" s="94">
        <v>1</v>
      </c>
      <c r="J152" s="94">
        <v>0</v>
      </c>
      <c r="K152" s="15">
        <v>1</v>
      </c>
    </row>
    <row r="153" spans="1:11" s="30" customFormat="1" x14ac:dyDescent="0.25">
      <c r="A153" s="114"/>
      <c r="B153" s="93">
        <v>42168</v>
      </c>
      <c r="C153" s="15">
        <v>123479</v>
      </c>
      <c r="D153" s="13" t="s">
        <v>70</v>
      </c>
      <c r="E153" s="13" t="s">
        <v>61</v>
      </c>
      <c r="F153" s="8" t="s">
        <v>208</v>
      </c>
      <c r="G153" s="8" t="s">
        <v>124</v>
      </c>
      <c r="H153" s="94">
        <v>303</v>
      </c>
      <c r="I153" s="94">
        <v>1</v>
      </c>
      <c r="J153" s="94">
        <v>0</v>
      </c>
      <c r="K153" s="15">
        <v>1</v>
      </c>
    </row>
    <row r="154" spans="1:11" s="30" customFormat="1" x14ac:dyDescent="0.25">
      <c r="A154" s="114"/>
      <c r="B154" s="93">
        <v>42168</v>
      </c>
      <c r="C154" s="15">
        <v>123480</v>
      </c>
      <c r="D154" s="13" t="s">
        <v>71</v>
      </c>
      <c r="E154" s="13" t="s">
        <v>54</v>
      </c>
      <c r="F154" s="8" t="s">
        <v>206</v>
      </c>
      <c r="G154" s="8" t="s">
        <v>123</v>
      </c>
      <c r="H154" s="94">
        <v>242</v>
      </c>
      <c r="I154" s="94">
        <v>1</v>
      </c>
      <c r="J154" s="94">
        <v>0</v>
      </c>
      <c r="K154" s="15">
        <v>1</v>
      </c>
    </row>
    <row r="155" spans="1:11" s="30" customFormat="1" x14ac:dyDescent="0.25">
      <c r="A155" s="114"/>
      <c r="B155" s="93">
        <v>42168</v>
      </c>
      <c r="C155" s="15">
        <v>123481</v>
      </c>
      <c r="D155" s="13" t="s">
        <v>72</v>
      </c>
      <c r="E155" s="13" t="s">
        <v>50</v>
      </c>
      <c r="F155" s="8" t="s">
        <v>207</v>
      </c>
      <c r="G155" s="8" t="s">
        <v>123</v>
      </c>
      <c r="H155" s="94">
        <v>407</v>
      </c>
      <c r="I155" s="94">
        <v>1</v>
      </c>
      <c r="J155" s="94">
        <v>0</v>
      </c>
      <c r="K155" s="15">
        <v>1</v>
      </c>
    </row>
    <row r="156" spans="1:11" s="30" customFormat="1" x14ac:dyDescent="0.25">
      <c r="A156" s="114"/>
      <c r="B156" s="93">
        <v>42168</v>
      </c>
      <c r="C156" s="15">
        <v>123482</v>
      </c>
      <c r="D156" s="13" t="s">
        <v>73</v>
      </c>
      <c r="E156" s="13" t="s">
        <v>52</v>
      </c>
      <c r="F156" s="8" t="s">
        <v>208</v>
      </c>
      <c r="G156" s="8" t="s">
        <v>124</v>
      </c>
      <c r="H156" s="94">
        <v>287</v>
      </c>
      <c r="I156" s="94">
        <v>1</v>
      </c>
      <c r="J156" s="94">
        <v>0</v>
      </c>
      <c r="K156" s="15">
        <v>1</v>
      </c>
    </row>
    <row r="157" spans="1:11" s="30" customFormat="1" x14ac:dyDescent="0.25">
      <c r="A157" s="114"/>
      <c r="B157" s="93">
        <v>42168</v>
      </c>
      <c r="C157" s="15">
        <v>123483</v>
      </c>
      <c r="D157" s="13" t="s">
        <v>74</v>
      </c>
      <c r="E157" s="13" t="s">
        <v>47</v>
      </c>
      <c r="F157" s="8" t="s">
        <v>206</v>
      </c>
      <c r="G157" s="8" t="s">
        <v>123</v>
      </c>
      <c r="H157" s="94">
        <v>212</v>
      </c>
      <c r="I157" s="94">
        <v>1</v>
      </c>
      <c r="J157" s="94">
        <v>0</v>
      </c>
      <c r="K157" s="15">
        <v>1</v>
      </c>
    </row>
    <row r="158" spans="1:11" s="30" customFormat="1" x14ac:dyDescent="0.25">
      <c r="A158" s="114"/>
      <c r="B158" s="93">
        <v>42168</v>
      </c>
      <c r="C158" s="15">
        <v>123484</v>
      </c>
      <c r="D158" s="13" t="s">
        <v>75</v>
      </c>
      <c r="E158" s="13" t="s">
        <v>45</v>
      </c>
      <c r="F158" s="8" t="s">
        <v>207</v>
      </c>
      <c r="G158" s="8" t="s">
        <v>123</v>
      </c>
      <c r="H158" s="94">
        <v>357</v>
      </c>
      <c r="I158" s="94">
        <v>1</v>
      </c>
      <c r="J158" s="94">
        <v>0</v>
      </c>
      <c r="K158" s="15">
        <v>1</v>
      </c>
    </row>
    <row r="159" spans="1:11" s="30" customFormat="1" x14ac:dyDescent="0.25">
      <c r="A159" s="114"/>
      <c r="B159" s="93">
        <v>42168</v>
      </c>
      <c r="C159" s="15">
        <v>123485</v>
      </c>
      <c r="D159" s="13" t="s">
        <v>76</v>
      </c>
      <c r="E159" s="13" t="s">
        <v>61</v>
      </c>
      <c r="F159" s="8" t="s">
        <v>208</v>
      </c>
      <c r="G159" s="8" t="s">
        <v>124</v>
      </c>
      <c r="H159" s="94">
        <v>373</v>
      </c>
      <c r="I159" s="94">
        <v>1</v>
      </c>
      <c r="J159" s="94">
        <v>0</v>
      </c>
      <c r="K159" s="15">
        <v>1</v>
      </c>
    </row>
    <row r="160" spans="1:11" s="30" customFormat="1" x14ac:dyDescent="0.25">
      <c r="A160" s="114"/>
      <c r="B160" s="93">
        <v>42168</v>
      </c>
      <c r="C160" s="15">
        <v>123486</v>
      </c>
      <c r="D160" s="13" t="s">
        <v>77</v>
      </c>
      <c r="E160" s="13" t="s">
        <v>54</v>
      </c>
      <c r="F160" s="8" t="s">
        <v>206</v>
      </c>
      <c r="G160" s="8" t="s">
        <v>123</v>
      </c>
      <c r="H160" s="94">
        <v>277</v>
      </c>
      <c r="I160" s="94">
        <v>1</v>
      </c>
      <c r="J160" s="94">
        <v>0</v>
      </c>
      <c r="K160" s="15">
        <v>1</v>
      </c>
    </row>
    <row r="161" spans="1:11" s="30" customFormat="1" x14ac:dyDescent="0.25">
      <c r="A161" s="114"/>
      <c r="B161" s="93">
        <v>42168</v>
      </c>
      <c r="C161" s="15">
        <v>123487</v>
      </c>
      <c r="D161" s="13" t="s">
        <v>78</v>
      </c>
      <c r="E161" s="13" t="s">
        <v>50</v>
      </c>
      <c r="F161" s="8" t="s">
        <v>207</v>
      </c>
      <c r="G161" s="8" t="s">
        <v>123</v>
      </c>
      <c r="H161" s="94">
        <v>0</v>
      </c>
      <c r="I161" s="94">
        <v>0</v>
      </c>
      <c r="J161" s="94">
        <v>1</v>
      </c>
      <c r="K161" s="15">
        <v>1</v>
      </c>
    </row>
    <row r="162" spans="1:11" s="30" customFormat="1" x14ac:dyDescent="0.25">
      <c r="A162" s="114"/>
      <c r="B162" s="93">
        <v>42168</v>
      </c>
      <c r="C162" s="15">
        <v>123488</v>
      </c>
      <c r="D162" s="13" t="s">
        <v>79</v>
      </c>
      <c r="E162" s="13" t="s">
        <v>52</v>
      </c>
      <c r="F162" s="8" t="s">
        <v>208</v>
      </c>
      <c r="G162" s="8" t="s">
        <v>124</v>
      </c>
      <c r="H162" s="94">
        <v>485</v>
      </c>
      <c r="I162" s="94">
        <v>1</v>
      </c>
      <c r="J162" s="94">
        <v>0</v>
      </c>
      <c r="K162" s="15">
        <v>1</v>
      </c>
    </row>
    <row r="163" spans="1:11" s="30" customFormat="1" x14ac:dyDescent="0.25">
      <c r="A163" s="114"/>
      <c r="B163" s="93">
        <v>42168</v>
      </c>
      <c r="C163" s="15">
        <v>123489</v>
      </c>
      <c r="D163" s="13" t="s">
        <v>80</v>
      </c>
      <c r="E163" s="13" t="s">
        <v>47</v>
      </c>
      <c r="F163" s="8" t="s">
        <v>206</v>
      </c>
      <c r="G163" s="8" t="s">
        <v>123</v>
      </c>
      <c r="H163" s="94">
        <v>415</v>
      </c>
      <c r="I163" s="94">
        <v>1</v>
      </c>
      <c r="J163" s="94">
        <v>0</v>
      </c>
      <c r="K163" s="15">
        <v>1</v>
      </c>
    </row>
    <row r="164" spans="1:11" s="30" customFormat="1" x14ac:dyDescent="0.25">
      <c r="A164" s="114"/>
      <c r="B164" s="93">
        <v>42168</v>
      </c>
      <c r="C164" s="15">
        <v>123490</v>
      </c>
      <c r="D164" s="13" t="s">
        <v>81</v>
      </c>
      <c r="E164" s="13" t="s">
        <v>45</v>
      </c>
      <c r="F164" s="8" t="s">
        <v>207</v>
      </c>
      <c r="G164" s="8" t="s">
        <v>123</v>
      </c>
      <c r="H164" s="94">
        <v>266</v>
      </c>
      <c r="I164" s="94">
        <v>1</v>
      </c>
      <c r="J164" s="94">
        <v>0</v>
      </c>
      <c r="K164" s="15">
        <v>1</v>
      </c>
    </row>
    <row r="165" spans="1:11" s="30" customFormat="1" x14ac:dyDescent="0.25">
      <c r="A165" s="114"/>
      <c r="B165" s="93">
        <v>42168</v>
      </c>
      <c r="C165" s="15">
        <v>123491</v>
      </c>
      <c r="D165" s="13" t="s">
        <v>82</v>
      </c>
      <c r="E165" s="13" t="s">
        <v>61</v>
      </c>
      <c r="F165" s="8" t="s">
        <v>208</v>
      </c>
      <c r="G165" s="8" t="s">
        <v>124</v>
      </c>
      <c r="H165" s="94">
        <v>471</v>
      </c>
      <c r="I165" s="94">
        <v>1</v>
      </c>
      <c r="J165" s="94">
        <v>0</v>
      </c>
      <c r="K165" s="15">
        <v>1</v>
      </c>
    </row>
    <row r="166" spans="1:11" s="30" customFormat="1" x14ac:dyDescent="0.25">
      <c r="A166" s="114"/>
      <c r="B166" s="93">
        <v>42168</v>
      </c>
      <c r="C166" s="15">
        <v>123492</v>
      </c>
      <c r="D166" s="13" t="s">
        <v>83</v>
      </c>
      <c r="E166" s="13" t="s">
        <v>54</v>
      </c>
      <c r="F166" s="8" t="s">
        <v>206</v>
      </c>
      <c r="G166" s="8" t="s">
        <v>123</v>
      </c>
      <c r="H166" s="94">
        <v>450</v>
      </c>
      <c r="I166" s="94">
        <v>1</v>
      </c>
      <c r="J166" s="94">
        <v>0</v>
      </c>
      <c r="K166" s="15">
        <v>1</v>
      </c>
    </row>
    <row r="167" spans="1:11" s="30" customFormat="1" x14ac:dyDescent="0.25">
      <c r="A167" s="114"/>
      <c r="B167" s="93">
        <v>42168</v>
      </c>
      <c r="C167" s="15">
        <v>123493</v>
      </c>
      <c r="D167" s="13" t="s">
        <v>84</v>
      </c>
      <c r="E167" s="13" t="s">
        <v>50</v>
      </c>
      <c r="F167" s="8" t="s">
        <v>207</v>
      </c>
      <c r="G167" s="8" t="s">
        <v>123</v>
      </c>
      <c r="H167" s="94">
        <v>258</v>
      </c>
      <c r="I167" s="94">
        <v>1</v>
      </c>
      <c r="J167" s="94">
        <v>0</v>
      </c>
      <c r="K167" s="15">
        <v>1</v>
      </c>
    </row>
    <row r="168" spans="1:11" s="30" customFormat="1" x14ac:dyDescent="0.25">
      <c r="A168" s="114"/>
      <c r="B168" s="93">
        <v>42168</v>
      </c>
      <c r="C168" s="15">
        <v>123494</v>
      </c>
      <c r="D168" s="13" t="s">
        <v>85</v>
      </c>
      <c r="E168" s="13" t="s">
        <v>52</v>
      </c>
      <c r="F168" s="8" t="s">
        <v>208</v>
      </c>
      <c r="G168" s="8" t="s">
        <v>124</v>
      </c>
      <c r="H168" s="94">
        <v>462</v>
      </c>
      <c r="I168" s="94">
        <v>1</v>
      </c>
      <c r="J168" s="94">
        <v>0</v>
      </c>
      <c r="K168" s="15">
        <v>1</v>
      </c>
    </row>
    <row r="169" spans="1:11" s="30" customFormat="1" x14ac:dyDescent="0.25">
      <c r="A169" s="114"/>
      <c r="B169" s="93">
        <v>42168</v>
      </c>
      <c r="C169" s="15">
        <v>123495</v>
      </c>
      <c r="D169" s="13" t="s">
        <v>86</v>
      </c>
      <c r="E169" s="13" t="s">
        <v>47</v>
      </c>
      <c r="F169" s="8" t="s">
        <v>206</v>
      </c>
      <c r="G169" s="8" t="s">
        <v>123</v>
      </c>
      <c r="H169" s="94">
        <v>368</v>
      </c>
      <c r="I169" s="94">
        <v>1</v>
      </c>
      <c r="J169" s="94">
        <v>0</v>
      </c>
      <c r="K169" s="15">
        <v>1</v>
      </c>
    </row>
    <row r="170" spans="1:11" s="30" customFormat="1" x14ac:dyDescent="0.25">
      <c r="A170" s="114"/>
      <c r="B170" s="93">
        <v>42168</v>
      </c>
      <c r="C170" s="15">
        <v>123496</v>
      </c>
      <c r="D170" s="13" t="s">
        <v>87</v>
      </c>
      <c r="E170" s="13" t="s">
        <v>45</v>
      </c>
      <c r="F170" s="8" t="s">
        <v>207</v>
      </c>
      <c r="G170" s="8" t="s">
        <v>123</v>
      </c>
      <c r="H170" s="94">
        <v>300</v>
      </c>
      <c r="I170" s="94">
        <v>1</v>
      </c>
      <c r="J170" s="94">
        <v>0</v>
      </c>
      <c r="K170" s="15">
        <v>1</v>
      </c>
    </row>
    <row r="171" spans="1:11" s="30" customFormat="1" x14ac:dyDescent="0.25">
      <c r="A171" s="114"/>
      <c r="B171" s="93">
        <v>42169</v>
      </c>
      <c r="C171" s="15">
        <v>123492</v>
      </c>
      <c r="D171" s="13" t="s">
        <v>83</v>
      </c>
      <c r="E171" s="13" t="s">
        <v>54</v>
      </c>
      <c r="F171" s="8" t="s">
        <v>206</v>
      </c>
      <c r="G171" s="8" t="s">
        <v>123</v>
      </c>
      <c r="H171" s="94">
        <v>275</v>
      </c>
      <c r="I171" s="94">
        <v>1</v>
      </c>
      <c r="J171" s="94">
        <v>0</v>
      </c>
      <c r="K171" s="15">
        <v>1</v>
      </c>
    </row>
    <row r="172" spans="1:11" s="30" customFormat="1" x14ac:dyDescent="0.25">
      <c r="A172" s="114"/>
      <c r="B172" s="93">
        <v>42169</v>
      </c>
      <c r="C172" s="15">
        <v>123493</v>
      </c>
      <c r="D172" s="13" t="s">
        <v>84</v>
      </c>
      <c r="E172" s="13" t="s">
        <v>50</v>
      </c>
      <c r="F172" s="8" t="s">
        <v>207</v>
      </c>
      <c r="G172" s="8" t="s">
        <v>123</v>
      </c>
      <c r="H172" s="94">
        <v>241</v>
      </c>
      <c r="I172" s="94">
        <v>1</v>
      </c>
      <c r="J172" s="94">
        <v>0</v>
      </c>
      <c r="K172" s="15">
        <v>1</v>
      </c>
    </row>
    <row r="173" spans="1:11" s="30" customFormat="1" x14ac:dyDescent="0.25">
      <c r="A173" s="114"/>
      <c r="B173" s="93">
        <v>42169</v>
      </c>
      <c r="C173" s="15">
        <v>123494</v>
      </c>
      <c r="D173" s="13" t="s">
        <v>85</v>
      </c>
      <c r="E173" s="13" t="s">
        <v>52</v>
      </c>
      <c r="F173" s="8" t="s">
        <v>208</v>
      </c>
      <c r="G173" s="8" t="s">
        <v>124</v>
      </c>
      <c r="H173" s="94">
        <v>275</v>
      </c>
      <c r="I173" s="94">
        <v>1</v>
      </c>
      <c r="J173" s="94">
        <v>0</v>
      </c>
      <c r="K173" s="15">
        <v>1</v>
      </c>
    </row>
    <row r="174" spans="1:11" s="30" customFormat="1" x14ac:dyDescent="0.25">
      <c r="A174" s="114"/>
      <c r="B174" s="93">
        <v>42169</v>
      </c>
      <c r="C174" s="15">
        <v>123495</v>
      </c>
      <c r="D174" s="13" t="s">
        <v>86</v>
      </c>
      <c r="E174" s="13" t="s">
        <v>47</v>
      </c>
      <c r="F174" s="8" t="s">
        <v>206</v>
      </c>
      <c r="G174" s="8" t="s">
        <v>123</v>
      </c>
      <c r="H174" s="94">
        <v>465</v>
      </c>
      <c r="I174" s="94">
        <v>1</v>
      </c>
      <c r="J174" s="94">
        <v>0</v>
      </c>
      <c r="K174" s="15">
        <v>1</v>
      </c>
    </row>
    <row r="175" spans="1:11" s="30" customFormat="1" x14ac:dyDescent="0.25">
      <c r="A175" s="114"/>
      <c r="B175" s="93">
        <v>42169</v>
      </c>
      <c r="C175" s="15">
        <v>123496</v>
      </c>
      <c r="D175" s="13" t="s">
        <v>87</v>
      </c>
      <c r="E175" s="13" t="s">
        <v>45</v>
      </c>
      <c r="F175" s="8" t="s">
        <v>207</v>
      </c>
      <c r="G175" s="8" t="s">
        <v>123</v>
      </c>
      <c r="H175" s="94">
        <v>370</v>
      </c>
      <c r="I175" s="94">
        <v>1</v>
      </c>
      <c r="J175" s="94">
        <v>0</v>
      </c>
      <c r="K175" s="15">
        <v>1</v>
      </c>
    </row>
    <row r="176" spans="1:11" s="30" customFormat="1" x14ac:dyDescent="0.25">
      <c r="A176" s="114"/>
      <c r="B176" s="93">
        <v>42169</v>
      </c>
      <c r="C176" s="15">
        <v>123497</v>
      </c>
      <c r="D176" s="13" t="s">
        <v>88</v>
      </c>
      <c r="E176" s="13" t="s">
        <v>61</v>
      </c>
      <c r="F176" s="8" t="s">
        <v>208</v>
      </c>
      <c r="G176" s="8" t="s">
        <v>124</v>
      </c>
      <c r="H176" s="94">
        <v>424</v>
      </c>
      <c r="I176" s="94">
        <v>1</v>
      </c>
      <c r="J176" s="94">
        <v>0</v>
      </c>
      <c r="K176" s="15">
        <v>1</v>
      </c>
    </row>
    <row r="177" spans="1:11" s="30" customFormat="1" x14ac:dyDescent="0.25">
      <c r="A177" s="114"/>
      <c r="B177" s="93">
        <v>42169</v>
      </c>
      <c r="C177" s="15">
        <v>123498</v>
      </c>
      <c r="D177" s="13" t="s">
        <v>89</v>
      </c>
      <c r="E177" s="13" t="s">
        <v>54</v>
      </c>
      <c r="F177" s="8" t="s">
        <v>206</v>
      </c>
      <c r="G177" s="8" t="s">
        <v>123</v>
      </c>
      <c r="H177" s="94">
        <v>0</v>
      </c>
      <c r="I177" s="94">
        <v>0</v>
      </c>
      <c r="J177" s="94">
        <v>1</v>
      </c>
      <c r="K177" s="15">
        <v>1</v>
      </c>
    </row>
    <row r="178" spans="1:11" s="30" customFormat="1" x14ac:dyDescent="0.25">
      <c r="A178" s="114"/>
      <c r="B178" s="93">
        <v>42169</v>
      </c>
      <c r="C178" s="15">
        <v>123499</v>
      </c>
      <c r="D178" s="13" t="s">
        <v>90</v>
      </c>
      <c r="E178" s="13" t="s">
        <v>50</v>
      </c>
      <c r="F178" s="8" t="s">
        <v>207</v>
      </c>
      <c r="G178" s="8" t="s">
        <v>123</v>
      </c>
      <c r="H178" s="94">
        <v>0</v>
      </c>
      <c r="I178" s="94">
        <v>0</v>
      </c>
      <c r="J178" s="94">
        <v>1</v>
      </c>
      <c r="K178" s="15">
        <v>1</v>
      </c>
    </row>
    <row r="179" spans="1:11" s="30" customFormat="1" x14ac:dyDescent="0.25">
      <c r="A179" s="114"/>
      <c r="B179" s="93">
        <v>42169</v>
      </c>
      <c r="C179" s="15">
        <v>123500</v>
      </c>
      <c r="D179" s="13" t="s">
        <v>91</v>
      </c>
      <c r="E179" s="13" t="s">
        <v>52</v>
      </c>
      <c r="F179" s="8" t="s">
        <v>208</v>
      </c>
      <c r="G179" s="8" t="s">
        <v>124</v>
      </c>
      <c r="H179" s="94">
        <v>296</v>
      </c>
      <c r="I179" s="94">
        <v>1</v>
      </c>
      <c r="J179" s="94">
        <v>0</v>
      </c>
      <c r="K179" s="15">
        <v>1</v>
      </c>
    </row>
    <row r="180" spans="1:11" s="30" customFormat="1" x14ac:dyDescent="0.25">
      <c r="A180" s="114"/>
      <c r="B180" s="93">
        <v>42169</v>
      </c>
      <c r="C180" s="15">
        <v>123477</v>
      </c>
      <c r="D180" s="13" t="s">
        <v>68</v>
      </c>
      <c r="E180" s="13" t="s">
        <v>47</v>
      </c>
      <c r="F180" s="8" t="s">
        <v>206</v>
      </c>
      <c r="G180" s="8" t="s">
        <v>123</v>
      </c>
      <c r="H180" s="94">
        <v>0</v>
      </c>
      <c r="I180" s="94">
        <v>0</v>
      </c>
      <c r="J180" s="94">
        <v>1</v>
      </c>
      <c r="K180" s="15">
        <v>1</v>
      </c>
    </row>
    <row r="181" spans="1:11" s="30" customFormat="1" x14ac:dyDescent="0.25">
      <c r="A181" s="114"/>
      <c r="B181" s="93">
        <v>42169</v>
      </c>
      <c r="C181" s="15">
        <v>123478</v>
      </c>
      <c r="D181" s="13" t="s">
        <v>69</v>
      </c>
      <c r="E181" s="13" t="s">
        <v>45</v>
      </c>
      <c r="F181" s="8" t="s">
        <v>207</v>
      </c>
      <c r="G181" s="8" t="s">
        <v>123</v>
      </c>
      <c r="H181" s="94">
        <v>371</v>
      </c>
      <c r="I181" s="94">
        <v>1</v>
      </c>
      <c r="J181" s="94">
        <v>0</v>
      </c>
      <c r="K181" s="15">
        <v>1</v>
      </c>
    </row>
    <row r="182" spans="1:11" s="30" customFormat="1" x14ac:dyDescent="0.25">
      <c r="A182" s="114"/>
      <c r="B182" s="93">
        <v>42169</v>
      </c>
      <c r="C182" s="15">
        <v>123479</v>
      </c>
      <c r="D182" s="13" t="s">
        <v>70</v>
      </c>
      <c r="E182" s="13" t="s">
        <v>61</v>
      </c>
      <c r="F182" s="8" t="s">
        <v>208</v>
      </c>
      <c r="G182" s="8" t="s">
        <v>124</v>
      </c>
      <c r="H182" s="94">
        <v>357</v>
      </c>
      <c r="I182" s="94">
        <v>1</v>
      </c>
      <c r="J182" s="94">
        <v>0</v>
      </c>
      <c r="K182" s="15">
        <v>1</v>
      </c>
    </row>
    <row r="183" spans="1:11" s="30" customFormat="1" x14ac:dyDescent="0.25">
      <c r="A183" s="114"/>
      <c r="B183" s="93">
        <v>42169</v>
      </c>
      <c r="C183" s="15">
        <v>123480</v>
      </c>
      <c r="D183" s="13" t="s">
        <v>71</v>
      </c>
      <c r="E183" s="13" t="s">
        <v>54</v>
      </c>
      <c r="F183" s="8" t="s">
        <v>206</v>
      </c>
      <c r="G183" s="8" t="s">
        <v>123</v>
      </c>
      <c r="H183" s="94">
        <v>437</v>
      </c>
      <c r="I183" s="94">
        <v>1</v>
      </c>
      <c r="J183" s="94">
        <v>0</v>
      </c>
      <c r="K183" s="15">
        <v>1</v>
      </c>
    </row>
    <row r="184" spans="1:11" s="30" customFormat="1" x14ac:dyDescent="0.25">
      <c r="A184" s="114"/>
      <c r="B184" s="93">
        <v>42169</v>
      </c>
      <c r="C184" s="15">
        <v>123481</v>
      </c>
      <c r="D184" s="13" t="s">
        <v>72</v>
      </c>
      <c r="E184" s="13" t="s">
        <v>50</v>
      </c>
      <c r="F184" s="8" t="s">
        <v>207</v>
      </c>
      <c r="G184" s="8" t="s">
        <v>123</v>
      </c>
      <c r="H184" s="94">
        <v>255</v>
      </c>
      <c r="I184" s="94">
        <v>1</v>
      </c>
      <c r="J184" s="94">
        <v>0</v>
      </c>
      <c r="K184" s="15">
        <v>1</v>
      </c>
    </row>
    <row r="185" spans="1:11" s="30" customFormat="1" x14ac:dyDescent="0.25">
      <c r="A185" s="114"/>
      <c r="B185" s="93">
        <v>42169</v>
      </c>
      <c r="C185" s="15">
        <v>123482</v>
      </c>
      <c r="D185" s="13" t="s">
        <v>73</v>
      </c>
      <c r="E185" s="13" t="s">
        <v>52</v>
      </c>
      <c r="F185" s="8" t="s">
        <v>208</v>
      </c>
      <c r="G185" s="8" t="s">
        <v>124</v>
      </c>
      <c r="H185" s="94">
        <v>317</v>
      </c>
      <c r="I185" s="94">
        <v>1</v>
      </c>
      <c r="J185" s="94">
        <v>0</v>
      </c>
      <c r="K185" s="15">
        <v>1</v>
      </c>
    </row>
    <row r="186" spans="1:11" s="30" customFormat="1" x14ac:dyDescent="0.25">
      <c r="A186" s="114"/>
      <c r="B186" s="93">
        <v>42169</v>
      </c>
      <c r="C186" s="15">
        <v>123483</v>
      </c>
      <c r="D186" s="13" t="s">
        <v>74</v>
      </c>
      <c r="E186" s="13" t="s">
        <v>47</v>
      </c>
      <c r="F186" s="8" t="s">
        <v>206</v>
      </c>
      <c r="G186" s="8" t="s">
        <v>123</v>
      </c>
      <c r="H186" s="94">
        <v>417</v>
      </c>
      <c r="I186" s="94">
        <v>1</v>
      </c>
      <c r="J186" s="94">
        <v>0</v>
      </c>
      <c r="K186" s="15">
        <v>1</v>
      </c>
    </row>
    <row r="187" spans="1:11" s="30" customFormat="1" x14ac:dyDescent="0.25">
      <c r="A187" s="114"/>
      <c r="B187" s="93">
        <v>42169</v>
      </c>
      <c r="C187" s="15">
        <v>123484</v>
      </c>
      <c r="D187" s="13" t="s">
        <v>75</v>
      </c>
      <c r="E187" s="13" t="s">
        <v>45</v>
      </c>
      <c r="F187" s="8" t="s">
        <v>207</v>
      </c>
      <c r="G187" s="8" t="s">
        <v>123</v>
      </c>
      <c r="H187" s="94">
        <v>239</v>
      </c>
      <c r="I187" s="94">
        <v>1</v>
      </c>
      <c r="J187" s="94">
        <v>0</v>
      </c>
      <c r="K187" s="15">
        <v>1</v>
      </c>
    </row>
    <row r="188" spans="1:11" s="30" customFormat="1" x14ac:dyDescent="0.25">
      <c r="A188" s="114"/>
      <c r="B188" s="93">
        <v>42169</v>
      </c>
      <c r="C188" s="15">
        <v>123485</v>
      </c>
      <c r="D188" s="13" t="s">
        <v>76</v>
      </c>
      <c r="E188" s="13" t="s">
        <v>61</v>
      </c>
      <c r="F188" s="8" t="s">
        <v>208</v>
      </c>
      <c r="G188" s="8" t="s">
        <v>124</v>
      </c>
      <c r="H188" s="94">
        <v>212</v>
      </c>
      <c r="I188" s="94">
        <v>1</v>
      </c>
      <c r="J188" s="94">
        <v>0</v>
      </c>
      <c r="K188" s="15">
        <v>1</v>
      </c>
    </row>
    <row r="189" spans="1:11" s="30" customFormat="1" x14ac:dyDescent="0.25">
      <c r="A189" s="114"/>
      <c r="B189" s="93">
        <v>42169</v>
      </c>
      <c r="C189" s="15">
        <v>123486</v>
      </c>
      <c r="D189" s="13" t="s">
        <v>77</v>
      </c>
      <c r="E189" s="13" t="s">
        <v>54</v>
      </c>
      <c r="F189" s="8" t="s">
        <v>206</v>
      </c>
      <c r="G189" s="8" t="s">
        <v>123</v>
      </c>
      <c r="H189" s="94">
        <v>380</v>
      </c>
      <c r="I189" s="94">
        <v>1</v>
      </c>
      <c r="J189" s="94">
        <v>0</v>
      </c>
      <c r="K189" s="15">
        <v>1</v>
      </c>
    </row>
    <row r="190" spans="1:11" s="30" customFormat="1" x14ac:dyDescent="0.25">
      <c r="A190" s="114"/>
      <c r="B190" s="93">
        <v>42169</v>
      </c>
      <c r="C190" s="15">
        <v>123487</v>
      </c>
      <c r="D190" s="13" t="s">
        <v>78</v>
      </c>
      <c r="E190" s="13" t="s">
        <v>50</v>
      </c>
      <c r="F190" s="8" t="s">
        <v>207</v>
      </c>
      <c r="G190" s="8" t="s">
        <v>123</v>
      </c>
      <c r="H190" s="94">
        <v>435</v>
      </c>
      <c r="I190" s="94">
        <v>1</v>
      </c>
      <c r="J190" s="94">
        <v>0</v>
      </c>
      <c r="K190" s="15">
        <v>1</v>
      </c>
    </row>
    <row r="191" spans="1:11" s="30" customFormat="1" x14ac:dyDescent="0.25">
      <c r="A191" s="114"/>
      <c r="B191" s="93">
        <v>42169</v>
      </c>
      <c r="C191" s="15">
        <v>123488</v>
      </c>
      <c r="D191" s="13" t="s">
        <v>79</v>
      </c>
      <c r="E191" s="13" t="s">
        <v>52</v>
      </c>
      <c r="F191" s="8" t="s">
        <v>208</v>
      </c>
      <c r="G191" s="8" t="s">
        <v>124</v>
      </c>
      <c r="H191" s="94">
        <v>356</v>
      </c>
      <c r="I191" s="94">
        <v>1</v>
      </c>
      <c r="J191" s="94">
        <v>0</v>
      </c>
      <c r="K191" s="15">
        <v>1</v>
      </c>
    </row>
    <row r="192" spans="1:11" s="30" customFormat="1" x14ac:dyDescent="0.25">
      <c r="A192" s="114"/>
      <c r="B192" s="93">
        <v>42169</v>
      </c>
      <c r="C192" s="15">
        <v>123489</v>
      </c>
      <c r="D192" s="13" t="s">
        <v>80</v>
      </c>
      <c r="E192" s="13" t="s">
        <v>47</v>
      </c>
      <c r="F192" s="8" t="s">
        <v>206</v>
      </c>
      <c r="G192" s="8" t="s">
        <v>123</v>
      </c>
      <c r="H192" s="94">
        <v>215</v>
      </c>
      <c r="I192" s="94">
        <v>1</v>
      </c>
      <c r="J192" s="94">
        <v>0</v>
      </c>
      <c r="K192" s="15">
        <v>1</v>
      </c>
    </row>
    <row r="193" spans="1:11" s="30" customFormat="1" x14ac:dyDescent="0.25">
      <c r="A193" s="114"/>
      <c r="B193" s="93">
        <v>42169</v>
      </c>
      <c r="C193" s="15">
        <v>123490</v>
      </c>
      <c r="D193" s="13" t="s">
        <v>81</v>
      </c>
      <c r="E193" s="13" t="s">
        <v>45</v>
      </c>
      <c r="F193" s="8" t="s">
        <v>207</v>
      </c>
      <c r="G193" s="8" t="s">
        <v>123</v>
      </c>
      <c r="H193" s="94">
        <v>256</v>
      </c>
      <c r="I193" s="94">
        <v>1</v>
      </c>
      <c r="J193" s="94">
        <v>0</v>
      </c>
      <c r="K193" s="15">
        <v>1</v>
      </c>
    </row>
    <row r="194" spans="1:11" s="30" customFormat="1" x14ac:dyDescent="0.25">
      <c r="A194" s="114"/>
      <c r="B194" s="93">
        <v>42169</v>
      </c>
      <c r="C194" s="15">
        <v>123491</v>
      </c>
      <c r="D194" s="13" t="s">
        <v>82</v>
      </c>
      <c r="E194" s="13" t="s">
        <v>61</v>
      </c>
      <c r="F194" s="8" t="s">
        <v>208</v>
      </c>
      <c r="G194" s="8" t="s">
        <v>124</v>
      </c>
      <c r="H194" s="94">
        <v>345</v>
      </c>
      <c r="I194" s="94">
        <v>1</v>
      </c>
      <c r="J194" s="94">
        <v>0</v>
      </c>
      <c r="K194" s="15">
        <v>1</v>
      </c>
    </row>
    <row r="195" spans="1:11" s="30" customFormat="1" x14ac:dyDescent="0.25">
      <c r="A195" s="114"/>
      <c r="B195" s="93">
        <v>42169</v>
      </c>
      <c r="C195" s="15">
        <v>123511</v>
      </c>
      <c r="D195" s="13" t="s">
        <v>102</v>
      </c>
      <c r="E195" s="13" t="s">
        <v>50</v>
      </c>
      <c r="F195" s="8" t="s">
        <v>207</v>
      </c>
      <c r="G195" s="8" t="s">
        <v>123</v>
      </c>
      <c r="H195" s="94">
        <v>470</v>
      </c>
      <c r="I195" s="94">
        <v>1</v>
      </c>
      <c r="J195" s="94">
        <v>0</v>
      </c>
      <c r="K195" s="15">
        <v>1</v>
      </c>
    </row>
    <row r="196" spans="1:11" s="30" customFormat="1" x14ac:dyDescent="0.25">
      <c r="A196" s="114"/>
      <c r="B196" s="93">
        <v>42169</v>
      </c>
      <c r="C196" s="15">
        <v>123512</v>
      </c>
      <c r="D196" s="13" t="s">
        <v>103</v>
      </c>
      <c r="E196" s="13" t="s">
        <v>52</v>
      </c>
      <c r="F196" s="8" t="s">
        <v>208</v>
      </c>
      <c r="G196" s="8" t="s">
        <v>124</v>
      </c>
      <c r="H196" s="94">
        <v>468</v>
      </c>
      <c r="I196" s="94">
        <v>1</v>
      </c>
      <c r="J196" s="94">
        <v>0</v>
      </c>
      <c r="K196" s="15">
        <v>1</v>
      </c>
    </row>
    <row r="197" spans="1:11" s="30" customFormat="1" x14ac:dyDescent="0.25">
      <c r="A197" s="114"/>
      <c r="B197" s="93">
        <v>42169</v>
      </c>
      <c r="C197" s="15">
        <v>123513</v>
      </c>
      <c r="D197" s="13" t="s">
        <v>104</v>
      </c>
      <c r="E197" s="13" t="s">
        <v>47</v>
      </c>
      <c r="F197" s="8" t="s">
        <v>206</v>
      </c>
      <c r="G197" s="8" t="s">
        <v>123</v>
      </c>
      <c r="H197" s="94">
        <v>206</v>
      </c>
      <c r="I197" s="94">
        <v>1</v>
      </c>
      <c r="J197" s="94">
        <v>0</v>
      </c>
      <c r="K197" s="15">
        <v>1</v>
      </c>
    </row>
    <row r="198" spans="1:11" s="30" customFormat="1" x14ac:dyDescent="0.25">
      <c r="A198" s="114"/>
      <c r="B198" s="93">
        <v>42169</v>
      </c>
      <c r="C198" s="15">
        <v>123514</v>
      </c>
      <c r="D198" s="13" t="s">
        <v>105</v>
      </c>
      <c r="E198" s="13" t="s">
        <v>45</v>
      </c>
      <c r="F198" s="8" t="s">
        <v>207</v>
      </c>
      <c r="G198" s="8" t="s">
        <v>123</v>
      </c>
      <c r="H198" s="94">
        <v>491</v>
      </c>
      <c r="I198" s="94">
        <v>1</v>
      </c>
      <c r="J198" s="94">
        <v>0</v>
      </c>
      <c r="K198" s="15">
        <v>1</v>
      </c>
    </row>
    <row r="199" spans="1:11" s="30" customFormat="1" x14ac:dyDescent="0.25">
      <c r="A199" s="114"/>
      <c r="B199" s="93">
        <v>42169</v>
      </c>
      <c r="C199" s="15">
        <v>123515</v>
      </c>
      <c r="D199" s="13" t="s">
        <v>106</v>
      </c>
      <c r="E199" s="13" t="s">
        <v>61</v>
      </c>
      <c r="F199" s="8" t="s">
        <v>208</v>
      </c>
      <c r="G199" s="8" t="s">
        <v>124</v>
      </c>
      <c r="H199" s="94">
        <v>370</v>
      </c>
      <c r="I199" s="94">
        <v>1</v>
      </c>
      <c r="J199" s="94">
        <v>0</v>
      </c>
      <c r="K199" s="15">
        <v>1</v>
      </c>
    </row>
    <row r="200" spans="1:11" s="30" customFormat="1" x14ac:dyDescent="0.25">
      <c r="A200" s="114"/>
      <c r="B200" s="93">
        <v>42169</v>
      </c>
      <c r="C200" s="15">
        <v>123516</v>
      </c>
      <c r="D200" s="13" t="s">
        <v>107</v>
      </c>
      <c r="E200" s="13" t="s">
        <v>54</v>
      </c>
      <c r="F200" s="8" t="s">
        <v>206</v>
      </c>
      <c r="G200" s="8" t="s">
        <v>123</v>
      </c>
      <c r="H200" s="94">
        <v>399</v>
      </c>
      <c r="I200" s="94">
        <v>1</v>
      </c>
      <c r="J200" s="94">
        <v>0</v>
      </c>
      <c r="K200" s="15">
        <v>1</v>
      </c>
    </row>
    <row r="201" spans="1:11" s="30" customFormat="1" x14ac:dyDescent="0.25">
      <c r="A201" s="114"/>
      <c r="B201" s="93">
        <v>42169</v>
      </c>
      <c r="C201" s="15">
        <v>123517</v>
      </c>
      <c r="D201" s="13" t="s">
        <v>108</v>
      </c>
      <c r="E201" s="13" t="s">
        <v>50</v>
      </c>
      <c r="F201" s="8" t="s">
        <v>207</v>
      </c>
      <c r="G201" s="8" t="s">
        <v>123</v>
      </c>
      <c r="H201" s="94">
        <v>406</v>
      </c>
      <c r="I201" s="94">
        <v>1</v>
      </c>
      <c r="J201" s="94">
        <v>0</v>
      </c>
      <c r="K201" s="15">
        <v>1</v>
      </c>
    </row>
    <row r="202" spans="1:11" s="30" customFormat="1" x14ac:dyDescent="0.25">
      <c r="A202" s="114"/>
      <c r="B202" s="93">
        <v>42169</v>
      </c>
      <c r="C202" s="15">
        <v>123518</v>
      </c>
      <c r="D202" s="13" t="s">
        <v>109</v>
      </c>
      <c r="E202" s="13" t="s">
        <v>52</v>
      </c>
      <c r="F202" s="8" t="s">
        <v>208</v>
      </c>
      <c r="G202" s="8" t="s">
        <v>124</v>
      </c>
      <c r="H202" s="94">
        <v>256</v>
      </c>
      <c r="I202" s="94">
        <v>1</v>
      </c>
      <c r="J202" s="94">
        <v>0</v>
      </c>
      <c r="K202" s="15">
        <v>1</v>
      </c>
    </row>
    <row r="203" spans="1:11" s="30" customFormat="1" x14ac:dyDescent="0.25">
      <c r="A203" s="114"/>
      <c r="B203" s="93">
        <v>42169</v>
      </c>
      <c r="C203" s="15">
        <v>123519</v>
      </c>
      <c r="D203" s="13" t="s">
        <v>110</v>
      </c>
      <c r="E203" s="13" t="s">
        <v>47</v>
      </c>
      <c r="F203" s="8" t="s">
        <v>206</v>
      </c>
      <c r="G203" s="8" t="s">
        <v>123</v>
      </c>
      <c r="H203" s="94">
        <v>304</v>
      </c>
      <c r="I203" s="94">
        <v>1</v>
      </c>
      <c r="J203" s="94">
        <v>0</v>
      </c>
      <c r="K203" s="15">
        <v>1</v>
      </c>
    </row>
    <row r="204" spans="1:11" s="30" customFormat="1" x14ac:dyDescent="0.25">
      <c r="A204" s="114"/>
      <c r="B204" s="93">
        <v>42169</v>
      </c>
      <c r="C204" s="15">
        <v>123520</v>
      </c>
      <c r="D204" s="13" t="s">
        <v>111</v>
      </c>
      <c r="E204" s="13" t="s">
        <v>45</v>
      </c>
      <c r="F204" s="8" t="s">
        <v>207</v>
      </c>
      <c r="G204" s="8" t="s">
        <v>123</v>
      </c>
      <c r="H204" s="94">
        <v>256</v>
      </c>
      <c r="I204" s="94">
        <v>1</v>
      </c>
      <c r="J204" s="94">
        <v>0</v>
      </c>
      <c r="K204" s="15">
        <v>1</v>
      </c>
    </row>
    <row r="205" spans="1:11" s="30" customFormat="1" x14ac:dyDescent="0.25">
      <c r="A205" s="114"/>
      <c r="B205" s="93">
        <v>42169</v>
      </c>
      <c r="C205" s="15">
        <v>123521</v>
      </c>
      <c r="D205" s="13" t="s">
        <v>112</v>
      </c>
      <c r="E205" s="13" t="s">
        <v>61</v>
      </c>
      <c r="F205" s="8" t="s">
        <v>208</v>
      </c>
      <c r="G205" s="8" t="s">
        <v>124</v>
      </c>
      <c r="H205" s="94">
        <v>336</v>
      </c>
      <c r="I205" s="94">
        <v>1</v>
      </c>
      <c r="J205" s="94">
        <v>0</v>
      </c>
      <c r="K205" s="15">
        <v>1</v>
      </c>
    </row>
    <row r="206" spans="1:11" s="30" customFormat="1" x14ac:dyDescent="0.25">
      <c r="A206" s="114"/>
      <c r="B206" s="93">
        <v>42170</v>
      </c>
      <c r="C206" s="15">
        <v>123456</v>
      </c>
      <c r="D206" s="13" t="s">
        <v>41</v>
      </c>
      <c r="E206" s="13" t="s">
        <v>54</v>
      </c>
      <c r="F206" s="8" t="s">
        <v>206</v>
      </c>
      <c r="G206" s="8" t="s">
        <v>123</v>
      </c>
      <c r="H206" s="94">
        <v>473</v>
      </c>
      <c r="I206" s="94">
        <v>1</v>
      </c>
      <c r="J206" s="94">
        <v>0</v>
      </c>
      <c r="K206" s="15">
        <v>1</v>
      </c>
    </row>
    <row r="207" spans="1:11" s="30" customFormat="1" x14ac:dyDescent="0.25">
      <c r="A207" s="114"/>
      <c r="B207" s="93">
        <v>42169</v>
      </c>
      <c r="C207" s="15">
        <v>123501</v>
      </c>
      <c r="D207" s="13" t="s">
        <v>92</v>
      </c>
      <c r="E207" s="13" t="s">
        <v>47</v>
      </c>
      <c r="F207" s="8" t="s">
        <v>206</v>
      </c>
      <c r="G207" s="8" t="s">
        <v>123</v>
      </c>
      <c r="H207" s="94">
        <v>250</v>
      </c>
      <c r="I207" s="94">
        <v>1</v>
      </c>
      <c r="J207" s="94">
        <v>0</v>
      </c>
      <c r="K207" s="15">
        <v>1</v>
      </c>
    </row>
    <row r="208" spans="1:11" s="30" customFormat="1" x14ac:dyDescent="0.25">
      <c r="A208" s="114"/>
      <c r="B208" s="93">
        <v>42169</v>
      </c>
      <c r="C208" s="15">
        <v>123502</v>
      </c>
      <c r="D208" s="13" t="s">
        <v>93</v>
      </c>
      <c r="E208" s="13" t="s">
        <v>45</v>
      </c>
      <c r="F208" s="8" t="s">
        <v>207</v>
      </c>
      <c r="G208" s="8" t="s">
        <v>123</v>
      </c>
      <c r="H208" s="94">
        <v>347</v>
      </c>
      <c r="I208" s="94">
        <v>1</v>
      </c>
      <c r="J208" s="94">
        <v>0</v>
      </c>
      <c r="K208" s="15">
        <v>1</v>
      </c>
    </row>
    <row r="209" spans="1:11" s="30" customFormat="1" x14ac:dyDescent="0.25">
      <c r="A209" s="114"/>
      <c r="B209" s="93">
        <v>42169</v>
      </c>
      <c r="C209" s="15">
        <v>123503</v>
      </c>
      <c r="D209" s="13" t="s">
        <v>94</v>
      </c>
      <c r="E209" s="13" t="s">
        <v>61</v>
      </c>
      <c r="F209" s="8" t="s">
        <v>208</v>
      </c>
      <c r="G209" s="8" t="s">
        <v>124</v>
      </c>
      <c r="H209" s="94">
        <v>344</v>
      </c>
      <c r="I209" s="94">
        <v>1</v>
      </c>
      <c r="J209" s="94">
        <v>0</v>
      </c>
      <c r="K209" s="15">
        <v>1</v>
      </c>
    </row>
    <row r="210" spans="1:11" s="30" customFormat="1" x14ac:dyDescent="0.25">
      <c r="A210" s="114"/>
      <c r="B210" s="93">
        <v>42169</v>
      </c>
      <c r="C210" s="15">
        <v>123504</v>
      </c>
      <c r="D210" s="13" t="s">
        <v>95</v>
      </c>
      <c r="E210" s="13" t="s">
        <v>54</v>
      </c>
      <c r="F210" s="8" t="s">
        <v>206</v>
      </c>
      <c r="G210" s="8" t="s">
        <v>123</v>
      </c>
      <c r="H210" s="94">
        <v>406</v>
      </c>
      <c r="I210" s="94">
        <v>1</v>
      </c>
      <c r="J210" s="94">
        <v>0</v>
      </c>
      <c r="K210" s="15">
        <v>1</v>
      </c>
    </row>
    <row r="211" spans="1:11" s="30" customFormat="1" x14ac:dyDescent="0.25">
      <c r="A211" s="114"/>
      <c r="B211" s="93">
        <v>42169</v>
      </c>
      <c r="C211" s="15">
        <v>123505</v>
      </c>
      <c r="D211" s="13" t="s">
        <v>96</v>
      </c>
      <c r="E211" s="13" t="s">
        <v>50</v>
      </c>
      <c r="F211" s="8" t="s">
        <v>207</v>
      </c>
      <c r="G211" s="8" t="s">
        <v>123</v>
      </c>
      <c r="H211" s="94">
        <v>339</v>
      </c>
      <c r="I211" s="94">
        <v>1</v>
      </c>
      <c r="J211" s="94">
        <v>0</v>
      </c>
      <c r="K211" s="15">
        <v>1</v>
      </c>
    </row>
    <row r="212" spans="1:11" s="30" customFormat="1" x14ac:dyDescent="0.25">
      <c r="A212" s="114"/>
      <c r="B212" s="93">
        <v>42169</v>
      </c>
      <c r="C212" s="15">
        <v>123506</v>
      </c>
      <c r="D212" s="13" t="s">
        <v>97</v>
      </c>
      <c r="E212" s="13" t="s">
        <v>52</v>
      </c>
      <c r="F212" s="8" t="s">
        <v>208</v>
      </c>
      <c r="G212" s="8" t="s">
        <v>124</v>
      </c>
      <c r="H212" s="94">
        <v>330</v>
      </c>
      <c r="I212" s="94">
        <v>1</v>
      </c>
      <c r="J212" s="94">
        <v>0</v>
      </c>
      <c r="K212" s="15">
        <v>1</v>
      </c>
    </row>
    <row r="213" spans="1:11" s="30" customFormat="1" x14ac:dyDescent="0.25">
      <c r="A213" s="114"/>
      <c r="B213" s="93">
        <v>42169</v>
      </c>
      <c r="C213" s="15">
        <v>123507</v>
      </c>
      <c r="D213" s="13" t="s">
        <v>98</v>
      </c>
      <c r="E213" s="13" t="s">
        <v>47</v>
      </c>
      <c r="F213" s="8" t="s">
        <v>206</v>
      </c>
      <c r="G213" s="8" t="s">
        <v>123</v>
      </c>
      <c r="H213" s="94">
        <v>201</v>
      </c>
      <c r="I213" s="94">
        <v>1</v>
      </c>
      <c r="J213" s="94">
        <v>0</v>
      </c>
      <c r="K213" s="15">
        <v>1</v>
      </c>
    </row>
    <row r="214" spans="1:11" s="30" customFormat="1" x14ac:dyDescent="0.25">
      <c r="A214" s="114"/>
      <c r="B214" s="93">
        <v>42169</v>
      </c>
      <c r="C214" s="15">
        <v>123508</v>
      </c>
      <c r="D214" s="13" t="s">
        <v>99</v>
      </c>
      <c r="E214" s="13" t="s">
        <v>45</v>
      </c>
      <c r="F214" s="8" t="s">
        <v>207</v>
      </c>
      <c r="G214" s="8" t="s">
        <v>123</v>
      </c>
      <c r="H214" s="94">
        <v>231</v>
      </c>
      <c r="I214" s="94">
        <v>1</v>
      </c>
      <c r="J214" s="94">
        <v>0</v>
      </c>
      <c r="K214" s="15">
        <v>1</v>
      </c>
    </row>
    <row r="215" spans="1:11" s="30" customFormat="1" x14ac:dyDescent="0.25">
      <c r="A215" s="114"/>
      <c r="B215" s="93">
        <v>42169</v>
      </c>
      <c r="C215" s="15">
        <v>123509</v>
      </c>
      <c r="D215" s="13" t="s">
        <v>100</v>
      </c>
      <c r="E215" s="13" t="s">
        <v>61</v>
      </c>
      <c r="F215" s="8" t="s">
        <v>208</v>
      </c>
      <c r="G215" s="8" t="s">
        <v>124</v>
      </c>
      <c r="H215" s="94">
        <v>367</v>
      </c>
      <c r="I215" s="94">
        <v>1</v>
      </c>
      <c r="J215" s="94">
        <v>0</v>
      </c>
      <c r="K215" s="15">
        <v>1</v>
      </c>
    </row>
    <row r="216" spans="1:11" s="30" customFormat="1" x14ac:dyDescent="0.25">
      <c r="A216" s="114"/>
      <c r="B216" s="93">
        <v>42169</v>
      </c>
      <c r="C216" s="15">
        <v>123510</v>
      </c>
      <c r="D216" s="13" t="s">
        <v>101</v>
      </c>
      <c r="E216" s="13" t="s">
        <v>54</v>
      </c>
      <c r="F216" s="8" t="s">
        <v>206</v>
      </c>
      <c r="G216" s="8" t="s">
        <v>123</v>
      </c>
      <c r="H216" s="94">
        <v>403</v>
      </c>
      <c r="I216" s="94">
        <v>1</v>
      </c>
      <c r="J216" s="94">
        <v>0</v>
      </c>
      <c r="K216" s="15">
        <v>1</v>
      </c>
    </row>
    <row r="217" spans="1:11" s="30" customFormat="1" x14ac:dyDescent="0.25">
      <c r="A217" s="114"/>
      <c r="B217" s="93">
        <v>42170</v>
      </c>
      <c r="C217" s="15">
        <v>123478</v>
      </c>
      <c r="D217" s="13" t="s">
        <v>69</v>
      </c>
      <c r="E217" s="13" t="s">
        <v>45</v>
      </c>
      <c r="F217" s="8" t="s">
        <v>207</v>
      </c>
      <c r="G217" s="8" t="s">
        <v>123</v>
      </c>
      <c r="H217" s="94">
        <v>276</v>
      </c>
      <c r="I217" s="94">
        <v>1</v>
      </c>
      <c r="J217" s="94">
        <v>0</v>
      </c>
      <c r="K217" s="15">
        <v>1</v>
      </c>
    </row>
    <row r="218" spans="1:11" s="30" customFormat="1" x14ac:dyDescent="0.25">
      <c r="A218" s="114"/>
      <c r="B218" s="93">
        <v>42170</v>
      </c>
      <c r="C218" s="15">
        <v>123479</v>
      </c>
      <c r="D218" s="13" t="s">
        <v>70</v>
      </c>
      <c r="E218" s="13" t="s">
        <v>61</v>
      </c>
      <c r="F218" s="8" t="s">
        <v>208</v>
      </c>
      <c r="G218" s="8" t="s">
        <v>124</v>
      </c>
      <c r="H218" s="94">
        <v>482</v>
      </c>
      <c r="I218" s="94">
        <v>1</v>
      </c>
      <c r="J218" s="94">
        <v>0</v>
      </c>
      <c r="K218" s="15">
        <v>1</v>
      </c>
    </row>
    <row r="219" spans="1:11" s="30" customFormat="1" x14ac:dyDescent="0.25">
      <c r="A219" s="114"/>
      <c r="B219" s="93">
        <v>42170</v>
      </c>
      <c r="C219" s="15">
        <v>123480</v>
      </c>
      <c r="D219" s="13" t="s">
        <v>71</v>
      </c>
      <c r="E219" s="13" t="s">
        <v>54</v>
      </c>
      <c r="F219" s="8" t="s">
        <v>206</v>
      </c>
      <c r="G219" s="8" t="s">
        <v>123</v>
      </c>
      <c r="H219" s="94">
        <v>202</v>
      </c>
      <c r="I219" s="94">
        <v>1</v>
      </c>
      <c r="J219" s="94">
        <v>0</v>
      </c>
      <c r="K219" s="15">
        <v>1</v>
      </c>
    </row>
    <row r="220" spans="1:11" s="30" customFormat="1" x14ac:dyDescent="0.25">
      <c r="A220" s="114"/>
      <c r="B220" s="93">
        <v>42170</v>
      </c>
      <c r="C220" s="15">
        <v>123481</v>
      </c>
      <c r="D220" s="13" t="s">
        <v>72</v>
      </c>
      <c r="E220" s="13" t="s">
        <v>50</v>
      </c>
      <c r="F220" s="8" t="s">
        <v>207</v>
      </c>
      <c r="G220" s="8" t="s">
        <v>123</v>
      </c>
      <c r="H220" s="94">
        <v>220</v>
      </c>
      <c r="I220" s="94">
        <v>1</v>
      </c>
      <c r="J220" s="94">
        <v>0</v>
      </c>
      <c r="K220" s="15">
        <v>1</v>
      </c>
    </row>
    <row r="221" spans="1:11" s="30" customFormat="1" x14ac:dyDescent="0.25">
      <c r="A221" s="114"/>
      <c r="B221" s="93">
        <v>42170</v>
      </c>
      <c r="C221" s="15">
        <v>123482</v>
      </c>
      <c r="D221" s="13" t="s">
        <v>73</v>
      </c>
      <c r="E221" s="13" t="s">
        <v>52</v>
      </c>
      <c r="F221" s="8" t="s">
        <v>208</v>
      </c>
      <c r="G221" s="8" t="s">
        <v>124</v>
      </c>
      <c r="H221" s="94">
        <v>202</v>
      </c>
      <c r="I221" s="94">
        <v>1</v>
      </c>
      <c r="J221" s="94">
        <v>0</v>
      </c>
      <c r="K221" s="15">
        <v>1</v>
      </c>
    </row>
    <row r="222" spans="1:11" s="30" customFormat="1" x14ac:dyDescent="0.25">
      <c r="A222" s="114"/>
      <c r="B222" s="93">
        <v>42170</v>
      </c>
      <c r="C222" s="15">
        <v>123483</v>
      </c>
      <c r="D222" s="13" t="s">
        <v>74</v>
      </c>
      <c r="E222" s="13" t="s">
        <v>47</v>
      </c>
      <c r="F222" s="8" t="s">
        <v>206</v>
      </c>
      <c r="G222" s="8" t="s">
        <v>123</v>
      </c>
      <c r="H222" s="94">
        <v>325</v>
      </c>
      <c r="I222" s="94">
        <v>1</v>
      </c>
      <c r="J222" s="94">
        <v>0</v>
      </c>
      <c r="K222" s="15">
        <v>1</v>
      </c>
    </row>
    <row r="223" spans="1:11" s="30" customFormat="1" x14ac:dyDescent="0.25">
      <c r="A223" s="114"/>
      <c r="B223" s="93">
        <v>42170</v>
      </c>
      <c r="C223" s="15">
        <v>123484</v>
      </c>
      <c r="D223" s="13" t="s">
        <v>75</v>
      </c>
      <c r="E223" s="13" t="s">
        <v>45</v>
      </c>
      <c r="F223" s="8" t="s">
        <v>207</v>
      </c>
      <c r="G223" s="8" t="s">
        <v>123</v>
      </c>
      <c r="H223" s="94">
        <v>299</v>
      </c>
      <c r="I223" s="94">
        <v>1</v>
      </c>
      <c r="J223" s="94">
        <v>0</v>
      </c>
      <c r="K223" s="15">
        <v>1</v>
      </c>
    </row>
    <row r="224" spans="1:11" s="30" customFormat="1" x14ac:dyDescent="0.25">
      <c r="A224" s="114"/>
      <c r="B224" s="93">
        <v>42170</v>
      </c>
      <c r="C224" s="15">
        <v>123485</v>
      </c>
      <c r="D224" s="13" t="s">
        <v>76</v>
      </c>
      <c r="E224" s="13" t="s">
        <v>61</v>
      </c>
      <c r="F224" s="8" t="s">
        <v>208</v>
      </c>
      <c r="G224" s="8" t="s">
        <v>124</v>
      </c>
      <c r="H224" s="94">
        <v>225</v>
      </c>
      <c r="I224" s="94">
        <v>1</v>
      </c>
      <c r="J224" s="94">
        <v>0</v>
      </c>
      <c r="K224" s="15">
        <v>1</v>
      </c>
    </row>
    <row r="225" spans="1:11" s="30" customFormat="1" x14ac:dyDescent="0.25">
      <c r="A225" s="114"/>
      <c r="B225" s="93">
        <v>42170</v>
      </c>
      <c r="C225" s="15">
        <v>123457</v>
      </c>
      <c r="D225" s="13" t="s">
        <v>42</v>
      </c>
      <c r="E225" s="13" t="s">
        <v>50</v>
      </c>
      <c r="F225" s="8" t="s">
        <v>207</v>
      </c>
      <c r="G225" s="8" t="s">
        <v>123</v>
      </c>
      <c r="H225" s="94">
        <v>228</v>
      </c>
      <c r="I225" s="94">
        <v>1</v>
      </c>
      <c r="J225" s="94">
        <v>0</v>
      </c>
      <c r="K225" s="15">
        <v>1</v>
      </c>
    </row>
    <row r="226" spans="1:11" s="30" customFormat="1" x14ac:dyDescent="0.25">
      <c r="A226" s="114"/>
      <c r="B226" s="93">
        <v>42170</v>
      </c>
      <c r="C226" s="15">
        <v>123458</v>
      </c>
      <c r="D226" s="13" t="s">
        <v>43</v>
      </c>
      <c r="E226" s="13" t="s">
        <v>52</v>
      </c>
      <c r="F226" s="8" t="s">
        <v>208</v>
      </c>
      <c r="G226" s="8" t="s">
        <v>124</v>
      </c>
      <c r="H226" s="94">
        <v>346</v>
      </c>
      <c r="I226" s="94">
        <v>1</v>
      </c>
      <c r="J226" s="94">
        <v>0</v>
      </c>
      <c r="K226" s="15">
        <v>1</v>
      </c>
    </row>
    <row r="227" spans="1:11" s="30" customFormat="1" x14ac:dyDescent="0.25">
      <c r="A227" s="114"/>
      <c r="B227" s="93">
        <v>42170</v>
      </c>
      <c r="C227" s="15">
        <v>123459</v>
      </c>
      <c r="D227" s="13" t="s">
        <v>44</v>
      </c>
      <c r="E227" s="13" t="s">
        <v>47</v>
      </c>
      <c r="F227" s="8" t="s">
        <v>206</v>
      </c>
      <c r="G227" s="8" t="s">
        <v>123</v>
      </c>
      <c r="H227" s="94">
        <v>317</v>
      </c>
      <c r="I227" s="94">
        <v>1</v>
      </c>
      <c r="J227" s="94">
        <v>0</v>
      </c>
      <c r="K227" s="15">
        <v>1</v>
      </c>
    </row>
    <row r="228" spans="1:11" s="30" customFormat="1" x14ac:dyDescent="0.25">
      <c r="A228" s="114"/>
      <c r="B228" s="93">
        <v>42170</v>
      </c>
      <c r="C228" s="15">
        <v>123460</v>
      </c>
      <c r="D228" s="13" t="s">
        <v>46</v>
      </c>
      <c r="E228" s="13" t="s">
        <v>45</v>
      </c>
      <c r="F228" s="8" t="s">
        <v>207</v>
      </c>
      <c r="G228" s="8" t="s">
        <v>123</v>
      </c>
      <c r="H228" s="94">
        <v>230</v>
      </c>
      <c r="I228" s="94">
        <v>1</v>
      </c>
      <c r="J228" s="94">
        <v>0</v>
      </c>
      <c r="K228" s="15">
        <v>1</v>
      </c>
    </row>
    <row r="229" spans="1:11" s="30" customFormat="1" x14ac:dyDescent="0.25">
      <c r="A229" s="114"/>
      <c r="B229" s="93">
        <v>42170</v>
      </c>
      <c r="C229" s="15">
        <v>123461</v>
      </c>
      <c r="D229" s="13" t="s">
        <v>48</v>
      </c>
      <c r="E229" s="13" t="s">
        <v>61</v>
      </c>
      <c r="F229" s="8" t="s">
        <v>208</v>
      </c>
      <c r="G229" s="8" t="s">
        <v>124</v>
      </c>
      <c r="H229" s="94">
        <v>359</v>
      </c>
      <c r="I229" s="94">
        <v>1</v>
      </c>
      <c r="J229" s="94">
        <v>0</v>
      </c>
      <c r="K229" s="15">
        <v>1</v>
      </c>
    </row>
    <row r="230" spans="1:11" s="30" customFormat="1" x14ac:dyDescent="0.25">
      <c r="A230" s="114"/>
      <c r="B230" s="93">
        <v>42170</v>
      </c>
      <c r="C230" s="15">
        <v>123462</v>
      </c>
      <c r="D230" s="13" t="s">
        <v>49</v>
      </c>
      <c r="E230" s="13" t="s">
        <v>54</v>
      </c>
      <c r="F230" s="8" t="s">
        <v>206</v>
      </c>
      <c r="G230" s="8" t="s">
        <v>123</v>
      </c>
      <c r="H230" s="94">
        <v>322</v>
      </c>
      <c r="I230" s="94">
        <v>1</v>
      </c>
      <c r="J230" s="94">
        <v>0</v>
      </c>
      <c r="K230" s="15">
        <v>1</v>
      </c>
    </row>
    <row r="231" spans="1:11" s="30" customFormat="1" x14ac:dyDescent="0.25">
      <c r="A231" s="114"/>
      <c r="B231" s="93">
        <v>42170</v>
      </c>
      <c r="C231" s="15">
        <v>123463</v>
      </c>
      <c r="D231" s="13" t="s">
        <v>51</v>
      </c>
      <c r="E231" s="13" t="s">
        <v>50</v>
      </c>
      <c r="F231" s="8" t="s">
        <v>207</v>
      </c>
      <c r="G231" s="8" t="s">
        <v>123</v>
      </c>
      <c r="H231" s="94">
        <v>204</v>
      </c>
      <c r="I231" s="94">
        <v>1</v>
      </c>
      <c r="J231" s="94">
        <v>0</v>
      </c>
      <c r="K231" s="15">
        <v>1</v>
      </c>
    </row>
    <row r="232" spans="1:11" s="30" customFormat="1" x14ac:dyDescent="0.25">
      <c r="A232" s="114"/>
      <c r="B232" s="93">
        <v>42170</v>
      </c>
      <c r="C232" s="15">
        <v>123464</v>
      </c>
      <c r="D232" s="13" t="s">
        <v>53</v>
      </c>
      <c r="E232" s="13" t="s">
        <v>52</v>
      </c>
      <c r="F232" s="8" t="s">
        <v>208</v>
      </c>
      <c r="G232" s="8" t="s">
        <v>124</v>
      </c>
      <c r="H232" s="94">
        <v>366</v>
      </c>
      <c r="I232" s="94">
        <v>1</v>
      </c>
      <c r="J232" s="94">
        <v>0</v>
      </c>
      <c r="K232" s="15">
        <v>1</v>
      </c>
    </row>
    <row r="233" spans="1:11" s="30" customFormat="1" x14ac:dyDescent="0.25">
      <c r="A233" s="114"/>
      <c r="B233" s="93">
        <v>42170</v>
      </c>
      <c r="C233" s="15">
        <v>123465</v>
      </c>
      <c r="D233" s="13" t="s">
        <v>55</v>
      </c>
      <c r="E233" s="13" t="s">
        <v>47</v>
      </c>
      <c r="F233" s="8" t="s">
        <v>206</v>
      </c>
      <c r="G233" s="8" t="s">
        <v>123</v>
      </c>
      <c r="H233" s="94">
        <v>220</v>
      </c>
      <c r="I233" s="94">
        <v>1</v>
      </c>
      <c r="J233" s="94">
        <v>0</v>
      </c>
      <c r="K233" s="15">
        <v>1</v>
      </c>
    </row>
    <row r="234" spans="1:11" s="30" customFormat="1" x14ac:dyDescent="0.25">
      <c r="A234" s="114"/>
      <c r="B234" s="93">
        <v>42170</v>
      </c>
      <c r="C234" s="15">
        <v>123466</v>
      </c>
      <c r="D234" s="13" t="s">
        <v>56</v>
      </c>
      <c r="E234" s="13" t="s">
        <v>45</v>
      </c>
      <c r="F234" s="8" t="s">
        <v>207</v>
      </c>
      <c r="G234" s="8" t="s">
        <v>123</v>
      </c>
      <c r="H234" s="94">
        <v>434</v>
      </c>
      <c r="I234" s="94">
        <v>1</v>
      </c>
      <c r="J234" s="94">
        <v>0</v>
      </c>
      <c r="K234" s="15">
        <v>1</v>
      </c>
    </row>
    <row r="235" spans="1:11" s="30" customFormat="1" x14ac:dyDescent="0.25">
      <c r="A235" s="114"/>
      <c r="B235" s="93">
        <v>42170</v>
      </c>
      <c r="C235" s="15">
        <v>123502</v>
      </c>
      <c r="D235" s="13" t="s">
        <v>93</v>
      </c>
      <c r="E235" s="13" t="s">
        <v>45</v>
      </c>
      <c r="F235" s="8" t="s">
        <v>207</v>
      </c>
      <c r="G235" s="8" t="s">
        <v>123</v>
      </c>
      <c r="H235" s="94">
        <v>484</v>
      </c>
      <c r="I235" s="94">
        <v>1</v>
      </c>
      <c r="J235" s="94">
        <v>0</v>
      </c>
      <c r="K235" s="15">
        <v>1</v>
      </c>
    </row>
    <row r="236" spans="1:11" s="30" customFormat="1" x14ac:dyDescent="0.25">
      <c r="A236" s="114"/>
      <c r="B236" s="93">
        <v>42170</v>
      </c>
      <c r="C236" s="15">
        <v>123503</v>
      </c>
      <c r="D236" s="13" t="s">
        <v>94</v>
      </c>
      <c r="E236" s="13" t="s">
        <v>61</v>
      </c>
      <c r="F236" s="8" t="s">
        <v>208</v>
      </c>
      <c r="G236" s="8" t="s">
        <v>124</v>
      </c>
      <c r="H236" s="94">
        <v>0</v>
      </c>
      <c r="I236" s="94">
        <v>0</v>
      </c>
      <c r="J236" s="94">
        <v>1</v>
      </c>
      <c r="K236" s="15">
        <v>1</v>
      </c>
    </row>
    <row r="237" spans="1:11" s="30" customFormat="1" x14ac:dyDescent="0.25">
      <c r="A237" s="114"/>
      <c r="B237" s="93">
        <v>42170</v>
      </c>
      <c r="C237" s="15">
        <v>123504</v>
      </c>
      <c r="D237" s="13" t="s">
        <v>95</v>
      </c>
      <c r="E237" s="13" t="s">
        <v>54</v>
      </c>
      <c r="F237" s="8" t="s">
        <v>206</v>
      </c>
      <c r="G237" s="8" t="s">
        <v>123</v>
      </c>
      <c r="H237" s="94">
        <v>228</v>
      </c>
      <c r="I237" s="94">
        <v>1</v>
      </c>
      <c r="J237" s="94">
        <v>0</v>
      </c>
      <c r="K237" s="15">
        <v>1</v>
      </c>
    </row>
    <row r="238" spans="1:11" s="30" customFormat="1" x14ac:dyDescent="0.25">
      <c r="A238" s="114"/>
      <c r="B238" s="93">
        <v>42170</v>
      </c>
      <c r="C238" s="15">
        <v>123505</v>
      </c>
      <c r="D238" s="13" t="s">
        <v>96</v>
      </c>
      <c r="E238" s="13" t="s">
        <v>50</v>
      </c>
      <c r="F238" s="8" t="s">
        <v>207</v>
      </c>
      <c r="G238" s="8" t="s">
        <v>123</v>
      </c>
      <c r="H238" s="94">
        <v>413</v>
      </c>
      <c r="I238" s="94">
        <v>1</v>
      </c>
      <c r="J238" s="94">
        <v>0</v>
      </c>
      <c r="K238" s="15">
        <v>1</v>
      </c>
    </row>
    <row r="239" spans="1:11" s="30" customFormat="1" x14ac:dyDescent="0.25">
      <c r="A239" s="114"/>
      <c r="B239" s="93">
        <v>42170</v>
      </c>
      <c r="C239" s="15">
        <v>123506</v>
      </c>
      <c r="D239" s="13" t="s">
        <v>97</v>
      </c>
      <c r="E239" s="13" t="s">
        <v>52</v>
      </c>
      <c r="F239" s="8" t="s">
        <v>208</v>
      </c>
      <c r="G239" s="8" t="s">
        <v>124</v>
      </c>
      <c r="H239" s="94">
        <v>408</v>
      </c>
      <c r="I239" s="94">
        <v>1</v>
      </c>
      <c r="J239" s="94">
        <v>0</v>
      </c>
      <c r="K239" s="15">
        <v>1</v>
      </c>
    </row>
    <row r="240" spans="1:11" s="30" customFormat="1" x14ac:dyDescent="0.25">
      <c r="A240" s="114"/>
      <c r="B240" s="93">
        <v>42170</v>
      </c>
      <c r="C240" s="15">
        <v>123507</v>
      </c>
      <c r="D240" s="13" t="s">
        <v>98</v>
      </c>
      <c r="E240" s="13" t="s">
        <v>47</v>
      </c>
      <c r="F240" s="8" t="s">
        <v>206</v>
      </c>
      <c r="G240" s="8" t="s">
        <v>123</v>
      </c>
      <c r="H240" s="94">
        <v>455</v>
      </c>
      <c r="I240" s="94">
        <v>1</v>
      </c>
      <c r="J240" s="94">
        <v>0</v>
      </c>
      <c r="K240" s="15">
        <v>1</v>
      </c>
    </row>
    <row r="241" spans="1:11" s="30" customFormat="1" x14ac:dyDescent="0.25">
      <c r="A241" s="114"/>
      <c r="B241" s="93">
        <v>42170</v>
      </c>
      <c r="C241" s="15">
        <v>123494</v>
      </c>
      <c r="D241" s="13" t="s">
        <v>85</v>
      </c>
      <c r="E241" s="13" t="s">
        <v>52</v>
      </c>
      <c r="F241" s="8" t="s">
        <v>208</v>
      </c>
      <c r="G241" s="8" t="s">
        <v>124</v>
      </c>
      <c r="H241" s="94">
        <v>377</v>
      </c>
      <c r="I241" s="94">
        <v>1</v>
      </c>
      <c r="J241" s="94">
        <v>0</v>
      </c>
      <c r="K241" s="15">
        <v>1</v>
      </c>
    </row>
    <row r="242" spans="1:11" s="30" customFormat="1" x14ac:dyDescent="0.25">
      <c r="A242" s="114"/>
      <c r="B242" s="93">
        <v>42170</v>
      </c>
      <c r="C242" s="15">
        <v>123495</v>
      </c>
      <c r="D242" s="13" t="s">
        <v>86</v>
      </c>
      <c r="E242" s="13" t="s">
        <v>47</v>
      </c>
      <c r="F242" s="8" t="s">
        <v>206</v>
      </c>
      <c r="G242" s="8" t="s">
        <v>123</v>
      </c>
      <c r="H242" s="94">
        <v>276</v>
      </c>
      <c r="I242" s="94">
        <v>1</v>
      </c>
      <c r="J242" s="94">
        <v>0</v>
      </c>
      <c r="K242" s="15">
        <v>1</v>
      </c>
    </row>
    <row r="243" spans="1:11" s="30" customFormat="1" x14ac:dyDescent="0.25">
      <c r="A243" s="114"/>
      <c r="B243" s="93">
        <v>42170</v>
      </c>
      <c r="C243" s="15">
        <v>123496</v>
      </c>
      <c r="D243" s="13" t="s">
        <v>87</v>
      </c>
      <c r="E243" s="13" t="s">
        <v>45</v>
      </c>
      <c r="F243" s="8" t="s">
        <v>207</v>
      </c>
      <c r="G243" s="8" t="s">
        <v>123</v>
      </c>
      <c r="H243" s="94">
        <v>411</v>
      </c>
      <c r="I243" s="94">
        <v>1</v>
      </c>
      <c r="J243" s="94">
        <v>0</v>
      </c>
      <c r="K243" s="15">
        <v>1</v>
      </c>
    </row>
    <row r="244" spans="1:11" s="30" customFormat="1" x14ac:dyDescent="0.25">
      <c r="A244" s="114"/>
      <c r="B244" s="93">
        <v>42170</v>
      </c>
      <c r="C244" s="15">
        <v>123497</v>
      </c>
      <c r="D244" s="13" t="s">
        <v>88</v>
      </c>
      <c r="E244" s="13" t="s">
        <v>61</v>
      </c>
      <c r="F244" s="8" t="s">
        <v>208</v>
      </c>
      <c r="G244" s="8" t="s">
        <v>124</v>
      </c>
      <c r="H244" s="94">
        <v>411</v>
      </c>
      <c r="I244" s="94">
        <v>1</v>
      </c>
      <c r="J244" s="94">
        <v>0</v>
      </c>
      <c r="K244" s="15">
        <v>1</v>
      </c>
    </row>
    <row r="245" spans="1:11" s="30" customFormat="1" x14ac:dyDescent="0.25">
      <c r="A245" s="114"/>
      <c r="B245" s="93">
        <v>42170</v>
      </c>
      <c r="C245" s="15">
        <v>123498</v>
      </c>
      <c r="D245" s="13" t="s">
        <v>89</v>
      </c>
      <c r="E245" s="13" t="s">
        <v>54</v>
      </c>
      <c r="F245" s="8" t="s">
        <v>206</v>
      </c>
      <c r="G245" s="8" t="s">
        <v>123</v>
      </c>
      <c r="H245" s="94">
        <v>315</v>
      </c>
      <c r="I245" s="94">
        <v>1</v>
      </c>
      <c r="J245" s="94">
        <v>0</v>
      </c>
      <c r="K245" s="15">
        <v>1</v>
      </c>
    </row>
    <row r="246" spans="1:11" s="30" customFormat="1" x14ac:dyDescent="0.25">
      <c r="A246" s="114"/>
      <c r="B246" s="93">
        <v>42170</v>
      </c>
      <c r="C246" s="15">
        <v>123499</v>
      </c>
      <c r="D246" s="13" t="s">
        <v>90</v>
      </c>
      <c r="E246" s="13" t="s">
        <v>50</v>
      </c>
      <c r="F246" s="8" t="s">
        <v>207</v>
      </c>
      <c r="G246" s="8" t="s">
        <v>123</v>
      </c>
      <c r="H246" s="94">
        <v>486</v>
      </c>
      <c r="I246" s="94">
        <v>1</v>
      </c>
      <c r="J246" s="94">
        <v>0</v>
      </c>
      <c r="K246" s="15">
        <v>1</v>
      </c>
    </row>
    <row r="247" spans="1:11" s="30" customFormat="1" x14ac:dyDescent="0.25">
      <c r="A247" s="114"/>
      <c r="B247" s="93">
        <v>42170</v>
      </c>
      <c r="C247" s="15">
        <v>123500</v>
      </c>
      <c r="D247" s="13" t="s">
        <v>91</v>
      </c>
      <c r="E247" s="13" t="s">
        <v>52</v>
      </c>
      <c r="F247" s="8" t="s">
        <v>208</v>
      </c>
      <c r="G247" s="8" t="s">
        <v>124</v>
      </c>
      <c r="H247" s="94">
        <v>409</v>
      </c>
      <c r="I247" s="94">
        <v>1</v>
      </c>
      <c r="J247" s="94">
        <v>0</v>
      </c>
      <c r="K247" s="15">
        <v>1</v>
      </c>
    </row>
    <row r="248" spans="1:11" s="30" customFormat="1" x14ac:dyDescent="0.25">
      <c r="A248" s="114"/>
      <c r="B248" s="93">
        <v>42170</v>
      </c>
      <c r="C248" s="15">
        <v>123501</v>
      </c>
      <c r="D248" s="13" t="s">
        <v>92</v>
      </c>
      <c r="E248" s="13" t="s">
        <v>47</v>
      </c>
      <c r="F248" s="8" t="s">
        <v>206</v>
      </c>
      <c r="G248" s="8" t="s">
        <v>123</v>
      </c>
      <c r="H248" s="94">
        <v>496</v>
      </c>
      <c r="I248" s="94">
        <v>1</v>
      </c>
      <c r="J248" s="94">
        <v>0</v>
      </c>
      <c r="K248" s="15">
        <v>1</v>
      </c>
    </row>
    <row r="249" spans="1:11" s="30" customFormat="1" x14ac:dyDescent="0.25">
      <c r="A249" s="114"/>
      <c r="B249" s="93">
        <v>42170</v>
      </c>
      <c r="C249" s="15">
        <v>123486</v>
      </c>
      <c r="D249" s="13" t="s">
        <v>77</v>
      </c>
      <c r="E249" s="13" t="s">
        <v>54</v>
      </c>
      <c r="F249" s="8" t="s">
        <v>206</v>
      </c>
      <c r="G249" s="8" t="s">
        <v>123</v>
      </c>
      <c r="H249" s="94">
        <v>363</v>
      </c>
      <c r="I249" s="94">
        <v>1</v>
      </c>
      <c r="J249" s="94">
        <v>0</v>
      </c>
      <c r="K249" s="15">
        <v>1</v>
      </c>
    </row>
    <row r="250" spans="1:11" s="30" customFormat="1" x14ac:dyDescent="0.25">
      <c r="A250" s="114"/>
      <c r="B250" s="93">
        <v>42170</v>
      </c>
      <c r="C250" s="15">
        <v>123487</v>
      </c>
      <c r="D250" s="13" t="s">
        <v>78</v>
      </c>
      <c r="E250" s="13" t="s">
        <v>50</v>
      </c>
      <c r="F250" s="8" t="s">
        <v>207</v>
      </c>
      <c r="G250" s="8" t="s">
        <v>123</v>
      </c>
      <c r="H250" s="94">
        <v>0</v>
      </c>
      <c r="I250" s="94">
        <v>0</v>
      </c>
      <c r="J250" s="94">
        <v>1</v>
      </c>
      <c r="K250" s="15">
        <v>1</v>
      </c>
    </row>
    <row r="251" spans="1:11" s="30" customFormat="1" x14ac:dyDescent="0.25">
      <c r="A251" s="114"/>
      <c r="B251" s="93">
        <v>42170</v>
      </c>
      <c r="C251" s="15">
        <v>123488</v>
      </c>
      <c r="D251" s="13" t="s">
        <v>79</v>
      </c>
      <c r="E251" s="13" t="s">
        <v>52</v>
      </c>
      <c r="F251" s="8" t="s">
        <v>208</v>
      </c>
      <c r="G251" s="8" t="s">
        <v>124</v>
      </c>
      <c r="H251" s="94">
        <v>203</v>
      </c>
      <c r="I251" s="94">
        <v>1</v>
      </c>
      <c r="J251" s="94">
        <v>0</v>
      </c>
      <c r="K251" s="15">
        <v>1</v>
      </c>
    </row>
    <row r="252" spans="1:11" s="30" customFormat="1" x14ac:dyDescent="0.25">
      <c r="A252" s="114"/>
      <c r="B252" s="93">
        <v>42170</v>
      </c>
      <c r="C252" s="15">
        <v>123489</v>
      </c>
      <c r="D252" s="13" t="s">
        <v>80</v>
      </c>
      <c r="E252" s="13" t="s">
        <v>47</v>
      </c>
      <c r="F252" s="8" t="s">
        <v>206</v>
      </c>
      <c r="G252" s="8" t="s">
        <v>123</v>
      </c>
      <c r="H252" s="94">
        <v>314</v>
      </c>
      <c r="I252" s="94">
        <v>1</v>
      </c>
      <c r="J252" s="94">
        <v>0</v>
      </c>
      <c r="K252" s="15">
        <v>1</v>
      </c>
    </row>
    <row r="253" spans="1:11" s="30" customFormat="1" x14ac:dyDescent="0.25">
      <c r="A253" s="114"/>
      <c r="B253" s="93">
        <v>42170</v>
      </c>
      <c r="C253" s="15">
        <v>123490</v>
      </c>
      <c r="D253" s="13" t="s">
        <v>81</v>
      </c>
      <c r="E253" s="13" t="s">
        <v>45</v>
      </c>
      <c r="F253" s="8" t="s">
        <v>207</v>
      </c>
      <c r="G253" s="8" t="s">
        <v>123</v>
      </c>
      <c r="H253" s="94">
        <v>418</v>
      </c>
      <c r="I253" s="94">
        <v>1</v>
      </c>
      <c r="J253" s="94">
        <v>0</v>
      </c>
      <c r="K253" s="15">
        <v>1</v>
      </c>
    </row>
    <row r="254" spans="1:11" s="30" customFormat="1" x14ac:dyDescent="0.25">
      <c r="A254" s="114"/>
      <c r="B254" s="93">
        <v>42170</v>
      </c>
      <c r="C254" s="15">
        <v>123491</v>
      </c>
      <c r="D254" s="13" t="s">
        <v>82</v>
      </c>
      <c r="E254" s="13" t="s">
        <v>61</v>
      </c>
      <c r="F254" s="8" t="s">
        <v>208</v>
      </c>
      <c r="G254" s="8" t="s">
        <v>124</v>
      </c>
      <c r="H254" s="94">
        <v>290</v>
      </c>
      <c r="I254" s="94">
        <v>1</v>
      </c>
      <c r="J254" s="94">
        <v>0</v>
      </c>
      <c r="K254" s="15">
        <v>1</v>
      </c>
    </row>
    <row r="255" spans="1:11" s="30" customFormat="1" x14ac:dyDescent="0.25">
      <c r="A255" s="114"/>
      <c r="B255" s="93">
        <v>42170</v>
      </c>
      <c r="C255" s="15">
        <v>123492</v>
      </c>
      <c r="D255" s="13" t="s">
        <v>83</v>
      </c>
      <c r="E255" s="13" t="s">
        <v>54</v>
      </c>
      <c r="F255" s="8" t="s">
        <v>206</v>
      </c>
      <c r="G255" s="8" t="s">
        <v>123</v>
      </c>
      <c r="H255" s="94">
        <v>0</v>
      </c>
      <c r="I255" s="94">
        <v>0</v>
      </c>
      <c r="J255" s="94">
        <v>1</v>
      </c>
      <c r="K255" s="15">
        <v>1</v>
      </c>
    </row>
    <row r="256" spans="1:11" s="30" customFormat="1" x14ac:dyDescent="0.25">
      <c r="A256" s="114"/>
      <c r="B256" s="93">
        <v>42170</v>
      </c>
      <c r="C256" s="15">
        <v>123493</v>
      </c>
      <c r="D256" s="13" t="s">
        <v>84</v>
      </c>
      <c r="E256" s="13" t="s">
        <v>50</v>
      </c>
      <c r="F256" s="8" t="s">
        <v>207</v>
      </c>
      <c r="G256" s="8" t="s">
        <v>123</v>
      </c>
      <c r="H256" s="94">
        <v>220</v>
      </c>
      <c r="I256" s="94">
        <v>1</v>
      </c>
      <c r="J256" s="94">
        <v>0</v>
      </c>
      <c r="K256" s="15">
        <v>1</v>
      </c>
    </row>
    <row r="257" spans="1:11" s="30" customFormat="1" x14ac:dyDescent="0.25">
      <c r="A257" s="114"/>
      <c r="B257" s="93">
        <v>42171</v>
      </c>
      <c r="C257" s="15">
        <v>123458</v>
      </c>
      <c r="D257" s="13" t="s">
        <v>43</v>
      </c>
      <c r="E257" s="13" t="s">
        <v>52</v>
      </c>
      <c r="F257" s="8" t="s">
        <v>208</v>
      </c>
      <c r="G257" s="8" t="s">
        <v>124</v>
      </c>
      <c r="H257" s="94">
        <v>303</v>
      </c>
      <c r="I257" s="94">
        <v>1</v>
      </c>
      <c r="J257" s="94">
        <v>0</v>
      </c>
      <c r="K257" s="15">
        <v>1</v>
      </c>
    </row>
    <row r="258" spans="1:11" s="30" customFormat="1" x14ac:dyDescent="0.25">
      <c r="A258" s="114"/>
      <c r="B258" s="93">
        <v>42171</v>
      </c>
      <c r="C258" s="15">
        <v>123459</v>
      </c>
      <c r="D258" s="13" t="s">
        <v>44</v>
      </c>
      <c r="E258" s="13" t="s">
        <v>47</v>
      </c>
      <c r="F258" s="8" t="s">
        <v>206</v>
      </c>
      <c r="G258" s="8" t="s">
        <v>123</v>
      </c>
      <c r="H258" s="94">
        <v>312</v>
      </c>
      <c r="I258" s="94">
        <v>1</v>
      </c>
      <c r="J258" s="94">
        <v>0</v>
      </c>
      <c r="K258" s="15">
        <v>1</v>
      </c>
    </row>
    <row r="259" spans="1:11" s="30" customFormat="1" x14ac:dyDescent="0.25">
      <c r="A259" s="114"/>
      <c r="B259" s="93">
        <v>42171</v>
      </c>
      <c r="C259" s="15">
        <v>123460</v>
      </c>
      <c r="D259" s="13" t="s">
        <v>46</v>
      </c>
      <c r="E259" s="13" t="s">
        <v>45</v>
      </c>
      <c r="F259" s="8" t="s">
        <v>207</v>
      </c>
      <c r="G259" s="8" t="s">
        <v>123</v>
      </c>
      <c r="H259" s="94">
        <v>232</v>
      </c>
      <c r="I259" s="94">
        <v>1</v>
      </c>
      <c r="J259" s="94">
        <v>0</v>
      </c>
      <c r="K259" s="15">
        <v>1</v>
      </c>
    </row>
    <row r="260" spans="1:11" s="30" customFormat="1" x14ac:dyDescent="0.25">
      <c r="A260" s="114"/>
      <c r="B260" s="93">
        <v>42171</v>
      </c>
      <c r="C260" s="15">
        <v>123461</v>
      </c>
      <c r="D260" s="13" t="s">
        <v>48</v>
      </c>
      <c r="E260" s="13" t="s">
        <v>61</v>
      </c>
      <c r="F260" s="8" t="s">
        <v>208</v>
      </c>
      <c r="G260" s="8" t="s">
        <v>124</v>
      </c>
      <c r="H260" s="94">
        <v>0</v>
      </c>
      <c r="I260" s="94">
        <v>0</v>
      </c>
      <c r="J260" s="94">
        <v>1</v>
      </c>
      <c r="K260" s="15">
        <v>1</v>
      </c>
    </row>
    <row r="261" spans="1:11" s="30" customFormat="1" x14ac:dyDescent="0.25">
      <c r="A261" s="114"/>
      <c r="B261" s="93">
        <v>42171</v>
      </c>
      <c r="C261" s="15">
        <v>123462</v>
      </c>
      <c r="D261" s="13" t="s">
        <v>49</v>
      </c>
      <c r="E261" s="13" t="s">
        <v>54</v>
      </c>
      <c r="F261" s="8" t="s">
        <v>206</v>
      </c>
      <c r="G261" s="8" t="s">
        <v>123</v>
      </c>
      <c r="H261" s="94">
        <v>424</v>
      </c>
      <c r="I261" s="94">
        <v>1</v>
      </c>
      <c r="J261" s="94">
        <v>0</v>
      </c>
      <c r="K261" s="15">
        <v>1</v>
      </c>
    </row>
    <row r="262" spans="1:11" s="30" customFormat="1" x14ac:dyDescent="0.25">
      <c r="A262" s="114"/>
      <c r="B262" s="93">
        <v>42171</v>
      </c>
      <c r="C262" s="15">
        <v>123463</v>
      </c>
      <c r="D262" s="13" t="s">
        <v>51</v>
      </c>
      <c r="E262" s="13" t="s">
        <v>50</v>
      </c>
      <c r="F262" s="8" t="s">
        <v>207</v>
      </c>
      <c r="G262" s="8" t="s">
        <v>123</v>
      </c>
      <c r="H262" s="94">
        <v>348</v>
      </c>
      <c r="I262" s="94">
        <v>1</v>
      </c>
      <c r="J262" s="94">
        <v>0</v>
      </c>
      <c r="K262" s="15">
        <v>1</v>
      </c>
    </row>
    <row r="263" spans="1:11" s="30" customFormat="1" x14ac:dyDescent="0.25">
      <c r="A263" s="114"/>
      <c r="B263" s="93">
        <v>42171</v>
      </c>
      <c r="C263" s="15">
        <v>123464</v>
      </c>
      <c r="D263" s="13" t="s">
        <v>53</v>
      </c>
      <c r="E263" s="13" t="s">
        <v>52</v>
      </c>
      <c r="F263" s="8" t="s">
        <v>208</v>
      </c>
      <c r="G263" s="8" t="s">
        <v>124</v>
      </c>
      <c r="H263" s="94">
        <v>349</v>
      </c>
      <c r="I263" s="94">
        <v>1</v>
      </c>
      <c r="J263" s="94">
        <v>0</v>
      </c>
      <c r="K263" s="15">
        <v>1</v>
      </c>
    </row>
    <row r="264" spans="1:11" s="30" customFormat="1" x14ac:dyDescent="0.25">
      <c r="A264" s="114"/>
      <c r="B264" s="93">
        <v>42171</v>
      </c>
      <c r="C264" s="15">
        <v>123465</v>
      </c>
      <c r="D264" s="13" t="s">
        <v>55</v>
      </c>
      <c r="E264" s="13" t="s">
        <v>47</v>
      </c>
      <c r="F264" s="8" t="s">
        <v>206</v>
      </c>
      <c r="G264" s="8" t="s">
        <v>123</v>
      </c>
      <c r="H264" s="94">
        <v>397</v>
      </c>
      <c r="I264" s="94">
        <v>1</v>
      </c>
      <c r="J264" s="94">
        <v>0</v>
      </c>
      <c r="K264" s="15">
        <v>1</v>
      </c>
    </row>
    <row r="265" spans="1:11" s="30" customFormat="1" x14ac:dyDescent="0.25">
      <c r="A265" s="114"/>
      <c r="B265" s="93">
        <v>42170</v>
      </c>
      <c r="C265" s="15">
        <v>123516</v>
      </c>
      <c r="D265" s="13" t="s">
        <v>107</v>
      </c>
      <c r="E265" s="13" t="s">
        <v>54</v>
      </c>
      <c r="F265" s="8" t="s">
        <v>206</v>
      </c>
      <c r="G265" s="8" t="s">
        <v>123</v>
      </c>
      <c r="H265" s="94">
        <v>380</v>
      </c>
      <c r="I265" s="94">
        <v>1</v>
      </c>
      <c r="J265" s="94">
        <v>0</v>
      </c>
      <c r="K265" s="15">
        <v>1</v>
      </c>
    </row>
    <row r="266" spans="1:11" s="30" customFormat="1" x14ac:dyDescent="0.25">
      <c r="A266" s="114"/>
      <c r="B266" s="93">
        <v>42170</v>
      </c>
      <c r="C266" s="15">
        <v>123517</v>
      </c>
      <c r="D266" s="13" t="s">
        <v>108</v>
      </c>
      <c r="E266" s="13" t="s">
        <v>50</v>
      </c>
      <c r="F266" s="8" t="s">
        <v>207</v>
      </c>
      <c r="G266" s="8" t="s">
        <v>123</v>
      </c>
      <c r="H266" s="94">
        <v>232</v>
      </c>
      <c r="I266" s="94">
        <v>1</v>
      </c>
      <c r="J266" s="94">
        <v>0</v>
      </c>
      <c r="K266" s="15">
        <v>1</v>
      </c>
    </row>
    <row r="267" spans="1:11" s="30" customFormat="1" x14ac:dyDescent="0.25">
      <c r="A267" s="114"/>
      <c r="B267" s="93">
        <v>42170</v>
      </c>
      <c r="C267" s="15">
        <v>123518</v>
      </c>
      <c r="D267" s="13" t="s">
        <v>109</v>
      </c>
      <c r="E267" s="13" t="s">
        <v>52</v>
      </c>
      <c r="F267" s="8" t="s">
        <v>208</v>
      </c>
      <c r="G267" s="8" t="s">
        <v>124</v>
      </c>
      <c r="H267" s="94">
        <v>438</v>
      </c>
      <c r="I267" s="94">
        <v>1</v>
      </c>
      <c r="J267" s="94">
        <v>0</v>
      </c>
      <c r="K267" s="15">
        <v>1</v>
      </c>
    </row>
    <row r="268" spans="1:11" s="30" customFormat="1" x14ac:dyDescent="0.25">
      <c r="A268" s="114"/>
      <c r="B268" s="93">
        <v>42170</v>
      </c>
      <c r="C268" s="15">
        <v>123519</v>
      </c>
      <c r="D268" s="13" t="s">
        <v>110</v>
      </c>
      <c r="E268" s="13" t="s">
        <v>47</v>
      </c>
      <c r="F268" s="8" t="s">
        <v>206</v>
      </c>
      <c r="G268" s="8" t="s">
        <v>123</v>
      </c>
      <c r="H268" s="94">
        <v>372</v>
      </c>
      <c r="I268" s="94">
        <v>1</v>
      </c>
      <c r="J268" s="94">
        <v>0</v>
      </c>
      <c r="K268" s="15">
        <v>1</v>
      </c>
    </row>
    <row r="269" spans="1:11" s="30" customFormat="1" x14ac:dyDescent="0.25">
      <c r="A269" s="114"/>
      <c r="B269" s="93">
        <v>42170</v>
      </c>
      <c r="C269" s="15">
        <v>123520</v>
      </c>
      <c r="D269" s="13" t="s">
        <v>111</v>
      </c>
      <c r="E269" s="13" t="s">
        <v>45</v>
      </c>
      <c r="F269" s="8" t="s">
        <v>207</v>
      </c>
      <c r="G269" s="8" t="s">
        <v>123</v>
      </c>
      <c r="H269" s="94">
        <v>0</v>
      </c>
      <c r="I269" s="94">
        <v>0</v>
      </c>
      <c r="J269" s="94">
        <v>1</v>
      </c>
      <c r="K269" s="15">
        <v>1</v>
      </c>
    </row>
    <row r="270" spans="1:11" s="30" customFormat="1" x14ac:dyDescent="0.25">
      <c r="A270" s="114"/>
      <c r="B270" s="93">
        <v>42170</v>
      </c>
      <c r="C270" s="15">
        <v>123521</v>
      </c>
      <c r="D270" s="13" t="s">
        <v>112</v>
      </c>
      <c r="E270" s="13" t="s">
        <v>61</v>
      </c>
      <c r="F270" s="8" t="s">
        <v>208</v>
      </c>
      <c r="G270" s="8" t="s">
        <v>124</v>
      </c>
      <c r="H270" s="94">
        <v>0</v>
      </c>
      <c r="I270" s="94">
        <v>0</v>
      </c>
      <c r="J270" s="94">
        <v>1</v>
      </c>
      <c r="K270" s="15">
        <v>1</v>
      </c>
    </row>
    <row r="271" spans="1:11" s="30" customFormat="1" x14ac:dyDescent="0.25">
      <c r="A271" s="114"/>
      <c r="B271" s="93">
        <v>42171</v>
      </c>
      <c r="C271" s="15">
        <v>123456</v>
      </c>
      <c r="D271" s="13" t="s">
        <v>41</v>
      </c>
      <c r="E271" s="13" t="s">
        <v>54</v>
      </c>
      <c r="F271" s="8" t="s">
        <v>206</v>
      </c>
      <c r="G271" s="8" t="s">
        <v>123</v>
      </c>
      <c r="H271" s="94">
        <v>498</v>
      </c>
      <c r="I271" s="94">
        <v>1</v>
      </c>
      <c r="J271" s="94">
        <v>0</v>
      </c>
      <c r="K271" s="15">
        <v>1</v>
      </c>
    </row>
    <row r="272" spans="1:11" s="30" customFormat="1" x14ac:dyDescent="0.25">
      <c r="A272" s="114"/>
      <c r="B272" s="93">
        <v>42171</v>
      </c>
      <c r="C272" s="15">
        <v>123457</v>
      </c>
      <c r="D272" s="13" t="s">
        <v>42</v>
      </c>
      <c r="E272" s="13" t="s">
        <v>50</v>
      </c>
      <c r="F272" s="8" t="s">
        <v>207</v>
      </c>
      <c r="G272" s="8" t="s">
        <v>123</v>
      </c>
      <c r="H272" s="94">
        <v>371</v>
      </c>
      <c r="I272" s="94">
        <v>1</v>
      </c>
      <c r="J272" s="94">
        <v>0</v>
      </c>
      <c r="K272" s="15">
        <v>1</v>
      </c>
    </row>
    <row r="273" spans="1:11" s="30" customFormat="1" x14ac:dyDescent="0.25">
      <c r="A273" s="114"/>
      <c r="B273" s="93">
        <v>42170</v>
      </c>
      <c r="C273" s="15">
        <v>123508</v>
      </c>
      <c r="D273" s="13" t="s">
        <v>99</v>
      </c>
      <c r="E273" s="13" t="s">
        <v>45</v>
      </c>
      <c r="F273" s="8" t="s">
        <v>207</v>
      </c>
      <c r="G273" s="8" t="s">
        <v>123</v>
      </c>
      <c r="H273" s="94">
        <v>479</v>
      </c>
      <c r="I273" s="94">
        <v>1</v>
      </c>
      <c r="J273" s="94">
        <v>0</v>
      </c>
      <c r="K273" s="15">
        <v>1</v>
      </c>
    </row>
    <row r="274" spans="1:11" s="30" customFormat="1" x14ac:dyDescent="0.25">
      <c r="A274" s="114"/>
      <c r="B274" s="93">
        <v>42170</v>
      </c>
      <c r="C274" s="15">
        <v>123509</v>
      </c>
      <c r="D274" s="13" t="s">
        <v>100</v>
      </c>
      <c r="E274" s="13" t="s">
        <v>61</v>
      </c>
      <c r="F274" s="8" t="s">
        <v>208</v>
      </c>
      <c r="G274" s="8" t="s">
        <v>124</v>
      </c>
      <c r="H274" s="94">
        <v>328</v>
      </c>
      <c r="I274" s="94">
        <v>1</v>
      </c>
      <c r="J274" s="94">
        <v>0</v>
      </c>
      <c r="K274" s="15">
        <v>1</v>
      </c>
    </row>
    <row r="275" spans="1:11" s="30" customFormat="1" x14ac:dyDescent="0.25">
      <c r="A275" s="114"/>
      <c r="B275" s="93">
        <v>42170</v>
      </c>
      <c r="C275" s="15">
        <v>123510</v>
      </c>
      <c r="D275" s="13" t="s">
        <v>101</v>
      </c>
      <c r="E275" s="13" t="s">
        <v>54</v>
      </c>
      <c r="F275" s="8" t="s">
        <v>206</v>
      </c>
      <c r="G275" s="8" t="s">
        <v>123</v>
      </c>
      <c r="H275" s="94">
        <v>416</v>
      </c>
      <c r="I275" s="94">
        <v>1</v>
      </c>
      <c r="J275" s="94">
        <v>0</v>
      </c>
      <c r="K275" s="15">
        <v>1</v>
      </c>
    </row>
    <row r="276" spans="1:11" s="30" customFormat="1" x14ac:dyDescent="0.25">
      <c r="A276" s="114"/>
      <c r="B276" s="93">
        <v>42170</v>
      </c>
      <c r="C276" s="15">
        <v>123511</v>
      </c>
      <c r="D276" s="13" t="s">
        <v>102</v>
      </c>
      <c r="E276" s="13" t="s">
        <v>50</v>
      </c>
      <c r="F276" s="8" t="s">
        <v>207</v>
      </c>
      <c r="G276" s="8" t="s">
        <v>123</v>
      </c>
      <c r="H276" s="94">
        <v>393</v>
      </c>
      <c r="I276" s="94">
        <v>1</v>
      </c>
      <c r="J276" s="94">
        <v>0</v>
      </c>
      <c r="K276" s="15">
        <v>1</v>
      </c>
    </row>
    <row r="277" spans="1:11" s="30" customFormat="1" x14ac:dyDescent="0.25">
      <c r="A277" s="114"/>
      <c r="B277" s="93">
        <v>42170</v>
      </c>
      <c r="C277" s="15">
        <v>123512</v>
      </c>
      <c r="D277" s="13" t="s">
        <v>103</v>
      </c>
      <c r="E277" s="13" t="s">
        <v>52</v>
      </c>
      <c r="F277" s="8" t="s">
        <v>208</v>
      </c>
      <c r="G277" s="8" t="s">
        <v>124</v>
      </c>
      <c r="H277" s="94">
        <v>238</v>
      </c>
      <c r="I277" s="94">
        <v>1</v>
      </c>
      <c r="J277" s="94">
        <v>0</v>
      </c>
      <c r="K277" s="15">
        <v>1</v>
      </c>
    </row>
    <row r="278" spans="1:11" s="30" customFormat="1" x14ac:dyDescent="0.25">
      <c r="A278" s="114"/>
      <c r="B278" s="93">
        <v>42170</v>
      </c>
      <c r="C278" s="15">
        <v>123513</v>
      </c>
      <c r="D278" s="13" t="s">
        <v>104</v>
      </c>
      <c r="E278" s="13" t="s">
        <v>47</v>
      </c>
      <c r="F278" s="8" t="s">
        <v>206</v>
      </c>
      <c r="G278" s="8" t="s">
        <v>123</v>
      </c>
      <c r="H278" s="94">
        <v>384</v>
      </c>
      <c r="I278" s="94">
        <v>1</v>
      </c>
      <c r="J278" s="94">
        <v>0</v>
      </c>
      <c r="K278" s="15">
        <v>1</v>
      </c>
    </row>
    <row r="279" spans="1:11" s="30" customFormat="1" x14ac:dyDescent="0.25">
      <c r="A279" s="114"/>
      <c r="B279" s="93">
        <v>42170</v>
      </c>
      <c r="C279" s="15">
        <v>123514</v>
      </c>
      <c r="D279" s="13" t="s">
        <v>105</v>
      </c>
      <c r="E279" s="13" t="s">
        <v>45</v>
      </c>
      <c r="F279" s="8" t="s">
        <v>207</v>
      </c>
      <c r="G279" s="8" t="s">
        <v>123</v>
      </c>
      <c r="H279" s="94">
        <v>401</v>
      </c>
      <c r="I279" s="94">
        <v>1</v>
      </c>
      <c r="J279" s="94">
        <v>0</v>
      </c>
      <c r="K279" s="15">
        <v>1</v>
      </c>
    </row>
    <row r="280" spans="1:11" s="30" customFormat="1" x14ac:dyDescent="0.25">
      <c r="A280" s="114"/>
      <c r="B280" s="93">
        <v>42170</v>
      </c>
      <c r="C280" s="15">
        <v>123515</v>
      </c>
      <c r="D280" s="13" t="s">
        <v>106</v>
      </c>
      <c r="E280" s="13" t="s">
        <v>61</v>
      </c>
      <c r="F280" s="8" t="s">
        <v>208</v>
      </c>
      <c r="G280" s="8" t="s">
        <v>124</v>
      </c>
      <c r="H280" s="94">
        <v>252</v>
      </c>
      <c r="I280" s="94">
        <v>1</v>
      </c>
      <c r="J280" s="94">
        <v>0</v>
      </c>
      <c r="K280" s="15">
        <v>1</v>
      </c>
    </row>
    <row r="281" spans="1:11" s="30" customFormat="1" x14ac:dyDescent="0.25">
      <c r="A281" s="114"/>
      <c r="B281" s="93">
        <v>42171</v>
      </c>
      <c r="C281" s="15">
        <v>123474</v>
      </c>
      <c r="D281" s="13" t="s">
        <v>65</v>
      </c>
      <c r="E281" s="13" t="s">
        <v>54</v>
      </c>
      <c r="F281" s="8" t="s">
        <v>206</v>
      </c>
      <c r="G281" s="8" t="s">
        <v>123</v>
      </c>
      <c r="H281" s="94">
        <v>233</v>
      </c>
      <c r="I281" s="94">
        <v>1</v>
      </c>
      <c r="J281" s="94">
        <v>0</v>
      </c>
      <c r="K281" s="15">
        <v>1</v>
      </c>
    </row>
    <row r="282" spans="1:11" s="30" customFormat="1" x14ac:dyDescent="0.25">
      <c r="A282" s="114"/>
      <c r="B282" s="93">
        <v>42171</v>
      </c>
      <c r="C282" s="15">
        <v>123475</v>
      </c>
      <c r="D282" s="13" t="s">
        <v>66</v>
      </c>
      <c r="E282" s="13" t="s">
        <v>50</v>
      </c>
      <c r="F282" s="8" t="s">
        <v>207</v>
      </c>
      <c r="G282" s="8" t="s">
        <v>123</v>
      </c>
      <c r="H282" s="94">
        <v>488</v>
      </c>
      <c r="I282" s="94">
        <v>1</v>
      </c>
      <c r="J282" s="94">
        <v>0</v>
      </c>
      <c r="K282" s="15">
        <v>1</v>
      </c>
    </row>
    <row r="283" spans="1:11" s="30" customFormat="1" x14ac:dyDescent="0.25">
      <c r="A283" s="114"/>
      <c r="B283" s="93">
        <v>42171</v>
      </c>
      <c r="C283" s="15">
        <v>123476</v>
      </c>
      <c r="D283" s="13" t="s">
        <v>67</v>
      </c>
      <c r="E283" s="13" t="s">
        <v>52</v>
      </c>
      <c r="F283" s="8" t="s">
        <v>208</v>
      </c>
      <c r="G283" s="8" t="s">
        <v>124</v>
      </c>
      <c r="H283" s="94">
        <v>332</v>
      </c>
      <c r="I283" s="94">
        <v>1</v>
      </c>
      <c r="J283" s="94">
        <v>0</v>
      </c>
      <c r="K283" s="15">
        <v>1</v>
      </c>
    </row>
    <row r="284" spans="1:11" s="30" customFormat="1" x14ac:dyDescent="0.25">
      <c r="A284" s="114"/>
      <c r="B284" s="93">
        <v>42171</v>
      </c>
      <c r="C284" s="15">
        <v>123477</v>
      </c>
      <c r="D284" s="13" t="s">
        <v>68</v>
      </c>
      <c r="E284" s="13" t="s">
        <v>47</v>
      </c>
      <c r="F284" s="8" t="s">
        <v>206</v>
      </c>
      <c r="G284" s="8" t="s">
        <v>123</v>
      </c>
      <c r="H284" s="94">
        <v>337</v>
      </c>
      <c r="I284" s="94">
        <v>1</v>
      </c>
      <c r="J284" s="94">
        <v>0</v>
      </c>
      <c r="K284" s="15">
        <v>1</v>
      </c>
    </row>
    <row r="285" spans="1:11" s="30" customFormat="1" x14ac:dyDescent="0.25">
      <c r="A285" s="114"/>
      <c r="B285" s="93">
        <v>42171</v>
      </c>
      <c r="C285" s="15">
        <v>123478</v>
      </c>
      <c r="D285" s="13" t="s">
        <v>69</v>
      </c>
      <c r="E285" s="13" t="s">
        <v>45</v>
      </c>
      <c r="F285" s="8" t="s">
        <v>207</v>
      </c>
      <c r="G285" s="8" t="s">
        <v>123</v>
      </c>
      <c r="H285" s="94">
        <v>211</v>
      </c>
      <c r="I285" s="94">
        <v>1</v>
      </c>
      <c r="J285" s="94">
        <v>0</v>
      </c>
      <c r="K285" s="15">
        <v>1</v>
      </c>
    </row>
    <row r="286" spans="1:11" s="30" customFormat="1" x14ac:dyDescent="0.25">
      <c r="A286" s="114"/>
      <c r="B286" s="93">
        <v>42171</v>
      </c>
      <c r="C286" s="15">
        <v>123479</v>
      </c>
      <c r="D286" s="13" t="s">
        <v>70</v>
      </c>
      <c r="E286" s="13" t="s">
        <v>61</v>
      </c>
      <c r="F286" s="8" t="s">
        <v>208</v>
      </c>
      <c r="G286" s="8" t="s">
        <v>124</v>
      </c>
      <c r="H286" s="94">
        <v>424</v>
      </c>
      <c r="I286" s="94">
        <v>1</v>
      </c>
      <c r="J286" s="94">
        <v>0</v>
      </c>
      <c r="K286" s="15">
        <v>1</v>
      </c>
    </row>
    <row r="287" spans="1:11" s="30" customFormat="1" x14ac:dyDescent="0.25">
      <c r="A287" s="114"/>
      <c r="B287" s="93">
        <v>42171</v>
      </c>
      <c r="C287" s="15">
        <v>123480</v>
      </c>
      <c r="D287" s="13" t="s">
        <v>71</v>
      </c>
      <c r="E287" s="13" t="s">
        <v>54</v>
      </c>
      <c r="F287" s="8" t="s">
        <v>206</v>
      </c>
      <c r="G287" s="8" t="s">
        <v>123</v>
      </c>
      <c r="H287" s="94">
        <v>446</v>
      </c>
      <c r="I287" s="94">
        <v>1</v>
      </c>
      <c r="J287" s="94">
        <v>0</v>
      </c>
      <c r="K287" s="15">
        <v>1</v>
      </c>
    </row>
    <row r="288" spans="1:11" s="30" customFormat="1" x14ac:dyDescent="0.25">
      <c r="A288" s="114"/>
      <c r="B288" s="93">
        <v>42171</v>
      </c>
      <c r="C288" s="15">
        <v>123481</v>
      </c>
      <c r="D288" s="13" t="s">
        <v>72</v>
      </c>
      <c r="E288" s="13" t="s">
        <v>50</v>
      </c>
      <c r="F288" s="8" t="s">
        <v>207</v>
      </c>
      <c r="G288" s="8" t="s">
        <v>123</v>
      </c>
      <c r="H288" s="94">
        <v>215</v>
      </c>
      <c r="I288" s="94">
        <v>1</v>
      </c>
      <c r="J288" s="94">
        <v>0</v>
      </c>
      <c r="K288" s="15">
        <v>1</v>
      </c>
    </row>
    <row r="289" spans="1:11" s="30" customFormat="1" x14ac:dyDescent="0.25">
      <c r="A289" s="114"/>
      <c r="B289" s="93">
        <v>42171</v>
      </c>
      <c r="C289" s="15">
        <v>123466</v>
      </c>
      <c r="D289" s="13" t="s">
        <v>56</v>
      </c>
      <c r="E289" s="13" t="s">
        <v>45</v>
      </c>
      <c r="F289" s="8" t="s">
        <v>207</v>
      </c>
      <c r="G289" s="8" t="s">
        <v>123</v>
      </c>
      <c r="H289" s="94">
        <v>442</v>
      </c>
      <c r="I289" s="94">
        <v>1</v>
      </c>
      <c r="J289" s="94">
        <v>0</v>
      </c>
      <c r="K289" s="15">
        <v>1</v>
      </c>
    </row>
    <row r="290" spans="1:11" s="30" customFormat="1" x14ac:dyDescent="0.25">
      <c r="A290" s="114"/>
      <c r="B290" s="93">
        <v>42171</v>
      </c>
      <c r="C290" s="15">
        <v>123467</v>
      </c>
      <c r="D290" s="13" t="s">
        <v>57</v>
      </c>
      <c r="E290" s="13" t="s">
        <v>61</v>
      </c>
      <c r="F290" s="8" t="s">
        <v>208</v>
      </c>
      <c r="G290" s="8" t="s">
        <v>124</v>
      </c>
      <c r="H290" s="94">
        <v>418</v>
      </c>
      <c r="I290" s="94">
        <v>1</v>
      </c>
      <c r="J290" s="94">
        <v>0</v>
      </c>
      <c r="K290" s="15">
        <v>1</v>
      </c>
    </row>
    <row r="291" spans="1:11" s="30" customFormat="1" x14ac:dyDescent="0.25">
      <c r="A291" s="114"/>
      <c r="B291" s="93">
        <v>42171</v>
      </c>
      <c r="C291" s="15">
        <v>123468</v>
      </c>
      <c r="D291" s="13" t="s">
        <v>58</v>
      </c>
      <c r="E291" s="13" t="s">
        <v>54</v>
      </c>
      <c r="F291" s="8" t="s">
        <v>206</v>
      </c>
      <c r="G291" s="8" t="s">
        <v>123</v>
      </c>
      <c r="H291" s="94">
        <v>378</v>
      </c>
      <c r="I291" s="94">
        <v>1</v>
      </c>
      <c r="J291" s="94">
        <v>0</v>
      </c>
      <c r="K291" s="15">
        <v>1</v>
      </c>
    </row>
    <row r="292" spans="1:11" s="30" customFormat="1" x14ac:dyDescent="0.25">
      <c r="A292" s="114"/>
      <c r="B292" s="93">
        <v>42171</v>
      </c>
      <c r="C292" s="15">
        <v>123469</v>
      </c>
      <c r="D292" s="13" t="s">
        <v>59</v>
      </c>
      <c r="E292" s="13" t="s">
        <v>50</v>
      </c>
      <c r="F292" s="8" t="s">
        <v>207</v>
      </c>
      <c r="G292" s="8" t="s">
        <v>123</v>
      </c>
      <c r="H292" s="94">
        <v>432</v>
      </c>
      <c r="I292" s="94">
        <v>1</v>
      </c>
      <c r="J292" s="94">
        <v>0</v>
      </c>
      <c r="K292" s="15">
        <v>1</v>
      </c>
    </row>
    <row r="293" spans="1:11" s="30" customFormat="1" x14ac:dyDescent="0.25">
      <c r="A293" s="114"/>
      <c r="B293" s="93">
        <v>42171</v>
      </c>
      <c r="C293" s="15">
        <v>123470</v>
      </c>
      <c r="D293" s="13" t="s">
        <v>60</v>
      </c>
      <c r="E293" s="13" t="s">
        <v>52</v>
      </c>
      <c r="F293" s="8" t="s">
        <v>208</v>
      </c>
      <c r="G293" s="8" t="s">
        <v>124</v>
      </c>
      <c r="H293" s="94">
        <v>240</v>
      </c>
      <c r="I293" s="94">
        <v>1</v>
      </c>
      <c r="J293" s="94">
        <v>0</v>
      </c>
      <c r="K293" s="15">
        <v>1</v>
      </c>
    </row>
    <row r="294" spans="1:11" s="30" customFormat="1" x14ac:dyDescent="0.25">
      <c r="A294" s="114"/>
      <c r="B294" s="93">
        <v>42171</v>
      </c>
      <c r="C294" s="15">
        <v>123471</v>
      </c>
      <c r="D294" s="13" t="s">
        <v>62</v>
      </c>
      <c r="E294" s="13" t="s">
        <v>47</v>
      </c>
      <c r="F294" s="8" t="s">
        <v>206</v>
      </c>
      <c r="G294" s="8" t="s">
        <v>123</v>
      </c>
      <c r="H294" s="94">
        <v>222</v>
      </c>
      <c r="I294" s="94">
        <v>1</v>
      </c>
      <c r="J294" s="94">
        <v>0</v>
      </c>
      <c r="K294" s="15">
        <v>1</v>
      </c>
    </row>
    <row r="295" spans="1:11" s="30" customFormat="1" x14ac:dyDescent="0.25">
      <c r="A295" s="114"/>
      <c r="B295" s="93">
        <v>42171</v>
      </c>
      <c r="C295" s="15">
        <v>123472</v>
      </c>
      <c r="D295" s="13" t="s">
        <v>63</v>
      </c>
      <c r="E295" s="13" t="s">
        <v>45</v>
      </c>
      <c r="F295" s="8" t="s">
        <v>207</v>
      </c>
      <c r="G295" s="8" t="s">
        <v>123</v>
      </c>
      <c r="H295" s="94">
        <v>369</v>
      </c>
      <c r="I295" s="94">
        <v>1</v>
      </c>
      <c r="J295" s="94">
        <v>0</v>
      </c>
      <c r="K295" s="15">
        <v>1</v>
      </c>
    </row>
    <row r="296" spans="1:11" s="30" customFormat="1" x14ac:dyDescent="0.25">
      <c r="A296" s="114"/>
      <c r="B296" s="93">
        <v>42171</v>
      </c>
      <c r="C296" s="15">
        <v>123473</v>
      </c>
      <c r="D296" s="13" t="s">
        <v>64</v>
      </c>
      <c r="E296" s="13" t="s">
        <v>61</v>
      </c>
      <c r="F296" s="8" t="s">
        <v>208</v>
      </c>
      <c r="G296" s="8" t="s">
        <v>124</v>
      </c>
      <c r="H296" s="94">
        <v>436</v>
      </c>
      <c r="I296" s="94">
        <v>1</v>
      </c>
      <c r="J296" s="94">
        <v>0</v>
      </c>
      <c r="K296" s="15">
        <v>1</v>
      </c>
    </row>
    <row r="297" spans="1:11" s="30" customFormat="1" x14ac:dyDescent="0.25">
      <c r="A297" s="114"/>
      <c r="B297" s="93">
        <v>42170</v>
      </c>
      <c r="C297" s="15">
        <v>123467</v>
      </c>
      <c r="D297" s="13" t="s">
        <v>57</v>
      </c>
      <c r="E297" s="13" t="s">
        <v>61</v>
      </c>
      <c r="F297" s="8" t="s">
        <v>208</v>
      </c>
      <c r="G297" s="8" t="s">
        <v>124</v>
      </c>
      <c r="H297" s="94">
        <v>467</v>
      </c>
      <c r="I297" s="94">
        <v>1</v>
      </c>
      <c r="J297" s="94">
        <v>0</v>
      </c>
      <c r="K297" s="15">
        <v>1</v>
      </c>
    </row>
    <row r="298" spans="1:11" s="30" customFormat="1" x14ac:dyDescent="0.25">
      <c r="A298" s="114"/>
      <c r="B298" s="93">
        <v>42170</v>
      </c>
      <c r="C298" s="15">
        <v>123468</v>
      </c>
      <c r="D298" s="13" t="s">
        <v>58</v>
      </c>
      <c r="E298" s="13" t="s">
        <v>54</v>
      </c>
      <c r="F298" s="8" t="s">
        <v>206</v>
      </c>
      <c r="G298" s="8" t="s">
        <v>123</v>
      </c>
      <c r="H298" s="94">
        <v>256</v>
      </c>
      <c r="I298" s="94">
        <v>1</v>
      </c>
      <c r="J298" s="94">
        <v>0</v>
      </c>
      <c r="K298" s="15">
        <v>1</v>
      </c>
    </row>
    <row r="299" spans="1:11" s="30" customFormat="1" x14ac:dyDescent="0.25">
      <c r="A299" s="114"/>
      <c r="B299" s="93">
        <v>42170</v>
      </c>
      <c r="C299" s="15">
        <v>123469</v>
      </c>
      <c r="D299" s="13" t="s">
        <v>59</v>
      </c>
      <c r="E299" s="13" t="s">
        <v>50</v>
      </c>
      <c r="F299" s="8" t="s">
        <v>207</v>
      </c>
      <c r="G299" s="8" t="s">
        <v>123</v>
      </c>
      <c r="H299" s="94">
        <v>341</v>
      </c>
      <c r="I299" s="94">
        <v>1</v>
      </c>
      <c r="J299" s="94">
        <v>0</v>
      </c>
      <c r="K299" s="15">
        <v>1</v>
      </c>
    </row>
    <row r="300" spans="1:11" s="30" customFormat="1" x14ac:dyDescent="0.25">
      <c r="A300" s="114"/>
      <c r="B300" s="93">
        <v>42170</v>
      </c>
      <c r="C300" s="15">
        <v>123470</v>
      </c>
      <c r="D300" s="13" t="s">
        <v>60</v>
      </c>
      <c r="E300" s="13" t="s">
        <v>52</v>
      </c>
      <c r="F300" s="8" t="s">
        <v>208</v>
      </c>
      <c r="G300" s="8" t="s">
        <v>124</v>
      </c>
      <c r="H300" s="94">
        <v>391</v>
      </c>
      <c r="I300" s="94">
        <v>1</v>
      </c>
      <c r="J300" s="94">
        <v>0</v>
      </c>
      <c r="K300" s="15">
        <v>1</v>
      </c>
    </row>
    <row r="301" spans="1:11" s="30" customFormat="1" x14ac:dyDescent="0.25">
      <c r="A301" s="114"/>
      <c r="B301" s="93">
        <v>42170</v>
      </c>
      <c r="C301" s="15">
        <v>123471</v>
      </c>
      <c r="D301" s="13" t="s">
        <v>62</v>
      </c>
      <c r="E301" s="13" t="s">
        <v>47</v>
      </c>
      <c r="F301" s="8" t="s">
        <v>206</v>
      </c>
      <c r="G301" s="8" t="s">
        <v>123</v>
      </c>
      <c r="H301" s="94">
        <v>267</v>
      </c>
      <c r="I301" s="94">
        <v>1</v>
      </c>
      <c r="J301" s="94">
        <v>0</v>
      </c>
      <c r="K301" s="15">
        <v>1</v>
      </c>
    </row>
    <row r="302" spans="1:11" s="30" customFormat="1" x14ac:dyDescent="0.25">
      <c r="A302" s="114"/>
      <c r="B302" s="93">
        <v>42170</v>
      </c>
      <c r="C302" s="15">
        <v>123472</v>
      </c>
      <c r="D302" s="13" t="s">
        <v>63</v>
      </c>
      <c r="E302" s="13" t="s">
        <v>45</v>
      </c>
      <c r="F302" s="8" t="s">
        <v>207</v>
      </c>
      <c r="G302" s="8" t="s">
        <v>123</v>
      </c>
      <c r="H302" s="94">
        <v>305</v>
      </c>
      <c r="I302" s="94">
        <v>1</v>
      </c>
      <c r="J302" s="94">
        <v>0</v>
      </c>
      <c r="K302" s="15">
        <v>1</v>
      </c>
    </row>
    <row r="303" spans="1:11" s="30" customFormat="1" x14ac:dyDescent="0.25">
      <c r="A303" s="114"/>
      <c r="B303" s="93">
        <v>42170</v>
      </c>
      <c r="C303" s="15">
        <v>123473</v>
      </c>
      <c r="D303" s="13" t="s">
        <v>64</v>
      </c>
      <c r="E303" s="13" t="s">
        <v>61</v>
      </c>
      <c r="F303" s="8" t="s">
        <v>208</v>
      </c>
      <c r="G303" s="8" t="s">
        <v>124</v>
      </c>
      <c r="H303" s="94">
        <v>201</v>
      </c>
      <c r="I303" s="94">
        <v>1</v>
      </c>
      <c r="J303" s="94">
        <v>0</v>
      </c>
      <c r="K303" s="15">
        <v>1</v>
      </c>
    </row>
    <row r="304" spans="1:11" s="30" customFormat="1" x14ac:dyDescent="0.25">
      <c r="A304" s="114"/>
      <c r="B304" s="93">
        <v>42170</v>
      </c>
      <c r="C304" s="15">
        <v>123474</v>
      </c>
      <c r="D304" s="13" t="s">
        <v>65</v>
      </c>
      <c r="E304" s="13" t="s">
        <v>54</v>
      </c>
      <c r="F304" s="8" t="s">
        <v>206</v>
      </c>
      <c r="G304" s="8" t="s">
        <v>123</v>
      </c>
      <c r="H304" s="94">
        <v>457</v>
      </c>
      <c r="I304" s="94">
        <v>1</v>
      </c>
      <c r="J304" s="94">
        <v>0</v>
      </c>
      <c r="K304" s="15">
        <v>1</v>
      </c>
    </row>
    <row r="305" spans="1:11" s="30" customFormat="1" x14ac:dyDescent="0.25">
      <c r="A305" s="114"/>
      <c r="B305" s="93">
        <v>42170</v>
      </c>
      <c r="C305" s="15">
        <v>123475</v>
      </c>
      <c r="D305" s="13" t="s">
        <v>66</v>
      </c>
      <c r="E305" s="13" t="s">
        <v>50</v>
      </c>
      <c r="F305" s="8" t="s">
        <v>207</v>
      </c>
      <c r="G305" s="8" t="s">
        <v>123</v>
      </c>
      <c r="H305" s="94">
        <v>289</v>
      </c>
      <c r="I305" s="94">
        <v>1</v>
      </c>
      <c r="J305" s="94">
        <v>0</v>
      </c>
      <c r="K305" s="15">
        <v>1</v>
      </c>
    </row>
    <row r="306" spans="1:11" s="30" customFormat="1" x14ac:dyDescent="0.25">
      <c r="A306" s="114"/>
      <c r="B306" s="93">
        <v>42170</v>
      </c>
      <c r="C306" s="15">
        <v>123476</v>
      </c>
      <c r="D306" s="13" t="s">
        <v>67</v>
      </c>
      <c r="E306" s="13" t="s">
        <v>52</v>
      </c>
      <c r="F306" s="8" t="s">
        <v>208</v>
      </c>
      <c r="G306" s="8" t="s">
        <v>124</v>
      </c>
      <c r="H306" s="94">
        <v>284</v>
      </c>
      <c r="I306" s="94">
        <v>1</v>
      </c>
      <c r="J306" s="94">
        <v>0</v>
      </c>
      <c r="K306" s="15">
        <v>1</v>
      </c>
    </row>
    <row r="307" spans="1:11" s="30" customFormat="1" x14ac:dyDescent="0.25">
      <c r="A307" s="114"/>
      <c r="B307" s="93">
        <v>42170</v>
      </c>
      <c r="C307" s="15">
        <v>123477</v>
      </c>
      <c r="D307" s="13" t="s">
        <v>68</v>
      </c>
      <c r="E307" s="13" t="s">
        <v>47</v>
      </c>
      <c r="F307" s="8" t="s">
        <v>206</v>
      </c>
      <c r="G307" s="8" t="s">
        <v>123</v>
      </c>
      <c r="H307" s="94">
        <v>500</v>
      </c>
      <c r="I307" s="94">
        <v>1</v>
      </c>
      <c r="J307" s="94">
        <v>0</v>
      </c>
      <c r="K307" s="15">
        <v>1</v>
      </c>
    </row>
    <row r="308" spans="1:11" s="30" customFormat="1" x14ac:dyDescent="0.25">
      <c r="A308" s="114"/>
      <c r="B308" s="93">
        <v>42167</v>
      </c>
      <c r="C308" s="15">
        <v>123510</v>
      </c>
      <c r="D308" s="13" t="s">
        <v>101</v>
      </c>
      <c r="E308" s="13" t="s">
        <v>54</v>
      </c>
      <c r="F308" s="8" t="s">
        <v>206</v>
      </c>
      <c r="G308" s="8" t="s">
        <v>123</v>
      </c>
      <c r="H308" s="94">
        <v>327</v>
      </c>
      <c r="I308" s="94">
        <v>1</v>
      </c>
      <c r="J308" s="94">
        <v>0</v>
      </c>
      <c r="K308" s="15">
        <v>1</v>
      </c>
    </row>
    <row r="309" spans="1:11" s="30" customFormat="1" x14ac:dyDescent="0.25">
      <c r="A309" s="114"/>
      <c r="B309" s="93">
        <v>42167</v>
      </c>
      <c r="C309" s="15">
        <v>123511</v>
      </c>
      <c r="D309" s="13" t="s">
        <v>102</v>
      </c>
      <c r="E309" s="13" t="s">
        <v>50</v>
      </c>
      <c r="F309" s="8" t="s">
        <v>207</v>
      </c>
      <c r="G309" s="8" t="s">
        <v>123</v>
      </c>
      <c r="H309" s="94">
        <v>211</v>
      </c>
      <c r="I309" s="94">
        <v>1</v>
      </c>
      <c r="J309" s="94">
        <v>0</v>
      </c>
      <c r="K309" s="15">
        <v>1</v>
      </c>
    </row>
    <row r="310" spans="1:11" s="30" customFormat="1" x14ac:dyDescent="0.25">
      <c r="A310" s="114"/>
      <c r="B310" s="93">
        <v>42167</v>
      </c>
      <c r="C310" s="15">
        <v>123512</v>
      </c>
      <c r="D310" s="13" t="s">
        <v>103</v>
      </c>
      <c r="E310" s="13" t="s">
        <v>52</v>
      </c>
      <c r="F310" s="8" t="s">
        <v>208</v>
      </c>
      <c r="G310" s="8" t="s">
        <v>124</v>
      </c>
      <c r="H310" s="94">
        <v>472</v>
      </c>
      <c r="I310" s="94">
        <v>1</v>
      </c>
      <c r="J310" s="94">
        <v>0</v>
      </c>
      <c r="K310" s="15">
        <v>1</v>
      </c>
    </row>
    <row r="311" spans="1:11" s="30" customFormat="1" x14ac:dyDescent="0.25">
      <c r="A311" s="114"/>
      <c r="B311" s="93">
        <v>42167</v>
      </c>
      <c r="C311" s="15">
        <v>123513</v>
      </c>
      <c r="D311" s="13" t="s">
        <v>104</v>
      </c>
      <c r="E311" s="13" t="s">
        <v>47</v>
      </c>
      <c r="F311" s="8" t="s">
        <v>206</v>
      </c>
      <c r="G311" s="8" t="s">
        <v>123</v>
      </c>
      <c r="H311" s="94">
        <v>305</v>
      </c>
      <c r="I311" s="94">
        <v>1</v>
      </c>
      <c r="J311" s="94">
        <v>0</v>
      </c>
      <c r="K311" s="15">
        <v>1</v>
      </c>
    </row>
    <row r="312" spans="1:11" s="30" customFormat="1" x14ac:dyDescent="0.25">
      <c r="A312" s="114"/>
      <c r="B312" s="93">
        <v>42167</v>
      </c>
      <c r="C312" s="15">
        <v>123514</v>
      </c>
      <c r="D312" s="13" t="s">
        <v>105</v>
      </c>
      <c r="E312" s="13" t="s">
        <v>45</v>
      </c>
      <c r="F312" s="8" t="s">
        <v>207</v>
      </c>
      <c r="G312" s="8" t="s">
        <v>123</v>
      </c>
      <c r="H312" s="94">
        <v>233</v>
      </c>
      <c r="I312" s="94">
        <v>1</v>
      </c>
      <c r="J312" s="94">
        <v>0</v>
      </c>
      <c r="K312" s="15">
        <v>1</v>
      </c>
    </row>
    <row r="313" spans="1:11" s="30" customFormat="1" x14ac:dyDescent="0.25">
      <c r="A313" s="114"/>
      <c r="B313" s="93">
        <v>42167</v>
      </c>
      <c r="C313" s="15">
        <v>123515</v>
      </c>
      <c r="D313" s="13" t="s">
        <v>106</v>
      </c>
      <c r="E313" s="13" t="s">
        <v>61</v>
      </c>
      <c r="F313" s="8" t="s">
        <v>208</v>
      </c>
      <c r="G313" s="8" t="s">
        <v>124</v>
      </c>
      <c r="H313" s="94">
        <v>313</v>
      </c>
      <c r="I313" s="94">
        <v>1</v>
      </c>
      <c r="J313" s="94">
        <v>0</v>
      </c>
      <c r="K313" s="15">
        <v>1</v>
      </c>
    </row>
    <row r="314" spans="1:11" s="30" customFormat="1" x14ac:dyDescent="0.25">
      <c r="A314" s="114"/>
      <c r="B314" s="93">
        <v>42167</v>
      </c>
      <c r="C314" s="15">
        <v>123516</v>
      </c>
      <c r="D314" s="13" t="s">
        <v>107</v>
      </c>
      <c r="E314" s="13" t="s">
        <v>54</v>
      </c>
      <c r="F314" s="8" t="s">
        <v>206</v>
      </c>
      <c r="G314" s="8" t="s">
        <v>123</v>
      </c>
      <c r="H314" s="94">
        <v>339</v>
      </c>
      <c r="I314" s="94">
        <v>1</v>
      </c>
      <c r="J314" s="94">
        <v>0</v>
      </c>
      <c r="K314" s="15">
        <v>1</v>
      </c>
    </row>
    <row r="315" spans="1:11" s="30" customFormat="1" x14ac:dyDescent="0.25">
      <c r="A315" s="114"/>
      <c r="B315" s="93">
        <v>42167</v>
      </c>
      <c r="C315" s="15">
        <v>123517</v>
      </c>
      <c r="D315" s="13" t="s">
        <v>108</v>
      </c>
      <c r="E315" s="13" t="s">
        <v>50</v>
      </c>
      <c r="F315" s="8" t="s">
        <v>207</v>
      </c>
      <c r="G315" s="8" t="s">
        <v>123</v>
      </c>
      <c r="H315" s="94">
        <v>260</v>
      </c>
      <c r="I315" s="94">
        <v>1</v>
      </c>
      <c r="J315" s="94">
        <v>0</v>
      </c>
      <c r="K315" s="15">
        <v>1</v>
      </c>
    </row>
    <row r="316" spans="1:11" s="30" customFormat="1" x14ac:dyDescent="0.25">
      <c r="A316" s="114"/>
      <c r="B316" s="93">
        <v>42167</v>
      </c>
      <c r="C316" s="15">
        <v>123518</v>
      </c>
      <c r="D316" s="13" t="s">
        <v>109</v>
      </c>
      <c r="E316" s="13" t="s">
        <v>52</v>
      </c>
      <c r="F316" s="8" t="s">
        <v>208</v>
      </c>
      <c r="G316" s="8" t="s">
        <v>124</v>
      </c>
      <c r="H316" s="94">
        <v>357</v>
      </c>
      <c r="I316" s="94">
        <v>1</v>
      </c>
      <c r="J316" s="94">
        <v>0</v>
      </c>
      <c r="K316" s="15">
        <v>1</v>
      </c>
    </row>
    <row r="317" spans="1:11" s="30" customFormat="1" x14ac:dyDescent="0.25">
      <c r="A317" s="114"/>
      <c r="B317" s="93">
        <v>42167</v>
      </c>
      <c r="C317" s="15">
        <v>123519</v>
      </c>
      <c r="D317" s="13" t="s">
        <v>110</v>
      </c>
      <c r="E317" s="13" t="s">
        <v>47</v>
      </c>
      <c r="F317" s="8" t="s">
        <v>206</v>
      </c>
      <c r="G317" s="8" t="s">
        <v>123</v>
      </c>
      <c r="H317" s="94">
        <v>265</v>
      </c>
      <c r="I317" s="94">
        <v>1</v>
      </c>
      <c r="J317" s="94">
        <v>0</v>
      </c>
      <c r="K317" s="15">
        <v>1</v>
      </c>
    </row>
    <row r="318" spans="1:11" s="30" customFormat="1" x14ac:dyDescent="0.25">
      <c r="A318" s="114"/>
      <c r="B318" s="93">
        <v>42167</v>
      </c>
      <c r="C318" s="15">
        <v>123520</v>
      </c>
      <c r="D318" s="13" t="s">
        <v>111</v>
      </c>
      <c r="E318" s="13" t="s">
        <v>45</v>
      </c>
      <c r="F318" s="8" t="s">
        <v>207</v>
      </c>
      <c r="G318" s="8" t="s">
        <v>123</v>
      </c>
      <c r="H318" s="94">
        <v>335</v>
      </c>
      <c r="I318" s="94">
        <v>1</v>
      </c>
      <c r="J318" s="94">
        <v>0</v>
      </c>
      <c r="K318" s="15">
        <v>1</v>
      </c>
    </row>
    <row r="319" spans="1:11" s="30" customFormat="1" x14ac:dyDescent="0.25">
      <c r="A319" s="114"/>
      <c r="B319" s="93">
        <v>42167</v>
      </c>
      <c r="C319" s="15">
        <v>123521</v>
      </c>
      <c r="D319" s="13" t="s">
        <v>112</v>
      </c>
      <c r="E319" s="13" t="s">
        <v>61</v>
      </c>
      <c r="F319" s="8" t="s">
        <v>208</v>
      </c>
      <c r="G319" s="8" t="s">
        <v>124</v>
      </c>
      <c r="H319" s="94">
        <v>432</v>
      </c>
      <c r="I319" s="94">
        <v>1</v>
      </c>
      <c r="J319" s="94">
        <v>0</v>
      </c>
      <c r="K319" s="15">
        <v>1</v>
      </c>
    </row>
    <row r="320" spans="1:11" s="30" customFormat="1" x14ac:dyDescent="0.25">
      <c r="A320" s="114"/>
      <c r="B320" s="93">
        <v>42167</v>
      </c>
      <c r="C320" s="15">
        <v>123495</v>
      </c>
      <c r="D320" s="13" t="s">
        <v>86</v>
      </c>
      <c r="E320" s="13" t="s">
        <v>47</v>
      </c>
      <c r="F320" s="8" t="s">
        <v>206</v>
      </c>
      <c r="G320" s="8" t="s">
        <v>123</v>
      </c>
      <c r="H320" s="94">
        <v>305</v>
      </c>
      <c r="I320" s="94">
        <v>1</v>
      </c>
      <c r="J320" s="94">
        <v>0</v>
      </c>
      <c r="K320" s="15">
        <v>1</v>
      </c>
    </row>
    <row r="321" spans="1:11" s="30" customFormat="1" x14ac:dyDescent="0.25">
      <c r="A321" s="114"/>
      <c r="B321" s="93">
        <v>42167</v>
      </c>
      <c r="C321" s="15">
        <v>123496</v>
      </c>
      <c r="D321" s="13" t="s">
        <v>87</v>
      </c>
      <c r="E321" s="13" t="s">
        <v>45</v>
      </c>
      <c r="F321" s="8" t="s">
        <v>207</v>
      </c>
      <c r="G321" s="8" t="s">
        <v>123</v>
      </c>
      <c r="H321" s="94">
        <v>394</v>
      </c>
      <c r="I321" s="94">
        <v>1</v>
      </c>
      <c r="J321" s="94">
        <v>0</v>
      </c>
      <c r="K321" s="15">
        <v>1</v>
      </c>
    </row>
    <row r="322" spans="1:11" s="30" customFormat="1" x14ac:dyDescent="0.25">
      <c r="A322" s="114"/>
      <c r="B322" s="93">
        <v>42167</v>
      </c>
      <c r="C322" s="15">
        <v>123497</v>
      </c>
      <c r="D322" s="13" t="s">
        <v>88</v>
      </c>
      <c r="E322" s="13" t="s">
        <v>61</v>
      </c>
      <c r="F322" s="8" t="s">
        <v>208</v>
      </c>
      <c r="G322" s="8" t="s">
        <v>124</v>
      </c>
      <c r="H322" s="94">
        <v>288</v>
      </c>
      <c r="I322" s="94">
        <v>1</v>
      </c>
      <c r="J322" s="94">
        <v>0</v>
      </c>
      <c r="K322" s="15">
        <v>1</v>
      </c>
    </row>
    <row r="323" spans="1:11" s="30" customFormat="1" x14ac:dyDescent="0.25">
      <c r="A323" s="114"/>
      <c r="B323" s="93">
        <v>42167</v>
      </c>
      <c r="C323" s="15">
        <v>123498</v>
      </c>
      <c r="D323" s="13" t="s">
        <v>89</v>
      </c>
      <c r="E323" s="13" t="s">
        <v>54</v>
      </c>
      <c r="F323" s="8" t="s">
        <v>206</v>
      </c>
      <c r="G323" s="8" t="s">
        <v>123</v>
      </c>
      <c r="H323" s="94">
        <v>231</v>
      </c>
      <c r="I323" s="94">
        <v>1</v>
      </c>
      <c r="J323" s="94">
        <v>0</v>
      </c>
      <c r="K323" s="15">
        <v>1</v>
      </c>
    </row>
    <row r="324" spans="1:11" s="30" customFormat="1" x14ac:dyDescent="0.25">
      <c r="A324" s="114"/>
      <c r="B324" s="93">
        <v>42167</v>
      </c>
      <c r="C324" s="15">
        <v>123499</v>
      </c>
      <c r="D324" s="13" t="s">
        <v>90</v>
      </c>
      <c r="E324" s="13" t="s">
        <v>50</v>
      </c>
      <c r="F324" s="8" t="s">
        <v>207</v>
      </c>
      <c r="G324" s="8" t="s">
        <v>123</v>
      </c>
      <c r="H324" s="94">
        <v>479</v>
      </c>
      <c r="I324" s="94">
        <v>1</v>
      </c>
      <c r="J324" s="94">
        <v>0</v>
      </c>
      <c r="K324" s="15">
        <v>1</v>
      </c>
    </row>
    <row r="325" spans="1:11" s="30" customFormat="1" x14ac:dyDescent="0.25">
      <c r="A325" s="114"/>
      <c r="B325" s="93">
        <v>42167</v>
      </c>
      <c r="C325" s="15">
        <v>123500</v>
      </c>
      <c r="D325" s="13" t="s">
        <v>91</v>
      </c>
      <c r="E325" s="13" t="s">
        <v>52</v>
      </c>
      <c r="F325" s="8" t="s">
        <v>208</v>
      </c>
      <c r="G325" s="8" t="s">
        <v>124</v>
      </c>
      <c r="H325" s="94">
        <v>220</v>
      </c>
      <c r="I325" s="94">
        <v>1</v>
      </c>
      <c r="J325" s="94">
        <v>0</v>
      </c>
      <c r="K325" s="15">
        <v>1</v>
      </c>
    </row>
    <row r="326" spans="1:11" s="30" customFormat="1" x14ac:dyDescent="0.25">
      <c r="A326" s="114"/>
      <c r="B326" s="93">
        <v>42167</v>
      </c>
      <c r="C326" s="15">
        <v>123501</v>
      </c>
      <c r="D326" s="13" t="s">
        <v>92</v>
      </c>
      <c r="E326" s="13" t="s">
        <v>47</v>
      </c>
      <c r="F326" s="8" t="s">
        <v>206</v>
      </c>
      <c r="G326" s="8" t="s">
        <v>123</v>
      </c>
      <c r="H326" s="94">
        <v>0</v>
      </c>
      <c r="I326" s="94">
        <v>0</v>
      </c>
      <c r="J326" s="94">
        <v>1</v>
      </c>
      <c r="K326" s="15">
        <v>1</v>
      </c>
    </row>
    <row r="327" spans="1:11" s="30" customFormat="1" x14ac:dyDescent="0.25">
      <c r="A327" s="114"/>
      <c r="B327" s="93">
        <v>42167</v>
      </c>
      <c r="C327" s="15">
        <v>123502</v>
      </c>
      <c r="D327" s="13" t="s">
        <v>93</v>
      </c>
      <c r="E327" s="13" t="s">
        <v>45</v>
      </c>
      <c r="F327" s="8" t="s">
        <v>207</v>
      </c>
      <c r="G327" s="8" t="s">
        <v>123</v>
      </c>
      <c r="H327" s="94">
        <v>411</v>
      </c>
      <c r="I327" s="94">
        <v>1</v>
      </c>
      <c r="J327" s="94">
        <v>0</v>
      </c>
      <c r="K327" s="15">
        <v>1</v>
      </c>
    </row>
    <row r="328" spans="1:11" s="30" customFormat="1" x14ac:dyDescent="0.25">
      <c r="A328" s="114"/>
      <c r="B328" s="93">
        <v>42167</v>
      </c>
      <c r="C328" s="15">
        <v>123503</v>
      </c>
      <c r="D328" s="13" t="s">
        <v>94</v>
      </c>
      <c r="E328" s="13" t="s">
        <v>61</v>
      </c>
      <c r="F328" s="8" t="s">
        <v>208</v>
      </c>
      <c r="G328" s="8" t="s">
        <v>124</v>
      </c>
      <c r="H328" s="94">
        <v>330</v>
      </c>
      <c r="I328" s="94">
        <v>1</v>
      </c>
      <c r="J328" s="94">
        <v>0</v>
      </c>
      <c r="K328" s="15">
        <v>1</v>
      </c>
    </row>
    <row r="329" spans="1:11" s="30" customFormat="1" x14ac:dyDescent="0.25">
      <c r="A329" s="114"/>
      <c r="B329" s="93">
        <v>42167</v>
      </c>
      <c r="C329" s="15">
        <v>123504</v>
      </c>
      <c r="D329" s="13" t="s">
        <v>95</v>
      </c>
      <c r="E329" s="13" t="s">
        <v>54</v>
      </c>
      <c r="F329" s="8" t="s">
        <v>206</v>
      </c>
      <c r="G329" s="8" t="s">
        <v>123</v>
      </c>
      <c r="H329" s="94">
        <v>239</v>
      </c>
      <c r="I329" s="94">
        <v>1</v>
      </c>
      <c r="J329" s="94">
        <v>0</v>
      </c>
      <c r="K329" s="15">
        <v>1</v>
      </c>
    </row>
    <row r="330" spans="1:11" s="30" customFormat="1" x14ac:dyDescent="0.25">
      <c r="A330" s="114"/>
      <c r="B330" s="93">
        <v>42167</v>
      </c>
      <c r="C330" s="15">
        <v>123505</v>
      </c>
      <c r="D330" s="13" t="s">
        <v>96</v>
      </c>
      <c r="E330" s="13" t="s">
        <v>50</v>
      </c>
      <c r="F330" s="8" t="s">
        <v>207</v>
      </c>
      <c r="G330" s="8" t="s">
        <v>123</v>
      </c>
      <c r="H330" s="94">
        <v>498</v>
      </c>
      <c r="I330" s="94">
        <v>1</v>
      </c>
      <c r="J330" s="94">
        <v>0</v>
      </c>
      <c r="K330" s="15">
        <v>1</v>
      </c>
    </row>
    <row r="331" spans="1:11" s="30" customFormat="1" x14ac:dyDescent="0.25">
      <c r="A331" s="114"/>
      <c r="B331" s="93">
        <v>42167</v>
      </c>
      <c r="C331" s="15">
        <v>123506</v>
      </c>
      <c r="D331" s="13" t="s">
        <v>97</v>
      </c>
      <c r="E331" s="13" t="s">
        <v>52</v>
      </c>
      <c r="F331" s="8" t="s">
        <v>208</v>
      </c>
      <c r="G331" s="8" t="s">
        <v>124</v>
      </c>
      <c r="H331" s="94">
        <v>213</v>
      </c>
      <c r="I331" s="94">
        <v>1</v>
      </c>
      <c r="J331" s="94">
        <v>0</v>
      </c>
      <c r="K331" s="15">
        <v>1</v>
      </c>
    </row>
    <row r="332" spans="1:11" s="30" customFormat="1" x14ac:dyDescent="0.25">
      <c r="A332" s="114"/>
      <c r="B332" s="93">
        <v>42167</v>
      </c>
      <c r="C332" s="15">
        <v>123507</v>
      </c>
      <c r="D332" s="13" t="s">
        <v>98</v>
      </c>
      <c r="E332" s="13" t="s">
        <v>47</v>
      </c>
      <c r="F332" s="8" t="s">
        <v>206</v>
      </c>
      <c r="G332" s="8" t="s">
        <v>123</v>
      </c>
      <c r="H332" s="94">
        <v>402</v>
      </c>
      <c r="I332" s="94">
        <v>1</v>
      </c>
      <c r="J332" s="94">
        <v>0</v>
      </c>
      <c r="K332" s="15">
        <v>1</v>
      </c>
    </row>
    <row r="333" spans="1:11" s="30" customFormat="1" x14ac:dyDescent="0.25">
      <c r="A333" s="114"/>
      <c r="B333" s="93">
        <v>42167</v>
      </c>
      <c r="C333" s="15">
        <v>123508</v>
      </c>
      <c r="D333" s="13" t="s">
        <v>99</v>
      </c>
      <c r="E333" s="13" t="s">
        <v>45</v>
      </c>
      <c r="F333" s="8" t="s">
        <v>207</v>
      </c>
      <c r="G333" s="8" t="s">
        <v>123</v>
      </c>
      <c r="H333" s="94">
        <v>409</v>
      </c>
      <c r="I333" s="94">
        <v>1</v>
      </c>
      <c r="J333" s="94">
        <v>0</v>
      </c>
      <c r="K333" s="15">
        <v>1</v>
      </c>
    </row>
    <row r="334" spans="1:11" s="30" customFormat="1" x14ac:dyDescent="0.25">
      <c r="A334" s="114"/>
      <c r="B334" s="93">
        <v>42167</v>
      </c>
      <c r="C334" s="15">
        <v>123509</v>
      </c>
      <c r="D334" s="13" t="s">
        <v>100</v>
      </c>
      <c r="E334" s="13" t="s">
        <v>61</v>
      </c>
      <c r="F334" s="8" t="s">
        <v>208</v>
      </c>
      <c r="G334" s="8" t="s">
        <v>124</v>
      </c>
      <c r="H334" s="94">
        <v>270</v>
      </c>
      <c r="I334" s="94">
        <v>1</v>
      </c>
      <c r="J334" s="94">
        <v>0</v>
      </c>
      <c r="K334" s="15">
        <v>1</v>
      </c>
    </row>
  </sheetData>
  <mergeCells count="1">
    <mergeCell ref="B3:K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72B74-7958-4055-B90B-FA960192D1C7}">
  <sheetPr>
    <tabColor rgb="FFFFC000"/>
  </sheetPr>
  <dimension ref="A1:AO73"/>
  <sheetViews>
    <sheetView zoomScale="110" zoomScaleNormal="110" workbookViewId="0">
      <selection activeCell="E9" sqref="E9"/>
    </sheetView>
  </sheetViews>
  <sheetFormatPr defaultColWidth="8.7109375" defaultRowHeight="15" x14ac:dyDescent="0.25"/>
  <cols>
    <col min="1" max="1" width="2.140625" style="1" customWidth="1"/>
    <col min="2" max="2" width="12.42578125" style="1" customWidth="1"/>
    <col min="3" max="3" width="23.140625" style="1" customWidth="1"/>
    <col min="4" max="4" width="26.5703125" style="1" customWidth="1"/>
    <col min="5" max="5" width="29.42578125" style="1" customWidth="1"/>
    <col min="6" max="16384" width="8.7109375" style="1"/>
  </cols>
  <sheetData>
    <row r="1" spans="1:41" s="6" customFormat="1" x14ac:dyDescent="0.25">
      <c r="B1" s="6" t="s">
        <v>35</v>
      </c>
    </row>
    <row r="2" spans="1:41" customFormat="1"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row>
    <row r="3" spans="1:41" s="113" customFormat="1" ht="15.75" x14ac:dyDescent="0.25">
      <c r="B3" s="117" t="s">
        <v>127</v>
      </c>
    </row>
    <row r="4" spans="1:41" s="113" customFormat="1" ht="15.75" x14ac:dyDescent="0.25">
      <c r="B4" s="117" t="s">
        <v>113</v>
      </c>
    </row>
    <row r="5" spans="1:41" customFormat="1" x14ac:dyDescent="0.2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row>
    <row r="6" spans="1:41" customFormat="1" x14ac:dyDescent="0.25">
      <c r="A6" s="1"/>
      <c r="B6" s="155" t="s">
        <v>36</v>
      </c>
      <c r="C6" s="155"/>
      <c r="D6" s="155"/>
      <c r="E6" s="155"/>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row>
    <row r="7" spans="1:41" customFormat="1" x14ac:dyDescent="0.25">
      <c r="A7" s="1"/>
      <c r="B7" s="7" t="s">
        <v>120</v>
      </c>
      <c r="C7" s="7" t="s">
        <v>38</v>
      </c>
      <c r="D7" s="7" t="s">
        <v>39</v>
      </c>
      <c r="E7" s="7" t="s">
        <v>40</v>
      </c>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row>
    <row r="8" spans="1:41" x14ac:dyDescent="0.25">
      <c r="B8" s="5">
        <v>123473</v>
      </c>
      <c r="C8" s="8" t="s">
        <v>64</v>
      </c>
      <c r="D8" s="8" t="s">
        <v>61</v>
      </c>
      <c r="E8" s="14" t="str">
        <f>VLOOKUP(B8, 'Raw Data'!C5:K334, 4, FALSE)</f>
        <v>Clarke, Zachary</v>
      </c>
    </row>
    <row r="9" spans="1:41" x14ac:dyDescent="0.25">
      <c r="B9" s="5">
        <v>123474</v>
      </c>
      <c r="C9" s="8" t="s">
        <v>65</v>
      </c>
      <c r="D9" s="8" t="s">
        <v>54</v>
      </c>
      <c r="E9" s="14" t="str">
        <f>VLOOKUP(B9, 'Raw Data'!C6:K335, 4, FALSE)</f>
        <v>Davies, Elliot</v>
      </c>
    </row>
    <row r="10" spans="1:41" x14ac:dyDescent="0.25">
      <c r="B10" s="5">
        <v>123475</v>
      </c>
      <c r="C10" s="8" t="s">
        <v>66</v>
      </c>
      <c r="D10" s="8" t="s">
        <v>50</v>
      </c>
      <c r="E10" s="14" t="str">
        <f>VLOOKUP(B10, 'Raw Data'!C7:K336, 4, FALSE)</f>
        <v>Sutton, Hayden</v>
      </c>
    </row>
    <row r="11" spans="1:41" x14ac:dyDescent="0.25">
      <c r="B11" s="5">
        <v>123469</v>
      </c>
      <c r="C11" s="8" t="s">
        <v>59</v>
      </c>
      <c r="D11" s="8" t="s">
        <v>50</v>
      </c>
      <c r="E11" s="14" t="str">
        <f>VLOOKUP(B11, 'Raw Data'!C8:K337, 4, FALSE)</f>
        <v>Sutton, Hayden</v>
      </c>
    </row>
    <row r="12" spans="1:41" x14ac:dyDescent="0.25">
      <c r="B12" s="5">
        <v>123470</v>
      </c>
      <c r="C12" s="8" t="s">
        <v>60</v>
      </c>
      <c r="D12" s="8" t="s">
        <v>52</v>
      </c>
      <c r="E12" s="14" t="str">
        <f>VLOOKUP(B12, 'Raw Data'!C9:K338, 4, FALSE)</f>
        <v>Clarke, Zachary</v>
      </c>
    </row>
    <row r="13" spans="1:41" x14ac:dyDescent="0.25">
      <c r="B13" s="5">
        <v>123471</v>
      </c>
      <c r="C13" s="8" t="s">
        <v>62</v>
      </c>
      <c r="D13" s="8" t="s">
        <v>47</v>
      </c>
      <c r="E13" s="14" t="str">
        <f>VLOOKUP(B13, 'Raw Data'!C10:K339, 4, FALSE)</f>
        <v>Davies, Elliot</v>
      </c>
    </row>
    <row r="14" spans="1:41" x14ac:dyDescent="0.25">
      <c r="B14" s="5">
        <v>123472</v>
      </c>
      <c r="C14" s="8" t="s">
        <v>63</v>
      </c>
      <c r="D14" s="8" t="s">
        <v>45</v>
      </c>
      <c r="E14" s="14" t="str">
        <f>VLOOKUP(B14, 'Raw Data'!C11:K340, 4, FALSE)</f>
        <v>Sutton, Hayden</v>
      </c>
    </row>
    <row r="15" spans="1:41" x14ac:dyDescent="0.25">
      <c r="B15" s="5">
        <v>123463</v>
      </c>
      <c r="C15" s="8" t="s">
        <v>51</v>
      </c>
      <c r="D15" s="8" t="s">
        <v>50</v>
      </c>
      <c r="E15" s="14" t="str">
        <f>VLOOKUP(B15, 'Raw Data'!C12:K341, 4, FALSE)</f>
        <v>Sutton, Hayden</v>
      </c>
    </row>
    <row r="16" spans="1:41" x14ac:dyDescent="0.25">
      <c r="B16" s="5">
        <v>123464</v>
      </c>
      <c r="C16" s="8" t="s">
        <v>53</v>
      </c>
      <c r="D16" s="8" t="s">
        <v>52</v>
      </c>
      <c r="E16" s="14" t="str">
        <f>VLOOKUP(B16, 'Raw Data'!C13:K342, 4, FALSE)</f>
        <v>Clarke, Zachary</v>
      </c>
    </row>
    <row r="17" spans="2:5" x14ac:dyDescent="0.25">
      <c r="B17" s="5">
        <v>123465</v>
      </c>
      <c r="C17" s="8" t="s">
        <v>55</v>
      </c>
      <c r="D17" s="8" t="s">
        <v>47</v>
      </c>
      <c r="E17" s="14" t="str">
        <f>VLOOKUP(B17, 'Raw Data'!C14:K343, 4, FALSE)</f>
        <v>Davies, Elliot</v>
      </c>
    </row>
    <row r="18" spans="2:5" x14ac:dyDescent="0.25">
      <c r="B18" s="5">
        <v>123456</v>
      </c>
      <c r="C18" s="8" t="s">
        <v>41</v>
      </c>
      <c r="D18" s="8" t="s">
        <v>54</v>
      </c>
      <c r="E18" s="14" t="str">
        <f>VLOOKUP(B18, 'Raw Data'!C15:K344, 4, FALSE)</f>
        <v>Davies, Elliot</v>
      </c>
    </row>
    <row r="19" spans="2:5" x14ac:dyDescent="0.25">
      <c r="B19" s="5">
        <v>123457</v>
      </c>
      <c r="C19" s="8" t="s">
        <v>42</v>
      </c>
      <c r="D19" s="8" t="s">
        <v>50</v>
      </c>
      <c r="E19" s="14" t="str">
        <f>VLOOKUP(B19, 'Raw Data'!C16:K345, 4, FALSE)</f>
        <v>Sutton, Hayden</v>
      </c>
    </row>
    <row r="20" spans="2:5" x14ac:dyDescent="0.25">
      <c r="B20" s="5">
        <v>123458</v>
      </c>
      <c r="C20" s="8" t="s">
        <v>43</v>
      </c>
      <c r="D20" s="8" t="s">
        <v>52</v>
      </c>
      <c r="E20" s="14" t="str">
        <f>VLOOKUP(B20, 'Raw Data'!C17:K346, 4, FALSE)</f>
        <v>Clarke, Zachary</v>
      </c>
    </row>
    <row r="21" spans="2:5" x14ac:dyDescent="0.25">
      <c r="B21" s="5">
        <v>123466</v>
      </c>
      <c r="C21" s="8" t="s">
        <v>56</v>
      </c>
      <c r="D21" s="8" t="s">
        <v>45</v>
      </c>
      <c r="E21" s="14" t="str">
        <f>VLOOKUP(B21, 'Raw Data'!C18:K347, 4, FALSE)</f>
        <v>Sutton, Hayden</v>
      </c>
    </row>
    <row r="22" spans="2:5" x14ac:dyDescent="0.25">
      <c r="B22" s="5">
        <v>123467</v>
      </c>
      <c r="C22" s="8" t="s">
        <v>57</v>
      </c>
      <c r="D22" s="8" t="s">
        <v>61</v>
      </c>
      <c r="E22" s="14" t="str">
        <f>VLOOKUP(B22, 'Raw Data'!C19:K348, 4, FALSE)</f>
        <v>Clarke, Zachary</v>
      </c>
    </row>
    <row r="23" spans="2:5" x14ac:dyDescent="0.25">
      <c r="B23" s="5">
        <v>123468</v>
      </c>
      <c r="C23" s="8" t="s">
        <v>58</v>
      </c>
      <c r="D23" s="8" t="s">
        <v>54</v>
      </c>
      <c r="E23" s="14" t="str">
        <f>VLOOKUP(B23, 'Raw Data'!C20:K349, 4, FALSE)</f>
        <v>Davies, Elliot</v>
      </c>
    </row>
    <row r="24" spans="2:5" x14ac:dyDescent="0.25">
      <c r="B24" s="5">
        <v>123459</v>
      </c>
      <c r="C24" s="8" t="s">
        <v>44</v>
      </c>
      <c r="D24" s="8" t="s">
        <v>47</v>
      </c>
      <c r="E24" s="14" t="str">
        <f>VLOOKUP(B24, 'Raw Data'!C21:K350, 4, FALSE)</f>
        <v>Davies, Elliot</v>
      </c>
    </row>
    <row r="25" spans="2:5" x14ac:dyDescent="0.25">
      <c r="B25" s="5">
        <v>123460</v>
      </c>
      <c r="C25" s="8" t="s">
        <v>46</v>
      </c>
      <c r="D25" s="8" t="s">
        <v>45</v>
      </c>
      <c r="E25" s="14" t="str">
        <f>VLOOKUP(B25, 'Raw Data'!C22:K351, 4, FALSE)</f>
        <v>Sutton, Hayden</v>
      </c>
    </row>
    <row r="26" spans="2:5" x14ac:dyDescent="0.25">
      <c r="B26" s="5">
        <v>123461</v>
      </c>
      <c r="C26" s="8" t="s">
        <v>48</v>
      </c>
      <c r="D26" s="8" t="s">
        <v>61</v>
      </c>
      <c r="E26" s="14" t="str">
        <f>VLOOKUP(B26, 'Raw Data'!C23:K352, 4, FALSE)</f>
        <v>Clarke, Zachary</v>
      </c>
    </row>
    <row r="27" spans="2:5" x14ac:dyDescent="0.25">
      <c r="B27" s="5">
        <v>123462</v>
      </c>
      <c r="C27" s="8" t="s">
        <v>49</v>
      </c>
      <c r="D27" s="8" t="s">
        <v>54</v>
      </c>
      <c r="E27" s="14" t="str">
        <f>VLOOKUP(B27, 'Raw Data'!C24:K353, 4, FALSE)</f>
        <v>Davies, Elliot</v>
      </c>
    </row>
    <row r="28" spans="2:5" x14ac:dyDescent="0.25">
      <c r="B28" s="5">
        <v>123478</v>
      </c>
      <c r="C28" s="8" t="s">
        <v>69</v>
      </c>
      <c r="D28" s="8" t="s">
        <v>45</v>
      </c>
      <c r="E28" s="14" t="str">
        <f>VLOOKUP(B28, 'Raw Data'!C25:K354, 4, FALSE)</f>
        <v>Sutton, Hayden</v>
      </c>
    </row>
    <row r="29" spans="2:5" x14ac:dyDescent="0.25">
      <c r="B29" s="5">
        <v>123479</v>
      </c>
      <c r="C29" s="8" t="s">
        <v>70</v>
      </c>
      <c r="D29" s="8" t="s">
        <v>61</v>
      </c>
      <c r="E29" s="14" t="str">
        <f>VLOOKUP(B29, 'Raw Data'!C26:K355, 4, FALSE)</f>
        <v>Clarke, Zachary</v>
      </c>
    </row>
    <row r="30" spans="2:5" x14ac:dyDescent="0.25">
      <c r="B30" s="5">
        <v>123480</v>
      </c>
      <c r="C30" s="8" t="s">
        <v>71</v>
      </c>
      <c r="D30" s="8" t="s">
        <v>54</v>
      </c>
      <c r="E30" s="14" t="str">
        <f>VLOOKUP(B30, 'Raw Data'!C27:K356, 4, FALSE)</f>
        <v>Davies, Elliot</v>
      </c>
    </row>
    <row r="31" spans="2:5" x14ac:dyDescent="0.25">
      <c r="B31" s="5">
        <v>123481</v>
      </c>
      <c r="C31" s="8" t="s">
        <v>72</v>
      </c>
      <c r="D31" s="8" t="s">
        <v>50</v>
      </c>
      <c r="E31" s="14" t="str">
        <f>VLOOKUP(B31, 'Raw Data'!C28:K357, 4, FALSE)</f>
        <v>Sutton, Hayden</v>
      </c>
    </row>
    <row r="32" spans="2:5" x14ac:dyDescent="0.25">
      <c r="B32" s="5">
        <v>123476</v>
      </c>
      <c r="C32" s="8" t="s">
        <v>67</v>
      </c>
      <c r="D32" s="8" t="s">
        <v>52</v>
      </c>
      <c r="E32" s="14" t="str">
        <f>VLOOKUP(B32, 'Raw Data'!C29:K358, 4, FALSE)</f>
        <v>Clarke, Zachary</v>
      </c>
    </row>
    <row r="33" spans="2:5" x14ac:dyDescent="0.25">
      <c r="B33" s="5">
        <v>123477</v>
      </c>
      <c r="C33" s="8" t="s">
        <v>68</v>
      </c>
      <c r="D33" s="8" t="s">
        <v>47</v>
      </c>
      <c r="E33" s="14" t="str">
        <f>VLOOKUP(B33, 'Raw Data'!C30:K359, 4, FALSE)</f>
        <v>Davies, Elliot</v>
      </c>
    </row>
    <row r="34" spans="2:5" x14ac:dyDescent="0.25">
      <c r="B34" s="5">
        <v>123482</v>
      </c>
      <c r="C34" s="8" t="s">
        <v>73</v>
      </c>
      <c r="D34" s="8" t="s">
        <v>52</v>
      </c>
      <c r="E34" s="14" t="str">
        <f>VLOOKUP(B34, 'Raw Data'!C31:K360, 4, FALSE)</f>
        <v>Clarke, Zachary</v>
      </c>
    </row>
    <row r="35" spans="2:5" x14ac:dyDescent="0.25">
      <c r="B35" s="5">
        <v>123483</v>
      </c>
      <c r="C35" s="8" t="s">
        <v>74</v>
      </c>
      <c r="D35" s="8" t="s">
        <v>47</v>
      </c>
      <c r="E35" s="14" t="str">
        <f>VLOOKUP(B35, 'Raw Data'!C32:K361, 4, FALSE)</f>
        <v>Davies, Elliot</v>
      </c>
    </row>
    <row r="36" spans="2:5" x14ac:dyDescent="0.25">
      <c r="B36" s="5">
        <v>123484</v>
      </c>
      <c r="C36" s="8" t="s">
        <v>75</v>
      </c>
      <c r="D36" s="8" t="s">
        <v>45</v>
      </c>
      <c r="E36" s="14" t="str">
        <f>VLOOKUP(B36, 'Raw Data'!C33:K362, 4, FALSE)</f>
        <v>Sutton, Hayden</v>
      </c>
    </row>
    <row r="37" spans="2:5" x14ac:dyDescent="0.25">
      <c r="B37" s="5">
        <v>123485</v>
      </c>
      <c r="C37" s="8" t="s">
        <v>76</v>
      </c>
      <c r="D37" s="8" t="s">
        <v>61</v>
      </c>
      <c r="E37" s="14" t="str">
        <f>VLOOKUP(B37, 'Raw Data'!C34:K363, 4, FALSE)</f>
        <v>Clarke, Zachary</v>
      </c>
    </row>
    <row r="38" spans="2:5" x14ac:dyDescent="0.25">
      <c r="B38" s="5">
        <v>123486</v>
      </c>
      <c r="C38" s="8" t="s">
        <v>77</v>
      </c>
      <c r="D38" s="8" t="s">
        <v>54</v>
      </c>
      <c r="E38" s="14" t="str">
        <f>VLOOKUP(B38, 'Raw Data'!C35:K364, 4, FALSE)</f>
        <v>Davies, Elliot</v>
      </c>
    </row>
    <row r="39" spans="2:5" x14ac:dyDescent="0.25">
      <c r="B39" s="5">
        <v>123487</v>
      </c>
      <c r="C39" s="8" t="s">
        <v>78</v>
      </c>
      <c r="D39" s="8" t="s">
        <v>50</v>
      </c>
      <c r="E39" s="14" t="str">
        <f>VLOOKUP(B39, 'Raw Data'!C36:K365, 4, FALSE)</f>
        <v>Sutton, Hayden</v>
      </c>
    </row>
    <row r="40" spans="2:5" x14ac:dyDescent="0.25">
      <c r="B40" s="5">
        <v>123488</v>
      </c>
      <c r="C40" s="8" t="s">
        <v>79</v>
      </c>
      <c r="D40" s="8" t="s">
        <v>52</v>
      </c>
      <c r="E40" s="14" t="str">
        <f>VLOOKUP(B40, 'Raw Data'!C37:K366, 4, FALSE)</f>
        <v>Clarke, Zachary</v>
      </c>
    </row>
    <row r="41" spans="2:5" x14ac:dyDescent="0.25">
      <c r="B41" s="5">
        <v>123489</v>
      </c>
      <c r="C41" s="8" t="s">
        <v>80</v>
      </c>
      <c r="D41" s="8" t="s">
        <v>47</v>
      </c>
      <c r="E41" s="14" t="str">
        <f>VLOOKUP(B41, 'Raw Data'!C38:K367, 4, FALSE)</f>
        <v>Davies, Elliot</v>
      </c>
    </row>
    <row r="42" spans="2:5" x14ac:dyDescent="0.25">
      <c r="B42" s="5">
        <v>123490</v>
      </c>
      <c r="C42" s="8" t="s">
        <v>81</v>
      </c>
      <c r="D42" s="8" t="s">
        <v>45</v>
      </c>
      <c r="E42" s="14" t="str">
        <f>VLOOKUP(B42, 'Raw Data'!C39:K368, 4, FALSE)</f>
        <v>Sutton, Hayden</v>
      </c>
    </row>
    <row r="43" spans="2:5" x14ac:dyDescent="0.25">
      <c r="B43" s="5">
        <v>123491</v>
      </c>
      <c r="C43" s="8" t="s">
        <v>82</v>
      </c>
      <c r="D43" s="8" t="s">
        <v>61</v>
      </c>
      <c r="E43" s="14" t="str">
        <f>VLOOKUP(B43, 'Raw Data'!C40:K369, 4, FALSE)</f>
        <v>Clarke, Zachary</v>
      </c>
    </row>
    <row r="44" spans="2:5" x14ac:dyDescent="0.25">
      <c r="B44" s="5">
        <v>123492</v>
      </c>
      <c r="C44" s="8" t="s">
        <v>83</v>
      </c>
      <c r="D44" s="8" t="s">
        <v>54</v>
      </c>
      <c r="E44" s="14" t="str">
        <f>VLOOKUP(B44, 'Raw Data'!C41:K370, 4, FALSE)</f>
        <v>Davies, Elliot</v>
      </c>
    </row>
    <row r="45" spans="2:5" x14ac:dyDescent="0.25">
      <c r="B45" s="5">
        <v>123493</v>
      </c>
      <c r="C45" s="8" t="s">
        <v>84</v>
      </c>
      <c r="D45" s="8" t="s">
        <v>50</v>
      </c>
      <c r="E45" s="14" t="str">
        <f>VLOOKUP(B45, 'Raw Data'!C42:K371, 4, FALSE)</f>
        <v>Sutton, Hayden</v>
      </c>
    </row>
    <row r="46" spans="2:5" x14ac:dyDescent="0.25">
      <c r="B46" s="5">
        <v>123494</v>
      </c>
      <c r="C46" s="8" t="s">
        <v>85</v>
      </c>
      <c r="D46" s="8" t="s">
        <v>52</v>
      </c>
      <c r="E46" s="14" t="str">
        <f>VLOOKUP(B46, 'Raw Data'!C43:K372, 4, FALSE)</f>
        <v>Clarke, Zachary</v>
      </c>
    </row>
    <row r="47" spans="2:5" x14ac:dyDescent="0.25">
      <c r="B47" s="5">
        <v>123495</v>
      </c>
      <c r="C47" s="8" t="s">
        <v>86</v>
      </c>
      <c r="D47" s="8" t="s">
        <v>47</v>
      </c>
      <c r="E47" s="14" t="str">
        <f>VLOOKUP(B47, 'Raw Data'!C44:K373, 4, FALSE)</f>
        <v>Davies, Elliot</v>
      </c>
    </row>
    <row r="48" spans="2:5" x14ac:dyDescent="0.25">
      <c r="B48" s="5">
        <v>123508</v>
      </c>
      <c r="C48" s="8" t="s">
        <v>99</v>
      </c>
      <c r="D48" s="8" t="s">
        <v>45</v>
      </c>
      <c r="E48" s="14" t="str">
        <f>VLOOKUP(B48, 'Raw Data'!C45:K374, 4, FALSE)</f>
        <v>Sutton, Hayden</v>
      </c>
    </row>
    <row r="49" spans="2:5" x14ac:dyDescent="0.25">
      <c r="B49" s="5">
        <v>123515</v>
      </c>
      <c r="C49" s="8" t="s">
        <v>106</v>
      </c>
      <c r="D49" s="8" t="s">
        <v>61</v>
      </c>
      <c r="E49" s="14" t="str">
        <f>VLOOKUP(B49, 'Raw Data'!C46:K375, 4, FALSE)</f>
        <v>Clarke, Zachary</v>
      </c>
    </row>
    <row r="50" spans="2:5" x14ac:dyDescent="0.25">
      <c r="B50" s="5">
        <v>123517</v>
      </c>
      <c r="C50" s="8" t="s">
        <v>108</v>
      </c>
      <c r="D50" s="8" t="s">
        <v>50</v>
      </c>
      <c r="E50" s="14" t="str">
        <f>VLOOKUP(B50, 'Raw Data'!C47:K376, 4, FALSE)</f>
        <v>Sutton, Hayden</v>
      </c>
    </row>
    <row r="51" spans="2:5" x14ac:dyDescent="0.25">
      <c r="B51" s="5">
        <v>123499</v>
      </c>
      <c r="C51" s="8" t="s">
        <v>90</v>
      </c>
      <c r="D51" s="8" t="s">
        <v>50</v>
      </c>
      <c r="E51" s="14" t="str">
        <f>VLOOKUP(B51, 'Raw Data'!C48:K377, 4, FALSE)</f>
        <v>Sutton, Hayden</v>
      </c>
    </row>
    <row r="52" spans="2:5" x14ac:dyDescent="0.25">
      <c r="B52" s="5">
        <v>123518</v>
      </c>
      <c r="C52" s="8" t="s">
        <v>109</v>
      </c>
      <c r="D52" s="8" t="s">
        <v>52</v>
      </c>
      <c r="E52" s="14" t="str">
        <f>VLOOKUP(B52, 'Raw Data'!C49:K378, 4, FALSE)</f>
        <v>Clarke, Zachary</v>
      </c>
    </row>
    <row r="53" spans="2:5" x14ac:dyDescent="0.25">
      <c r="B53" s="5">
        <v>123519</v>
      </c>
      <c r="C53" s="8" t="s">
        <v>110</v>
      </c>
      <c r="D53" s="8" t="s">
        <v>47</v>
      </c>
      <c r="E53" s="14" t="str">
        <f>VLOOKUP(B53, 'Raw Data'!C50:K379, 4, FALSE)</f>
        <v>Davies, Elliot</v>
      </c>
    </row>
    <row r="54" spans="2:5" x14ac:dyDescent="0.25">
      <c r="B54" s="5">
        <v>123520</v>
      </c>
      <c r="C54" s="8" t="s">
        <v>111</v>
      </c>
      <c r="D54" s="8" t="s">
        <v>45</v>
      </c>
      <c r="E54" s="14" t="str">
        <f>VLOOKUP(B54, 'Raw Data'!C51:K380, 4, FALSE)</f>
        <v>Sutton, Hayden</v>
      </c>
    </row>
    <row r="55" spans="2:5" x14ac:dyDescent="0.25">
      <c r="B55" s="5">
        <v>123521</v>
      </c>
      <c r="C55" s="8" t="s">
        <v>112</v>
      </c>
      <c r="D55" s="8" t="s">
        <v>61</v>
      </c>
      <c r="E55" s="14" t="str">
        <f>VLOOKUP(B55, 'Raw Data'!C52:K381, 4, FALSE)</f>
        <v>Clarke, Zachary</v>
      </c>
    </row>
    <row r="56" spans="2:5" x14ac:dyDescent="0.25">
      <c r="B56" s="5">
        <v>123509</v>
      </c>
      <c r="C56" s="8" t="s">
        <v>100</v>
      </c>
      <c r="D56" s="8" t="s">
        <v>61</v>
      </c>
      <c r="E56" s="14" t="str">
        <f>VLOOKUP(B56, 'Raw Data'!C53:K382, 4, FALSE)</f>
        <v>Clarke, Zachary</v>
      </c>
    </row>
    <row r="57" spans="2:5" x14ac:dyDescent="0.25">
      <c r="B57" s="5">
        <v>123510</v>
      </c>
      <c r="C57" s="8" t="s">
        <v>101</v>
      </c>
      <c r="D57" s="8" t="s">
        <v>54</v>
      </c>
      <c r="E57" s="14" t="str">
        <f>VLOOKUP(B57, 'Raw Data'!C54:K383, 4, FALSE)</f>
        <v>Davies, Elliot</v>
      </c>
    </row>
    <row r="58" spans="2:5" x14ac:dyDescent="0.25">
      <c r="B58" s="5">
        <v>123511</v>
      </c>
      <c r="C58" s="8" t="s">
        <v>102</v>
      </c>
      <c r="D58" s="8" t="s">
        <v>50</v>
      </c>
      <c r="E58" s="14" t="str">
        <f>VLOOKUP(B58, 'Raw Data'!C55:K384, 4, FALSE)</f>
        <v>Sutton, Hayden</v>
      </c>
    </row>
    <row r="59" spans="2:5" x14ac:dyDescent="0.25">
      <c r="B59" s="5">
        <v>123512</v>
      </c>
      <c r="C59" s="8" t="s">
        <v>103</v>
      </c>
      <c r="D59" s="8" t="s">
        <v>52</v>
      </c>
      <c r="E59" s="14" t="str">
        <f>VLOOKUP(B59, 'Raw Data'!C56:K385, 4, FALSE)</f>
        <v>Clarke, Zachary</v>
      </c>
    </row>
    <row r="60" spans="2:5" x14ac:dyDescent="0.25">
      <c r="B60" s="5">
        <v>123513</v>
      </c>
      <c r="C60" s="8" t="s">
        <v>104</v>
      </c>
      <c r="D60" s="8" t="s">
        <v>47</v>
      </c>
      <c r="E60" s="14" t="str">
        <f>VLOOKUP(B60, 'Raw Data'!C57:K386, 4, FALSE)</f>
        <v>Davies, Elliot</v>
      </c>
    </row>
    <row r="61" spans="2:5" x14ac:dyDescent="0.25">
      <c r="B61" s="5">
        <v>123514</v>
      </c>
      <c r="C61" s="8" t="s">
        <v>105</v>
      </c>
      <c r="D61" s="8" t="s">
        <v>45</v>
      </c>
      <c r="E61" s="14" t="str">
        <f>VLOOKUP(B61, 'Raw Data'!C58:K387, 4, FALSE)</f>
        <v>Sutton, Hayden</v>
      </c>
    </row>
    <row r="62" spans="2:5" x14ac:dyDescent="0.25">
      <c r="B62" s="5">
        <v>123516</v>
      </c>
      <c r="C62" s="8" t="s">
        <v>107</v>
      </c>
      <c r="D62" s="8" t="s">
        <v>54</v>
      </c>
      <c r="E62" s="14" t="str">
        <f>VLOOKUP(B62, 'Raw Data'!C59:K388, 4, FALSE)</f>
        <v>Davies, Elliot</v>
      </c>
    </row>
    <row r="63" spans="2:5" x14ac:dyDescent="0.25">
      <c r="B63" s="5">
        <v>123504</v>
      </c>
      <c r="C63" s="8" t="s">
        <v>95</v>
      </c>
      <c r="D63" s="8" t="s">
        <v>54</v>
      </c>
      <c r="E63" s="14" t="str">
        <f>VLOOKUP(B63, 'Raw Data'!C60:K389, 4, FALSE)</f>
        <v>Davies, Elliot</v>
      </c>
    </row>
    <row r="64" spans="2:5" x14ac:dyDescent="0.25">
      <c r="B64" s="5">
        <v>123505</v>
      </c>
      <c r="C64" s="8" t="s">
        <v>96</v>
      </c>
      <c r="D64" s="8" t="s">
        <v>50</v>
      </c>
      <c r="E64" s="14" t="str">
        <f>VLOOKUP(B64, 'Raw Data'!C61:K390, 4, FALSE)</f>
        <v>Sutton, Hayden</v>
      </c>
    </row>
    <row r="65" spans="2:5" x14ac:dyDescent="0.25">
      <c r="B65" s="5">
        <v>123506</v>
      </c>
      <c r="C65" s="8" t="s">
        <v>97</v>
      </c>
      <c r="D65" s="8" t="s">
        <v>52</v>
      </c>
      <c r="E65" s="14" t="str">
        <f>VLOOKUP(B65, 'Raw Data'!C62:K391, 4, FALSE)</f>
        <v>Clarke, Zachary</v>
      </c>
    </row>
    <row r="66" spans="2:5" x14ac:dyDescent="0.25">
      <c r="B66" s="5">
        <v>123507</v>
      </c>
      <c r="C66" s="8" t="s">
        <v>98</v>
      </c>
      <c r="D66" s="8" t="s">
        <v>47</v>
      </c>
      <c r="E66" s="14" t="str">
        <f>VLOOKUP(B66, 'Raw Data'!C63:K392, 4, FALSE)</f>
        <v>Davies, Elliot</v>
      </c>
    </row>
    <row r="67" spans="2:5" x14ac:dyDescent="0.25">
      <c r="B67" s="5">
        <v>123500</v>
      </c>
      <c r="C67" s="8" t="s">
        <v>91</v>
      </c>
      <c r="D67" s="8" t="s">
        <v>52</v>
      </c>
      <c r="E67" s="14" t="str">
        <f>VLOOKUP(B67, 'Raw Data'!C64:K393, 4, FALSE)</f>
        <v>Clarke, Zachary</v>
      </c>
    </row>
    <row r="68" spans="2:5" x14ac:dyDescent="0.25">
      <c r="B68" s="5">
        <v>123501</v>
      </c>
      <c r="C68" s="8" t="s">
        <v>92</v>
      </c>
      <c r="D68" s="8" t="s">
        <v>47</v>
      </c>
      <c r="E68" s="14" t="str">
        <f>VLOOKUP(B68, 'Raw Data'!C65:K394, 4, FALSE)</f>
        <v>Davies, Elliot</v>
      </c>
    </row>
    <row r="69" spans="2:5" x14ac:dyDescent="0.25">
      <c r="B69" s="5">
        <v>123502</v>
      </c>
      <c r="C69" s="8" t="s">
        <v>93</v>
      </c>
      <c r="D69" s="8" t="s">
        <v>45</v>
      </c>
      <c r="E69" s="14" t="str">
        <f>VLOOKUP(B69, 'Raw Data'!C66:K395, 4, FALSE)</f>
        <v>Sutton, Hayden</v>
      </c>
    </row>
    <row r="70" spans="2:5" x14ac:dyDescent="0.25">
      <c r="B70" s="5">
        <v>123503</v>
      </c>
      <c r="C70" s="8" t="s">
        <v>94</v>
      </c>
      <c r="D70" s="8" t="s">
        <v>61</v>
      </c>
      <c r="E70" s="14" t="str">
        <f>VLOOKUP(B70, 'Raw Data'!C67:K396, 4, FALSE)</f>
        <v>Clarke, Zachary</v>
      </c>
    </row>
    <row r="71" spans="2:5" x14ac:dyDescent="0.25">
      <c r="B71" s="5">
        <v>123496</v>
      </c>
      <c r="C71" s="8" t="s">
        <v>87</v>
      </c>
      <c r="D71" s="8" t="s">
        <v>45</v>
      </c>
      <c r="E71" s="14" t="str">
        <f>VLOOKUP(B71, 'Raw Data'!C68:K397, 4, FALSE)</f>
        <v>Sutton, Hayden</v>
      </c>
    </row>
    <row r="72" spans="2:5" x14ac:dyDescent="0.25">
      <c r="B72" s="5">
        <v>123497</v>
      </c>
      <c r="C72" s="8" t="s">
        <v>88</v>
      </c>
      <c r="D72" s="8" t="s">
        <v>61</v>
      </c>
      <c r="E72" s="14" t="str">
        <f>VLOOKUP(B72, 'Raw Data'!C69:K398, 4, FALSE)</f>
        <v>Clarke, Zachary</v>
      </c>
    </row>
    <row r="73" spans="2:5" x14ac:dyDescent="0.25">
      <c r="B73" s="5">
        <v>123498</v>
      </c>
      <c r="C73" s="8" t="s">
        <v>89</v>
      </c>
      <c r="D73" s="8" t="s">
        <v>54</v>
      </c>
      <c r="E73" s="14" t="str">
        <f>VLOOKUP(B73, 'Raw Data'!C70:K399, 4, FALSE)</f>
        <v>Davies, Elliot</v>
      </c>
    </row>
  </sheetData>
  <mergeCells count="1">
    <mergeCell ref="B6:E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7E28E-71BA-46C3-871F-F9F86B62D8AB}">
  <sheetPr>
    <tabColor rgb="FFFFC000"/>
  </sheetPr>
  <dimension ref="A1:AM13"/>
  <sheetViews>
    <sheetView zoomScale="110" zoomScaleNormal="110" workbookViewId="0">
      <selection activeCell="C13" sqref="C13"/>
    </sheetView>
  </sheetViews>
  <sheetFormatPr defaultColWidth="8.7109375" defaultRowHeight="15" x14ac:dyDescent="0.25"/>
  <cols>
    <col min="1" max="1" width="2.140625" style="1" customWidth="1"/>
    <col min="2" max="2" width="30.85546875" style="1" customWidth="1"/>
    <col min="3" max="3" width="25.7109375" style="1" customWidth="1"/>
    <col min="4" max="4" width="23.5703125" style="1" customWidth="1"/>
    <col min="5" max="16384" width="8.7109375" style="1"/>
  </cols>
  <sheetData>
    <row r="1" spans="1:39" s="6" customFormat="1" x14ac:dyDescent="0.25">
      <c r="B1" s="6" t="s">
        <v>114</v>
      </c>
    </row>
    <row r="2" spans="1:39" customFormat="1"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row>
    <row r="3" spans="1:39" s="118" customFormat="1" ht="15.75" x14ac:dyDescent="0.25">
      <c r="B3" s="117" t="s">
        <v>232</v>
      </c>
    </row>
    <row r="4" spans="1:39" s="118" customFormat="1" ht="15.75" x14ac:dyDescent="0.25">
      <c r="B4" s="117" t="s">
        <v>233</v>
      </c>
    </row>
    <row r="5" spans="1:39" customFormat="1" x14ac:dyDescent="0.2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row>
    <row r="6" spans="1:39" x14ac:dyDescent="0.25">
      <c r="B6" s="154" t="s">
        <v>37</v>
      </c>
      <c r="C6" s="154"/>
    </row>
    <row r="7" spans="1:39" x14ac:dyDescent="0.25">
      <c r="B7" s="12" t="s">
        <v>39</v>
      </c>
      <c r="C7" s="12" t="s">
        <v>115</v>
      </c>
    </row>
    <row r="8" spans="1:39" x14ac:dyDescent="0.25">
      <c r="B8" s="13" t="s">
        <v>45</v>
      </c>
      <c r="C8" s="14">
        <f>COUNTIF('Raw Data'!E5:E334, 'Excel Part-2'!B8)</f>
        <v>55</v>
      </c>
    </row>
    <row r="9" spans="1:39" x14ac:dyDescent="0.25">
      <c r="B9" s="13" t="s">
        <v>61</v>
      </c>
      <c r="C9" s="14">
        <f>COUNTIF('Raw Data'!E5:E334, 'Excel Part-2'!B9)</f>
        <v>55</v>
      </c>
    </row>
    <row r="10" spans="1:39" x14ac:dyDescent="0.25">
      <c r="B10" s="13" t="s">
        <v>50</v>
      </c>
      <c r="C10" s="14">
        <f>COUNTIF('Raw Data'!E5:E334, 'Excel Part-2'!B10)</f>
        <v>55</v>
      </c>
    </row>
    <row r="11" spans="1:39" x14ac:dyDescent="0.25">
      <c r="B11" s="13" t="s">
        <v>54</v>
      </c>
      <c r="C11" s="14">
        <f>COUNTIF('Raw Data'!E5:E334, 'Excel Part-2'!B11)</f>
        <v>55</v>
      </c>
    </row>
    <row r="12" spans="1:39" x14ac:dyDescent="0.25">
      <c r="B12" s="13" t="s">
        <v>47</v>
      </c>
      <c r="C12" s="14">
        <f>COUNTIF('Raw Data'!E5:E334, 'Excel Part-2'!B12)</f>
        <v>55</v>
      </c>
    </row>
    <row r="13" spans="1:39" x14ac:dyDescent="0.25">
      <c r="B13" s="13" t="s">
        <v>52</v>
      </c>
      <c r="C13" s="14">
        <f>COUNTIF('Raw Data'!E5:E334, 'Excel Part-2'!B13)</f>
        <v>55</v>
      </c>
    </row>
  </sheetData>
  <mergeCells count="1">
    <mergeCell ref="B6:C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5C313-F620-4231-BA63-3870EF5649DA}">
  <sheetPr>
    <tabColor rgb="FFFFC000"/>
  </sheetPr>
  <dimension ref="A1:AM251"/>
  <sheetViews>
    <sheetView zoomScale="110" zoomScaleNormal="110" workbookViewId="0">
      <selection activeCell="E34" sqref="E34"/>
    </sheetView>
  </sheetViews>
  <sheetFormatPr defaultColWidth="8.7109375" defaultRowHeight="15" x14ac:dyDescent="0.25"/>
  <cols>
    <col min="1" max="1" width="2.140625" style="1" customWidth="1"/>
    <col min="2" max="2" width="30.85546875" style="1" customWidth="1"/>
    <col min="3" max="3" width="25.7109375" style="1" customWidth="1"/>
    <col min="4" max="4" width="23.5703125" style="1" customWidth="1"/>
    <col min="5" max="16384" width="8.7109375" style="1"/>
  </cols>
  <sheetData>
    <row r="1" spans="1:39" s="6" customFormat="1" x14ac:dyDescent="0.25">
      <c r="B1" s="6" t="s">
        <v>116</v>
      </c>
    </row>
    <row r="2" spans="1:39" customFormat="1"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row>
    <row r="3" spans="1:39" s="119" customFormat="1" ht="15.75" x14ac:dyDescent="0.25">
      <c r="B3" s="117" t="s">
        <v>234</v>
      </c>
    </row>
    <row r="4" spans="1:39" s="119" customFormat="1" ht="15.75" x14ac:dyDescent="0.25">
      <c r="B4" s="117" t="s">
        <v>129</v>
      </c>
    </row>
    <row r="5" spans="1:39" s="116" customFormat="1" x14ac:dyDescent="0.25"/>
    <row r="6" spans="1:39" x14ac:dyDescent="0.25">
      <c r="B6" s="154" t="s">
        <v>128</v>
      </c>
      <c r="C6" s="154"/>
    </row>
    <row r="7" spans="1:39" x14ac:dyDescent="0.25">
      <c r="B7" s="12" t="s">
        <v>39</v>
      </c>
      <c r="C7" s="12" t="s">
        <v>117</v>
      </c>
    </row>
    <row r="8" spans="1:39" x14ac:dyDescent="0.25">
      <c r="B8" s="13" t="s">
        <v>52</v>
      </c>
      <c r="C8" s="14">
        <f>SUMIF('Raw Data'!E5:E334, 'Excel Part-3'!B8, 'Raw Data'!H5:H334)</f>
        <v>18906</v>
      </c>
    </row>
    <row r="9" spans="1:39" x14ac:dyDescent="0.25">
      <c r="B9" s="13" t="s">
        <v>45</v>
      </c>
      <c r="C9" s="14">
        <f>SUMIF('Raw Data'!E6:E335, 'Excel Part-3'!B9, 'Raw Data'!H6:H335)</f>
        <v>17918</v>
      </c>
    </row>
    <row r="10" spans="1:39" x14ac:dyDescent="0.25">
      <c r="B10" s="13" t="s">
        <v>61</v>
      </c>
      <c r="C10" s="14">
        <f>SUMIF('Raw Data'!E7:E336, 'Excel Part-3'!B10, 'Raw Data'!H7:H336)</f>
        <v>17527</v>
      </c>
    </row>
    <row r="11" spans="1:39" x14ac:dyDescent="0.25">
      <c r="B11" s="13" t="s">
        <v>54</v>
      </c>
      <c r="C11" s="14">
        <f>SUMIF('Raw Data'!E8:E337, 'Excel Part-3'!B11, 'Raw Data'!H8:H337)</f>
        <v>18462</v>
      </c>
    </row>
    <row r="12" spans="1:39" x14ac:dyDescent="0.25">
      <c r="B12" s="13" t="s">
        <v>50</v>
      </c>
      <c r="C12" s="14">
        <f>SUMIF('Raw Data'!E9:E338, 'Excel Part-3'!B12, 'Raw Data'!H9:H338)</f>
        <v>18246</v>
      </c>
    </row>
    <row r="13" spans="1:39" x14ac:dyDescent="0.25">
      <c r="B13" s="13" t="s">
        <v>47</v>
      </c>
      <c r="C13" s="14">
        <f>SUMIF('Raw Data'!E10:E339, 'Excel Part-3'!B13, 'Raw Data'!H10:H339)</f>
        <v>16798</v>
      </c>
    </row>
    <row r="14" spans="1:39" x14ac:dyDescent="0.25">
      <c r="B14" s="10"/>
      <c r="C14" s="10"/>
    </row>
    <row r="15" spans="1:39" x14ac:dyDescent="0.25">
      <c r="C15" s="10"/>
    </row>
    <row r="16" spans="1:39" x14ac:dyDescent="0.25">
      <c r="C16" s="10"/>
    </row>
    <row r="17" spans="2:3" x14ac:dyDescent="0.25">
      <c r="C17" s="10"/>
    </row>
    <row r="18" spans="2:3" x14ac:dyDescent="0.25">
      <c r="C18" s="10"/>
    </row>
    <row r="19" spans="2:3" x14ac:dyDescent="0.25">
      <c r="C19" s="10"/>
    </row>
    <row r="20" spans="2:3" x14ac:dyDescent="0.25">
      <c r="C20" s="10"/>
    </row>
    <row r="21" spans="2:3" x14ac:dyDescent="0.25">
      <c r="B21" s="10"/>
      <c r="C21" s="10"/>
    </row>
    <row r="22" spans="2:3" x14ac:dyDescent="0.25">
      <c r="B22" s="10"/>
      <c r="C22" s="10"/>
    </row>
    <row r="23" spans="2:3" x14ac:dyDescent="0.25">
      <c r="B23" s="10"/>
      <c r="C23" s="10"/>
    </row>
    <row r="24" spans="2:3" x14ac:dyDescent="0.25">
      <c r="B24" s="10"/>
      <c r="C24" s="10"/>
    </row>
    <row r="25" spans="2:3" x14ac:dyDescent="0.25">
      <c r="B25" s="10"/>
      <c r="C25" s="10"/>
    </row>
    <row r="26" spans="2:3" x14ac:dyDescent="0.25">
      <c r="B26" s="10"/>
      <c r="C26" s="10"/>
    </row>
    <row r="27" spans="2:3" x14ac:dyDescent="0.25">
      <c r="B27" s="10"/>
      <c r="C27" s="10"/>
    </row>
    <row r="28" spans="2:3" x14ac:dyDescent="0.25">
      <c r="B28" s="10"/>
      <c r="C28" s="10"/>
    </row>
    <row r="29" spans="2:3" x14ac:dyDescent="0.25">
      <c r="B29" s="10"/>
      <c r="C29" s="10"/>
    </row>
    <row r="30" spans="2:3" x14ac:dyDescent="0.25">
      <c r="B30" s="10"/>
      <c r="C30" s="10"/>
    </row>
    <row r="31" spans="2:3" x14ac:dyDescent="0.25">
      <c r="B31" s="10"/>
      <c r="C31" s="10"/>
    </row>
    <row r="32" spans="2:3" x14ac:dyDescent="0.25">
      <c r="B32" s="10"/>
      <c r="C32" s="10"/>
    </row>
    <row r="33" spans="2:3" x14ac:dyDescent="0.25">
      <c r="B33" s="10"/>
      <c r="C33" s="10"/>
    </row>
    <row r="34" spans="2:3" x14ac:dyDescent="0.25">
      <c r="B34" s="10"/>
      <c r="C34" s="10"/>
    </row>
    <row r="35" spans="2:3" x14ac:dyDescent="0.25">
      <c r="B35" s="10"/>
      <c r="C35" s="10"/>
    </row>
    <row r="36" spans="2:3" x14ac:dyDescent="0.25">
      <c r="B36" s="10"/>
      <c r="C36" s="10"/>
    </row>
    <row r="37" spans="2:3" x14ac:dyDescent="0.25">
      <c r="B37" s="10"/>
      <c r="C37" s="10"/>
    </row>
    <row r="38" spans="2:3" x14ac:dyDescent="0.25">
      <c r="B38" s="10"/>
      <c r="C38" s="10"/>
    </row>
    <row r="39" spans="2:3" x14ac:dyDescent="0.25">
      <c r="B39" s="10"/>
      <c r="C39" s="10"/>
    </row>
    <row r="40" spans="2:3" x14ac:dyDescent="0.25">
      <c r="B40" s="10"/>
      <c r="C40" s="10"/>
    </row>
    <row r="41" spans="2:3" x14ac:dyDescent="0.25">
      <c r="B41" s="10"/>
      <c r="C41" s="10"/>
    </row>
    <row r="42" spans="2:3" x14ac:dyDescent="0.25">
      <c r="B42" s="10"/>
      <c r="C42" s="10"/>
    </row>
    <row r="43" spans="2:3" x14ac:dyDescent="0.25">
      <c r="B43" s="10"/>
      <c r="C43" s="10"/>
    </row>
    <row r="44" spans="2:3" x14ac:dyDescent="0.25">
      <c r="B44" s="10"/>
      <c r="C44" s="10"/>
    </row>
    <row r="45" spans="2:3" x14ac:dyDescent="0.25">
      <c r="B45" s="10"/>
      <c r="C45" s="10"/>
    </row>
    <row r="46" spans="2:3" x14ac:dyDescent="0.25">
      <c r="B46" s="10"/>
      <c r="C46" s="10"/>
    </row>
    <row r="47" spans="2:3" x14ac:dyDescent="0.25">
      <c r="B47" s="10"/>
      <c r="C47" s="10"/>
    </row>
    <row r="48" spans="2:3" x14ac:dyDescent="0.25">
      <c r="B48" s="10"/>
      <c r="C48" s="10"/>
    </row>
    <row r="49" spans="2:3" x14ac:dyDescent="0.25">
      <c r="B49" s="10"/>
      <c r="C49" s="10"/>
    </row>
    <row r="50" spans="2:3" x14ac:dyDescent="0.25">
      <c r="B50" s="10"/>
      <c r="C50" s="10"/>
    </row>
    <row r="51" spans="2:3" x14ac:dyDescent="0.25">
      <c r="B51" s="10"/>
      <c r="C51" s="10"/>
    </row>
    <row r="52" spans="2:3" x14ac:dyDescent="0.25">
      <c r="B52" s="10"/>
      <c r="C52" s="10"/>
    </row>
    <row r="53" spans="2:3" x14ac:dyDescent="0.25">
      <c r="B53" s="10"/>
      <c r="C53" s="10"/>
    </row>
    <row r="54" spans="2:3" x14ac:dyDescent="0.25">
      <c r="B54" s="10"/>
      <c r="C54" s="10"/>
    </row>
    <row r="55" spans="2:3" x14ac:dyDescent="0.25">
      <c r="B55" s="10"/>
      <c r="C55" s="10"/>
    </row>
    <row r="56" spans="2:3" x14ac:dyDescent="0.25">
      <c r="B56" s="10"/>
      <c r="C56" s="10"/>
    </row>
    <row r="57" spans="2:3" x14ac:dyDescent="0.25">
      <c r="B57" s="10"/>
      <c r="C57" s="10"/>
    </row>
    <row r="58" spans="2:3" x14ac:dyDescent="0.25">
      <c r="B58" s="10"/>
      <c r="C58" s="10"/>
    </row>
    <row r="59" spans="2:3" x14ac:dyDescent="0.25">
      <c r="B59" s="10"/>
      <c r="C59" s="10"/>
    </row>
    <row r="60" spans="2:3" x14ac:dyDescent="0.25">
      <c r="B60" s="10"/>
      <c r="C60" s="10"/>
    </row>
    <row r="61" spans="2:3" x14ac:dyDescent="0.25">
      <c r="B61" s="10"/>
      <c r="C61" s="10"/>
    </row>
    <row r="62" spans="2:3" x14ac:dyDescent="0.25">
      <c r="B62" s="10"/>
      <c r="C62" s="10"/>
    </row>
    <row r="63" spans="2:3" x14ac:dyDescent="0.25">
      <c r="B63" s="10"/>
      <c r="C63" s="10"/>
    </row>
    <row r="64" spans="2:3" x14ac:dyDescent="0.25">
      <c r="B64" s="10"/>
      <c r="C64" s="10"/>
    </row>
    <row r="65" spans="2:3" x14ac:dyDescent="0.25">
      <c r="B65" s="10"/>
      <c r="C65" s="10"/>
    </row>
    <row r="66" spans="2:3" x14ac:dyDescent="0.25">
      <c r="B66" s="10"/>
      <c r="C66" s="10"/>
    </row>
    <row r="67" spans="2:3" x14ac:dyDescent="0.25">
      <c r="B67" s="10"/>
      <c r="C67" s="10"/>
    </row>
    <row r="68" spans="2:3" x14ac:dyDescent="0.25">
      <c r="B68" s="10"/>
      <c r="C68" s="10"/>
    </row>
    <row r="69" spans="2:3" x14ac:dyDescent="0.25">
      <c r="B69" s="10"/>
      <c r="C69" s="10"/>
    </row>
    <row r="70" spans="2:3" x14ac:dyDescent="0.25">
      <c r="B70" s="10"/>
      <c r="C70" s="10"/>
    </row>
    <row r="71" spans="2:3" x14ac:dyDescent="0.25">
      <c r="B71" s="10"/>
      <c r="C71" s="10"/>
    </row>
    <row r="72" spans="2:3" x14ac:dyDescent="0.25">
      <c r="B72" s="10"/>
      <c r="C72" s="10"/>
    </row>
    <row r="73" spans="2:3" x14ac:dyDescent="0.25">
      <c r="B73" s="10"/>
      <c r="C73" s="10"/>
    </row>
    <row r="74" spans="2:3" x14ac:dyDescent="0.25">
      <c r="B74" s="10"/>
      <c r="C74" s="10"/>
    </row>
    <row r="75" spans="2:3" x14ac:dyDescent="0.25">
      <c r="B75" s="10"/>
      <c r="C75" s="10"/>
    </row>
    <row r="76" spans="2:3" x14ac:dyDescent="0.25">
      <c r="B76" s="10"/>
      <c r="C76" s="10"/>
    </row>
    <row r="77" spans="2:3" x14ac:dyDescent="0.25">
      <c r="B77" s="10"/>
      <c r="C77" s="10"/>
    </row>
    <row r="78" spans="2:3" x14ac:dyDescent="0.25">
      <c r="B78" s="10"/>
      <c r="C78" s="10"/>
    </row>
    <row r="79" spans="2:3" x14ac:dyDescent="0.25">
      <c r="B79" s="10"/>
      <c r="C79" s="10"/>
    </row>
    <row r="80" spans="2:3" x14ac:dyDescent="0.25">
      <c r="B80" s="10"/>
      <c r="C80" s="10"/>
    </row>
    <row r="81" spans="2:3" x14ac:dyDescent="0.25">
      <c r="B81" s="10"/>
      <c r="C81" s="10"/>
    </row>
    <row r="82" spans="2:3" x14ac:dyDescent="0.25">
      <c r="B82" s="10"/>
      <c r="C82" s="10"/>
    </row>
    <row r="83" spans="2:3" x14ac:dyDescent="0.25">
      <c r="B83" s="10"/>
      <c r="C83" s="10"/>
    </row>
    <row r="84" spans="2:3" x14ac:dyDescent="0.25">
      <c r="B84" s="10"/>
      <c r="C84" s="10"/>
    </row>
    <row r="85" spans="2:3" x14ac:dyDescent="0.25">
      <c r="B85" s="10"/>
      <c r="C85" s="10"/>
    </row>
    <row r="86" spans="2:3" x14ac:dyDescent="0.25">
      <c r="B86" s="10"/>
      <c r="C86" s="10"/>
    </row>
    <row r="87" spans="2:3" x14ac:dyDescent="0.25">
      <c r="B87" s="10"/>
      <c r="C87" s="10"/>
    </row>
    <row r="88" spans="2:3" x14ac:dyDescent="0.25">
      <c r="B88" s="10"/>
      <c r="C88" s="10"/>
    </row>
    <row r="89" spans="2:3" x14ac:dyDescent="0.25">
      <c r="B89" s="10"/>
      <c r="C89" s="10"/>
    </row>
    <row r="90" spans="2:3" x14ac:dyDescent="0.25">
      <c r="B90" s="10"/>
      <c r="C90" s="10"/>
    </row>
    <row r="91" spans="2:3" x14ac:dyDescent="0.25">
      <c r="B91" s="10"/>
      <c r="C91" s="10"/>
    </row>
    <row r="92" spans="2:3" x14ac:dyDescent="0.25">
      <c r="B92" s="10"/>
      <c r="C92" s="10"/>
    </row>
    <row r="93" spans="2:3" x14ac:dyDescent="0.25">
      <c r="B93" s="10"/>
      <c r="C93" s="10"/>
    </row>
    <row r="94" spans="2:3" x14ac:dyDescent="0.25">
      <c r="B94" s="10"/>
      <c r="C94" s="10"/>
    </row>
    <row r="95" spans="2:3" x14ac:dyDescent="0.25">
      <c r="B95" s="10"/>
      <c r="C95" s="10"/>
    </row>
    <row r="96" spans="2:3" x14ac:dyDescent="0.25">
      <c r="B96" s="10"/>
      <c r="C96" s="10"/>
    </row>
    <row r="97" spans="2:3" x14ac:dyDescent="0.25">
      <c r="B97" s="10"/>
      <c r="C97" s="10"/>
    </row>
    <row r="98" spans="2:3" x14ac:dyDescent="0.25">
      <c r="B98" s="10"/>
      <c r="C98" s="10"/>
    </row>
    <row r="99" spans="2:3" x14ac:dyDescent="0.25">
      <c r="B99" s="10"/>
      <c r="C99" s="10"/>
    </row>
    <row r="100" spans="2:3" x14ac:dyDescent="0.25">
      <c r="B100" s="10"/>
      <c r="C100" s="10"/>
    </row>
    <row r="101" spans="2:3" x14ac:dyDescent="0.25">
      <c r="B101" s="10"/>
      <c r="C101" s="10"/>
    </row>
    <row r="102" spans="2:3" x14ac:dyDescent="0.25">
      <c r="B102" s="10"/>
      <c r="C102" s="10"/>
    </row>
    <row r="103" spans="2:3" x14ac:dyDescent="0.25">
      <c r="B103" s="10"/>
      <c r="C103" s="10"/>
    </row>
    <row r="104" spans="2:3" x14ac:dyDescent="0.25">
      <c r="B104" s="10"/>
      <c r="C104" s="10"/>
    </row>
    <row r="105" spans="2:3" x14ac:dyDescent="0.25">
      <c r="B105" s="10"/>
      <c r="C105" s="10"/>
    </row>
    <row r="106" spans="2:3" x14ac:dyDescent="0.25">
      <c r="B106" s="10"/>
      <c r="C106" s="10"/>
    </row>
    <row r="107" spans="2:3" x14ac:dyDescent="0.25">
      <c r="B107" s="10"/>
      <c r="C107" s="10"/>
    </row>
    <row r="108" spans="2:3" x14ac:dyDescent="0.25">
      <c r="B108" s="10"/>
      <c r="C108" s="10"/>
    </row>
    <row r="109" spans="2:3" x14ac:dyDescent="0.25">
      <c r="B109" s="10"/>
      <c r="C109" s="10"/>
    </row>
    <row r="110" spans="2:3" x14ac:dyDescent="0.25">
      <c r="B110" s="10"/>
      <c r="C110" s="10"/>
    </row>
    <row r="111" spans="2:3" x14ac:dyDescent="0.25">
      <c r="B111" s="10"/>
      <c r="C111" s="10"/>
    </row>
    <row r="112" spans="2:3" x14ac:dyDescent="0.25">
      <c r="B112" s="10"/>
      <c r="C112" s="10"/>
    </row>
    <row r="113" spans="2:3" x14ac:dyDescent="0.25">
      <c r="B113" s="10"/>
      <c r="C113" s="10"/>
    </row>
    <row r="114" spans="2:3" x14ac:dyDescent="0.25">
      <c r="B114" s="10"/>
      <c r="C114" s="10"/>
    </row>
    <row r="115" spans="2:3" x14ac:dyDescent="0.25">
      <c r="B115" s="10"/>
      <c r="C115" s="10"/>
    </row>
    <row r="116" spans="2:3" x14ac:dyDescent="0.25">
      <c r="B116" s="10"/>
      <c r="C116" s="10"/>
    </row>
    <row r="117" spans="2:3" x14ac:dyDescent="0.25">
      <c r="B117" s="10"/>
      <c r="C117" s="10"/>
    </row>
    <row r="118" spans="2:3" x14ac:dyDescent="0.25">
      <c r="B118" s="10"/>
      <c r="C118" s="10"/>
    </row>
    <row r="119" spans="2:3" x14ac:dyDescent="0.25">
      <c r="B119" s="10"/>
      <c r="C119" s="10"/>
    </row>
    <row r="120" spans="2:3" x14ac:dyDescent="0.25">
      <c r="B120" s="10"/>
      <c r="C120" s="10"/>
    </row>
    <row r="121" spans="2:3" x14ac:dyDescent="0.25">
      <c r="B121" s="10"/>
      <c r="C121" s="10"/>
    </row>
    <row r="122" spans="2:3" x14ac:dyDescent="0.25">
      <c r="B122" s="10"/>
      <c r="C122" s="10"/>
    </row>
    <row r="123" spans="2:3" x14ac:dyDescent="0.25">
      <c r="B123" s="10"/>
      <c r="C123" s="10"/>
    </row>
    <row r="124" spans="2:3" x14ac:dyDescent="0.25">
      <c r="B124" s="10"/>
      <c r="C124" s="10"/>
    </row>
    <row r="125" spans="2:3" x14ac:dyDescent="0.25">
      <c r="B125" s="10"/>
      <c r="C125" s="10"/>
    </row>
    <row r="126" spans="2:3" x14ac:dyDescent="0.25">
      <c r="B126" s="10"/>
      <c r="C126" s="10"/>
    </row>
    <row r="127" spans="2:3" x14ac:dyDescent="0.25">
      <c r="B127" s="10"/>
      <c r="C127" s="10"/>
    </row>
    <row r="128" spans="2:3" x14ac:dyDescent="0.25">
      <c r="B128" s="10"/>
      <c r="C128" s="10"/>
    </row>
    <row r="129" spans="2:3" x14ac:dyDescent="0.25">
      <c r="B129" s="10"/>
      <c r="C129" s="10"/>
    </row>
    <row r="130" spans="2:3" x14ac:dyDescent="0.25">
      <c r="B130" s="10"/>
      <c r="C130" s="10"/>
    </row>
    <row r="131" spans="2:3" x14ac:dyDescent="0.25">
      <c r="B131" s="10"/>
      <c r="C131" s="10"/>
    </row>
    <row r="132" spans="2:3" x14ac:dyDescent="0.25">
      <c r="B132" s="10"/>
      <c r="C132" s="10"/>
    </row>
    <row r="133" spans="2:3" x14ac:dyDescent="0.25">
      <c r="B133" s="10"/>
      <c r="C133" s="10"/>
    </row>
    <row r="134" spans="2:3" x14ac:dyDescent="0.25">
      <c r="B134" s="10"/>
      <c r="C134" s="10"/>
    </row>
    <row r="135" spans="2:3" x14ac:dyDescent="0.25">
      <c r="B135" s="10"/>
      <c r="C135" s="10"/>
    </row>
    <row r="136" spans="2:3" x14ac:dyDescent="0.25">
      <c r="B136" s="10"/>
      <c r="C136" s="10"/>
    </row>
    <row r="137" spans="2:3" x14ac:dyDescent="0.25">
      <c r="B137" s="10"/>
      <c r="C137" s="10"/>
    </row>
    <row r="138" spans="2:3" x14ac:dyDescent="0.25">
      <c r="B138" s="10"/>
      <c r="C138" s="10"/>
    </row>
    <row r="139" spans="2:3" x14ac:dyDescent="0.25">
      <c r="B139" s="10"/>
      <c r="C139" s="10"/>
    </row>
    <row r="140" spans="2:3" x14ac:dyDescent="0.25">
      <c r="B140" s="10"/>
      <c r="C140" s="10"/>
    </row>
    <row r="141" spans="2:3" x14ac:dyDescent="0.25">
      <c r="B141" s="10"/>
      <c r="C141" s="10"/>
    </row>
    <row r="142" spans="2:3" x14ac:dyDescent="0.25">
      <c r="B142" s="10"/>
      <c r="C142" s="10"/>
    </row>
    <row r="143" spans="2:3" x14ac:dyDescent="0.25">
      <c r="B143" s="10"/>
      <c r="C143" s="10"/>
    </row>
    <row r="144" spans="2:3" x14ac:dyDescent="0.25">
      <c r="B144" s="10"/>
      <c r="C144" s="10"/>
    </row>
    <row r="145" spans="2:3" x14ac:dyDescent="0.25">
      <c r="B145" s="10"/>
      <c r="C145" s="10"/>
    </row>
    <row r="146" spans="2:3" x14ac:dyDescent="0.25">
      <c r="B146" s="10"/>
      <c r="C146" s="10"/>
    </row>
    <row r="147" spans="2:3" x14ac:dyDescent="0.25">
      <c r="B147" s="10"/>
      <c r="C147" s="10"/>
    </row>
    <row r="148" spans="2:3" x14ac:dyDescent="0.25">
      <c r="B148" s="10"/>
      <c r="C148" s="10"/>
    </row>
    <row r="149" spans="2:3" x14ac:dyDescent="0.25">
      <c r="B149" s="10"/>
      <c r="C149" s="10"/>
    </row>
    <row r="150" spans="2:3" x14ac:dyDescent="0.25">
      <c r="B150" s="10"/>
      <c r="C150" s="10"/>
    </row>
    <row r="151" spans="2:3" x14ac:dyDescent="0.25">
      <c r="B151" s="10"/>
      <c r="C151" s="10"/>
    </row>
    <row r="152" spans="2:3" x14ac:dyDescent="0.25">
      <c r="B152" s="10"/>
      <c r="C152" s="10"/>
    </row>
    <row r="153" spans="2:3" x14ac:dyDescent="0.25">
      <c r="B153" s="10"/>
      <c r="C153" s="10"/>
    </row>
    <row r="154" spans="2:3" x14ac:dyDescent="0.25">
      <c r="B154" s="10"/>
      <c r="C154" s="10"/>
    </row>
    <row r="155" spans="2:3" x14ac:dyDescent="0.25">
      <c r="B155" s="10"/>
      <c r="C155" s="10"/>
    </row>
    <row r="156" spans="2:3" x14ac:dyDescent="0.25">
      <c r="B156" s="10"/>
      <c r="C156" s="10"/>
    </row>
    <row r="157" spans="2:3" x14ac:dyDescent="0.25">
      <c r="B157" s="10"/>
      <c r="C157" s="10"/>
    </row>
    <row r="158" spans="2:3" x14ac:dyDescent="0.25">
      <c r="B158" s="10"/>
      <c r="C158" s="10"/>
    </row>
    <row r="159" spans="2:3" x14ac:dyDescent="0.25">
      <c r="B159" s="10"/>
      <c r="C159" s="10"/>
    </row>
    <row r="160" spans="2:3" x14ac:dyDescent="0.25">
      <c r="B160" s="10"/>
      <c r="C160" s="10"/>
    </row>
    <row r="161" spans="2:3" x14ac:dyDescent="0.25">
      <c r="B161" s="10"/>
      <c r="C161" s="10"/>
    </row>
    <row r="162" spans="2:3" x14ac:dyDescent="0.25">
      <c r="B162" s="10"/>
      <c r="C162" s="10"/>
    </row>
    <row r="163" spans="2:3" x14ac:dyDescent="0.25">
      <c r="B163" s="10"/>
      <c r="C163" s="10"/>
    </row>
    <row r="164" spans="2:3" x14ac:dyDescent="0.25">
      <c r="B164" s="10"/>
      <c r="C164" s="10"/>
    </row>
    <row r="165" spans="2:3" x14ac:dyDescent="0.25">
      <c r="B165" s="10"/>
      <c r="C165" s="10"/>
    </row>
    <row r="166" spans="2:3" x14ac:dyDescent="0.25">
      <c r="B166" s="10"/>
      <c r="C166" s="10"/>
    </row>
    <row r="167" spans="2:3" x14ac:dyDescent="0.25">
      <c r="B167" s="10"/>
      <c r="C167" s="10"/>
    </row>
    <row r="168" spans="2:3" x14ac:dyDescent="0.25">
      <c r="B168" s="10"/>
      <c r="C168" s="10"/>
    </row>
    <row r="169" spans="2:3" x14ac:dyDescent="0.25">
      <c r="B169" s="10"/>
      <c r="C169" s="10"/>
    </row>
    <row r="170" spans="2:3" x14ac:dyDescent="0.25">
      <c r="B170" s="10"/>
      <c r="C170" s="10"/>
    </row>
    <row r="171" spans="2:3" x14ac:dyDescent="0.25">
      <c r="B171" s="10"/>
      <c r="C171" s="10"/>
    </row>
    <row r="172" spans="2:3" x14ac:dyDescent="0.25">
      <c r="B172" s="10"/>
      <c r="C172" s="10"/>
    </row>
    <row r="173" spans="2:3" x14ac:dyDescent="0.25">
      <c r="B173" s="10"/>
      <c r="C173" s="10"/>
    </row>
    <row r="174" spans="2:3" x14ac:dyDescent="0.25">
      <c r="B174" s="10"/>
      <c r="C174" s="10"/>
    </row>
    <row r="175" spans="2:3" x14ac:dyDescent="0.25">
      <c r="B175" s="10"/>
      <c r="C175" s="10"/>
    </row>
    <row r="176" spans="2:3" x14ac:dyDescent="0.25">
      <c r="B176" s="10"/>
      <c r="C176" s="10"/>
    </row>
    <row r="177" spans="2:3" x14ac:dyDescent="0.25">
      <c r="B177" s="10"/>
      <c r="C177" s="10"/>
    </row>
    <row r="178" spans="2:3" x14ac:dyDescent="0.25">
      <c r="B178" s="10"/>
      <c r="C178" s="10"/>
    </row>
    <row r="179" spans="2:3" x14ac:dyDescent="0.25">
      <c r="B179" s="10"/>
      <c r="C179" s="10"/>
    </row>
    <row r="180" spans="2:3" x14ac:dyDescent="0.25">
      <c r="B180" s="10"/>
      <c r="C180" s="10"/>
    </row>
    <row r="181" spans="2:3" x14ac:dyDescent="0.25">
      <c r="B181" s="10"/>
      <c r="C181" s="10"/>
    </row>
    <row r="182" spans="2:3" x14ac:dyDescent="0.25">
      <c r="B182" s="10"/>
      <c r="C182" s="10"/>
    </row>
    <row r="183" spans="2:3" x14ac:dyDescent="0.25">
      <c r="B183" s="10"/>
      <c r="C183" s="10"/>
    </row>
    <row r="184" spans="2:3" x14ac:dyDescent="0.25">
      <c r="B184" s="10"/>
      <c r="C184" s="10"/>
    </row>
    <row r="185" spans="2:3" x14ac:dyDescent="0.25">
      <c r="B185" s="10"/>
      <c r="C185" s="10"/>
    </row>
    <row r="186" spans="2:3" x14ac:dyDescent="0.25">
      <c r="B186" s="10"/>
      <c r="C186" s="10"/>
    </row>
    <row r="187" spans="2:3" x14ac:dyDescent="0.25">
      <c r="B187" s="10"/>
      <c r="C187" s="10"/>
    </row>
    <row r="188" spans="2:3" x14ac:dyDescent="0.25">
      <c r="B188" s="10"/>
      <c r="C188" s="10"/>
    </row>
    <row r="189" spans="2:3" x14ac:dyDescent="0.25">
      <c r="B189" s="10"/>
      <c r="C189" s="10"/>
    </row>
    <row r="190" spans="2:3" x14ac:dyDescent="0.25">
      <c r="B190" s="10"/>
      <c r="C190" s="10"/>
    </row>
    <row r="191" spans="2:3" x14ac:dyDescent="0.25">
      <c r="B191" s="10"/>
      <c r="C191" s="10"/>
    </row>
    <row r="192" spans="2:3" x14ac:dyDescent="0.25">
      <c r="B192" s="10"/>
      <c r="C192" s="10"/>
    </row>
    <row r="193" spans="2:3" x14ac:dyDescent="0.25">
      <c r="B193" s="10"/>
      <c r="C193" s="10"/>
    </row>
    <row r="194" spans="2:3" x14ac:dyDescent="0.25">
      <c r="B194" s="10"/>
      <c r="C194" s="10"/>
    </row>
    <row r="195" spans="2:3" x14ac:dyDescent="0.25">
      <c r="B195" s="10"/>
      <c r="C195" s="10"/>
    </row>
    <row r="196" spans="2:3" x14ac:dyDescent="0.25">
      <c r="B196" s="10"/>
      <c r="C196" s="10"/>
    </row>
    <row r="197" spans="2:3" x14ac:dyDescent="0.25">
      <c r="B197" s="10"/>
      <c r="C197" s="10"/>
    </row>
    <row r="198" spans="2:3" x14ac:dyDescent="0.25">
      <c r="B198" s="10"/>
      <c r="C198" s="10"/>
    </row>
    <row r="199" spans="2:3" x14ac:dyDescent="0.25">
      <c r="B199" s="10"/>
      <c r="C199" s="10"/>
    </row>
    <row r="200" spans="2:3" x14ac:dyDescent="0.25">
      <c r="B200" s="10"/>
      <c r="C200" s="10"/>
    </row>
    <row r="201" spans="2:3" x14ac:dyDescent="0.25">
      <c r="B201" s="10"/>
      <c r="C201" s="10"/>
    </row>
    <row r="202" spans="2:3" x14ac:dyDescent="0.25">
      <c r="B202" s="10"/>
      <c r="C202" s="10"/>
    </row>
    <row r="203" spans="2:3" x14ac:dyDescent="0.25">
      <c r="B203" s="10"/>
      <c r="C203" s="10"/>
    </row>
    <row r="204" spans="2:3" x14ac:dyDescent="0.25">
      <c r="B204" s="10"/>
      <c r="C204" s="10"/>
    </row>
    <row r="205" spans="2:3" x14ac:dyDescent="0.25">
      <c r="B205" s="10"/>
      <c r="C205" s="10"/>
    </row>
    <row r="206" spans="2:3" x14ac:dyDescent="0.25">
      <c r="B206" s="10"/>
      <c r="C206" s="10"/>
    </row>
    <row r="207" spans="2:3" x14ac:dyDescent="0.25">
      <c r="B207" s="10"/>
      <c r="C207" s="10"/>
    </row>
    <row r="208" spans="2:3" x14ac:dyDescent="0.25">
      <c r="B208" s="10"/>
      <c r="C208" s="10"/>
    </row>
    <row r="209" spans="2:3" x14ac:dyDescent="0.25">
      <c r="B209" s="10"/>
      <c r="C209" s="10"/>
    </row>
    <row r="210" spans="2:3" x14ac:dyDescent="0.25">
      <c r="B210" s="10"/>
      <c r="C210" s="10"/>
    </row>
    <row r="211" spans="2:3" x14ac:dyDescent="0.25">
      <c r="B211" s="10"/>
      <c r="C211" s="10"/>
    </row>
    <row r="212" spans="2:3" x14ac:dyDescent="0.25">
      <c r="B212" s="10"/>
      <c r="C212" s="10"/>
    </row>
    <row r="213" spans="2:3" x14ac:dyDescent="0.25">
      <c r="B213" s="10"/>
      <c r="C213" s="10"/>
    </row>
    <row r="214" spans="2:3" x14ac:dyDescent="0.25">
      <c r="B214" s="10"/>
      <c r="C214" s="10"/>
    </row>
    <row r="215" spans="2:3" x14ac:dyDescent="0.25">
      <c r="B215" s="10"/>
      <c r="C215" s="10"/>
    </row>
    <row r="216" spans="2:3" x14ac:dyDescent="0.25">
      <c r="B216" s="10"/>
      <c r="C216" s="10"/>
    </row>
    <row r="217" spans="2:3" x14ac:dyDescent="0.25">
      <c r="B217" s="10"/>
      <c r="C217" s="10"/>
    </row>
    <row r="218" spans="2:3" x14ac:dyDescent="0.25">
      <c r="B218" s="10"/>
      <c r="C218" s="10"/>
    </row>
    <row r="219" spans="2:3" x14ac:dyDescent="0.25">
      <c r="B219" s="10"/>
      <c r="C219" s="10"/>
    </row>
    <row r="220" spans="2:3" x14ac:dyDescent="0.25">
      <c r="B220" s="10"/>
      <c r="C220" s="10"/>
    </row>
    <row r="221" spans="2:3" x14ac:dyDescent="0.25">
      <c r="B221" s="10"/>
      <c r="C221" s="10"/>
    </row>
    <row r="222" spans="2:3" x14ac:dyDescent="0.25">
      <c r="B222" s="10"/>
      <c r="C222" s="10"/>
    </row>
    <row r="223" spans="2:3" x14ac:dyDescent="0.25">
      <c r="B223" s="10"/>
      <c r="C223" s="10"/>
    </row>
    <row r="224" spans="2:3" x14ac:dyDescent="0.25">
      <c r="B224" s="10"/>
      <c r="C224" s="10"/>
    </row>
    <row r="225" spans="2:3" x14ac:dyDescent="0.25">
      <c r="B225" s="10"/>
      <c r="C225" s="10"/>
    </row>
    <row r="226" spans="2:3" x14ac:dyDescent="0.25">
      <c r="B226" s="10"/>
      <c r="C226" s="10"/>
    </row>
    <row r="227" spans="2:3" x14ac:dyDescent="0.25">
      <c r="B227" s="10"/>
      <c r="C227" s="10"/>
    </row>
    <row r="228" spans="2:3" x14ac:dyDescent="0.25">
      <c r="B228" s="10"/>
      <c r="C228" s="10"/>
    </row>
    <row r="229" spans="2:3" x14ac:dyDescent="0.25">
      <c r="B229" s="10"/>
      <c r="C229" s="10"/>
    </row>
    <row r="230" spans="2:3" x14ac:dyDescent="0.25">
      <c r="B230" s="10"/>
      <c r="C230" s="10"/>
    </row>
    <row r="231" spans="2:3" x14ac:dyDescent="0.25">
      <c r="B231" s="10"/>
      <c r="C231" s="10"/>
    </row>
    <row r="232" spans="2:3" x14ac:dyDescent="0.25">
      <c r="B232" s="10"/>
      <c r="C232" s="10"/>
    </row>
    <row r="233" spans="2:3" x14ac:dyDescent="0.25">
      <c r="B233" s="10"/>
      <c r="C233" s="10"/>
    </row>
    <row r="234" spans="2:3" x14ac:dyDescent="0.25">
      <c r="B234" s="10"/>
      <c r="C234" s="10"/>
    </row>
    <row r="235" spans="2:3" x14ac:dyDescent="0.25">
      <c r="B235" s="10"/>
      <c r="C235" s="10"/>
    </row>
    <row r="236" spans="2:3" x14ac:dyDescent="0.25">
      <c r="B236" s="10"/>
      <c r="C236" s="10"/>
    </row>
    <row r="237" spans="2:3" x14ac:dyDescent="0.25">
      <c r="B237" s="10"/>
      <c r="C237" s="10"/>
    </row>
    <row r="238" spans="2:3" x14ac:dyDescent="0.25">
      <c r="B238" s="10"/>
      <c r="C238" s="10"/>
    </row>
    <row r="239" spans="2:3" x14ac:dyDescent="0.25">
      <c r="B239" s="10"/>
      <c r="C239" s="10"/>
    </row>
    <row r="240" spans="2:3" x14ac:dyDescent="0.25">
      <c r="B240" s="10"/>
      <c r="C240" s="10"/>
    </row>
    <row r="241" spans="2:3" x14ac:dyDescent="0.25">
      <c r="B241" s="10"/>
      <c r="C241" s="10"/>
    </row>
    <row r="242" spans="2:3" x14ac:dyDescent="0.25">
      <c r="B242" s="10"/>
      <c r="C242" s="10"/>
    </row>
    <row r="243" spans="2:3" x14ac:dyDescent="0.25">
      <c r="B243" s="10"/>
      <c r="C243" s="10"/>
    </row>
    <row r="244" spans="2:3" x14ac:dyDescent="0.25">
      <c r="B244" s="10"/>
      <c r="C244" s="10"/>
    </row>
    <row r="245" spans="2:3" x14ac:dyDescent="0.25">
      <c r="B245" s="10"/>
      <c r="C245" s="10"/>
    </row>
    <row r="246" spans="2:3" x14ac:dyDescent="0.25">
      <c r="B246" s="10"/>
      <c r="C246" s="10"/>
    </row>
    <row r="247" spans="2:3" x14ac:dyDescent="0.25">
      <c r="B247" s="10"/>
      <c r="C247" s="10"/>
    </row>
    <row r="248" spans="2:3" x14ac:dyDescent="0.25">
      <c r="B248" s="10"/>
      <c r="C248" s="10"/>
    </row>
    <row r="249" spans="2:3" x14ac:dyDescent="0.25">
      <c r="B249" s="10"/>
      <c r="C249" s="10"/>
    </row>
    <row r="250" spans="2:3" x14ac:dyDescent="0.25">
      <c r="B250" s="10"/>
      <c r="C250" s="10"/>
    </row>
    <row r="251" spans="2:3" x14ac:dyDescent="0.25">
      <c r="B251" s="10"/>
      <c r="C251" s="10"/>
    </row>
  </sheetData>
  <mergeCells count="1">
    <mergeCell ref="B6:C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1E48A-53FB-4952-A047-BC44AAE00F87}">
  <sheetPr>
    <tabColor rgb="FFFFC000"/>
  </sheetPr>
  <dimension ref="A1:V106"/>
  <sheetViews>
    <sheetView showGridLines="0" zoomScale="110" zoomScaleNormal="110" workbookViewId="0">
      <selection activeCell="G7" sqref="G7"/>
    </sheetView>
  </sheetViews>
  <sheetFormatPr defaultColWidth="0" defaultRowHeight="15" customHeight="1" x14ac:dyDescent="0.25"/>
  <cols>
    <col min="1" max="1" width="1.5703125" customWidth="1"/>
    <col min="2" max="2" width="11.5703125" style="16" customWidth="1"/>
    <col min="3" max="7" width="14.5703125" customWidth="1"/>
    <col min="8" max="8" width="1.5703125" customWidth="1"/>
    <col min="9" max="9" width="11.85546875" bestFit="1" customWidth="1"/>
    <col min="10" max="10" width="11.85546875" style="16" customWidth="1"/>
    <col min="11" max="11" width="11.5703125" style="16" customWidth="1"/>
    <col min="12" max="12" width="29.140625" customWidth="1"/>
    <col min="13" max="14" width="14.42578125" customWidth="1"/>
    <col min="15" max="15" width="1.5703125" customWidth="1"/>
    <col min="16" max="16" width="11.5703125" customWidth="1"/>
    <col min="17" max="21" width="14.5703125" customWidth="1"/>
    <col min="22" max="22" width="0.85546875" customWidth="1"/>
    <col min="23" max="16384" width="9.140625" hidden="1"/>
  </cols>
  <sheetData>
    <row r="1" spans="2:15" x14ac:dyDescent="0.25">
      <c r="C1" s="17"/>
    </row>
    <row r="2" spans="2:15" s="1" customFormat="1" x14ac:dyDescent="0.25">
      <c r="B2" s="122" t="s">
        <v>236</v>
      </c>
      <c r="C2" s="116"/>
      <c r="D2" s="116"/>
      <c r="E2" s="116"/>
      <c r="F2" s="116"/>
      <c r="G2" s="116"/>
      <c r="H2" s="116"/>
      <c r="I2" s="116"/>
      <c r="J2" s="5"/>
      <c r="K2" s="5"/>
    </row>
    <row r="3" spans="2:15" s="1" customFormat="1" x14ac:dyDescent="0.25">
      <c r="B3" s="123" t="s">
        <v>235</v>
      </c>
      <c r="C3" s="121"/>
      <c r="D3" s="116"/>
      <c r="E3" s="116"/>
      <c r="F3" s="116"/>
      <c r="G3" s="116"/>
      <c r="H3" s="116"/>
      <c r="I3" s="116"/>
      <c r="J3" s="5"/>
      <c r="K3" s="5"/>
    </row>
    <row r="4" spans="2:15" s="1" customFormat="1" x14ac:dyDescent="0.25">
      <c r="B4" s="120"/>
      <c r="H4" s="156"/>
      <c r="I4" s="156"/>
      <c r="J4" s="156"/>
      <c r="K4" s="156"/>
      <c r="L4" s="156"/>
      <c r="M4" s="156"/>
      <c r="N4" s="156"/>
      <c r="O4" s="156"/>
    </row>
    <row r="5" spans="2:15" s="18" customFormat="1" ht="15" customHeight="1" x14ac:dyDescent="0.25">
      <c r="B5" s="157" t="s">
        <v>215</v>
      </c>
      <c r="C5" s="157"/>
      <c r="D5" s="157"/>
      <c r="E5" s="157"/>
      <c r="F5" s="157"/>
      <c r="G5" s="157"/>
      <c r="J5"/>
      <c r="K5"/>
      <c r="L5"/>
      <c r="M5"/>
      <c r="N5"/>
      <c r="O5"/>
    </row>
    <row r="6" spans="2:15" x14ac:dyDescent="0.25">
      <c r="B6" s="19" t="s">
        <v>118</v>
      </c>
      <c r="C6" s="20">
        <v>42167</v>
      </c>
      <c r="D6" s="20">
        <v>42168</v>
      </c>
      <c r="E6" s="20">
        <v>42169</v>
      </c>
      <c r="F6" s="20">
        <v>42170</v>
      </c>
      <c r="G6" s="20">
        <v>42171</v>
      </c>
      <c r="J6"/>
      <c r="K6"/>
    </row>
    <row r="7" spans="2:15" x14ac:dyDescent="0.25">
      <c r="B7" s="21" t="s">
        <v>123</v>
      </c>
      <c r="C7" s="22">
        <f>SUMIFS('Raw Data'!I5:I334, 'Raw Data'!B5:B334, 'Excel Part-4'!C6, 'Raw Data'!G5:G334, 'Excel Part-4'!B7) / SUMIFS('Raw Data'!K5:K334, 'Raw Data'!B5:B334, 'Excel Part-4'!C6, 'Raw Data'!G5:G334, 'Excel Part-4'!B7)</f>
        <v>0.90909090909090906</v>
      </c>
      <c r="D7" s="22">
        <f>SUMIFS('Raw Data'!I5:I334, 'Raw Data'!B5:B334, 'Excel Part-4'!D6, 'Raw Data'!G5:G334, 'Excel Part-4'!B7) / SUMIFS('Raw Data'!K5:K334, 'Raw Data'!B5:B334, 'Excel Part-4'!D6, 'Raw Data'!G5:G334, 'Excel Part-4'!B7)</f>
        <v>0.95454545454545459</v>
      </c>
      <c r="E7" s="22">
        <f>SUMIFS('Raw Data'!I5:I334, 'Raw Data'!B5:B334, 'Excel Part-4'!E6, 'Raw Data'!G5:G334, 'Excel Part-4'!B7) /SUMIFS('Raw Data'!K5:K334, 'Raw Data'!B5:B334, 'Excel Part-4'!E6, 'Raw Data'!G5:G334, 'Excel Part-4'!B7)</f>
        <v>0.90909090909090906</v>
      </c>
      <c r="F7" s="22">
        <f>SUMIFS('Raw Data'!I5:I334, 'Raw Data'!B5:B334, 'Excel Part-4'!F6, 'Raw Data'!G5:G334, 'Excel Part-4'!B7) / SUMIFS('Raw Data'!K5:K334, 'Raw Data'!B5:B334, 'Excel Part-4'!F6, 'Raw Data'!G5:G334, 'Excel Part-4'!B7)</f>
        <v>0.93181818181818177</v>
      </c>
      <c r="G7" s="136">
        <f>SUMIFS('Raw Data'!I5:I334, 'Raw Data'!B5:B334, 'Excel Part-4'!G6, 'Raw Data'!G5:G334, 'Excel Part-4'!B7) / SUMIFS('Raw Data'!K5:K334, 'Raw Data'!B5:B334, 'Excel Part-4'!G6, 'Raw Data'!G5:G334, 'Excel Part-4'!B7)</f>
        <v>1</v>
      </c>
      <c r="J7"/>
      <c r="K7"/>
    </row>
    <row r="8" spans="2:15" x14ac:dyDescent="0.25">
      <c r="B8" s="26" t="s">
        <v>124</v>
      </c>
      <c r="C8" s="22">
        <f>SUMIFS('Raw Data'!I5:I334,'Raw Data'!B5:B334,'Excel Part-4'!C6,'Raw Data'!G5:G334,'Excel Part-4'!B8)/SUMIFS('Raw Data'!K5:K334,'Raw Data'!B5:B334,'Excel Part-4'!C6,'Raw Data'!G5:G334,'Excel Part-4'!B8)</f>
        <v>1</v>
      </c>
      <c r="D8" s="22">
        <f>SUMIFS('Raw Data'!I5:I334,'Raw Data'!B5:B334,'Excel Part-4'!D6,'Raw Data'!G5:G334,'Excel Part-4'!B8)/SUMIFS('Raw Data'!K5:K334,'Raw Data'!B5:B334,'Excel Part-4'!D6,'Raw Data'!G5:G334,'Excel Part-4'!B8)</f>
        <v>0.90909090909090906</v>
      </c>
      <c r="E8" s="22">
        <f>SUMIFS('Raw Data'!I5:I334,'Raw Data'!B5:B334,'Excel Part-4'!E6,'Raw Data'!G5:G334,'Excel Part-4'!B8)/SUMIFS('Raw Data'!K5:K334,'Raw Data'!B5:B334,'Excel Part-4'!E6,'Raw Data'!G5:G334,'Excel Part-4'!B8)</f>
        <v>1</v>
      </c>
      <c r="F8" s="22">
        <f>SUMIFS('Raw Data'!I5:I334,'Raw Data'!B5:B334,'Excel Part-4'!F6,'Raw Data'!G5:G334,'Excel Part-4'!B8)/SUMIFS('Raw Data'!K5:K334,'Raw Data'!B5:B334,'Excel Part-4'!F6,'Raw Data'!G5:G334,'Excel Part-4'!B8)</f>
        <v>0.90909090909090906</v>
      </c>
      <c r="G8" s="22">
        <f>SUMIFS('Raw Data'!I5:I334,'Raw Data'!B5:B334,'Excel Part-4'!G6,'Raw Data'!G5:G334,'Excel Part-4'!B8)/SUMIFS('Raw Data'!K5:K334,'Raw Data'!B5:B334,'Excel Part-4'!G6,'Raw Data'!G5:G334,'Excel Part-4'!B8)</f>
        <v>0.90909090909090906</v>
      </c>
      <c r="J8"/>
      <c r="K8"/>
    </row>
    <row r="9" spans="2:15" x14ac:dyDescent="0.25">
      <c r="B9"/>
      <c r="J9"/>
      <c r="K9"/>
    </row>
    <row r="10" spans="2:15" x14ac:dyDescent="0.25">
      <c r="J10"/>
      <c r="K10"/>
    </row>
    <row r="11" spans="2:15" x14ac:dyDescent="0.25">
      <c r="J11"/>
      <c r="K11"/>
    </row>
    <row r="12" spans="2:15" x14ac:dyDescent="0.25">
      <c r="J12"/>
      <c r="K12"/>
    </row>
    <row r="13" spans="2:15" x14ac:dyDescent="0.25">
      <c r="J13"/>
      <c r="K13"/>
    </row>
    <row r="14" spans="2:15" x14ac:dyDescent="0.25">
      <c r="J14"/>
      <c r="K14"/>
    </row>
    <row r="15" spans="2:15" x14ac:dyDescent="0.25">
      <c r="J15"/>
      <c r="K15"/>
    </row>
    <row r="16" spans="2:15" x14ac:dyDescent="0.25">
      <c r="J16"/>
      <c r="K16"/>
    </row>
    <row r="17" spans="10:11" x14ac:dyDescent="0.25">
      <c r="J17"/>
      <c r="K17"/>
    </row>
    <row r="18" spans="10:11" x14ac:dyDescent="0.25">
      <c r="J18"/>
      <c r="K18"/>
    </row>
    <row r="19" spans="10:11" x14ac:dyDescent="0.25">
      <c r="J19"/>
      <c r="K19"/>
    </row>
    <row r="20" spans="10:11" x14ac:dyDescent="0.25">
      <c r="J20"/>
      <c r="K20"/>
    </row>
    <row r="21" spans="10:11" x14ac:dyDescent="0.25">
      <c r="J21"/>
      <c r="K21"/>
    </row>
    <row r="22" spans="10:11" x14ac:dyDescent="0.25">
      <c r="J22"/>
      <c r="K22"/>
    </row>
    <row r="23" spans="10:11" x14ac:dyDescent="0.25">
      <c r="J23"/>
      <c r="K23"/>
    </row>
    <row r="24" spans="10:11" x14ac:dyDescent="0.25">
      <c r="J24"/>
      <c r="K24"/>
    </row>
    <row r="25" spans="10:11" x14ac:dyDescent="0.25">
      <c r="J25"/>
      <c r="K25"/>
    </row>
    <row r="26" spans="10:11" x14ac:dyDescent="0.25">
      <c r="J26"/>
      <c r="K26"/>
    </row>
    <row r="27" spans="10:11" x14ac:dyDescent="0.25">
      <c r="J27"/>
      <c r="K27"/>
    </row>
    <row r="28" spans="10:11" x14ac:dyDescent="0.25">
      <c r="J28"/>
      <c r="K28"/>
    </row>
    <row r="29" spans="10:11" x14ac:dyDescent="0.25">
      <c r="J29"/>
      <c r="K29"/>
    </row>
    <row r="30" spans="10:11" x14ac:dyDescent="0.25">
      <c r="J30"/>
      <c r="K30"/>
    </row>
    <row r="31" spans="10:11" x14ac:dyDescent="0.25">
      <c r="J31"/>
      <c r="K31"/>
    </row>
    <row r="32" spans="10:11" x14ac:dyDescent="0.25">
      <c r="J32"/>
      <c r="K32"/>
    </row>
    <row r="33" spans="10:11" x14ac:dyDescent="0.25">
      <c r="J33"/>
      <c r="K33"/>
    </row>
    <row r="34" spans="10:11" x14ac:dyDescent="0.25">
      <c r="J34"/>
      <c r="K34"/>
    </row>
    <row r="35" spans="10:11" x14ac:dyDescent="0.25">
      <c r="J35"/>
      <c r="K35"/>
    </row>
    <row r="36" spans="10:11" x14ac:dyDescent="0.25">
      <c r="J36"/>
      <c r="K36"/>
    </row>
    <row r="37" spans="10:11" x14ac:dyDescent="0.25">
      <c r="J37"/>
      <c r="K37"/>
    </row>
    <row r="38" spans="10:11" x14ac:dyDescent="0.25">
      <c r="J38"/>
      <c r="K38"/>
    </row>
    <row r="39" spans="10:11" x14ac:dyDescent="0.25">
      <c r="J39"/>
      <c r="K39"/>
    </row>
    <row r="40" spans="10:11" ht="15" customHeight="1" x14ac:dyDescent="0.25">
      <c r="J40"/>
      <c r="K40"/>
    </row>
    <row r="41" spans="10:11" ht="15" customHeight="1" x14ac:dyDescent="0.25">
      <c r="J41"/>
      <c r="K41"/>
    </row>
    <row r="42" spans="10:11" ht="15" customHeight="1" x14ac:dyDescent="0.25">
      <c r="J42"/>
      <c r="K42"/>
    </row>
    <row r="43" spans="10:11" ht="15" customHeight="1" x14ac:dyDescent="0.25">
      <c r="J43"/>
      <c r="K43"/>
    </row>
    <row r="44" spans="10:11" ht="15" customHeight="1" x14ac:dyDescent="0.25">
      <c r="J44"/>
      <c r="K44"/>
    </row>
    <row r="45" spans="10:11" ht="15" customHeight="1" x14ac:dyDescent="0.25">
      <c r="J45"/>
      <c r="K45"/>
    </row>
    <row r="46" spans="10:11" ht="15" customHeight="1" x14ac:dyDescent="0.25">
      <c r="J46"/>
      <c r="K46"/>
    </row>
    <row r="47" spans="10:11" ht="15" customHeight="1" x14ac:dyDescent="0.25">
      <c r="J47"/>
      <c r="K47"/>
    </row>
    <row r="48" spans="10:11" ht="15" customHeight="1" x14ac:dyDescent="0.25">
      <c r="J48"/>
      <c r="K48"/>
    </row>
    <row r="49" spans="10:11" ht="15" customHeight="1" x14ac:dyDescent="0.25">
      <c r="J49"/>
      <c r="K49"/>
    </row>
    <row r="50" spans="10:11" ht="15" customHeight="1" x14ac:dyDescent="0.25">
      <c r="J50"/>
      <c r="K50"/>
    </row>
    <row r="51" spans="10:11" ht="15" customHeight="1" x14ac:dyDescent="0.25">
      <c r="J51"/>
      <c r="K51"/>
    </row>
    <row r="52" spans="10:11" ht="15" customHeight="1" x14ac:dyDescent="0.25">
      <c r="J52"/>
      <c r="K52"/>
    </row>
    <row r="53" spans="10:11" ht="15" customHeight="1" x14ac:dyDescent="0.25">
      <c r="J53"/>
      <c r="K53"/>
    </row>
    <row r="54" spans="10:11" ht="15" customHeight="1" x14ac:dyDescent="0.25">
      <c r="J54"/>
      <c r="K54"/>
    </row>
    <row r="55" spans="10:11" ht="15" customHeight="1" x14ac:dyDescent="0.25">
      <c r="J55"/>
      <c r="K55"/>
    </row>
    <row r="56" spans="10:11" ht="15" customHeight="1" x14ac:dyDescent="0.25">
      <c r="J56"/>
      <c r="K56"/>
    </row>
    <row r="57" spans="10:11" ht="15" customHeight="1" x14ac:dyDescent="0.25">
      <c r="J57"/>
      <c r="K57"/>
    </row>
    <row r="58" spans="10:11" ht="15" customHeight="1" x14ac:dyDescent="0.25">
      <c r="J58"/>
      <c r="K58"/>
    </row>
    <row r="59" spans="10:11" ht="15" customHeight="1" x14ac:dyDescent="0.25">
      <c r="J59"/>
      <c r="K59"/>
    </row>
    <row r="60" spans="10:11" ht="15" customHeight="1" x14ac:dyDescent="0.25">
      <c r="J60"/>
      <c r="K60"/>
    </row>
    <row r="61" spans="10:11" ht="15" customHeight="1" x14ac:dyDescent="0.25">
      <c r="J61"/>
      <c r="K61"/>
    </row>
    <row r="62" spans="10:11" ht="15" customHeight="1" x14ac:dyDescent="0.25">
      <c r="J62"/>
      <c r="K62"/>
    </row>
    <row r="63" spans="10:11" ht="15" customHeight="1" x14ac:dyDescent="0.25">
      <c r="J63"/>
      <c r="K63"/>
    </row>
    <row r="64" spans="10:11" ht="15" customHeight="1" x14ac:dyDescent="0.25">
      <c r="J64"/>
      <c r="K64"/>
    </row>
    <row r="65" spans="10:11" ht="15" customHeight="1" x14ac:dyDescent="0.25">
      <c r="J65"/>
      <c r="K65"/>
    </row>
    <row r="66" spans="10:11" ht="15" customHeight="1" x14ac:dyDescent="0.25">
      <c r="J66"/>
      <c r="K66"/>
    </row>
    <row r="67" spans="10:11" ht="15" customHeight="1" x14ac:dyDescent="0.25">
      <c r="J67"/>
      <c r="K67"/>
    </row>
    <row r="68" spans="10:11" ht="15" customHeight="1" x14ac:dyDescent="0.25">
      <c r="J68"/>
      <c r="K68"/>
    </row>
    <row r="69" spans="10:11" ht="15" customHeight="1" x14ac:dyDescent="0.25">
      <c r="J69"/>
      <c r="K69"/>
    </row>
    <row r="70" spans="10:11" ht="15" customHeight="1" x14ac:dyDescent="0.25">
      <c r="J70"/>
      <c r="K70"/>
    </row>
    <row r="71" spans="10:11" ht="15" customHeight="1" x14ac:dyDescent="0.25">
      <c r="J71"/>
      <c r="K71"/>
    </row>
    <row r="72" spans="10:11" ht="15" customHeight="1" x14ac:dyDescent="0.25">
      <c r="J72"/>
      <c r="K72"/>
    </row>
    <row r="73" spans="10:11" ht="15" customHeight="1" x14ac:dyDescent="0.25">
      <c r="J73"/>
      <c r="K73"/>
    </row>
    <row r="74" spans="10:11" ht="15" customHeight="1" x14ac:dyDescent="0.25">
      <c r="J74"/>
      <c r="K74"/>
    </row>
    <row r="75" spans="10:11" ht="15" customHeight="1" x14ac:dyDescent="0.25">
      <c r="J75"/>
      <c r="K75"/>
    </row>
    <row r="76" spans="10:11" ht="15" customHeight="1" x14ac:dyDescent="0.25">
      <c r="J76"/>
      <c r="K76"/>
    </row>
    <row r="77" spans="10:11" ht="15" customHeight="1" x14ac:dyDescent="0.25">
      <c r="J77"/>
      <c r="K77"/>
    </row>
    <row r="78" spans="10:11" ht="15" customHeight="1" x14ac:dyDescent="0.25">
      <c r="J78"/>
      <c r="K78"/>
    </row>
    <row r="79" spans="10:11" ht="15" customHeight="1" x14ac:dyDescent="0.25">
      <c r="J79"/>
      <c r="K79"/>
    </row>
    <row r="80" spans="10:11" ht="15" customHeight="1" x14ac:dyDescent="0.25">
      <c r="J80"/>
      <c r="K80"/>
    </row>
    <row r="81" spans="10:11" ht="15" customHeight="1" x14ac:dyDescent="0.25">
      <c r="J81"/>
      <c r="K81"/>
    </row>
    <row r="82" spans="10:11" ht="15" customHeight="1" x14ac:dyDescent="0.25">
      <c r="J82"/>
      <c r="K82"/>
    </row>
    <row r="83" spans="10:11" ht="15" customHeight="1" x14ac:dyDescent="0.25">
      <c r="J83"/>
      <c r="K83"/>
    </row>
    <row r="84" spans="10:11" ht="15" customHeight="1" x14ac:dyDescent="0.25">
      <c r="J84"/>
      <c r="K84"/>
    </row>
    <row r="85" spans="10:11" ht="15" customHeight="1" x14ac:dyDescent="0.25">
      <c r="J85"/>
      <c r="K85"/>
    </row>
    <row r="86" spans="10:11" ht="15" customHeight="1" x14ac:dyDescent="0.25">
      <c r="J86"/>
      <c r="K86"/>
    </row>
    <row r="87" spans="10:11" ht="15" customHeight="1" x14ac:dyDescent="0.25">
      <c r="J87"/>
      <c r="K87"/>
    </row>
    <row r="88" spans="10:11" ht="15" customHeight="1" x14ac:dyDescent="0.25">
      <c r="J88"/>
      <c r="K88"/>
    </row>
    <row r="89" spans="10:11" ht="15" customHeight="1" x14ac:dyDescent="0.25">
      <c r="J89"/>
      <c r="K89"/>
    </row>
    <row r="90" spans="10:11" ht="15" customHeight="1" x14ac:dyDescent="0.25">
      <c r="J90"/>
      <c r="K90"/>
    </row>
    <row r="91" spans="10:11" ht="15" customHeight="1" x14ac:dyDescent="0.25">
      <c r="J91"/>
      <c r="K91"/>
    </row>
    <row r="92" spans="10:11" ht="15" customHeight="1" x14ac:dyDescent="0.25">
      <c r="J92"/>
      <c r="K92"/>
    </row>
    <row r="93" spans="10:11" ht="15" customHeight="1" x14ac:dyDescent="0.25">
      <c r="J93"/>
      <c r="K93"/>
    </row>
    <row r="94" spans="10:11" ht="15" customHeight="1" x14ac:dyDescent="0.25">
      <c r="J94"/>
      <c r="K94"/>
    </row>
    <row r="95" spans="10:11" ht="15" customHeight="1" x14ac:dyDescent="0.25">
      <c r="J95"/>
      <c r="K95"/>
    </row>
    <row r="96" spans="10:11" ht="15" customHeight="1" x14ac:dyDescent="0.25">
      <c r="J96"/>
      <c r="K96"/>
    </row>
    <row r="97" spans="10:11" ht="15" customHeight="1" x14ac:dyDescent="0.25">
      <c r="J97"/>
      <c r="K97"/>
    </row>
    <row r="98" spans="10:11" ht="15" customHeight="1" x14ac:dyDescent="0.25">
      <c r="J98"/>
      <c r="K98"/>
    </row>
    <row r="99" spans="10:11" ht="15" customHeight="1" x14ac:dyDescent="0.25">
      <c r="J99"/>
      <c r="K99"/>
    </row>
    <row r="100" spans="10:11" ht="15" customHeight="1" x14ac:dyDescent="0.25">
      <c r="J100"/>
      <c r="K100"/>
    </row>
    <row r="101" spans="10:11" ht="15" customHeight="1" x14ac:dyDescent="0.25">
      <c r="J101"/>
      <c r="K101"/>
    </row>
    <row r="102" spans="10:11" ht="15" customHeight="1" x14ac:dyDescent="0.25">
      <c r="J102"/>
      <c r="K102"/>
    </row>
    <row r="103" spans="10:11" ht="15" customHeight="1" x14ac:dyDescent="0.25">
      <c r="J103"/>
      <c r="K103"/>
    </row>
    <row r="104" spans="10:11" ht="15" customHeight="1" x14ac:dyDescent="0.25">
      <c r="J104"/>
      <c r="K104"/>
    </row>
    <row r="105" spans="10:11" ht="15" customHeight="1" x14ac:dyDescent="0.25">
      <c r="J105"/>
      <c r="K105"/>
    </row>
    <row r="106" spans="10:11" ht="15" customHeight="1" x14ac:dyDescent="0.25">
      <c r="J106"/>
      <c r="K106"/>
    </row>
  </sheetData>
  <mergeCells count="2">
    <mergeCell ref="H4:O4"/>
    <mergeCell ref="B5:G5"/>
  </mergeCells>
  <conditionalFormatting sqref="C7:G8">
    <cfRule type="containsText" dxfId="0" priority="1" operator="containsText" text="False">
      <formula>NOT(ISERROR(SEARCH("False",C7)))</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FF486-98F0-417A-8DC4-CD316AA257EC}">
  <sheetPr>
    <tabColor rgb="FFFFC000"/>
  </sheetPr>
  <dimension ref="B2:O30"/>
  <sheetViews>
    <sheetView topLeftCell="A10" zoomScale="110" zoomScaleNormal="110" workbookViewId="0">
      <selection activeCell="N30" sqref="N30"/>
    </sheetView>
  </sheetViews>
  <sheetFormatPr defaultColWidth="8.7109375" defaultRowHeight="15" x14ac:dyDescent="0.25"/>
  <cols>
    <col min="1" max="1" width="2.85546875" style="1" customWidth="1"/>
    <col min="2" max="2" width="11.28515625" style="1" customWidth="1"/>
    <col min="3" max="3" width="10.85546875" style="1" bestFit="1" customWidth="1"/>
    <col min="4" max="4" width="10.140625" style="1" customWidth="1"/>
    <col min="5" max="6" width="10.85546875" style="1" bestFit="1" customWidth="1"/>
    <col min="7" max="7" width="12.28515625" style="1" customWidth="1"/>
    <col min="8" max="9" width="10.85546875" style="1" bestFit="1" customWidth="1"/>
    <col min="10" max="10" width="10.140625" style="1" customWidth="1"/>
    <col min="11" max="11" width="11.5703125" style="1" bestFit="1" customWidth="1"/>
    <col min="12" max="12" width="10.85546875" style="1" bestFit="1" customWidth="1"/>
    <col min="13" max="13" width="10.140625" style="1" customWidth="1"/>
    <col min="14" max="15" width="10.85546875" style="1" bestFit="1" customWidth="1"/>
    <col min="16" max="16384" width="8.7109375" style="1"/>
  </cols>
  <sheetData>
    <row r="2" spans="2:15" x14ac:dyDescent="0.25">
      <c r="B2" s="122" t="s">
        <v>125</v>
      </c>
      <c r="C2" s="118"/>
      <c r="D2" s="118"/>
      <c r="E2" s="118"/>
      <c r="F2" s="118"/>
      <c r="G2" s="118"/>
      <c r="H2" s="118"/>
      <c r="J2" s="5"/>
      <c r="K2" s="5"/>
    </row>
    <row r="3" spans="2:15" x14ac:dyDescent="0.25">
      <c r="B3" s="124" t="s">
        <v>237</v>
      </c>
      <c r="C3" s="122"/>
      <c r="D3" s="118"/>
      <c r="E3" s="118"/>
      <c r="F3" s="118"/>
      <c r="G3" s="118"/>
      <c r="H3" s="118"/>
      <c r="J3" s="5"/>
      <c r="K3" s="5"/>
    </row>
    <row r="5" spans="2:15" x14ac:dyDescent="0.25">
      <c r="B5" s="154" t="s">
        <v>216</v>
      </c>
      <c r="C5" s="154"/>
      <c r="D5" s="154"/>
      <c r="E5" s="154"/>
      <c r="F5" s="154"/>
      <c r="G5" s="154"/>
      <c r="H5" s="154"/>
      <c r="I5" s="154"/>
      <c r="J5" s="154"/>
      <c r="K5" s="154"/>
      <c r="L5" s="154"/>
      <c r="M5" s="154"/>
      <c r="N5" s="154"/>
      <c r="O5" s="154"/>
    </row>
    <row r="7" spans="2:15" x14ac:dyDescent="0.25">
      <c r="B7" s="122" t="s">
        <v>204</v>
      </c>
      <c r="C7" s="122"/>
      <c r="D7" s="122"/>
      <c r="E7" s="122" t="s">
        <v>205</v>
      </c>
      <c r="F7" s="122"/>
      <c r="G7" s="122"/>
      <c r="H7" s="122" t="s">
        <v>212</v>
      </c>
      <c r="I7" s="122"/>
      <c r="J7" s="122"/>
      <c r="K7" s="122" t="s">
        <v>213</v>
      </c>
      <c r="L7" s="122"/>
      <c r="M7" s="122"/>
      <c r="N7" s="122" t="s">
        <v>214</v>
      </c>
    </row>
    <row r="8" spans="2:15" x14ac:dyDescent="0.25">
      <c r="B8" s="1" t="s">
        <v>126</v>
      </c>
      <c r="C8" s="5" t="s">
        <v>119</v>
      </c>
      <c r="E8" s="1" t="s">
        <v>126</v>
      </c>
      <c r="F8" s="5" t="s">
        <v>119</v>
      </c>
      <c r="H8" s="1" t="s">
        <v>126</v>
      </c>
      <c r="I8" s="5" t="s">
        <v>119</v>
      </c>
      <c r="K8" s="1" t="s">
        <v>126</v>
      </c>
      <c r="L8" s="5" t="s">
        <v>119</v>
      </c>
      <c r="N8" s="1" t="s">
        <v>126</v>
      </c>
      <c r="O8" s="5" t="s">
        <v>119</v>
      </c>
    </row>
    <row r="9" spans="2:15" x14ac:dyDescent="0.25">
      <c r="B9" s="95">
        <v>44927</v>
      </c>
      <c r="C9" s="27">
        <v>44927</v>
      </c>
      <c r="E9" s="95">
        <v>44949</v>
      </c>
      <c r="F9" s="27">
        <v>44949</v>
      </c>
      <c r="H9" s="95">
        <v>44971</v>
      </c>
      <c r="I9" s="27">
        <v>44971</v>
      </c>
      <c r="K9" s="95">
        <v>44993</v>
      </c>
      <c r="L9" s="27">
        <v>44993</v>
      </c>
      <c r="N9" s="95">
        <v>45015</v>
      </c>
      <c r="O9" s="27">
        <v>45015</v>
      </c>
    </row>
    <row r="10" spans="2:15" x14ac:dyDescent="0.25">
      <c r="B10" s="96">
        <f>C10 - WEEKDAY(C10, 1) + 1</f>
        <v>44927</v>
      </c>
      <c r="C10" s="27">
        <v>44928</v>
      </c>
      <c r="E10" s="96">
        <f>F10 - WEEKDAY(F10, 1) + 2</f>
        <v>44949</v>
      </c>
      <c r="F10" s="27">
        <v>44950</v>
      </c>
      <c r="G10" s="27"/>
      <c r="H10" s="96">
        <f>I10 - WEEKDAY(I10, 3) + 1</f>
        <v>44971</v>
      </c>
      <c r="I10" s="27">
        <v>44972</v>
      </c>
      <c r="K10" s="96">
        <f>L10-WEEKDAY(L10, 3) + 2</f>
        <v>44993</v>
      </c>
      <c r="L10" s="27">
        <v>44994</v>
      </c>
      <c r="M10" s="27"/>
      <c r="N10" s="96">
        <f>O10 - WEEKDAY(O10, 3) + 3</f>
        <v>45015</v>
      </c>
      <c r="O10" s="27">
        <v>45016</v>
      </c>
    </row>
    <row r="11" spans="2:15" x14ac:dyDescent="0.25">
      <c r="B11" s="96">
        <f>C11 - WEEKDAY(C11, 1) + 1</f>
        <v>44927</v>
      </c>
      <c r="C11" s="27">
        <v>44929</v>
      </c>
      <c r="E11" s="96">
        <f t="shared" ref="E11:E30" si="0">F11 - WEEKDAY(F11, 1) + 2</f>
        <v>44949</v>
      </c>
      <c r="F11" s="27">
        <v>44951</v>
      </c>
      <c r="G11" s="27"/>
      <c r="H11" s="96">
        <f t="shared" ref="H11:H30" si="1">I11 - WEEKDAY(I11, 3) + 1</f>
        <v>44971</v>
      </c>
      <c r="I11" s="27">
        <v>44973</v>
      </c>
      <c r="K11" s="96">
        <f>L11-WEEKDAY(L11, 3) + 2</f>
        <v>44993</v>
      </c>
      <c r="L11" s="27">
        <v>44995</v>
      </c>
      <c r="N11" s="96">
        <f t="shared" ref="N11:N30" si="2">O11 - WEEKDAY(O11, 3) + 3</f>
        <v>45015</v>
      </c>
      <c r="O11" s="27">
        <v>45017</v>
      </c>
    </row>
    <row r="12" spans="2:15" x14ac:dyDescent="0.25">
      <c r="B12" s="96">
        <f t="shared" ref="B12:B30" si="3">C12 - WEEKDAY(C12, 1) + 1</f>
        <v>44927</v>
      </c>
      <c r="C12" s="27">
        <v>44930</v>
      </c>
      <c r="E12" s="96">
        <f t="shared" si="0"/>
        <v>44949</v>
      </c>
      <c r="F12" s="27">
        <v>44952</v>
      </c>
      <c r="G12" s="27"/>
      <c r="H12" s="96">
        <f t="shared" si="1"/>
        <v>44971</v>
      </c>
      <c r="I12" s="27">
        <v>44974</v>
      </c>
      <c r="K12" s="96">
        <f t="shared" ref="K12:K30" si="4">L12-WEEKDAY(L12, 3) + 2</f>
        <v>44993</v>
      </c>
      <c r="L12" s="27">
        <v>44996</v>
      </c>
      <c r="N12" s="96">
        <f t="shared" si="2"/>
        <v>45015</v>
      </c>
      <c r="O12" s="27">
        <v>45018</v>
      </c>
    </row>
    <row r="13" spans="2:15" x14ac:dyDescent="0.25">
      <c r="B13" s="96">
        <f t="shared" si="3"/>
        <v>44927</v>
      </c>
      <c r="C13" s="27">
        <v>44931</v>
      </c>
      <c r="E13" s="96">
        <f t="shared" si="0"/>
        <v>44949</v>
      </c>
      <c r="F13" s="27">
        <v>44953</v>
      </c>
      <c r="G13" s="27"/>
      <c r="H13" s="96">
        <f t="shared" si="1"/>
        <v>44971</v>
      </c>
      <c r="I13" s="27">
        <v>44975</v>
      </c>
      <c r="K13" s="96">
        <f t="shared" si="4"/>
        <v>44993</v>
      </c>
      <c r="L13" s="27">
        <v>44997</v>
      </c>
      <c r="N13" s="96">
        <f t="shared" si="2"/>
        <v>45022</v>
      </c>
      <c r="O13" s="27">
        <v>45019</v>
      </c>
    </row>
    <row r="14" spans="2:15" x14ac:dyDescent="0.25">
      <c r="B14" s="96">
        <f t="shared" si="3"/>
        <v>44927</v>
      </c>
      <c r="C14" s="27">
        <v>44932</v>
      </c>
      <c r="E14" s="96">
        <f t="shared" si="0"/>
        <v>44949</v>
      </c>
      <c r="F14" s="27">
        <v>44954</v>
      </c>
      <c r="G14" s="27"/>
      <c r="H14" s="96">
        <f t="shared" si="1"/>
        <v>44971</v>
      </c>
      <c r="I14" s="27">
        <v>44976</v>
      </c>
      <c r="K14" s="96">
        <f t="shared" si="4"/>
        <v>45000</v>
      </c>
      <c r="L14" s="27">
        <v>44998</v>
      </c>
      <c r="N14" s="96">
        <f t="shared" si="2"/>
        <v>45022</v>
      </c>
      <c r="O14" s="27">
        <v>45020</v>
      </c>
    </row>
    <row r="15" spans="2:15" x14ac:dyDescent="0.25">
      <c r="B15" s="96">
        <f t="shared" si="3"/>
        <v>44927</v>
      </c>
      <c r="C15" s="27">
        <v>44933</v>
      </c>
      <c r="E15" s="96">
        <f t="shared" si="0"/>
        <v>44956</v>
      </c>
      <c r="F15" s="27">
        <v>44955</v>
      </c>
      <c r="G15" s="27"/>
      <c r="H15" s="96">
        <f t="shared" si="1"/>
        <v>44978</v>
      </c>
      <c r="I15" s="27">
        <v>44977</v>
      </c>
      <c r="K15" s="96">
        <f t="shared" si="4"/>
        <v>45000</v>
      </c>
      <c r="L15" s="27">
        <v>44999</v>
      </c>
      <c r="N15" s="96">
        <f t="shared" si="2"/>
        <v>45022</v>
      </c>
      <c r="O15" s="27">
        <v>45021</v>
      </c>
    </row>
    <row r="16" spans="2:15" x14ac:dyDescent="0.25">
      <c r="B16" s="96">
        <f t="shared" si="3"/>
        <v>44934</v>
      </c>
      <c r="C16" s="27">
        <v>44934</v>
      </c>
      <c r="E16" s="96">
        <f t="shared" si="0"/>
        <v>44956</v>
      </c>
      <c r="F16" s="27">
        <v>44956</v>
      </c>
      <c r="G16" s="27"/>
      <c r="H16" s="96">
        <f t="shared" si="1"/>
        <v>44978</v>
      </c>
      <c r="I16" s="27">
        <v>44978</v>
      </c>
      <c r="K16" s="96">
        <f t="shared" si="4"/>
        <v>45000</v>
      </c>
      <c r="L16" s="27">
        <v>45000</v>
      </c>
      <c r="N16" s="96">
        <f t="shared" si="2"/>
        <v>45022</v>
      </c>
      <c r="O16" s="27">
        <v>45022</v>
      </c>
    </row>
    <row r="17" spans="2:15" x14ac:dyDescent="0.25">
      <c r="B17" s="96">
        <f t="shared" si="3"/>
        <v>44934</v>
      </c>
      <c r="C17" s="27">
        <v>44935</v>
      </c>
      <c r="E17" s="96">
        <f t="shared" si="0"/>
        <v>44956</v>
      </c>
      <c r="F17" s="27">
        <v>44957</v>
      </c>
      <c r="G17" s="27"/>
      <c r="H17" s="96">
        <f t="shared" si="1"/>
        <v>44978</v>
      </c>
      <c r="I17" s="27">
        <v>44979</v>
      </c>
      <c r="K17" s="96">
        <f t="shared" si="4"/>
        <v>45000</v>
      </c>
      <c r="L17" s="27">
        <v>45001</v>
      </c>
      <c r="N17" s="96">
        <f t="shared" si="2"/>
        <v>45022</v>
      </c>
      <c r="O17" s="27">
        <v>45023</v>
      </c>
    </row>
    <row r="18" spans="2:15" x14ac:dyDescent="0.25">
      <c r="B18" s="96">
        <f t="shared" si="3"/>
        <v>44934</v>
      </c>
      <c r="C18" s="27">
        <v>44936</v>
      </c>
      <c r="E18" s="96">
        <f t="shared" si="0"/>
        <v>44956</v>
      </c>
      <c r="F18" s="27">
        <v>44958</v>
      </c>
      <c r="G18" s="27"/>
      <c r="H18" s="96">
        <f t="shared" si="1"/>
        <v>44978</v>
      </c>
      <c r="I18" s="27">
        <v>44980</v>
      </c>
      <c r="K18" s="96">
        <f t="shared" si="4"/>
        <v>45000</v>
      </c>
      <c r="L18" s="27">
        <v>45002</v>
      </c>
      <c r="N18" s="96">
        <f t="shared" si="2"/>
        <v>45022</v>
      </c>
      <c r="O18" s="27">
        <v>45024</v>
      </c>
    </row>
    <row r="19" spans="2:15" x14ac:dyDescent="0.25">
      <c r="B19" s="96">
        <f t="shared" si="3"/>
        <v>44934</v>
      </c>
      <c r="C19" s="27">
        <v>44937</v>
      </c>
      <c r="E19" s="96">
        <f t="shared" si="0"/>
        <v>44956</v>
      </c>
      <c r="F19" s="27">
        <v>44959</v>
      </c>
      <c r="G19" s="27"/>
      <c r="H19" s="96">
        <f t="shared" si="1"/>
        <v>44978</v>
      </c>
      <c r="I19" s="27">
        <v>44981</v>
      </c>
      <c r="K19" s="96">
        <f t="shared" si="4"/>
        <v>45000</v>
      </c>
      <c r="L19" s="27">
        <v>45003</v>
      </c>
      <c r="N19" s="96">
        <f t="shared" si="2"/>
        <v>45022</v>
      </c>
      <c r="O19" s="27">
        <v>45025</v>
      </c>
    </row>
    <row r="20" spans="2:15" x14ac:dyDescent="0.25">
      <c r="B20" s="96">
        <f t="shared" si="3"/>
        <v>44934</v>
      </c>
      <c r="C20" s="27">
        <v>44938</v>
      </c>
      <c r="E20" s="96">
        <f t="shared" si="0"/>
        <v>44956</v>
      </c>
      <c r="F20" s="27">
        <v>44960</v>
      </c>
      <c r="G20" s="27"/>
      <c r="H20" s="96">
        <f t="shared" si="1"/>
        <v>44978</v>
      </c>
      <c r="I20" s="27">
        <v>44982</v>
      </c>
      <c r="K20" s="96">
        <f t="shared" si="4"/>
        <v>45000</v>
      </c>
      <c r="L20" s="27">
        <v>45004</v>
      </c>
      <c r="N20" s="96">
        <f t="shared" si="2"/>
        <v>45029</v>
      </c>
      <c r="O20" s="27">
        <v>45026</v>
      </c>
    </row>
    <row r="21" spans="2:15" x14ac:dyDescent="0.25">
      <c r="B21" s="96">
        <f t="shared" si="3"/>
        <v>44934</v>
      </c>
      <c r="C21" s="27">
        <v>44939</v>
      </c>
      <c r="E21" s="96">
        <f t="shared" si="0"/>
        <v>44956</v>
      </c>
      <c r="F21" s="27">
        <v>44961</v>
      </c>
      <c r="G21" s="27"/>
      <c r="H21" s="96">
        <f t="shared" si="1"/>
        <v>44978</v>
      </c>
      <c r="I21" s="27">
        <v>44983</v>
      </c>
      <c r="K21" s="96">
        <f t="shared" si="4"/>
        <v>45007</v>
      </c>
      <c r="L21" s="27">
        <v>45005</v>
      </c>
      <c r="N21" s="96">
        <f t="shared" si="2"/>
        <v>45029</v>
      </c>
      <c r="O21" s="27">
        <v>45027</v>
      </c>
    </row>
    <row r="22" spans="2:15" x14ac:dyDescent="0.25">
      <c r="B22" s="96">
        <f t="shared" si="3"/>
        <v>44934</v>
      </c>
      <c r="C22" s="27">
        <v>44940</v>
      </c>
      <c r="E22" s="96">
        <f t="shared" si="0"/>
        <v>44963</v>
      </c>
      <c r="F22" s="27">
        <v>44962</v>
      </c>
      <c r="G22" s="27"/>
      <c r="H22" s="96">
        <f t="shared" si="1"/>
        <v>44985</v>
      </c>
      <c r="I22" s="27">
        <v>44984</v>
      </c>
      <c r="K22" s="96">
        <f t="shared" si="4"/>
        <v>45007</v>
      </c>
      <c r="L22" s="27">
        <v>45006</v>
      </c>
      <c r="N22" s="96">
        <f t="shared" si="2"/>
        <v>45029</v>
      </c>
      <c r="O22" s="27">
        <v>45028</v>
      </c>
    </row>
    <row r="23" spans="2:15" x14ac:dyDescent="0.25">
      <c r="B23" s="96">
        <f t="shared" si="3"/>
        <v>44941</v>
      </c>
      <c r="C23" s="27">
        <v>44941</v>
      </c>
      <c r="E23" s="96">
        <f t="shared" si="0"/>
        <v>44963</v>
      </c>
      <c r="F23" s="27">
        <v>44963</v>
      </c>
      <c r="G23" s="27"/>
      <c r="H23" s="96">
        <f t="shared" si="1"/>
        <v>44985</v>
      </c>
      <c r="I23" s="27">
        <v>44985</v>
      </c>
      <c r="K23" s="96">
        <f t="shared" si="4"/>
        <v>45007</v>
      </c>
      <c r="L23" s="27">
        <v>45007</v>
      </c>
      <c r="N23" s="96">
        <f t="shared" si="2"/>
        <v>45029</v>
      </c>
      <c r="O23" s="27">
        <v>45029</v>
      </c>
    </row>
    <row r="24" spans="2:15" x14ac:dyDescent="0.25">
      <c r="B24" s="96">
        <f t="shared" si="3"/>
        <v>44941</v>
      </c>
      <c r="C24" s="27">
        <v>44942</v>
      </c>
      <c r="E24" s="96">
        <f t="shared" si="0"/>
        <v>44963</v>
      </c>
      <c r="F24" s="27">
        <v>44964</v>
      </c>
      <c r="G24" s="27"/>
      <c r="H24" s="96">
        <f t="shared" si="1"/>
        <v>44985</v>
      </c>
      <c r="I24" s="27">
        <v>44986</v>
      </c>
      <c r="K24" s="96">
        <f t="shared" si="4"/>
        <v>45007</v>
      </c>
      <c r="L24" s="27">
        <v>45008</v>
      </c>
      <c r="N24" s="96">
        <f t="shared" si="2"/>
        <v>45029</v>
      </c>
      <c r="O24" s="27">
        <v>45030</v>
      </c>
    </row>
    <row r="25" spans="2:15" x14ac:dyDescent="0.25">
      <c r="B25" s="96">
        <f t="shared" si="3"/>
        <v>44941</v>
      </c>
      <c r="C25" s="27">
        <v>44943</v>
      </c>
      <c r="E25" s="96">
        <f t="shared" si="0"/>
        <v>44963</v>
      </c>
      <c r="F25" s="27">
        <v>44965</v>
      </c>
      <c r="G25" s="27"/>
      <c r="H25" s="96">
        <f t="shared" si="1"/>
        <v>44985</v>
      </c>
      <c r="I25" s="27">
        <v>44987</v>
      </c>
      <c r="K25" s="96">
        <f t="shared" si="4"/>
        <v>45007</v>
      </c>
      <c r="L25" s="27">
        <v>45009</v>
      </c>
      <c r="N25" s="96">
        <f t="shared" si="2"/>
        <v>45029</v>
      </c>
      <c r="O25" s="27">
        <v>45031</v>
      </c>
    </row>
    <row r="26" spans="2:15" x14ac:dyDescent="0.25">
      <c r="B26" s="96">
        <f t="shared" si="3"/>
        <v>44941</v>
      </c>
      <c r="C26" s="27">
        <v>44944</v>
      </c>
      <c r="E26" s="96">
        <f t="shared" si="0"/>
        <v>44963</v>
      </c>
      <c r="F26" s="27">
        <v>44966</v>
      </c>
      <c r="G26" s="27"/>
      <c r="H26" s="96">
        <f t="shared" si="1"/>
        <v>44985</v>
      </c>
      <c r="I26" s="27">
        <v>44988</v>
      </c>
      <c r="K26" s="96">
        <f t="shared" si="4"/>
        <v>45007</v>
      </c>
      <c r="L26" s="27">
        <v>45010</v>
      </c>
      <c r="N26" s="96">
        <f t="shared" si="2"/>
        <v>45029</v>
      </c>
      <c r="O26" s="27">
        <v>45032</v>
      </c>
    </row>
    <row r="27" spans="2:15" x14ac:dyDescent="0.25">
      <c r="B27" s="96">
        <f t="shared" si="3"/>
        <v>44941</v>
      </c>
      <c r="C27" s="27">
        <v>44945</v>
      </c>
      <c r="E27" s="96">
        <f t="shared" si="0"/>
        <v>44963</v>
      </c>
      <c r="F27" s="27">
        <v>44967</v>
      </c>
      <c r="G27" s="27"/>
      <c r="H27" s="96">
        <f t="shared" si="1"/>
        <v>44985</v>
      </c>
      <c r="I27" s="27">
        <v>44989</v>
      </c>
      <c r="K27" s="96">
        <f t="shared" si="4"/>
        <v>45007</v>
      </c>
      <c r="L27" s="27">
        <v>45011</v>
      </c>
      <c r="N27" s="96">
        <f t="shared" si="2"/>
        <v>45036</v>
      </c>
      <c r="O27" s="27">
        <v>45033</v>
      </c>
    </row>
    <row r="28" spans="2:15" x14ac:dyDescent="0.25">
      <c r="B28" s="96">
        <f t="shared" si="3"/>
        <v>44941</v>
      </c>
      <c r="C28" s="27">
        <v>44946</v>
      </c>
      <c r="E28" s="96">
        <f t="shared" si="0"/>
        <v>44963</v>
      </c>
      <c r="F28" s="27">
        <v>44968</v>
      </c>
      <c r="G28" s="27"/>
      <c r="H28" s="96">
        <f t="shared" si="1"/>
        <v>44985</v>
      </c>
      <c r="I28" s="27">
        <v>44990</v>
      </c>
      <c r="K28" s="96">
        <f t="shared" si="4"/>
        <v>45014</v>
      </c>
      <c r="L28" s="27">
        <v>45012</v>
      </c>
      <c r="N28" s="96">
        <f t="shared" si="2"/>
        <v>45036</v>
      </c>
      <c r="O28" s="27">
        <v>45034</v>
      </c>
    </row>
    <row r="29" spans="2:15" x14ac:dyDescent="0.25">
      <c r="B29" s="96">
        <f t="shared" si="3"/>
        <v>44941</v>
      </c>
      <c r="C29" s="27">
        <v>44947</v>
      </c>
      <c r="E29" s="96">
        <f t="shared" si="0"/>
        <v>44970</v>
      </c>
      <c r="F29" s="27">
        <v>44969</v>
      </c>
      <c r="G29" s="27"/>
      <c r="H29" s="96">
        <f t="shared" si="1"/>
        <v>44992</v>
      </c>
      <c r="I29" s="27">
        <v>44991</v>
      </c>
      <c r="K29" s="96">
        <f t="shared" si="4"/>
        <v>45014</v>
      </c>
      <c r="L29" s="27">
        <v>45013</v>
      </c>
      <c r="N29" s="96">
        <f t="shared" si="2"/>
        <v>45036</v>
      </c>
      <c r="O29" s="27">
        <v>45035</v>
      </c>
    </row>
    <row r="30" spans="2:15" x14ac:dyDescent="0.25">
      <c r="B30" s="96">
        <f t="shared" si="3"/>
        <v>44948</v>
      </c>
      <c r="C30" s="27">
        <v>44948</v>
      </c>
      <c r="E30" s="96">
        <f t="shared" si="0"/>
        <v>44970</v>
      </c>
      <c r="F30" s="27">
        <v>44970</v>
      </c>
      <c r="G30" s="27"/>
      <c r="H30" s="96">
        <f t="shared" si="1"/>
        <v>44992</v>
      </c>
      <c r="I30" s="27">
        <v>44992</v>
      </c>
      <c r="K30" s="96">
        <f t="shared" si="4"/>
        <v>45014</v>
      </c>
      <c r="L30" s="27">
        <v>45014</v>
      </c>
      <c r="N30" s="96">
        <f t="shared" si="2"/>
        <v>45036</v>
      </c>
      <c r="O30" s="27">
        <v>45036</v>
      </c>
    </row>
  </sheetData>
  <mergeCells count="1">
    <mergeCell ref="B5:O5"/>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Part 1</vt:lpstr>
      <vt:lpstr>Part 2</vt:lpstr>
      <vt:lpstr>Part 3</vt:lpstr>
      <vt:lpstr>Raw Data</vt:lpstr>
      <vt:lpstr>Excel Part-1</vt:lpstr>
      <vt:lpstr>Excel Part-2</vt:lpstr>
      <vt:lpstr>Excel Part-3</vt:lpstr>
      <vt:lpstr>Excel Part-4</vt:lpstr>
      <vt:lpstr>Excel Part-5</vt:lpstr>
      <vt:lpstr>Part 6</vt:lpstr>
      <vt:lpstr>Part 7 (Pivot)</vt:lpstr>
      <vt:lpstr>Part 8 (Graph)</vt:lpstr>
      <vt:lpstr>Part 9 (Graph)</vt:lpstr>
    </vt:vector>
  </TitlesOfParts>
  <Company>Teleperformance USA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Jenielyn Jaso</dc:creator>
  <cp:lastModifiedBy>Yevgeny Grazio Mari Albano</cp:lastModifiedBy>
  <cp:lastPrinted>2024-10-28T13:09:19Z</cp:lastPrinted>
  <dcterms:created xsi:type="dcterms:W3CDTF">2023-03-10T15:35:18Z</dcterms:created>
  <dcterms:modified xsi:type="dcterms:W3CDTF">2024-10-29T01:14:12Z</dcterms:modified>
</cp:coreProperties>
</file>