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ijaya19/Desktop/Arduino-Explorer/"/>
    </mc:Choice>
  </mc:AlternateContent>
  <xr:revisionPtr revIDLastSave="0" documentId="13_ncr:1_{3BD438C5-A3D5-A34B-8D78-F1BDADFA11F5}" xr6:coauthVersionLast="45" xr6:coauthVersionMax="45" xr10:uidLastSave="{00000000-0000-0000-0000-000000000000}"/>
  <bookViews>
    <workbookView xWindow="16800" yWindow="460" windowWidth="16800" windowHeight="20540" xr2:uid="{5602EDE8-970A-B14A-AEE3-714A8B5C1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42" i="1" s="1"/>
  <c r="D46" i="1" s="1"/>
  <c r="D49" i="1" s="1"/>
  <c r="B39" i="1"/>
  <c r="D33" i="1"/>
  <c r="B33" i="1"/>
  <c r="B40" i="1" s="1"/>
  <c r="B44" i="1" s="1"/>
  <c r="B41" i="1" l="1"/>
  <c r="B45" i="1" s="1"/>
  <c r="B42" i="1"/>
  <c r="B46" i="1" s="1"/>
  <c r="B49" i="1" s="1"/>
  <c r="D40" i="1"/>
  <c r="D44" i="1" s="1"/>
  <c r="D48" i="1" s="1"/>
  <c r="D41" i="1"/>
  <c r="D45" i="1" s="1"/>
  <c r="B48" i="1" l="1"/>
  <c r="B47" i="1"/>
  <c r="D47" i="1"/>
</calcChain>
</file>

<file path=xl/sharedStrings.xml><?xml version="1.0" encoding="utf-8"?>
<sst xmlns="http://schemas.openxmlformats.org/spreadsheetml/2006/main" count="44" uniqueCount="26">
  <si>
    <t>Wheel Speed Input</t>
  </si>
  <si>
    <t>Left RPM</t>
  </si>
  <si>
    <t>Right RPM</t>
  </si>
  <si>
    <t>T</t>
  </si>
  <si>
    <t>TS</t>
  </si>
  <si>
    <t>TD</t>
  </si>
  <si>
    <t>TD' = TD + T/2</t>
  </si>
  <si>
    <t>Left Motor</t>
  </si>
  <si>
    <t>Right Motor</t>
  </si>
  <si>
    <t>TD'</t>
  </si>
  <si>
    <t>y1</t>
  </si>
  <si>
    <t>y2</t>
  </si>
  <si>
    <t>u1</t>
  </si>
  <si>
    <t>u2</t>
  </si>
  <si>
    <t>K = (y2 - y1) / (u2 - u1)</t>
  </si>
  <si>
    <t>KP = (1.2 * TS) / (K * TD')</t>
  </si>
  <si>
    <t>KI = (0.6 * TS) / (K * (TD'^2))</t>
  </si>
  <si>
    <t>KD = (0.6 * TS) / K</t>
  </si>
  <si>
    <t>Analog PID</t>
  </si>
  <si>
    <t>Digital PID</t>
  </si>
  <si>
    <t>KP'</t>
  </si>
  <si>
    <t>KI' = KI * T</t>
  </si>
  <si>
    <t>KD' = KD / T</t>
  </si>
  <si>
    <t>K1 = KP' + KI' + KD'</t>
  </si>
  <si>
    <t>K2 = KP' - (2 * KD')</t>
  </si>
  <si>
    <t>K3 = KD'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</si>
</sst>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Right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10.67</c:v>
                </c:pt>
                <c:pt idx="2">
                  <c:v>27.23</c:v>
                </c:pt>
                <c:pt idx="3">
                  <c:v>43.79</c:v>
                </c:pt>
                <c:pt idx="4">
                  <c:v>60.88</c:v>
                </c:pt>
                <c:pt idx="5">
                  <c:v>77.67</c:v>
                </c:pt>
                <c:pt idx="6">
                  <c:v>95.28</c:v>
                </c:pt>
                <c:pt idx="7">
                  <c:v>110.36</c:v>
                </c:pt>
                <c:pt idx="8">
                  <c:v>119.63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4-0C43-BF86-E3C638A7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03791"/>
        <c:axId val="1406401583"/>
      </c:scatterChart>
      <c:valAx>
        <c:axId val="140770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1583"/>
        <c:crosses val="autoZero"/>
        <c:crossBetween val="midCat"/>
      </c:valAx>
      <c:valAx>
        <c:axId val="14064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0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9.4499999999999993</c:v>
                </c:pt>
                <c:pt idx="2">
                  <c:v>22.73</c:v>
                </c:pt>
                <c:pt idx="3">
                  <c:v>38.14</c:v>
                </c:pt>
                <c:pt idx="4">
                  <c:v>54.31</c:v>
                </c:pt>
                <c:pt idx="5">
                  <c:v>70.91</c:v>
                </c:pt>
                <c:pt idx="6">
                  <c:v>87.98</c:v>
                </c:pt>
                <c:pt idx="7">
                  <c:v>104.21</c:v>
                </c:pt>
                <c:pt idx="8">
                  <c:v>117.66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8643-9E01-5A146E7B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39231"/>
        <c:axId val="1407750959"/>
      </c:scatterChart>
      <c:valAx>
        <c:axId val="140813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50959"/>
        <c:crosses val="autoZero"/>
        <c:crossBetween val="midCat"/>
      </c:valAx>
      <c:valAx>
        <c:axId val="14077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736130</xdr:colOff>
      <xdr:row>12</xdr:row>
      <xdr:rowOff>162983</xdr:rowOff>
    </xdr:from>
    <xdr:to>
      <xdr:col>8</xdr:col>
      <xdr:colOff>428037</xdr:colOff>
      <xdr:row>26</xdr:row>
      <xdr:rowOff>107479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D06C5-6D14-CB4A-AEEE-1FB7E37B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606778</xdr:colOff>
      <xdr:row>12</xdr:row>
      <xdr:rowOff>174742</xdr:rowOff>
    </xdr:from>
    <xdr:to>
      <xdr:col>3</xdr:col>
      <xdr:colOff>416278</xdr:colOff>
      <xdr:row>26</xdr:row>
      <xdr:rowOff>119238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489E5-B908-9744-AFF8-713730E78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A3A8-5A4A-6D4B-A421-65B6ADB34D30}">
  <dimension ref="A1:D49"/>
  <sheetViews>
    <sheetView tabSelected="1" zoomScale="164" zoomScaleNormal="130" workbookViewId="0">
      <selection activeCell="D36" sqref="D36"/>
    </sheetView>
  </sheetViews>
  <sheetFormatPr baseColWidth="10" defaultRowHeight="16" x14ac:dyDescent="0.2"/>
  <cols>
    <col min="1" max="4" width="30.83203125" customWidth="1"/>
  </cols>
  <sheetData>
    <row r="1" spans="1:4" x14ac:dyDescent="0.2">
      <c r="A1" t="s">
        <v>0</v>
      </c>
      <c r="B1" t="s">
        <v>1</v>
      </c>
      <c r="C1" t="s">
        <v>0</v>
      </c>
      <c r="D1" t="s">
        <v>2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9.4499999999999993</v>
      </c>
      <c r="C3">
        <v>50</v>
      </c>
      <c r="D3">
        <v>10.67</v>
      </c>
    </row>
    <row r="4" spans="1:4" x14ac:dyDescent="0.2">
      <c r="A4">
        <v>100</v>
      </c>
      <c r="B4">
        <v>22.73</v>
      </c>
      <c r="C4">
        <v>100</v>
      </c>
      <c r="D4">
        <v>27.23</v>
      </c>
    </row>
    <row r="5" spans="1:4" x14ac:dyDescent="0.2">
      <c r="A5">
        <v>150</v>
      </c>
      <c r="B5">
        <v>38.14</v>
      </c>
      <c r="C5">
        <v>150</v>
      </c>
      <c r="D5">
        <v>43.79</v>
      </c>
    </row>
    <row r="6" spans="1:4" x14ac:dyDescent="0.2">
      <c r="A6">
        <v>200</v>
      </c>
      <c r="B6">
        <v>54.31</v>
      </c>
      <c r="C6">
        <v>200</v>
      </c>
      <c r="D6">
        <v>60.88</v>
      </c>
    </row>
    <row r="7" spans="1:4" x14ac:dyDescent="0.2">
      <c r="A7">
        <v>250</v>
      </c>
      <c r="B7">
        <v>70.91</v>
      </c>
      <c r="C7">
        <v>250</v>
      </c>
      <c r="D7">
        <v>77.67</v>
      </c>
    </row>
    <row r="8" spans="1:4" x14ac:dyDescent="0.2">
      <c r="A8">
        <v>300</v>
      </c>
      <c r="B8">
        <v>87.98</v>
      </c>
      <c r="C8">
        <v>300</v>
      </c>
      <c r="D8">
        <v>95.28</v>
      </c>
    </row>
    <row r="9" spans="1:4" x14ac:dyDescent="0.2">
      <c r="A9">
        <v>350</v>
      </c>
      <c r="B9">
        <v>104.21</v>
      </c>
      <c r="C9">
        <v>350</v>
      </c>
      <c r="D9">
        <v>110.36</v>
      </c>
    </row>
    <row r="10" spans="1:4" x14ac:dyDescent="0.2">
      <c r="A10">
        <v>400</v>
      </c>
      <c r="B10">
        <v>117.66</v>
      </c>
      <c r="C10">
        <v>400</v>
      </c>
      <c r="D10">
        <v>119.63</v>
      </c>
    </row>
    <row r="29" spans="1:4" ht="20" x14ac:dyDescent="0.25">
      <c r="A29" s="3" t="s">
        <v>7</v>
      </c>
      <c r="B29" s="3"/>
      <c r="C29" s="3" t="s">
        <v>8</v>
      </c>
      <c r="D29" s="3"/>
    </row>
    <row r="30" spans="1:4" x14ac:dyDescent="0.2">
      <c r="A30" s="1" t="s">
        <v>3</v>
      </c>
      <c r="B30" s="2">
        <v>0.05</v>
      </c>
      <c r="C30" s="1" t="s">
        <v>3</v>
      </c>
      <c r="D30" s="2">
        <v>0.05</v>
      </c>
    </row>
    <row r="31" spans="1:4" x14ac:dyDescent="0.2">
      <c r="A31" s="1" t="s">
        <v>4</v>
      </c>
      <c r="B31" s="2">
        <v>0.12</v>
      </c>
      <c r="C31" s="1" t="s">
        <v>4</v>
      </c>
      <c r="D31" s="2">
        <v>0.1</v>
      </c>
    </row>
    <row r="32" spans="1:4" x14ac:dyDescent="0.2">
      <c r="A32" s="1" t="s">
        <v>5</v>
      </c>
      <c r="B32" s="2">
        <v>0.02</v>
      </c>
      <c r="C32" s="1" t="s">
        <v>5</v>
      </c>
      <c r="D32" s="2">
        <v>0.02</v>
      </c>
    </row>
    <row r="33" spans="1:4" x14ac:dyDescent="0.2">
      <c r="A33" s="1" t="s">
        <v>6</v>
      </c>
      <c r="B33" s="2">
        <f xml:space="preserve"> B32 + (B30/2)</f>
        <v>4.4999999999999998E-2</v>
      </c>
      <c r="C33" s="1" t="s">
        <v>9</v>
      </c>
      <c r="D33" s="2">
        <f xml:space="preserve"> D32 + (D30/2)</f>
        <v>4.4999999999999998E-2</v>
      </c>
    </row>
    <row r="34" spans="1:4" x14ac:dyDescent="0.2">
      <c r="A34" s="1" t="s">
        <v>10</v>
      </c>
      <c r="B34" s="2">
        <v>70.91</v>
      </c>
      <c r="C34" s="1" t="s">
        <v>10</v>
      </c>
      <c r="D34" s="2">
        <v>77.67</v>
      </c>
    </row>
    <row r="35" spans="1:4" x14ac:dyDescent="0.2">
      <c r="A35" s="1" t="s">
        <v>11</v>
      </c>
      <c r="B35" s="2">
        <v>87.98</v>
      </c>
      <c r="C35" s="1" t="s">
        <v>11</v>
      </c>
      <c r="D35" s="2">
        <v>95.28</v>
      </c>
    </row>
    <row r="36" spans="1:4" x14ac:dyDescent="0.2">
      <c r="A36" s="1" t="s">
        <v>12</v>
      </c>
      <c r="B36" s="2">
        <v>250</v>
      </c>
      <c r="C36" s="1" t="s">
        <v>12</v>
      </c>
      <c r="D36" s="2">
        <v>250</v>
      </c>
    </row>
    <row r="37" spans="1:4" x14ac:dyDescent="0.2">
      <c r="A37" s="1" t="s">
        <v>13</v>
      </c>
      <c r="B37" s="2">
        <v>300</v>
      </c>
      <c r="C37" s="1" t="s">
        <v>13</v>
      </c>
      <c r="D37" s="2">
        <v>300</v>
      </c>
    </row>
    <row r="38" spans="1:4" ht="20" x14ac:dyDescent="0.25">
      <c r="A38" s="4" t="s">
        <v>18</v>
      </c>
      <c r="B38" s="4"/>
      <c r="C38" s="4"/>
      <c r="D38" s="4"/>
    </row>
    <row r="39" spans="1:4" x14ac:dyDescent="0.2">
      <c r="A39" s="1" t="s">
        <v>14</v>
      </c>
      <c r="B39" s="2">
        <f xml:space="preserve"> (B35 - B34) / (B37 - B36)</f>
        <v>0.34140000000000015</v>
      </c>
      <c r="C39" s="1" t="s">
        <v>14</v>
      </c>
      <c r="D39" s="2">
        <f xml:space="preserve"> (D35 - D34) / (D37 - D36)</f>
        <v>0.35220000000000001</v>
      </c>
    </row>
    <row r="40" spans="1:4" x14ac:dyDescent="0.2">
      <c r="A40" s="1" t="s">
        <v>15</v>
      </c>
      <c r="B40" s="2">
        <f xml:space="preserve"> (1.2 * B31) / (B39 * B33)</f>
        <v>9.3731693028705276</v>
      </c>
      <c r="C40" s="1" t="s">
        <v>15</v>
      </c>
      <c r="D40" s="2">
        <f xml:space="preserve"> (1.2 * D31) / (D39 * D33)</f>
        <v>7.5714556123414729</v>
      </c>
    </row>
    <row r="41" spans="1:4" x14ac:dyDescent="0.2">
      <c r="A41" s="1" t="s">
        <v>16</v>
      </c>
      <c r="B41" s="2">
        <f>(0.6*B31)/(B39*(B33^2))</f>
        <v>104.14632558745032</v>
      </c>
      <c r="C41" s="1" t="s">
        <v>16</v>
      </c>
      <c r="D41" s="2">
        <f>(0.6*D31)/(D39*(D33^2))</f>
        <v>84.127284581571914</v>
      </c>
    </row>
    <row r="42" spans="1:4" x14ac:dyDescent="0.2">
      <c r="A42" s="1" t="s">
        <v>17</v>
      </c>
      <c r="B42" s="2">
        <f xml:space="preserve"> (0.6 * B31) / B39</f>
        <v>0.21089630931458689</v>
      </c>
      <c r="C42" s="1" t="s">
        <v>17</v>
      </c>
      <c r="D42" s="2">
        <f xml:space="preserve"> (0.6 * D31) / D39</f>
        <v>0.17035775127768313</v>
      </c>
    </row>
    <row r="43" spans="1:4" ht="20" x14ac:dyDescent="0.25">
      <c r="A43" s="4" t="s">
        <v>19</v>
      </c>
      <c r="B43" s="4"/>
      <c r="C43" s="4"/>
      <c r="D43" s="4"/>
    </row>
    <row r="44" spans="1:4" x14ac:dyDescent="0.2">
      <c r="A44" s="1" t="s">
        <v>20</v>
      </c>
      <c r="B44" s="2">
        <f>B40</f>
        <v>9.3731693028705276</v>
      </c>
      <c r="C44" s="1" t="s">
        <v>20</v>
      </c>
      <c r="D44" s="2">
        <f>D40</f>
        <v>7.5714556123414729</v>
      </c>
    </row>
    <row r="45" spans="1:4" x14ac:dyDescent="0.2">
      <c r="A45" s="1" t="s">
        <v>21</v>
      </c>
      <c r="B45" s="2">
        <f xml:space="preserve"> B41 * B30</f>
        <v>5.2073162793725167</v>
      </c>
      <c r="C45" s="1" t="s">
        <v>21</v>
      </c>
      <c r="D45" s="2">
        <f xml:space="preserve"> D41 * D30</f>
        <v>4.2063642290785959</v>
      </c>
    </row>
    <row r="46" spans="1:4" x14ac:dyDescent="0.2">
      <c r="A46" s="1" t="s">
        <v>22</v>
      </c>
      <c r="B46" s="2">
        <f xml:space="preserve"> B42 / B30</f>
        <v>4.2179261862917379</v>
      </c>
      <c r="C46" s="1" t="s">
        <v>22</v>
      </c>
      <c r="D46" s="2">
        <f xml:space="preserve"> D42 / D30</f>
        <v>3.4071550255536622</v>
      </c>
    </row>
    <row r="47" spans="1:4" x14ac:dyDescent="0.2">
      <c r="A47" s="1" t="s">
        <v>23</v>
      </c>
      <c r="B47" s="2">
        <f xml:space="preserve"> B44 + B45 + B46</f>
        <v>18.798411768534784</v>
      </c>
      <c r="C47" s="1" t="s">
        <v>23</v>
      </c>
      <c r="D47" s="2">
        <f xml:space="preserve"> D44 + D45 + D46</f>
        <v>15.184974866973731</v>
      </c>
    </row>
    <row r="48" spans="1:4" x14ac:dyDescent="0.2">
      <c r="A48" s="1" t="s">
        <v>24</v>
      </c>
      <c r="B48" s="2">
        <f xml:space="preserve"> B44 - (2 * B46)</f>
        <v>0.93731693028705187</v>
      </c>
      <c r="C48" s="1" t="s">
        <v>24</v>
      </c>
      <c r="D48" s="2">
        <f xml:space="preserve"> D44 - (2 * D46)</f>
        <v>0.75714556123414845</v>
      </c>
    </row>
    <row r="49" spans="1:4" x14ac:dyDescent="0.2">
      <c r="A49" s="1" t="s">
        <v>25</v>
      </c>
      <c r="B49" s="2">
        <f xml:space="preserve"> B46</f>
        <v>4.2179261862917379</v>
      </c>
      <c r="C49" s="1" t="s">
        <v>25</v>
      </c>
      <c r="D49" s="2">
        <f xml:space="preserve"> D46</f>
        <v>3.4071550255536622</v>
      </c>
    </row>
  </sheetData>
  <mergeCells count="4">
    <mergeCell ref="A29:B29"/>
    <mergeCell ref="C29:D29"/>
    <mergeCell ref="A38:D38"/>
    <mergeCell ref="A43:D4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#CHONG YEW HENG#</dc:creator>
  <cp:lastModifiedBy>Microsoft Office User</cp:lastModifiedBy>
  <dcterms:created xsi:type="dcterms:W3CDTF">2020-09-15T18:11:41Z</dcterms:created>
  <dcterms:modified xsi:type="dcterms:W3CDTF">2020-09-17T16:42:12Z</dcterms:modified>
</cp:coreProperties>
</file>