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00" firstSheet="8" activeTab="13"/>
  </bookViews>
  <sheets>
    <sheet name="Autoszűrés I." sheetId="1" r:id="rId1"/>
    <sheet name="Autoszűrés II." sheetId="2" r:id="rId2"/>
    <sheet name="Irányított szűrés I." sheetId="3" r:id="rId3"/>
    <sheet name="Irányított szűrés II." sheetId="4" r:id="rId4"/>
    <sheet name="Auto - Bűnöző" sheetId="6" r:id="rId5"/>
    <sheet name="Auto - Fegyverek" sheetId="7" r:id="rId6"/>
    <sheet name="Irányított - Bűnöző" sheetId="8" r:id="rId7"/>
    <sheet name="Irányított - Fegyverek" sheetId="9" r:id="rId8"/>
    <sheet name="Forgalom1" sheetId="10" r:id="rId9"/>
    <sheet name="Forgalom2" sheetId="11" r:id="rId10"/>
    <sheet name="Munka4" sheetId="19" r:id="rId11"/>
    <sheet name="Kimutatás I." sheetId="12" r:id="rId12"/>
    <sheet name="Munka1" sheetId="20" r:id="rId13"/>
    <sheet name="Munka2" sheetId="21" r:id="rId14"/>
    <sheet name="Kimutatás II." sheetId="13" r:id="rId15"/>
    <sheet name="Adatbázis-függvények I." sheetId="14" r:id="rId16"/>
    <sheet name="Adatbázis-függvények II." sheetId="15" r:id="rId17"/>
  </sheets>
  <definedNames>
    <definedName name="_xlnm._FilterDatabase" localSheetId="0" hidden="1">'Autoszűrés I.'!$A$8:$H$112</definedName>
    <definedName name="_xlnm._FilterDatabase" localSheetId="1" hidden="1">'Autoszűrés II.'!$A$11:$F$29</definedName>
    <definedName name="_xlnm._FilterDatabase" localSheetId="3" hidden="1">'Irányított szűrés II.'!$A$2:$G$25</definedName>
    <definedName name="Szeletelő_Szoba">#N/A</definedName>
    <definedName name="Szeletelő_Szoba1">#N/A</definedName>
  </definedNames>
  <calcPr calcId="162913"/>
  <pivotCaches>
    <pivotCache cacheId="0" r:id="rId18"/>
    <pivotCache cacheId="5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L21" i="1"/>
  <c r="L20" i="1"/>
  <c r="L19" i="1"/>
  <c r="L18" i="1"/>
  <c r="L17" i="1"/>
  <c r="L15" i="1"/>
  <c r="L14" i="1"/>
  <c r="L13" i="1"/>
  <c r="L12" i="1"/>
  <c r="L11" i="1"/>
  <c r="L10" i="1"/>
  <c r="L9" i="1"/>
  <c r="H9" i="1"/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106" i="13" l="1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O14" i="4" l="1"/>
  <c r="O11" i="4"/>
  <c r="H106" i="3" l="1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<sst xmlns="http://schemas.openxmlformats.org/spreadsheetml/2006/main" count="3074" uniqueCount="294">
  <si>
    <t>Eladásra kínált lakások</t>
  </si>
  <si>
    <t>Eladó</t>
  </si>
  <si>
    <t>Hely</t>
  </si>
  <si>
    <t>Kerület</t>
  </si>
  <si>
    <t>Panel</t>
  </si>
  <si>
    <t>Szoba</t>
  </si>
  <si>
    <t>Alapterület (m2)</t>
  </si>
  <si>
    <t>Eladási ár</t>
  </si>
  <si>
    <t>Ár/ négyzetméter</t>
  </si>
  <si>
    <t>Alajos Zoltánné</t>
  </si>
  <si>
    <t>pesti</t>
  </si>
  <si>
    <t>nem</t>
  </si>
  <si>
    <t>Ambrus Dávid</t>
  </si>
  <si>
    <t>Antal László</t>
  </si>
  <si>
    <t>Balogh Eszter</t>
  </si>
  <si>
    <t>Balogh Ferenc</t>
  </si>
  <si>
    <t>Barabás Pál</t>
  </si>
  <si>
    <t>Baráth Mária</t>
  </si>
  <si>
    <t>Békési Fülöp</t>
  </si>
  <si>
    <t>budai</t>
  </si>
  <si>
    <t>Benedek Barnabás</t>
  </si>
  <si>
    <t>igen</t>
  </si>
  <si>
    <t>Berendi Péter</t>
  </si>
  <si>
    <t>Béres Norbert</t>
  </si>
  <si>
    <t>Bíró Ákos</t>
  </si>
  <si>
    <t>Bodor Szabolcs</t>
  </si>
  <si>
    <t>Bucskó Róza</t>
  </si>
  <si>
    <t>Butor József</t>
  </si>
  <si>
    <t>Csók Ágota</t>
  </si>
  <si>
    <t>Dunai Aladár</t>
  </si>
  <si>
    <t>Elek Géza</t>
  </si>
  <si>
    <t>Elekes Barbara</t>
  </si>
  <si>
    <t>Élõ Márton</t>
  </si>
  <si>
    <t>Farkas Ottó</t>
  </si>
  <si>
    <t>Fazekas János</t>
  </si>
  <si>
    <t>Galambos Anikó</t>
  </si>
  <si>
    <t>Gasparek Botond</t>
  </si>
  <si>
    <t>Greguric Árpádné</t>
  </si>
  <si>
    <t>Gyimesi Mária</t>
  </si>
  <si>
    <t>Gyökössy Eta</t>
  </si>
  <si>
    <t>Győri Gábor</t>
  </si>
  <si>
    <t>Halmos Katalin</t>
  </si>
  <si>
    <t>Haraszti Miklós</t>
  </si>
  <si>
    <t>István Aladár</t>
  </si>
  <si>
    <t>Ivancsics Zoltán</t>
  </si>
  <si>
    <t>Jónás Jolán</t>
  </si>
  <si>
    <t>Jónás Miklós</t>
  </si>
  <si>
    <t>Kerekes Éva</t>
  </si>
  <si>
    <t>Kinizsi Ágnes</t>
  </si>
  <si>
    <t>Kiss Ilona</t>
  </si>
  <si>
    <t>Kiss Karolin</t>
  </si>
  <si>
    <t>Kiss Károly</t>
  </si>
  <si>
    <t>Kovács Adrián</t>
  </si>
  <si>
    <t>Kovács Elek</t>
  </si>
  <si>
    <t>Kovács Hajnalka</t>
  </si>
  <si>
    <t>Kovács Ottóné</t>
  </si>
  <si>
    <t>Kozma Orsolya</t>
  </si>
  <si>
    <t>Krivalics Gábor</t>
  </si>
  <si>
    <t>Lajos Gáborné</t>
  </si>
  <si>
    <t>Lóránt Hanna</t>
  </si>
  <si>
    <t>Lovas László</t>
  </si>
  <si>
    <t>Molnár Győzőné</t>
  </si>
  <si>
    <t>Nagy Gáborné</t>
  </si>
  <si>
    <t>Nagy János</t>
  </si>
  <si>
    <t>Nagy László</t>
  </si>
  <si>
    <t>Nagy Tamás</t>
  </si>
  <si>
    <t>Narancsik Szilvia</t>
  </si>
  <si>
    <t>Pálfalvi Vera</t>
  </si>
  <si>
    <t>Pálinkás Éva</t>
  </si>
  <si>
    <t>Papp Ernőné</t>
  </si>
  <si>
    <t>Papp Tihamér</t>
  </si>
  <si>
    <t>Pauker Henrik</t>
  </si>
  <si>
    <t>Pauli Henrik</t>
  </si>
  <si>
    <t>Péter Gábor</t>
  </si>
  <si>
    <t>Piros Ildikó</t>
  </si>
  <si>
    <t>Pungor Béla</t>
  </si>
  <si>
    <t>Puskás Elemér</t>
  </si>
  <si>
    <t>Rácz Pál</t>
  </si>
  <si>
    <t>Rózsa Péter</t>
  </si>
  <si>
    <t>Simai Márta</t>
  </si>
  <si>
    <t>Simek Ágostonné</t>
  </si>
  <si>
    <t>Sitkei György</t>
  </si>
  <si>
    <t>Somogyi Zoltánné</t>
  </si>
  <si>
    <t>Sós Zoltán</t>
  </si>
  <si>
    <t>Stribli Balázs</t>
  </si>
  <si>
    <t>Sulyok László</t>
  </si>
  <si>
    <t>Szabó Diana</t>
  </si>
  <si>
    <t>Szabó György</t>
  </si>
  <si>
    <t>Szabó Kálmán</t>
  </si>
  <si>
    <t>Szabó Simon</t>
  </si>
  <si>
    <t>Szemes Balázs</t>
  </si>
  <si>
    <t>Szilvás Judit</t>
  </si>
  <si>
    <t>Szitás István</t>
  </si>
  <si>
    <t>Szúnyog Lóránd</t>
  </si>
  <si>
    <t>Szűcs István</t>
  </si>
  <si>
    <t>Szűcs Szabolcs</t>
  </si>
  <si>
    <t>Tamás Anna</t>
  </si>
  <si>
    <t>Tavasz Petra</t>
  </si>
  <si>
    <t>Telkes István</t>
  </si>
  <si>
    <t>Tihanyi Géza</t>
  </si>
  <si>
    <t>Tímár Éva</t>
  </si>
  <si>
    <t>Tóth Antal</t>
  </si>
  <si>
    <t>Tóth Ottóné</t>
  </si>
  <si>
    <t>Tóvári Zsuzsa</t>
  </si>
  <si>
    <t>Váradi Elemérné</t>
  </si>
  <si>
    <t>Varga Máté</t>
  </si>
  <si>
    <t>Varga Ottó</t>
  </si>
  <si>
    <t>Varró József</t>
  </si>
  <si>
    <t>Vass Gabriella</t>
  </si>
  <si>
    <t>Veres Mátyás</t>
  </si>
  <si>
    <t>Virág József</t>
  </si>
  <si>
    <t>Zelinka István</t>
  </si>
  <si>
    <t>Zoltán Barna</t>
  </si>
  <si>
    <t>Zólyomi Réka</t>
  </si>
  <si>
    <t>Zombori Ottó</t>
  </si>
  <si>
    <t>Zöld Zsófia</t>
  </si>
  <si>
    <t>Zúzmara Sándor</t>
  </si>
  <si>
    <t>Fegyver neve</t>
  </si>
  <si>
    <t>Típus</t>
  </si>
  <si>
    <t>Támad</t>
  </si>
  <si>
    <t>Véd</t>
  </si>
  <si>
    <t>Súly</t>
  </si>
  <si>
    <t>Ár</t>
  </si>
  <si>
    <t>alabárd</t>
  </si>
  <si>
    <t>szál</t>
  </si>
  <si>
    <t>buzogány</t>
  </si>
  <si>
    <t>zúzó</t>
  </si>
  <si>
    <t>csatabárd</t>
  </si>
  <si>
    <t>szúró</t>
  </si>
  <si>
    <t>csatacsákány</t>
  </si>
  <si>
    <t>dobótőr</t>
  </si>
  <si>
    <t>furkós bot</t>
  </si>
  <si>
    <t>hajítóbárd</t>
  </si>
  <si>
    <t>handzsár</t>
  </si>
  <si>
    <t>harci kalapács</t>
  </si>
  <si>
    <t>hosszú kard</t>
  </si>
  <si>
    <t>kés</t>
  </si>
  <si>
    <t>kopja</t>
  </si>
  <si>
    <t>korbács</t>
  </si>
  <si>
    <t>egyéb</t>
  </si>
  <si>
    <t>láncos buzogány</t>
  </si>
  <si>
    <t>pallos</t>
  </si>
  <si>
    <t>rövid kard</t>
  </si>
  <si>
    <t>szigony</t>
  </si>
  <si>
    <t>tőr</t>
  </si>
  <si>
    <t>Ide, ez alá az eredményt!</t>
  </si>
  <si>
    <t>Olimpia</t>
  </si>
  <si>
    <t>Év</t>
  </si>
  <si>
    <t>Helyszín</t>
  </si>
  <si>
    <t>Résztvevők</t>
  </si>
  <si>
    <t>Férfiak</t>
  </si>
  <si>
    <t>Nők</t>
  </si>
  <si>
    <t>Sportágak</t>
  </si>
  <si>
    <t>Versenyek</t>
  </si>
  <si>
    <t>Athén</t>
  </si>
  <si>
    <t>Párizs</t>
  </si>
  <si>
    <t>St. Louis</t>
  </si>
  <si>
    <t>London</t>
  </si>
  <si>
    <t>Stockholm</t>
  </si>
  <si>
    <t>Antwerpen</t>
  </si>
  <si>
    <t>Amszterdam</t>
  </si>
  <si>
    <t>Los Angeles</t>
  </si>
  <si>
    <t>Berlin</t>
  </si>
  <si>
    <t>Helsinki</t>
  </si>
  <si>
    <t>Melbourne</t>
  </si>
  <si>
    <t>Róma</t>
  </si>
  <si>
    <t>Tokió</t>
  </si>
  <si>
    <t>Mexikóváros</t>
  </si>
  <si>
    <t>München</t>
  </si>
  <si>
    <t>Montreal</t>
  </si>
  <si>
    <t>Moszkva</t>
  </si>
  <si>
    <t>Szöul</t>
  </si>
  <si>
    <t>Barcelona</t>
  </si>
  <si>
    <t>Szabadlábon lévô bûnözôk nyilvántartása</t>
  </si>
  <si>
    <t>Keresés és Csere funkció használatával cseréljük le a hibás karaktereket! (û → ű, ô → ő)</t>
  </si>
  <si>
    <t>Rendezzük sorba a táblázatot Nemek szerint úgy, hogy a nők kerüljenek előre. A Nemeken belül Életkor szerint csökkenő sorrendben legyenek a bűnözők!</t>
  </si>
  <si>
    <t>AUTOSZŰRŐ használatával:</t>
  </si>
  <si>
    <t>•Keressük ki a barna hajú bűnözőket!</t>
  </si>
  <si>
    <t>•Keressük ki a 25 évnél idősebb nőket!</t>
  </si>
  <si>
    <t>•Keressük ki a barna hajú, barna szemű, 170-180 cm magas férfiakat!</t>
  </si>
  <si>
    <t>•Keressük ki az öt legveszélyesebb bűnözőt! (átlagos büntetés alapján)</t>
  </si>
  <si>
    <t>Név</t>
  </si>
  <si>
    <t>Nem</t>
  </si>
  <si>
    <t>Magasság</t>
  </si>
  <si>
    <t>Szem</t>
  </si>
  <si>
    <t>Haj</t>
  </si>
  <si>
    <t>Életkor</t>
  </si>
  <si>
    <t>Hányszor ült</t>
  </si>
  <si>
    <t>Hány évet ült</t>
  </si>
  <si>
    <t>Átlagos bûntetés</t>
  </si>
  <si>
    <t>Ács Boldizsár</t>
  </si>
  <si>
    <t>férfi</t>
  </si>
  <si>
    <t>kék</t>
  </si>
  <si>
    <t>szôke</t>
  </si>
  <si>
    <t>Takács Iván</t>
  </si>
  <si>
    <t>barna</t>
  </si>
  <si>
    <t>Horváth Zsolt</t>
  </si>
  <si>
    <t>fekete</t>
  </si>
  <si>
    <t>Kovács Lóránt</t>
  </si>
  <si>
    <t>Bús Bendegúz</t>
  </si>
  <si>
    <t>Kiss Elek</t>
  </si>
  <si>
    <t>Tóth Abigél</t>
  </si>
  <si>
    <t>nô</t>
  </si>
  <si>
    <t>Papp Bernadett</t>
  </si>
  <si>
    <t>Hamar Imre</t>
  </si>
  <si>
    <t>Kis Kornélia</t>
  </si>
  <si>
    <t>Nagy Tihamér</t>
  </si>
  <si>
    <t>Kádár Anett</t>
  </si>
  <si>
    <t>Ollós Nikolett</t>
  </si>
  <si>
    <t>Csikós Béla</t>
  </si>
  <si>
    <t>Szabó Norbert</t>
  </si>
  <si>
    <t>Buda Botond</t>
  </si>
  <si>
    <t>Fegyverek</t>
  </si>
  <si>
    <t>Rendezzük sorba a táblázatot a Típus, azon belül pedig a Fegyver neve szerint!</t>
  </si>
  <si>
    <t>•Keressük ki a zúzó fegyvereket!</t>
  </si>
  <si>
    <t>•Keressük ki a 8 pontnál jobban védekező szúró fegyvereket</t>
  </si>
  <si>
    <t>•Keressük ki 7-13 támadópont közötti fegyvereket!</t>
  </si>
  <si>
    <t>•Keressük ki az öt legdrágább fegyvert!</t>
  </si>
  <si>
    <t>Szabadlábon lévő bűnözők nyilvántartása</t>
  </si>
  <si>
    <t>Átlagos büntetés</t>
  </si>
  <si>
    <t>Cseréljük ki a rossz karaktereket!</t>
  </si>
  <si>
    <t>IRÁNYÍTOTT SZŰRŐ használatával:</t>
  </si>
  <si>
    <t>•Keressük meg a következő feltételeknek megfelelő rekordokat:</t>
  </si>
  <si>
    <t xml:space="preserve"> - barna hajú és barna szemű bűnözők</t>
  </si>
  <si>
    <t xml:space="preserve"> - Barna hajú vagy barna szemű bűnözők</t>
  </si>
  <si>
    <t xml:space="preserve"> - 25 évenél idősebb nők</t>
  </si>
  <si>
    <t xml:space="preserve"> - 170 és 180 közötti, barna szemű és hajú férfiak</t>
  </si>
  <si>
    <t>•Készítsük az alábbi feltételének megfelelő kivonatot a Kivonat munkalapra. Az eredményben a név, életkor, magasság szerepeljen.</t>
  </si>
  <si>
    <t xml:space="preserve"> - 30 évnél fiatalabb szőke nők ill. 40 évnél idősebb férfiak</t>
  </si>
  <si>
    <t xml:space="preserve"> - 10 pontnál jobban védekező zúzó fegyvereket</t>
  </si>
  <si>
    <t xml:space="preserve"> - 10 pontnál jobban védekező és támadó fegyvereket</t>
  </si>
  <si>
    <t xml:space="preserve"> - 10 pontnál jobban védekező vagy támadó fegyvereket</t>
  </si>
  <si>
    <t xml:space="preserve"> - 5 pontnál jobban támadó, de 5 pontnál olcsóbb szúró fegyvert</t>
  </si>
  <si>
    <t>•Készítsük az alábbi feltételének megfelelő kivonatot a Kivonat2 munkalapra. Az eredményben a név és az ár szerepeljen.</t>
  </si>
  <si>
    <t xml:space="preserve"> - 10 pontnál jobban támadó 10-nél olcsóbb szúró illetve a 10 pontnál jobban védekező 10-nél olcsóbb zúzó fegyverek</t>
  </si>
  <si>
    <t xml:space="preserve"> - 2 vagy annál könyebb de 8-nál drágább fegyverek</t>
  </si>
  <si>
    <t>EXTRA:</t>
  </si>
  <si>
    <t>- szűrjük le azokat az olimpiákat, ahol a Nők többen voltak mint a Férfiak</t>
  </si>
  <si>
    <t>- szűrjük le azokat az olimpiákat, ahol a Nők és a Férfiak száma megegyezik</t>
  </si>
  <si>
    <t>- csak a B betűvel kezdődő eladók lakásaira vagyunk kíváncsiak</t>
  </si>
  <si>
    <t>•Készítsen kétdimenziós kimutatás: árufajtánként és vevőként szerint összegezzük a forgalmat!</t>
  </si>
  <si>
    <t>•Készítsen kétdimenziós kimutatás: Hónap ill. Vevő  szerint határozzuk meg szállítások darabszámát!</t>
  </si>
  <si>
    <t>•Készítsen kétdimenziós kimutatást: hét napjai  és árufajtánként határozza meg az átlagos forgalmat! Használja szűrőnek a hónapot!</t>
  </si>
  <si>
    <t>•Készítsen kétdimenziós kimutatást: Havonta Vevőnként határozza minimális forgalmat! Használja szűrőnek az árufajtákat!</t>
  </si>
  <si>
    <t>Dátum</t>
  </si>
  <si>
    <t>Forgalom</t>
  </si>
  <si>
    <t>Vevő</t>
  </si>
  <si>
    <t>Áru</t>
  </si>
  <si>
    <t>Hónap</t>
  </si>
  <si>
    <t>Negyedév</t>
  </si>
  <si>
    <t>Hét napja</t>
  </si>
  <si>
    <t>KALOCSA</t>
  </si>
  <si>
    <t>VAD</t>
  </si>
  <si>
    <t>BAJA</t>
  </si>
  <si>
    <t>HAL</t>
  </si>
  <si>
    <t>BAROMFI</t>
  </si>
  <si>
    <t>SZEGED</t>
  </si>
  <si>
    <t>Adatbázis-függvények segítségével gyűjtse ki a mellékelt adattáblából az alábbi adatokat a P oszlop beli színes cellákba.</t>
  </si>
  <si>
    <t>Mennyi az 2. kerületi 3 szobás nem lakótelepi lakások átlagos eladási ára?</t>
  </si>
  <si>
    <t>Hány darab pesti, nem lakótelepi, 2 szobás lakást kínálnak eladásra?</t>
  </si>
  <si>
    <t>Ki az eladója a legolcsóbb nem lakótelepi 2 szobás lakásnak?</t>
  </si>
  <si>
    <t>Mennyi, a pesti, panel, 2 vagy 4 szobás lakások átlagos eladási ára?</t>
  </si>
  <si>
    <t>Összesen hány négyzetmétert tesz ki a budai 3 szobás , nem panel lakások összterülete?</t>
  </si>
  <si>
    <t>Hány négyzetméteres a legolcsóbb 12. kerületi paneles lakás?</t>
  </si>
  <si>
    <t>Oszlopcímkék</t>
  </si>
  <si>
    <t>Sorcímkék</t>
  </si>
  <si>
    <t>Végösszeg</t>
  </si>
  <si>
    <t>=MAX(Táblázat2[Eladási ár])</t>
  </si>
  <si>
    <t>=ÁTLAG(Táblázat2[Alapterület (m2)])</t>
  </si>
  <si>
    <t>=ÁTLAG(Táblázat2[Eladási ár])</t>
  </si>
  <si>
    <t>=DARAB(Táblázat2[Eladási ár])</t>
  </si>
  <si>
    <t>=MIN(Táblázat2[Eladási ár])</t>
  </si>
  <si>
    <t>=DARABTELI(Táblázat2[Hely];B9)</t>
  </si>
  <si>
    <t>=DARABTELI(Táblázat2[Hely];"budai")</t>
  </si>
  <si>
    <t>szoba</t>
  </si>
  <si>
    <t>ár</t>
  </si>
  <si>
    <t>besorolás</t>
  </si>
  <si>
    <t>olcsó lakások</t>
  </si>
  <si>
    <t>átlagos lakások</t>
  </si>
  <si>
    <t>luxus lakások</t>
  </si>
  <si>
    <t>Kategória</t>
  </si>
  <si>
    <t>=FKERES([@[Eladási ár]];$K$23:$M$26;2;IGAZ)</t>
  </si>
  <si>
    <t>(mind)</t>
  </si>
  <si>
    <t>Átlag / Ár/ négyzetméter</t>
  </si>
  <si>
    <t>Összeg / Eladási ár</t>
  </si>
  <si>
    <t>vezeteknev</t>
  </si>
  <si>
    <t>keresztnev</t>
  </si>
  <si>
    <t>nagy</t>
  </si>
  <si>
    <t>kis</t>
  </si>
  <si>
    <t>kiss</t>
  </si>
  <si>
    <t>rossz</t>
  </si>
  <si>
    <t>jo</t>
  </si>
  <si>
    <t>ember</t>
  </si>
  <si>
    <t>helyes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</si>
</sst>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\ &quot;mFt&quot;;\-#,##0.0\ &quot;mFt&quot;"/>
    <numFmt numFmtId="165" formatCode="#,##0\ &quot;Ft&quot;"/>
    <numFmt numFmtId="166" formatCode="yyyy&quot;.&quot;mm&quot;.&quot;dd&quot;.&quot;"/>
    <numFmt numFmtId="167" formatCode="yy&quot;. &quot;mmm&quot; &quot;d&quot;.&quot;"/>
    <numFmt numFmtId="168" formatCode="0.0"/>
    <numFmt numFmtId="169" formatCode="_-* #,##0.00\ [$Ft-40E]_-;\-* #,##0.00\ [$Ft-40E]_-;_-* &quot;-&quot;??\ [$Ft-40E]_-;_-@_-"/>
  </numFmts>
  <fonts count="33">
    <font>
      <sz val="10"/>
      <name val="Arial"/>
      <family val="2"/>
      <charset val="238"/>
    </font>
    <font>
      <sz val="11"/>
      <name val="Times New Roman"/>
      <family val="1"/>
      <charset val="238"/>
    </font>
    <font>
      <sz val="11"/>
      <color theme="1"/>
      <name val="Arial1"/>
      <charset val="238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9"/>
      <color indexed="8"/>
      <name val="Arial"/>
      <family val="2"/>
      <charset val="238"/>
    </font>
    <font>
      <sz val="10"/>
      <color theme="1"/>
      <name val="Arial CE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color theme="1"/>
      <name val="Arial1"/>
      <charset val="238"/>
    </font>
    <font>
      <b/>
      <sz val="16"/>
      <color indexed="9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sz val="12"/>
      <color indexed="8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i/>
      <sz val="10"/>
      <color theme="1"/>
      <name val="Arial2"/>
      <charset val="238"/>
    </font>
    <font>
      <sz val="10"/>
      <color theme="1"/>
      <name val="Wingdings"/>
      <charset val="2"/>
    </font>
    <font>
      <b/>
      <sz val="10"/>
      <color theme="1"/>
      <name val="Arial1"/>
      <charset val="238"/>
    </font>
    <font>
      <b/>
      <sz val="10"/>
      <color theme="1"/>
      <name val="Arial2"/>
      <charset val="238"/>
    </font>
    <font>
      <b/>
      <sz val="12"/>
      <color theme="1"/>
      <name val="Times New Roman1"/>
      <charset val="238"/>
    </font>
    <font>
      <b/>
      <i/>
      <sz val="10"/>
      <color theme="1"/>
      <name val="Arial CE1"/>
      <charset val="238"/>
    </font>
    <font>
      <b/>
      <sz val="10"/>
      <color theme="1"/>
      <name val="Arial CE"/>
      <charset val="238"/>
    </font>
    <font>
      <b/>
      <sz val="10"/>
      <color rgb="FF000080"/>
      <name val="Arial CE1"/>
      <charset val="238"/>
    </font>
    <font>
      <b/>
      <i/>
      <sz val="12"/>
      <color theme="1"/>
      <name val="Arial CE1"/>
      <charset val="238"/>
    </font>
    <font>
      <b/>
      <i/>
      <sz val="12"/>
      <color theme="1"/>
      <name val="Arial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1"/>
      <charset val="238"/>
    </font>
    <font>
      <b/>
      <sz val="10"/>
      <color theme="1"/>
      <name val="Times New Roman1"/>
      <charset val="238"/>
    </font>
    <font>
      <b/>
      <sz val="12"/>
      <name val="Arial"/>
      <family val="2"/>
      <charset val="238"/>
    </font>
    <font>
      <b/>
      <sz val="10"/>
      <color theme="0"/>
      <name val="Arial"/>
      <family val="2"/>
      <charset val="238"/>
    </font>
    <font>
      <sz val="12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7" fillId="0" borderId="0"/>
    <xf numFmtId="0" fontId="10" fillId="0" borderId="0"/>
    <xf numFmtId="9" fontId="2" fillId="0" borderId="0"/>
    <xf numFmtId="0" fontId="27" fillId="0" borderId="0"/>
    <xf numFmtId="0" fontId="10" fillId="0" borderId="0"/>
  </cellStyleXfs>
  <cellXfs count="141">
    <xf numFmtId="0" fontId="0" fillId="0" borderId="0" xfId="0"/>
    <xf numFmtId="0" fontId="1" fillId="0" borderId="0" xfId="1"/>
    <xf numFmtId="0" fontId="5" fillId="3" borderId="8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164" fontId="5" fillId="3" borderId="8" xfId="0" applyNumberFormat="1" applyFont="1" applyFill="1" applyBorder="1"/>
    <xf numFmtId="0" fontId="5" fillId="3" borderId="11" xfId="0" applyFont="1" applyFill="1" applyBorder="1" applyAlignment="1"/>
    <xf numFmtId="0" fontId="6" fillId="3" borderId="11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5" fillId="3" borderId="11" xfId="0" applyFont="1" applyFill="1" applyBorder="1" applyAlignment="1">
      <alignment horizontal="center"/>
    </xf>
    <xf numFmtId="164" fontId="5" fillId="3" borderId="11" xfId="0" applyNumberFormat="1" applyFont="1" applyFill="1" applyBorder="1"/>
    <xf numFmtId="0" fontId="8" fillId="0" borderId="0" xfId="3" applyFont="1"/>
    <xf numFmtId="0" fontId="8" fillId="0" borderId="0" xfId="3" applyFont="1" applyAlignment="1">
      <alignment horizontal="center"/>
    </xf>
    <xf numFmtId="0" fontId="5" fillId="0" borderId="0" xfId="2" applyFont="1"/>
    <xf numFmtId="0" fontId="9" fillId="0" borderId="0" xfId="3" applyFont="1"/>
    <xf numFmtId="0" fontId="4" fillId="2" borderId="0" xfId="2" applyFont="1" applyFill="1" applyBorder="1" applyAlignment="1">
      <alignment horizontal="center" vertical="center"/>
    </xf>
    <xf numFmtId="0" fontId="9" fillId="4" borderId="0" xfId="3" applyFont="1" applyFill="1"/>
    <xf numFmtId="0" fontId="9" fillId="4" borderId="0" xfId="3" applyFont="1" applyFill="1" applyAlignment="1">
      <alignment horizontal="center"/>
    </xf>
    <xf numFmtId="0" fontId="8" fillId="0" borderId="0" xfId="4" applyFont="1"/>
    <xf numFmtId="0" fontId="9" fillId="0" borderId="0" xfId="4" applyFont="1"/>
    <xf numFmtId="0" fontId="5" fillId="0" borderId="0" xfId="2" applyFont="1" applyAlignment="1">
      <alignment horizont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5" fillId="4" borderId="8" xfId="0" applyFont="1" applyFill="1" applyBorder="1" applyAlignment="1"/>
    <xf numFmtId="0" fontId="6" fillId="4" borderId="8" xfId="0" applyFont="1" applyFill="1" applyBorder="1" applyAlignment="1">
      <alignment horizontal="center" vertical="center"/>
    </xf>
    <xf numFmtId="0" fontId="5" fillId="4" borderId="8" xfId="0" applyFont="1" applyFill="1" applyBorder="1"/>
    <xf numFmtId="0" fontId="5" fillId="4" borderId="8" xfId="0" applyFont="1" applyFill="1" applyBorder="1" applyAlignment="1">
      <alignment horizontal="center"/>
    </xf>
    <xf numFmtId="164" fontId="5" fillId="4" borderId="8" xfId="0" applyNumberFormat="1" applyFont="1" applyFill="1" applyBorder="1"/>
    <xf numFmtId="165" fontId="5" fillId="4" borderId="9" xfId="0" applyNumberFormat="1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4" borderId="10" xfId="0" applyFont="1" applyFill="1" applyBorder="1"/>
    <xf numFmtId="0" fontId="5" fillId="4" borderId="11" xfId="0" applyFont="1" applyFill="1" applyBorder="1" applyAlignment="1"/>
    <xf numFmtId="0" fontId="6" fillId="4" borderId="11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/>
    </xf>
    <xf numFmtId="164" fontId="5" fillId="4" borderId="11" xfId="0" applyNumberFormat="1" applyFont="1" applyFill="1" applyBorder="1"/>
    <xf numFmtId="165" fontId="5" fillId="4" borderId="12" xfId="0" applyNumberFormat="1" applyFont="1" applyFill="1" applyBorder="1"/>
    <xf numFmtId="0" fontId="5" fillId="4" borderId="10" xfId="0" applyFont="1" applyFill="1" applyBorder="1" applyAlignment="1"/>
    <xf numFmtId="0" fontId="14" fillId="0" borderId="0" xfId="0" applyFont="1" applyFill="1" applyBorder="1" applyAlignment="1">
      <alignment horizontal="center" vertical="top" wrapText="1"/>
    </xf>
    <xf numFmtId="0" fontId="5" fillId="4" borderId="4" xfId="0" applyFont="1" applyFill="1" applyBorder="1" applyAlignment="1"/>
    <xf numFmtId="0" fontId="5" fillId="4" borderId="5" xfId="0" applyFont="1" applyFill="1" applyBorder="1" applyAlignment="1"/>
    <xf numFmtId="0" fontId="6" fillId="4" borderId="5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/>
    </xf>
    <xf numFmtId="164" fontId="5" fillId="4" borderId="5" xfId="0" applyNumberFormat="1" applyFont="1" applyFill="1" applyBorder="1"/>
    <xf numFmtId="165" fontId="5" fillId="4" borderId="6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4"/>
    <xf numFmtId="0" fontId="15" fillId="0" borderId="0" xfId="4" applyFont="1" applyAlignment="1">
      <alignment horizontal="center"/>
    </xf>
    <xf numFmtId="0" fontId="16" fillId="0" borderId="0" xfId="4" applyFont="1"/>
    <xf numFmtId="0" fontId="17" fillId="0" borderId="0" xfId="4" applyFont="1"/>
    <xf numFmtId="0" fontId="18" fillId="0" borderId="0" xfId="4" applyFont="1"/>
    <xf numFmtId="0" fontId="19" fillId="0" borderId="0" xfId="2" applyFont="1"/>
    <xf numFmtId="0" fontId="18" fillId="6" borderId="20" xfId="4" applyFont="1" applyFill="1" applyBorder="1" applyAlignment="1">
      <alignment vertical="top"/>
    </xf>
    <xf numFmtId="0" fontId="18" fillId="6" borderId="20" xfId="4" applyFont="1" applyFill="1" applyBorder="1" applyAlignment="1"/>
    <xf numFmtId="0" fontId="10" fillId="0" borderId="20" xfId="4" applyBorder="1"/>
    <xf numFmtId="0" fontId="10" fillId="0" borderId="20" xfId="5" applyNumberFormat="1" applyFont="1" applyFill="1" applyBorder="1" applyAlignment="1" applyProtection="1"/>
    <xf numFmtId="0" fontId="2" fillId="0" borderId="0" xfId="2"/>
    <xf numFmtId="0" fontId="20" fillId="0" borderId="0" xfId="3" applyFont="1" applyAlignment="1">
      <alignment vertical="top" wrapText="1"/>
    </xf>
    <xf numFmtId="0" fontId="7" fillId="0" borderId="0" xfId="3"/>
    <xf numFmtId="0" fontId="21" fillId="0" borderId="0" xfId="3" applyFont="1"/>
    <xf numFmtId="0" fontId="22" fillId="6" borderId="0" xfId="3" applyFont="1" applyFill="1" applyAlignment="1">
      <alignment horizontal="center"/>
    </xf>
    <xf numFmtId="0" fontId="24" fillId="0" borderId="0" xfId="4" applyFont="1" applyAlignment="1">
      <alignment horizontal="center"/>
    </xf>
    <xf numFmtId="0" fontId="18" fillId="0" borderId="0" xfId="4" applyFont="1" applyAlignment="1"/>
    <xf numFmtId="0" fontId="25" fillId="0" borderId="0" xfId="0" applyFont="1" applyFill="1" applyBorder="1" applyAlignment="1"/>
    <xf numFmtId="0" fontId="5" fillId="0" borderId="0" xfId="0" quotePrefix="1" applyFont="1" applyFill="1" applyBorder="1" applyAlignment="1"/>
    <xf numFmtId="0" fontId="28" fillId="0" borderId="21" xfId="6" applyFont="1" applyBorder="1" applyAlignment="1"/>
    <xf numFmtId="0" fontId="29" fillId="0" borderId="0" xfId="6" applyFont="1" applyBorder="1" applyAlignment="1">
      <alignment wrapText="1"/>
    </xf>
    <xf numFmtId="0" fontId="10" fillId="0" borderId="0" xfId="7"/>
    <xf numFmtId="0" fontId="29" fillId="0" borderId="0" xfId="6" applyFont="1" applyBorder="1" applyAlignment="1"/>
    <xf numFmtId="0" fontId="29" fillId="0" borderId="21" xfId="6" applyFont="1" applyBorder="1" applyAlignment="1"/>
    <xf numFmtId="0" fontId="18" fillId="6" borderId="20" xfId="7" applyFont="1" applyFill="1" applyBorder="1"/>
    <xf numFmtId="166" fontId="10" fillId="0" borderId="20" xfId="7" applyNumberFormat="1" applyBorder="1"/>
    <xf numFmtId="0" fontId="10" fillId="0" borderId="20" xfId="7" applyBorder="1"/>
    <xf numFmtId="0" fontId="29" fillId="0" borderId="0" xfId="6" applyFont="1" applyAlignment="1"/>
    <xf numFmtId="166" fontId="10" fillId="0" borderId="20" xfId="7" applyNumberFormat="1" applyFont="1" applyBorder="1"/>
    <xf numFmtId="167" fontId="10" fillId="0" borderId="0" xfId="7" applyNumberFormat="1" applyBorder="1"/>
    <xf numFmtId="0" fontId="27" fillId="0" borderId="0" xfId="6"/>
    <xf numFmtId="0" fontId="26" fillId="0" borderId="0" xfId="0" applyFont="1" applyFill="1" applyBorder="1" applyAlignment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3" borderId="31" xfId="0" applyFont="1" applyFill="1" applyBorder="1" applyAlignment="1"/>
    <xf numFmtId="0" fontId="5" fillId="3" borderId="32" xfId="0" applyFont="1" applyFill="1" applyBorder="1"/>
    <xf numFmtId="0" fontId="5" fillId="3" borderId="32" xfId="0" applyFont="1" applyFill="1" applyBorder="1" applyAlignment="1"/>
    <xf numFmtId="165" fontId="5" fillId="3" borderId="33" xfId="0" applyNumberFormat="1" applyFont="1" applyFill="1" applyBorder="1"/>
    <xf numFmtId="165" fontId="5" fillId="3" borderId="34" xfId="0" applyNumberFormat="1" applyFont="1" applyFill="1" applyBorder="1"/>
    <xf numFmtId="0" fontId="5" fillId="3" borderId="36" xfId="0" applyFont="1" applyFill="1" applyBorder="1" applyAlignment="1"/>
    <xf numFmtId="0" fontId="5" fillId="3" borderId="35" xfId="0" applyFont="1" applyFill="1" applyBorder="1" applyAlignment="1"/>
    <xf numFmtId="0" fontId="6" fillId="3" borderId="35" xfId="0" applyFont="1" applyFill="1" applyBorder="1" applyAlignment="1">
      <alignment horizontal="center" vertical="center"/>
    </xf>
    <xf numFmtId="0" fontId="5" fillId="3" borderId="35" xfId="0" applyFont="1" applyFill="1" applyBorder="1"/>
    <xf numFmtId="0" fontId="5" fillId="3" borderId="35" xfId="0" applyFont="1" applyFill="1" applyBorder="1" applyAlignment="1">
      <alignment horizontal="center"/>
    </xf>
    <xf numFmtId="164" fontId="5" fillId="3" borderId="35" xfId="0" applyNumberFormat="1" applyFont="1" applyFill="1" applyBorder="1"/>
    <xf numFmtId="165" fontId="5" fillId="3" borderId="37" xfId="0" applyNumberFormat="1" applyFont="1" applyFill="1" applyBorder="1"/>
    <xf numFmtId="0" fontId="4" fillId="2" borderId="38" xfId="2" applyFont="1" applyFill="1" applyBorder="1" applyAlignment="1">
      <alignment horizontal="center" vertical="center"/>
    </xf>
    <xf numFmtId="0" fontId="4" fillId="2" borderId="39" xfId="2" applyFont="1" applyFill="1" applyBorder="1" applyAlignment="1">
      <alignment horizontal="center" vertical="center"/>
    </xf>
    <xf numFmtId="0" fontId="4" fillId="2" borderId="40" xfId="2" applyFont="1" applyFill="1" applyBorder="1" applyAlignment="1">
      <alignment horizontal="center" vertical="center"/>
    </xf>
    <xf numFmtId="0" fontId="1" fillId="0" borderId="0" xfId="1" quotePrefix="1"/>
    <xf numFmtId="0" fontId="32" fillId="0" borderId="0" xfId="1" applyFont="1"/>
    <xf numFmtId="164" fontId="32" fillId="0" borderId="0" xfId="1" applyNumberFormat="1" applyFont="1"/>
    <xf numFmtId="164" fontId="32" fillId="0" borderId="0" xfId="1" quotePrefix="1" applyNumberFormat="1" applyFont="1"/>
    <xf numFmtId="168" fontId="32" fillId="0" borderId="0" xfId="1" applyNumberFormat="1" applyFont="1"/>
    <xf numFmtId="0" fontId="32" fillId="0" borderId="0" xfId="1" quotePrefix="1" applyFont="1"/>
    <xf numFmtId="0" fontId="1" fillId="9" borderId="0" xfId="1" applyFill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1" fillId="9" borderId="0" xfId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24" fillId="0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wrapText="1"/>
    </xf>
    <xf numFmtId="0" fontId="23" fillId="0" borderId="0" xfId="3" applyFont="1" applyFill="1" applyBorder="1" applyAlignment="1">
      <alignment horizontal="center" vertical="top" wrapText="1"/>
    </xf>
    <xf numFmtId="0" fontId="30" fillId="7" borderId="22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30" fillId="7" borderId="24" xfId="0" applyFont="1" applyFill="1" applyBorder="1" applyAlignment="1">
      <alignment horizontal="center" vertical="center" wrapText="1"/>
    </xf>
    <xf numFmtId="0" fontId="30" fillId="7" borderId="25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0" fillId="7" borderId="27" xfId="0" applyFont="1" applyFill="1" applyBorder="1" applyAlignment="1">
      <alignment horizontal="center" vertical="center" wrapText="1"/>
    </xf>
    <xf numFmtId="0" fontId="30" fillId="7" borderId="28" xfId="0" applyFont="1" applyFill="1" applyBorder="1" applyAlignment="1">
      <alignment horizontal="center" vertical="center" wrapText="1"/>
    </xf>
    <xf numFmtId="0" fontId="30" fillId="7" borderId="29" xfId="0" applyFont="1" applyFill="1" applyBorder="1" applyAlignment="1">
      <alignment horizontal="center" vertical="center" wrapText="1"/>
    </xf>
    <xf numFmtId="0" fontId="0" fillId="0" borderId="0" xfId="0" applyNumberFormat="1"/>
  </cellXfs>
  <cellStyles count="8">
    <cellStyle name="Excel_BuiltIn_Percent" xfId="5"/>
    <cellStyle name="Normál" xfId="0" builtinId="0"/>
    <cellStyle name="Normál 2" xfId="2"/>
    <cellStyle name="Normál 2 2" xfId="6"/>
    <cellStyle name="Normal_BUNOZO 2" xfId="4"/>
    <cellStyle name="Normál_Excel7" xfId="1"/>
    <cellStyle name="Normal_Forgalom" xfId="7"/>
    <cellStyle name="Normál_PróbaZH_01" xfId="3"/>
  </cellStyles>
  <dxfs count="15">
    <dxf>
      <numFmt numFmtId="169" formatCode="_-* #,##0.00\ [$Ft-40E]_-;\-* #,##0.00\ [$Ft-40E]_-;_-* &quot;-&quot;??\ [$Ft-40E]_-;_-@_-"/>
    </dxf>
    <dxf>
      <numFmt numFmtId="169" formatCode="_-* #,##0.00\ [$Ft-40E]_-;\-* #,##0.00\ [$Ft-40E]_-;_-* &quot;-&quot;??\ [$Ft-40E]_-;_-@_-"/>
    </dxf>
    <dxf>
      <numFmt numFmtId="169" formatCode="_-* #,##0.00\ [$Ft-40E]_-;\-* #,##0.00\ [$Ft-40E]_-;_-* &quot;-&quot;??\ [$Ft-40E]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#,##0\ &quot;Ft&quot;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\ &quot;mFt&quot;;\-#,##0.0\ &quot;mFt&quot;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[excel_gyakorlat_SJE_1.xlsx]Munka4!Kimutatás6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Munka4!$B$4:$B$5</c:f>
              <c:strCache>
                <c:ptCount val="1"/>
                <c:pt idx="0">
                  <c:v>igen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Munka4!$A$6:$A$25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</c:strCache>
            </c:strRef>
          </c:cat>
          <c:val>
            <c:numRef>
              <c:f>Munka4!$B$6:$B$25</c:f>
              <c:numCache>
                <c:formatCode>_-* #\ ##0.00\ [$Ft-40E]_-;\-* #\ ##0.00\ [$Ft-40E]_-;_-* "-"??\ [$Ft-40E]_-;_-@_-</c:formatCode>
                <c:ptCount val="19"/>
                <c:pt idx="3">
                  <c:v>176553.67231638418</c:v>
                </c:pt>
                <c:pt idx="8">
                  <c:v>286111.11111111112</c:v>
                </c:pt>
                <c:pt idx="9">
                  <c:v>188481.36738972316</c:v>
                </c:pt>
                <c:pt idx="10">
                  <c:v>176923.07692307694</c:v>
                </c:pt>
                <c:pt idx="12">
                  <c:v>221604.13057517976</c:v>
                </c:pt>
                <c:pt idx="13">
                  <c:v>198529.41176470587</c:v>
                </c:pt>
                <c:pt idx="14">
                  <c:v>184186.93982074264</c:v>
                </c:pt>
                <c:pt idx="15">
                  <c:v>152564.10256410256</c:v>
                </c:pt>
                <c:pt idx="16">
                  <c:v>148333.33333333334</c:v>
                </c:pt>
                <c:pt idx="18">
                  <c:v>228571.42857142858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A-4FD0-974E-219D88FF5191}"/>
            </c:ext>
          </c:extLst>
        </c:ser>
        <c:ser>
          <c:idx val="1"/>
          <c:order val="1"/>
          <c:tx>
            <c:strRef>
              <c:f>Munka4!$C$4:$C$5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Munka4!$A$6:$A$25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</c:strCache>
            </c:strRef>
          </c:cat>
          <c:val>
            <c:numRef>
              <c:f>Munka4!$C$6:$C$25</c:f>
              <c:numCache>
                <c:formatCode>_-* #\ ##0.00\ [$Ft-40E]_-;\-* #\ ##0.00\ [$Ft-40E]_-;_-* "-"??\ [$Ft-40E]_-;_-@_-</c:formatCode>
                <c:ptCount val="19"/>
                <c:pt idx="0">
                  <c:v>351071.42857142858</c:v>
                </c:pt>
                <c:pt idx="1">
                  <c:v>307783.92952077161</c:v>
                </c:pt>
                <c:pt idx="2">
                  <c:v>305129.67200610216</c:v>
                </c:pt>
                <c:pt idx="4">
                  <c:v>367594.76162029925</c:v>
                </c:pt>
                <c:pt idx="5">
                  <c:v>300835.09301156353</c:v>
                </c:pt>
                <c:pt idx="6">
                  <c:v>255946.53034526471</c:v>
                </c:pt>
                <c:pt idx="7">
                  <c:v>237300.00484223868</c:v>
                </c:pt>
                <c:pt idx="8">
                  <c:v>271974.45658971369</c:v>
                </c:pt>
                <c:pt idx="10">
                  <c:v>276190.47619047621</c:v>
                </c:pt>
                <c:pt idx="11">
                  <c:v>467533.93665158376</c:v>
                </c:pt>
                <c:pt idx="12">
                  <c:v>314316.38148362009</c:v>
                </c:pt>
                <c:pt idx="13">
                  <c:v>284709.61887477315</c:v>
                </c:pt>
                <c:pt idx="14">
                  <c:v>343750</c:v>
                </c:pt>
                <c:pt idx="17">
                  <c:v>277777.77777777775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F6A-4FD0-974E-219D88FF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95871"/>
        <c:axId val="477403775"/>
      </c:barChart>
      <c:catAx>
        <c:axId val="4773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403775"/>
        <c:crosses val="autoZero"/>
        <c:auto val="1"/>
        <c:lblAlgn val="ctr"/>
        <c:lblOffset val="100"/>
        <c:noMultiLvlLbl val="0"/>
      </c:catAx>
      <c:valAx>
        <c:axId val="4774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Ft-40E]_-;\-* #\ ##0.00\ [$Ft-40E]_-;_-* &quot;-&quot;??\ [$Ft-40E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3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[excel_gyakorlat_SJE_1.xlsx]Munka1!Kimutatás1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Munka1!$B$3:$B$4</c:f>
              <c:strCache>
                <c:ptCount val="1"/>
                <c:pt idx="0">
                  <c:v>igen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Munka1!$B$5:$B$10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63.8</c:v>
                </c:pt>
                <c:pt idx="2">
                  <c:v>147.70000000000002</c:v>
                </c:pt>
                <c:pt idx="3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7-4C89-8DE9-BE4AB51DBC0F}"/>
            </c:ext>
          </c:extLst>
        </c:ser>
        <c:ser>
          <c:idx val="1"/>
          <c:order val="1"/>
          <c:tx>
            <c:strRef>
              <c:f>Munka1!$C$3:$C$4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Munka1!$C$5:$C$10</c:f>
              <c:numCache>
                <c:formatCode>General</c:formatCode>
                <c:ptCount val="5"/>
                <c:pt idx="0">
                  <c:v>280.40000000000003</c:v>
                </c:pt>
                <c:pt idx="1">
                  <c:v>511.19999999999987</c:v>
                </c:pt>
                <c:pt idx="2">
                  <c:v>490.19999999999993</c:v>
                </c:pt>
                <c:pt idx="3">
                  <c:v>151.80000000000001</c:v>
                </c:pt>
                <c:pt idx="4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C89-8DE9-BE4AB51D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910719"/>
        <c:axId val="1989906559"/>
      </c:barChart>
      <c:catAx>
        <c:axId val="19899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9906559"/>
        <c:crosses val="autoZero"/>
        <c:auto val="1"/>
        <c:lblAlgn val="ctr"/>
        <c:lblOffset val="100"/>
        <c:noMultiLvlLbl val="0"/>
      </c:catAx>
      <c:valAx>
        <c:axId val="19899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99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8</xdr:col>
      <xdr:colOff>0</xdr:colOff>
      <xdr:row>5</xdr:row>
      <xdr:rowOff>28575</xdr:rowOff>
    </xdr:to>
    <xdr:sp macro="" textlink="">
      <xdr:nvSpPr>
        <xdr:cNvPr id="2" name="Szövegdoboz 1"/>
        <xdr:cNvSpPr txBox="1"/>
      </xdr:nvSpPr>
      <xdr:spPr>
        <a:xfrm>
          <a:off x="57150" y="57150"/>
          <a:ext cx="6696075" cy="14573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1.</a:t>
          </a:r>
          <a:r>
            <a:rPr lang="hu-HU" sz="1400" b="1" baseline="0"/>
            <a:t> </a:t>
          </a:r>
          <a:r>
            <a:rPr lang="hu-HU" sz="1400" b="1"/>
            <a:t>Rendezze sorba az eladó lakásokat </a:t>
          </a:r>
          <a:r>
            <a:rPr lang="hu-HU" sz="1400" b="1" u="sng"/>
            <a:t>szoba száma szerint</a:t>
          </a:r>
          <a:r>
            <a:rPr lang="hu-HU" sz="1400" b="1"/>
            <a:t>, azon belül pedig </a:t>
          </a:r>
          <a:r>
            <a:rPr lang="hu-HU" sz="1400" b="1" u="sng"/>
            <a:t>Ár/négyzetméter</a:t>
          </a:r>
          <a:r>
            <a:rPr lang="hu-HU" sz="1400" b="1"/>
            <a:t> szerint.</a:t>
          </a:r>
        </a:p>
        <a:p>
          <a:r>
            <a:rPr lang="hu-HU" sz="1400" b="1"/>
            <a:t>2.</a:t>
          </a:r>
          <a:r>
            <a:rPr lang="hu-HU" sz="1400" b="1" baseline="0"/>
            <a:t> Autoszűréssel keresse meg a 8 és 13 millió Ft közötti áron kínált, 3 vagy több szobából álló, pesti, panel lakásokat.</a:t>
          </a:r>
          <a:endParaRPr lang="hu-H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10</xdr:col>
      <xdr:colOff>466724</xdr:colOff>
      <xdr:row>8</xdr:row>
      <xdr:rowOff>152400</xdr:rowOff>
    </xdr:to>
    <xdr:sp macro="" textlink="">
      <xdr:nvSpPr>
        <xdr:cNvPr id="2" name="Szövegdoboz 1"/>
        <xdr:cNvSpPr txBox="1"/>
      </xdr:nvSpPr>
      <xdr:spPr>
        <a:xfrm>
          <a:off x="66674" y="104775"/>
          <a:ext cx="8010525" cy="14954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1.</a:t>
          </a:r>
          <a:r>
            <a:rPr lang="hu-HU" sz="1400" b="1" baseline="0"/>
            <a:t> </a:t>
          </a:r>
          <a:r>
            <a:rPr lang="hu-HU" sz="1400" b="1"/>
            <a:t>Rendezze növekvő sorba az alábbi táblázatot a fegyver </a:t>
          </a:r>
          <a:r>
            <a:rPr lang="hu-HU" sz="1400" b="1" u="sng"/>
            <a:t>Típusa</a:t>
          </a:r>
          <a:r>
            <a:rPr lang="hu-HU" sz="1400" b="1"/>
            <a:t>, azon belül pedig a hozzájuk tartozó </a:t>
          </a:r>
          <a:r>
            <a:rPr lang="hu-HU" sz="1400" b="1" u="sng"/>
            <a:t>támadó erő (Támad)</a:t>
          </a:r>
          <a:r>
            <a:rPr lang="hu-HU" sz="1400" b="1"/>
            <a:t> szerint!</a:t>
          </a:r>
        </a:p>
        <a:p>
          <a:r>
            <a:rPr lang="hu-HU" sz="1400" b="1"/>
            <a:t>2.</a:t>
          </a:r>
          <a:r>
            <a:rPr lang="hu-HU" sz="1400" b="1" baseline="0"/>
            <a:t> Autoszűréssel keresse ki a 8-12 Véd pont közötti értékekkel bíró, szúró fegyvereket!</a:t>
          </a:r>
        </a:p>
        <a:p>
          <a:r>
            <a:rPr lang="hu-HU" sz="1400" b="1" baseline="0"/>
            <a:t>3. Az eredményről készítsen egy másolatot , és azt helyezze el a 33. sor első oszlopából (A33) indulva.</a:t>
          </a:r>
          <a:endParaRPr lang="hu-HU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47626</xdr:rowOff>
    </xdr:from>
    <xdr:to>
      <xdr:col>16</xdr:col>
      <xdr:colOff>323850</xdr:colOff>
      <xdr:row>1</xdr:row>
      <xdr:rowOff>628651</xdr:rowOff>
    </xdr:to>
    <xdr:sp macro="" textlink="">
      <xdr:nvSpPr>
        <xdr:cNvPr id="2" name="Szövegdoboz 1"/>
        <xdr:cNvSpPr txBox="1"/>
      </xdr:nvSpPr>
      <xdr:spPr>
        <a:xfrm>
          <a:off x="6448425" y="47626"/>
          <a:ext cx="8010525" cy="13239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Irányított szűréssel készítsen egy kigyűjtést a mellékelt lakás listából, és helyezze el azt az A110 cellától kezdődően!  A feltételtábla feltételei: pesti, nem panel, 28 mFt alatti, legalább 2 szobából álló lakások, valamint budai, panel, 2 szobás, 8 mFt alatti lakások.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47626</xdr:rowOff>
    </xdr:from>
    <xdr:to>
      <xdr:col>16</xdr:col>
      <xdr:colOff>57150</xdr:colOff>
      <xdr:row>1</xdr:row>
      <xdr:rowOff>657225</xdr:rowOff>
    </xdr:to>
    <xdr:sp macro="" textlink="">
      <xdr:nvSpPr>
        <xdr:cNvPr id="2" name="Szövegdoboz 1"/>
        <xdr:cNvSpPr txBox="1"/>
      </xdr:nvSpPr>
      <xdr:spPr>
        <a:xfrm>
          <a:off x="5619750" y="47626"/>
          <a:ext cx="8848725" cy="1419224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Rendezze az olimpiák adatait a Sportágak száma és azon belül Év szerint növekvő sorrendbe. Készítsen a táblázat alatt irányított szűréssel egy másik táblázatot a 28. sor elején (A28) a kigyűjtésnek az alábbi feltételek szerint: 	</a:t>
          </a:r>
          <a:br>
            <a:rPr lang="hu-HU" sz="1400" b="1"/>
          </a:br>
          <a:r>
            <a:rPr lang="hu-HU" sz="1400" b="1"/>
            <a:t>Az olimpiát vagy 1940 előtt rendezték és a résztvevők száma 1200 és 3000 közötti, illetve azok az olimpiák, amelyeket 1958 után rendeztek és a szereplő sportágak száma nagyobb volt 15-nél!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76199</xdr:rowOff>
    </xdr:from>
    <xdr:to>
      <xdr:col>16</xdr:col>
      <xdr:colOff>200025</xdr:colOff>
      <xdr:row>32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504825</xdr:colOff>
      <xdr:row>26</xdr:row>
      <xdr:rowOff>114300</xdr:rowOff>
    </xdr:from>
    <xdr:to>
      <xdr:col>3</xdr:col>
      <xdr:colOff>304800</xdr:colOff>
      <xdr:row>41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zob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zob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43243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0</xdr:row>
      <xdr:rowOff>114299</xdr:rowOff>
    </xdr:from>
    <xdr:to>
      <xdr:col>12</xdr:col>
      <xdr:colOff>161926</xdr:colOff>
      <xdr:row>6</xdr:row>
      <xdr:rowOff>152399</xdr:rowOff>
    </xdr:to>
    <xdr:sp macro="" textlink="">
      <xdr:nvSpPr>
        <xdr:cNvPr id="2" name="Szövegdoboz 1"/>
        <xdr:cNvSpPr txBox="1"/>
      </xdr:nvSpPr>
      <xdr:spPr>
        <a:xfrm>
          <a:off x="6505576" y="114299"/>
          <a:ext cx="3600450" cy="16668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1. Feladatok:</a:t>
          </a:r>
        </a:p>
        <a:p>
          <a:endParaRPr lang="hu-HU" sz="1400" b="1"/>
        </a:p>
        <a:p>
          <a:r>
            <a:rPr lang="hu-HU" sz="1400" b="1"/>
            <a:t>Szúrjon be egy kimutatást egy új munkalapra, </a:t>
          </a:r>
          <a:r>
            <a:rPr lang="hu-HU" sz="1400" b="1" u="sng"/>
            <a:t>kerületenkénti bontásban</a:t>
          </a:r>
          <a:r>
            <a:rPr lang="hu-HU" sz="1400" b="1" u="none"/>
            <a:t> </a:t>
          </a:r>
          <a:r>
            <a:rPr lang="hu-HU" sz="1400" b="1"/>
            <a:t>az eladásra kínált lakások </a:t>
          </a:r>
          <a:r>
            <a:rPr lang="hu-HU" sz="1400" b="1" u="sng"/>
            <a:t>átlagos négyzetméterárából</a:t>
          </a:r>
          <a:r>
            <a:rPr lang="hu-HU" sz="1400" b="1"/>
            <a:t>, mind a </a:t>
          </a:r>
          <a:r>
            <a:rPr lang="hu-HU" sz="1400" b="1" u="sng"/>
            <a:t>panel</a:t>
          </a:r>
          <a:r>
            <a:rPr lang="hu-HU" sz="1400" b="1"/>
            <a:t>, mind a </a:t>
          </a:r>
          <a:r>
            <a:rPr lang="hu-HU" sz="1400" b="1" u="sng"/>
            <a:t>nem panel</a:t>
          </a:r>
          <a:r>
            <a:rPr lang="hu-HU" sz="1400" b="1"/>
            <a:t> lakásokra, </a:t>
          </a:r>
          <a:r>
            <a:rPr lang="hu-HU" sz="1400" b="1" u="sng"/>
            <a:t>szűrőként</a:t>
          </a:r>
          <a:r>
            <a:rPr lang="hu-HU" sz="1400" b="1"/>
            <a:t> használja a </a:t>
          </a:r>
          <a:r>
            <a:rPr lang="hu-HU" sz="1400" b="1" u="sng"/>
            <a:t>szobaszámot</a:t>
          </a:r>
          <a:r>
            <a:rPr lang="hu-HU" sz="1400" b="1"/>
            <a:t>!</a:t>
          </a:r>
        </a:p>
      </xdr:txBody>
    </xdr:sp>
    <xdr:clientData/>
  </xdr:twoCellAnchor>
  <xdr:twoCellAnchor>
    <xdr:from>
      <xdr:col>8</xdr:col>
      <xdr:colOff>171451</xdr:colOff>
      <xdr:row>8</xdr:row>
      <xdr:rowOff>28574</xdr:rowOff>
    </xdr:from>
    <xdr:to>
      <xdr:col>12</xdr:col>
      <xdr:colOff>171451</xdr:colOff>
      <xdr:row>16</xdr:row>
      <xdr:rowOff>38100</xdr:rowOff>
    </xdr:to>
    <xdr:sp macro="" textlink="">
      <xdr:nvSpPr>
        <xdr:cNvPr id="3" name="Szövegdoboz 2"/>
        <xdr:cNvSpPr txBox="1"/>
      </xdr:nvSpPr>
      <xdr:spPr>
        <a:xfrm>
          <a:off x="6515101" y="2019299"/>
          <a:ext cx="3600450" cy="146685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2. Feladatok:</a:t>
          </a:r>
        </a:p>
        <a:p>
          <a:endParaRPr lang="hu-HU" sz="1400" b="1"/>
        </a:p>
        <a:p>
          <a:r>
            <a:rPr lang="hu-HU" sz="1400" b="1"/>
            <a:t>A frissen elkészített kimutatás munkalapján, másolja le a teljes kimutatást az eredeti alá, majd állítsa be a követezőket:  2  és 11. kerületi, 2 vagy több szobás lakások!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85725</xdr:rowOff>
    </xdr:from>
    <xdr:to>
      <xdr:col>11</xdr:col>
      <xdr:colOff>304800</xdr:colOff>
      <xdr:row>30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104775</xdr:rowOff>
    </xdr:from>
    <xdr:to>
      <xdr:col>1</xdr:col>
      <xdr:colOff>600075</xdr:colOff>
      <xdr:row>31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zob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zob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95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114299</xdr:rowOff>
    </xdr:from>
    <xdr:to>
      <xdr:col>12</xdr:col>
      <xdr:colOff>390524</xdr:colOff>
      <xdr:row>6</xdr:row>
      <xdr:rowOff>152399</xdr:rowOff>
    </xdr:to>
    <xdr:sp macro="" textlink="">
      <xdr:nvSpPr>
        <xdr:cNvPr id="2" name="Szövegdoboz 1"/>
        <xdr:cNvSpPr txBox="1"/>
      </xdr:nvSpPr>
      <xdr:spPr>
        <a:xfrm>
          <a:off x="6505575" y="114299"/>
          <a:ext cx="3829049" cy="16668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1. Feladatok:</a:t>
          </a:r>
        </a:p>
        <a:p>
          <a:endParaRPr lang="hu-HU" sz="1400" b="1"/>
        </a:p>
        <a:p>
          <a:r>
            <a:rPr lang="hu-HU" sz="1400" b="1"/>
            <a:t>Szúrjon be egy kimutatást egy új munkalapra </a:t>
          </a:r>
          <a:r>
            <a:rPr lang="hu-HU" sz="1400" b="1" u="sng"/>
            <a:t>szobaszámonként</a:t>
          </a:r>
          <a:r>
            <a:rPr lang="hu-HU" sz="1400" b="1"/>
            <a:t> az eladásra kínált lakások </a:t>
          </a:r>
          <a:r>
            <a:rPr lang="hu-HU" sz="1400" b="1" u="sng"/>
            <a:t>összesített áráról</a:t>
          </a:r>
          <a:r>
            <a:rPr lang="hu-HU" sz="1400" b="1"/>
            <a:t>, mind a </a:t>
          </a:r>
          <a:r>
            <a:rPr lang="hu-HU" sz="1400" b="1" u="sng"/>
            <a:t>panel</a:t>
          </a:r>
          <a:r>
            <a:rPr lang="hu-HU" sz="1400" b="1"/>
            <a:t>, mind a </a:t>
          </a:r>
          <a:r>
            <a:rPr lang="hu-HU" sz="1400" b="1" u="sng"/>
            <a:t>nem panel</a:t>
          </a:r>
          <a:r>
            <a:rPr lang="hu-HU" sz="1400" b="1"/>
            <a:t> lakásokra, </a:t>
          </a:r>
          <a:r>
            <a:rPr lang="hu-HU" sz="1400" b="1" u="sng"/>
            <a:t>szűrőként</a:t>
          </a:r>
          <a:r>
            <a:rPr lang="hu-HU" sz="1400" b="1"/>
            <a:t> használja a </a:t>
          </a:r>
          <a:r>
            <a:rPr lang="hu-HU" sz="1400" b="1" u="sng"/>
            <a:t>Helyet</a:t>
          </a:r>
          <a:r>
            <a:rPr lang="hu-HU" sz="1400" b="1"/>
            <a:t>!</a:t>
          </a:r>
        </a:p>
      </xdr:txBody>
    </xdr:sp>
    <xdr:clientData/>
  </xdr:twoCellAnchor>
  <xdr:twoCellAnchor>
    <xdr:from>
      <xdr:col>8</xdr:col>
      <xdr:colOff>171450</xdr:colOff>
      <xdr:row>8</xdr:row>
      <xdr:rowOff>28574</xdr:rowOff>
    </xdr:from>
    <xdr:to>
      <xdr:col>12</xdr:col>
      <xdr:colOff>400049</xdr:colOff>
      <xdr:row>16</xdr:row>
      <xdr:rowOff>57150</xdr:rowOff>
    </xdr:to>
    <xdr:sp macro="" textlink="">
      <xdr:nvSpPr>
        <xdr:cNvPr id="3" name="Szövegdoboz 2"/>
        <xdr:cNvSpPr txBox="1"/>
      </xdr:nvSpPr>
      <xdr:spPr>
        <a:xfrm>
          <a:off x="6515100" y="2019299"/>
          <a:ext cx="3829049" cy="148590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2. Feladatok:</a:t>
          </a:r>
        </a:p>
        <a:p>
          <a:endParaRPr lang="hu-HU" sz="1400" b="1"/>
        </a:p>
        <a:p>
          <a:r>
            <a:rPr lang="hu-HU" sz="1400" b="1"/>
            <a:t>A frissen elkészített kimutatás munkalapján másolja le a teljes kimutatást az eredeti alá, majd külön ez alá vagy mellé a 2 és 4 szobás pesti paneles lakásokra leszűkített lista kimutatását!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342.336779398145" createdVersion="6" refreshedVersion="6" minRefreshableVersion="3" recordCount="104">
  <cacheSource type="worksheet">
    <worksheetSource ref="A2:H106" sheet="Kimutatás I."/>
  </cacheSource>
  <cacheFields count="8">
    <cacheField name="Eladó" numFmtId="0">
      <sharedItems count="104">
        <s v="Alajos Zoltánné"/>
        <s v="Ambrus Dávid"/>
        <s v="Antal László"/>
        <s v="Balogh Eszter"/>
        <s v="Balogh Ferenc"/>
        <s v="Barabás Pál"/>
        <s v="Baráth Mária"/>
        <s v="Békési Fülöp"/>
        <s v="Benedek Barnabás"/>
        <s v="Berendi Péter"/>
        <s v="Béres Norbert"/>
        <s v="Bíró Ákos"/>
        <s v="Bodor Szabolcs"/>
        <s v="Bucskó Róza"/>
        <s v="Butor József"/>
        <s v="Csók Ágota"/>
        <s v="Dunai Aladár"/>
        <s v="Elek Géza"/>
        <s v="Elekes Barbara"/>
        <s v="Élõ Márton"/>
        <s v="Farkas Ottó"/>
        <s v="Fazekas János"/>
        <s v="Galambos Anikó"/>
        <s v="Gasparek Botond"/>
        <s v="Greguric Árpádné"/>
        <s v="Gyimesi Mária"/>
        <s v="Gyökössy Eta"/>
        <s v="Győri Gábor"/>
        <s v="Halmos Katalin"/>
        <s v="Haraszti Miklós"/>
        <s v="István Aladár"/>
        <s v="Ivancsics Zoltán"/>
        <s v="Jónás Jolán"/>
        <s v="Jónás Miklós"/>
        <s v="Kerekes Éva"/>
        <s v="Kinizsi Ágnes"/>
        <s v="Kiss Ilona"/>
        <s v="Kiss Karolin"/>
        <s v="Kiss Károly"/>
        <s v="Kovács Adrián"/>
        <s v="Kovács Elek"/>
        <s v="Kovács Hajnalka"/>
        <s v="Kovács Ottóné"/>
        <s v="Kozma Orsolya"/>
        <s v="Krivalics Gábor"/>
        <s v="Lajos Gáborné"/>
        <s v="Lóránt Hanna"/>
        <s v="Lovas László"/>
        <s v="Molnár Győzőné"/>
        <s v="Nagy Gáborné"/>
        <s v="Nagy János"/>
        <s v="Nagy László"/>
        <s v="Nagy Tamás"/>
        <s v="Narancsik Szilvia"/>
        <s v="Pálfalvi Vera"/>
        <s v="Pálinkás Éva"/>
        <s v="Papp Ernőné"/>
        <s v="Papp Tihamér"/>
        <s v="Pauker Henrik"/>
        <s v="Pauli Henrik"/>
        <s v="Péter Gábor"/>
        <s v="Piros Ildikó"/>
        <s v="Pungor Béla"/>
        <s v="Puskás Elemér"/>
        <s v="Rácz Pál"/>
        <s v="Rózsa Péter"/>
        <s v="Simai Márta"/>
        <s v="Simek Ágostonné"/>
        <s v="Sitkei György"/>
        <s v="Somogyi Zoltánné"/>
        <s v="Sós Zoltán"/>
        <s v="Stribli Balázs"/>
        <s v="Sulyok László"/>
        <s v="Szabó Diana"/>
        <s v="Szabó György"/>
        <s v="Szabó Kálmán"/>
        <s v="Szabó Simon"/>
        <s v="Szemes Balázs"/>
        <s v="Szilvás Judit"/>
        <s v="Szitás István"/>
        <s v="Szúnyog Lóránd"/>
        <s v="Szűcs István"/>
        <s v="Szűcs Szabolcs"/>
        <s v="Tamás Anna"/>
        <s v="Tavasz Petra"/>
        <s v="Telkes István"/>
        <s v="Tihanyi Géza"/>
        <s v="Tímár Éva"/>
        <s v="Tóth Antal"/>
        <s v="Tóth Ottóné"/>
        <s v="Tóvári Zsuzsa"/>
        <s v="Váradi Elemérné"/>
        <s v="Varga Máté"/>
        <s v="Varga Ottó"/>
        <s v="Varró József"/>
        <s v="Vass Gabriella"/>
        <s v="Veres Mátyás"/>
        <s v="Virág József"/>
        <s v="Zelinka István"/>
        <s v="Zoltán Barna"/>
        <s v="Zólyomi Réka"/>
        <s v="Zombori Ottó"/>
        <s v="Zöld Zsófia"/>
        <s v="Zúzmara Sándor"/>
      </sharedItems>
    </cacheField>
    <cacheField name="Hely" numFmtId="0">
      <sharedItems count="2">
        <s v="pesti"/>
        <s v="budai"/>
      </sharedItems>
    </cacheField>
    <cacheField name="Kerület" numFmtId="0">
      <sharedItems containsSemiMixedTypes="0" containsString="0" containsNumber="1" containsInteger="1" minValue="1" maxValue="21" count="19">
        <n v="7"/>
        <n v="9"/>
        <n v="20"/>
        <n v="12"/>
        <n v="10"/>
        <n v="8"/>
        <n v="13"/>
        <n v="2"/>
        <n v="5"/>
        <n v="3"/>
        <n v="18"/>
        <n v="15"/>
        <n v="6"/>
        <n v="14"/>
        <n v="4"/>
        <n v="1"/>
        <n v="11"/>
        <n v="17"/>
        <n v="21"/>
      </sharedItems>
    </cacheField>
    <cacheField name="Panel" numFmtId="0">
      <sharedItems count="2">
        <s v="nem"/>
        <s v="igen"/>
      </sharedItems>
    </cacheField>
    <cacheField name="Szoba" numFmtId="0">
      <sharedItems containsSemiMixedTypes="0" containsString="0" containsNumber="1" containsInteger="1" minValue="1" maxValue="5" count="5">
        <n v="1"/>
        <n v="4"/>
        <n v="3"/>
        <n v="2"/>
        <n v="5"/>
      </sharedItems>
    </cacheField>
    <cacheField name="Alapterület (m2)" numFmtId="0">
      <sharedItems containsSemiMixedTypes="0" containsString="0" containsNumber="1" containsInteger="1" minValue="23" maxValue="160"/>
    </cacheField>
    <cacheField name="Eladási ár" numFmtId="164">
      <sharedItems containsSemiMixedTypes="0" containsString="0" containsNumber="1" minValue="6.2" maxValue="43"/>
    </cacheField>
    <cacheField name="Ár/ négyzetméter" numFmtId="165">
      <sharedItems containsSemiMixedTypes="0" containsString="0" containsNumber="1" minValue="148333.33333333334" maxValue="573529.411764705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342.350558333332" createdVersion="6" refreshedVersion="6" minRefreshableVersion="3" recordCount="104">
  <cacheSource type="worksheet">
    <worksheetSource ref="A2:H106" sheet="Kimutatás II."/>
  </cacheSource>
  <cacheFields count="8">
    <cacheField name="Eladó" numFmtId="0">
      <sharedItems/>
    </cacheField>
    <cacheField name="Hely" numFmtId="0">
      <sharedItems count="2">
        <s v="pesti"/>
        <s v="budai"/>
      </sharedItems>
    </cacheField>
    <cacheField name="Kerület" numFmtId="0">
      <sharedItems containsSemiMixedTypes="0" containsString="0" containsNumber="1" containsInteger="1" minValue="1" maxValue="21"/>
    </cacheField>
    <cacheField name="Panel" numFmtId="0">
      <sharedItems count="2">
        <s v="nem"/>
        <s v="igen"/>
      </sharedItems>
    </cacheField>
    <cacheField name="Szoba" numFmtId="0">
      <sharedItems containsSemiMixedTypes="0" containsString="0" containsNumber="1" containsInteger="1" minValue="1" maxValue="5" count="5">
        <n v="1"/>
        <n v="4"/>
        <n v="3"/>
        <n v="2"/>
        <n v="5"/>
      </sharedItems>
    </cacheField>
    <cacheField name="Alapterület (m2)" numFmtId="0">
      <sharedItems containsSemiMixedTypes="0" containsString="0" containsNumber="1" containsInteger="1" minValue="23" maxValue="160"/>
    </cacheField>
    <cacheField name="Eladási ár" numFmtId="164">
      <sharedItems containsSemiMixedTypes="0" containsString="0" containsNumber="1" minValue="6.2" maxValue="43"/>
    </cacheField>
    <cacheField name="Ár/ négyzetméter" numFmtId="165">
      <sharedItems containsSemiMixedTypes="0" containsString="0" containsNumber="1" minValue="148333.33333333334" maxValue="573529.411764705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x v="0"/>
    <x v="0"/>
    <n v="33"/>
    <n v="7.5"/>
    <n v="227272.72727272726"/>
  </r>
  <r>
    <x v="1"/>
    <x v="0"/>
    <x v="0"/>
    <x v="0"/>
    <x v="1"/>
    <n v="97"/>
    <n v="29.9"/>
    <n v="308247.42268041236"/>
  </r>
  <r>
    <x v="2"/>
    <x v="0"/>
    <x v="1"/>
    <x v="0"/>
    <x v="2"/>
    <n v="73"/>
    <n v="23.8"/>
    <n v="326027.39726027398"/>
  </r>
  <r>
    <x v="3"/>
    <x v="0"/>
    <x v="1"/>
    <x v="0"/>
    <x v="3"/>
    <n v="62"/>
    <n v="14.8"/>
    <n v="238709.67741935485"/>
  </r>
  <r>
    <x v="4"/>
    <x v="0"/>
    <x v="2"/>
    <x v="0"/>
    <x v="2"/>
    <n v="90"/>
    <n v="25"/>
    <n v="277777.77777777775"/>
  </r>
  <r>
    <x v="5"/>
    <x v="0"/>
    <x v="1"/>
    <x v="0"/>
    <x v="0"/>
    <n v="49"/>
    <n v="15"/>
    <n v="306122.44897959183"/>
  </r>
  <r>
    <x v="6"/>
    <x v="0"/>
    <x v="0"/>
    <x v="0"/>
    <x v="3"/>
    <n v="83"/>
    <n v="18"/>
    <n v="216867.46987951806"/>
  </r>
  <r>
    <x v="7"/>
    <x v="1"/>
    <x v="3"/>
    <x v="0"/>
    <x v="2"/>
    <n v="91"/>
    <n v="32.9"/>
    <n v="361538.46153846156"/>
  </r>
  <r>
    <x v="8"/>
    <x v="0"/>
    <x v="4"/>
    <x v="1"/>
    <x v="3"/>
    <n v="49"/>
    <n v="8.6999999999999993"/>
    <n v="177551.02040816325"/>
  </r>
  <r>
    <x v="9"/>
    <x v="0"/>
    <x v="5"/>
    <x v="0"/>
    <x v="0"/>
    <n v="36"/>
    <n v="10.5"/>
    <n v="291666.66666666669"/>
  </r>
  <r>
    <x v="10"/>
    <x v="0"/>
    <x v="0"/>
    <x v="0"/>
    <x v="2"/>
    <n v="84"/>
    <n v="25"/>
    <n v="297619.04761904763"/>
  </r>
  <r>
    <x v="11"/>
    <x v="0"/>
    <x v="6"/>
    <x v="1"/>
    <x v="2"/>
    <n v="58"/>
    <n v="11.9"/>
    <n v="205172.41379310345"/>
  </r>
  <r>
    <x v="12"/>
    <x v="1"/>
    <x v="7"/>
    <x v="0"/>
    <x v="0"/>
    <n v="57"/>
    <n v="16"/>
    <n v="280701.75438596489"/>
  </r>
  <r>
    <x v="13"/>
    <x v="0"/>
    <x v="6"/>
    <x v="0"/>
    <x v="0"/>
    <n v="47"/>
    <n v="11.3"/>
    <n v="240425.53191489363"/>
  </r>
  <r>
    <x v="14"/>
    <x v="0"/>
    <x v="6"/>
    <x v="1"/>
    <x v="2"/>
    <n v="58"/>
    <n v="11.6"/>
    <n v="200000"/>
  </r>
  <r>
    <x v="15"/>
    <x v="0"/>
    <x v="1"/>
    <x v="0"/>
    <x v="3"/>
    <n v="62"/>
    <n v="14.4"/>
    <n v="232258.06451612903"/>
  </r>
  <r>
    <x v="16"/>
    <x v="0"/>
    <x v="6"/>
    <x v="1"/>
    <x v="0"/>
    <n v="27"/>
    <n v="7.8"/>
    <n v="288888.88888888888"/>
  </r>
  <r>
    <x v="17"/>
    <x v="0"/>
    <x v="4"/>
    <x v="1"/>
    <x v="2"/>
    <n v="53"/>
    <n v="10.4"/>
    <n v="196226.41509433961"/>
  </r>
  <r>
    <x v="18"/>
    <x v="0"/>
    <x v="1"/>
    <x v="0"/>
    <x v="3"/>
    <n v="43"/>
    <n v="12"/>
    <n v="279069.76744186046"/>
  </r>
  <r>
    <x v="19"/>
    <x v="0"/>
    <x v="6"/>
    <x v="1"/>
    <x v="2"/>
    <n v="68"/>
    <n v="14.6"/>
    <n v="214705.88235294117"/>
  </r>
  <r>
    <x v="20"/>
    <x v="0"/>
    <x v="8"/>
    <x v="0"/>
    <x v="1"/>
    <n v="120"/>
    <n v="42.9"/>
    <n v="357500"/>
  </r>
  <r>
    <x v="21"/>
    <x v="0"/>
    <x v="1"/>
    <x v="0"/>
    <x v="2"/>
    <n v="72"/>
    <n v="17.899999999999999"/>
    <n v="248611.11111111112"/>
  </r>
  <r>
    <x v="22"/>
    <x v="0"/>
    <x v="1"/>
    <x v="0"/>
    <x v="1"/>
    <n v="113"/>
    <n v="36"/>
    <n v="318584.0707964602"/>
  </r>
  <r>
    <x v="23"/>
    <x v="1"/>
    <x v="9"/>
    <x v="0"/>
    <x v="3"/>
    <n v="69"/>
    <n v="20.5"/>
    <n v="297101.44927536231"/>
  </r>
  <r>
    <x v="24"/>
    <x v="1"/>
    <x v="7"/>
    <x v="0"/>
    <x v="2"/>
    <n v="90"/>
    <n v="26"/>
    <n v="288888.88888888888"/>
  </r>
  <r>
    <x v="25"/>
    <x v="0"/>
    <x v="6"/>
    <x v="0"/>
    <x v="2"/>
    <n v="95"/>
    <n v="19.899999999999999"/>
    <n v="209473.68421052632"/>
  </r>
  <r>
    <x v="26"/>
    <x v="0"/>
    <x v="10"/>
    <x v="1"/>
    <x v="3"/>
    <n v="60"/>
    <n v="8.9"/>
    <n v="148333.33333333334"/>
  </r>
  <r>
    <x v="27"/>
    <x v="0"/>
    <x v="1"/>
    <x v="0"/>
    <x v="2"/>
    <n v="68"/>
    <n v="20.8"/>
    <n v="305882.35294117645"/>
  </r>
  <r>
    <x v="28"/>
    <x v="0"/>
    <x v="11"/>
    <x v="1"/>
    <x v="2"/>
    <n v="71"/>
    <n v="12.6"/>
    <n v="177464.78873239437"/>
  </r>
  <r>
    <x v="29"/>
    <x v="0"/>
    <x v="12"/>
    <x v="0"/>
    <x v="0"/>
    <n v="42"/>
    <n v="14"/>
    <n v="333333.33333333331"/>
  </r>
  <r>
    <x v="30"/>
    <x v="0"/>
    <x v="1"/>
    <x v="1"/>
    <x v="0"/>
    <n v="36"/>
    <n v="10.3"/>
    <n v="286111.11111111112"/>
  </r>
  <r>
    <x v="31"/>
    <x v="0"/>
    <x v="13"/>
    <x v="1"/>
    <x v="2"/>
    <n v="68"/>
    <n v="13.5"/>
    <n v="198529.41176470587"/>
  </r>
  <r>
    <x v="32"/>
    <x v="0"/>
    <x v="6"/>
    <x v="1"/>
    <x v="2"/>
    <n v="74"/>
    <n v="13.9"/>
    <n v="187837.83783783784"/>
  </r>
  <r>
    <x v="33"/>
    <x v="0"/>
    <x v="1"/>
    <x v="0"/>
    <x v="2"/>
    <n v="58"/>
    <n v="13.7"/>
    <n v="236206.89655172414"/>
  </r>
  <r>
    <x v="34"/>
    <x v="1"/>
    <x v="9"/>
    <x v="0"/>
    <x v="3"/>
    <n v="38"/>
    <n v="11.9"/>
    <n v="313157.89473684208"/>
  </r>
  <r>
    <x v="35"/>
    <x v="0"/>
    <x v="1"/>
    <x v="0"/>
    <x v="1"/>
    <n v="160"/>
    <n v="43"/>
    <n v="268750"/>
  </r>
  <r>
    <x v="36"/>
    <x v="1"/>
    <x v="7"/>
    <x v="0"/>
    <x v="3"/>
    <n v="63"/>
    <n v="17.899999999999999"/>
    <n v="284126.98412698414"/>
  </r>
  <r>
    <x v="37"/>
    <x v="0"/>
    <x v="14"/>
    <x v="1"/>
    <x v="2"/>
    <n v="72"/>
    <n v="12"/>
    <n v="166666.66666666666"/>
  </r>
  <r>
    <x v="38"/>
    <x v="0"/>
    <x v="1"/>
    <x v="0"/>
    <x v="3"/>
    <n v="71"/>
    <n v="16.5"/>
    <n v="232394.36619718309"/>
  </r>
  <r>
    <x v="39"/>
    <x v="0"/>
    <x v="12"/>
    <x v="0"/>
    <x v="0"/>
    <n v="50"/>
    <n v="16"/>
    <n v="320000"/>
  </r>
  <r>
    <x v="40"/>
    <x v="1"/>
    <x v="15"/>
    <x v="0"/>
    <x v="3"/>
    <n v="40"/>
    <n v="11"/>
    <n v="275000"/>
  </r>
  <r>
    <x v="41"/>
    <x v="0"/>
    <x v="6"/>
    <x v="1"/>
    <x v="2"/>
    <n v="55"/>
    <n v="12.8"/>
    <n v="232727.27272727274"/>
  </r>
  <r>
    <x v="42"/>
    <x v="0"/>
    <x v="12"/>
    <x v="0"/>
    <x v="0"/>
    <n v="52"/>
    <n v="17.7"/>
    <n v="340384.61538461538"/>
  </r>
  <r>
    <x v="43"/>
    <x v="0"/>
    <x v="14"/>
    <x v="1"/>
    <x v="2"/>
    <n v="59"/>
    <n v="11"/>
    <n v="186440.67796610171"/>
  </r>
  <r>
    <x v="44"/>
    <x v="1"/>
    <x v="15"/>
    <x v="0"/>
    <x v="3"/>
    <n v="70"/>
    <n v="29.9"/>
    <n v="427142.85714285716"/>
  </r>
  <r>
    <x v="45"/>
    <x v="0"/>
    <x v="6"/>
    <x v="0"/>
    <x v="3"/>
    <n v="42"/>
    <n v="11.5"/>
    <n v="273809.52380952379"/>
  </r>
  <r>
    <x v="46"/>
    <x v="0"/>
    <x v="6"/>
    <x v="0"/>
    <x v="3"/>
    <n v="57"/>
    <n v="18.600000000000001"/>
    <n v="326315.78947368421"/>
  </r>
  <r>
    <x v="47"/>
    <x v="0"/>
    <x v="6"/>
    <x v="1"/>
    <x v="3"/>
    <n v="74"/>
    <n v="15.9"/>
    <n v="214864.86486486485"/>
  </r>
  <r>
    <x v="48"/>
    <x v="0"/>
    <x v="6"/>
    <x v="0"/>
    <x v="0"/>
    <n v="29"/>
    <n v="8.3000000000000007"/>
    <n v="286206.89655172417"/>
  </r>
  <r>
    <x v="49"/>
    <x v="0"/>
    <x v="5"/>
    <x v="0"/>
    <x v="2"/>
    <n v="110"/>
    <n v="21.9"/>
    <n v="199090.90909090909"/>
  </r>
  <r>
    <x v="50"/>
    <x v="0"/>
    <x v="0"/>
    <x v="0"/>
    <x v="0"/>
    <n v="36"/>
    <n v="8.1999999999999993"/>
    <n v="227777.77777777775"/>
  </r>
  <r>
    <x v="51"/>
    <x v="1"/>
    <x v="7"/>
    <x v="0"/>
    <x v="3"/>
    <n v="99"/>
    <n v="35"/>
    <n v="353535.35353535356"/>
  </r>
  <r>
    <x v="52"/>
    <x v="0"/>
    <x v="1"/>
    <x v="0"/>
    <x v="0"/>
    <n v="34"/>
    <n v="8.9"/>
    <n v="261764.70588235295"/>
  </r>
  <r>
    <x v="53"/>
    <x v="0"/>
    <x v="1"/>
    <x v="0"/>
    <x v="3"/>
    <n v="40"/>
    <n v="10.9"/>
    <n v="272500"/>
  </r>
  <r>
    <x v="54"/>
    <x v="0"/>
    <x v="8"/>
    <x v="0"/>
    <x v="2"/>
    <n v="84"/>
    <n v="29.5"/>
    <n v="351190.47619047621"/>
  </r>
  <r>
    <x v="55"/>
    <x v="0"/>
    <x v="6"/>
    <x v="1"/>
    <x v="3"/>
    <n v="58"/>
    <n v="11.8"/>
    <n v="203448.27586206896"/>
  </r>
  <r>
    <x v="56"/>
    <x v="0"/>
    <x v="6"/>
    <x v="0"/>
    <x v="0"/>
    <n v="24"/>
    <n v="6.2"/>
    <n v="258333.33333333334"/>
  </r>
  <r>
    <x v="57"/>
    <x v="0"/>
    <x v="1"/>
    <x v="0"/>
    <x v="2"/>
    <n v="71"/>
    <n v="16.899999999999999"/>
    <n v="238028.1690140845"/>
  </r>
  <r>
    <x v="58"/>
    <x v="0"/>
    <x v="6"/>
    <x v="0"/>
    <x v="4"/>
    <n v="70"/>
    <n v="27"/>
    <n v="385714.28571428574"/>
  </r>
  <r>
    <x v="59"/>
    <x v="0"/>
    <x v="12"/>
    <x v="0"/>
    <x v="0"/>
    <n v="45"/>
    <n v="12"/>
    <n v="266666.66666666669"/>
  </r>
  <r>
    <x v="60"/>
    <x v="0"/>
    <x v="1"/>
    <x v="0"/>
    <x v="3"/>
    <n v="52"/>
    <n v="16.5"/>
    <n v="317307.69230769231"/>
  </r>
  <r>
    <x v="61"/>
    <x v="0"/>
    <x v="1"/>
    <x v="0"/>
    <x v="3"/>
    <n v="58"/>
    <n v="18.5"/>
    <n v="318965.5172413793"/>
  </r>
  <r>
    <x v="62"/>
    <x v="1"/>
    <x v="16"/>
    <x v="1"/>
    <x v="2"/>
    <n v="65"/>
    <n v="11.5"/>
    <n v="176923.07692307694"/>
  </r>
  <r>
    <x v="63"/>
    <x v="0"/>
    <x v="5"/>
    <x v="0"/>
    <x v="2"/>
    <n v="97"/>
    <n v="20"/>
    <n v="206185.56701030929"/>
  </r>
  <r>
    <x v="64"/>
    <x v="0"/>
    <x v="6"/>
    <x v="0"/>
    <x v="0"/>
    <n v="23"/>
    <n v="7"/>
    <n v="304347.82608695654"/>
  </r>
  <r>
    <x v="65"/>
    <x v="0"/>
    <x v="17"/>
    <x v="1"/>
    <x v="2"/>
    <n v="78"/>
    <n v="11.9"/>
    <n v="152564.10256410256"/>
  </r>
  <r>
    <x v="66"/>
    <x v="0"/>
    <x v="4"/>
    <x v="1"/>
    <x v="0"/>
    <n v="36"/>
    <n v="6.9"/>
    <n v="191666.66666666666"/>
  </r>
  <r>
    <x v="67"/>
    <x v="0"/>
    <x v="11"/>
    <x v="1"/>
    <x v="3"/>
    <n v="55"/>
    <n v="10.5"/>
    <n v="190909.09090909091"/>
  </r>
  <r>
    <x v="68"/>
    <x v="0"/>
    <x v="6"/>
    <x v="0"/>
    <x v="3"/>
    <n v="50"/>
    <n v="14.5"/>
    <n v="290000"/>
  </r>
  <r>
    <x v="69"/>
    <x v="0"/>
    <x v="6"/>
    <x v="0"/>
    <x v="0"/>
    <n v="44"/>
    <n v="13"/>
    <n v="295454.54545454547"/>
  </r>
  <r>
    <x v="70"/>
    <x v="0"/>
    <x v="0"/>
    <x v="0"/>
    <x v="3"/>
    <n v="57"/>
    <n v="14.7"/>
    <n v="257894.73684210525"/>
  </r>
  <r>
    <x v="71"/>
    <x v="0"/>
    <x v="1"/>
    <x v="0"/>
    <x v="2"/>
    <n v="105"/>
    <n v="29"/>
    <n v="276190.47619047621"/>
  </r>
  <r>
    <x v="72"/>
    <x v="0"/>
    <x v="5"/>
    <x v="0"/>
    <x v="0"/>
    <n v="43"/>
    <n v="11"/>
    <n v="255813.95348837209"/>
  </r>
  <r>
    <x v="73"/>
    <x v="0"/>
    <x v="5"/>
    <x v="0"/>
    <x v="0"/>
    <n v="27"/>
    <n v="8.6"/>
    <n v="318518.51851851854"/>
  </r>
  <r>
    <x v="74"/>
    <x v="0"/>
    <x v="6"/>
    <x v="0"/>
    <x v="3"/>
    <n v="39"/>
    <n v="16.899999999999999"/>
    <n v="433333.33333333331"/>
  </r>
  <r>
    <x v="75"/>
    <x v="0"/>
    <x v="6"/>
    <x v="1"/>
    <x v="1"/>
    <n v="75"/>
    <n v="16"/>
    <n v="213333.33333333334"/>
  </r>
  <r>
    <x v="76"/>
    <x v="1"/>
    <x v="7"/>
    <x v="0"/>
    <x v="3"/>
    <n v="60"/>
    <n v="19.899999999999999"/>
    <n v="331666.66666666669"/>
  </r>
  <r>
    <x v="77"/>
    <x v="0"/>
    <x v="6"/>
    <x v="0"/>
    <x v="3"/>
    <n v="96"/>
    <n v="31.5"/>
    <n v="328125"/>
  </r>
  <r>
    <x v="78"/>
    <x v="0"/>
    <x v="1"/>
    <x v="0"/>
    <x v="3"/>
    <n v="61"/>
    <n v="15.7"/>
    <n v="257377.04918032786"/>
  </r>
  <r>
    <x v="79"/>
    <x v="0"/>
    <x v="6"/>
    <x v="0"/>
    <x v="0"/>
    <n v="26"/>
    <n v="7.3"/>
    <n v="280769.23076923075"/>
  </r>
  <r>
    <x v="80"/>
    <x v="0"/>
    <x v="1"/>
    <x v="0"/>
    <x v="0"/>
    <n v="30"/>
    <n v="9.4"/>
    <n v="313333.33333333331"/>
  </r>
  <r>
    <x v="81"/>
    <x v="0"/>
    <x v="6"/>
    <x v="1"/>
    <x v="1"/>
    <n v="80"/>
    <n v="16.8"/>
    <n v="210000"/>
  </r>
  <r>
    <x v="82"/>
    <x v="0"/>
    <x v="6"/>
    <x v="1"/>
    <x v="0"/>
    <n v="27"/>
    <n v="7.2"/>
    <n v="266666.66666666669"/>
  </r>
  <r>
    <x v="83"/>
    <x v="0"/>
    <x v="1"/>
    <x v="0"/>
    <x v="2"/>
    <n v="96"/>
    <n v="29.9"/>
    <n v="311458.33333333331"/>
  </r>
  <r>
    <x v="84"/>
    <x v="0"/>
    <x v="1"/>
    <x v="0"/>
    <x v="3"/>
    <n v="72"/>
    <n v="16.8"/>
    <n v="233333.33333333334"/>
  </r>
  <r>
    <x v="85"/>
    <x v="0"/>
    <x v="13"/>
    <x v="0"/>
    <x v="0"/>
    <n v="29"/>
    <n v="8.5"/>
    <n v="293103.44827586209"/>
  </r>
  <r>
    <x v="86"/>
    <x v="0"/>
    <x v="5"/>
    <x v="0"/>
    <x v="2"/>
    <n v="100"/>
    <n v="15.8"/>
    <n v="158000"/>
  </r>
  <r>
    <x v="87"/>
    <x v="0"/>
    <x v="8"/>
    <x v="0"/>
    <x v="3"/>
    <n v="81"/>
    <n v="25.9"/>
    <n v="319753.08641975309"/>
  </r>
  <r>
    <x v="88"/>
    <x v="0"/>
    <x v="5"/>
    <x v="0"/>
    <x v="0"/>
    <n v="31"/>
    <n v="7.9"/>
    <n v="254838.70967741936"/>
  </r>
  <r>
    <x v="89"/>
    <x v="0"/>
    <x v="8"/>
    <x v="0"/>
    <x v="3"/>
    <n v="62"/>
    <n v="27.4"/>
    <n v="441935.48387096776"/>
  </r>
  <r>
    <x v="90"/>
    <x v="0"/>
    <x v="6"/>
    <x v="0"/>
    <x v="0"/>
    <n v="40"/>
    <n v="16.5"/>
    <n v="412500"/>
  </r>
  <r>
    <x v="91"/>
    <x v="0"/>
    <x v="1"/>
    <x v="0"/>
    <x v="0"/>
    <n v="40"/>
    <n v="11.5"/>
    <n v="287500"/>
  </r>
  <r>
    <x v="92"/>
    <x v="1"/>
    <x v="16"/>
    <x v="0"/>
    <x v="2"/>
    <n v="105"/>
    <n v="29"/>
    <n v="276190.47619047621"/>
  </r>
  <r>
    <x v="93"/>
    <x v="0"/>
    <x v="6"/>
    <x v="0"/>
    <x v="3"/>
    <n v="54"/>
    <n v="15.5"/>
    <n v="287037.03703703702"/>
  </r>
  <r>
    <x v="94"/>
    <x v="0"/>
    <x v="13"/>
    <x v="0"/>
    <x v="0"/>
    <n v="38"/>
    <n v="10.5"/>
    <n v="276315.78947368421"/>
  </r>
  <r>
    <x v="95"/>
    <x v="0"/>
    <x v="6"/>
    <x v="0"/>
    <x v="2"/>
    <n v="77"/>
    <n v="36"/>
    <n v="467532.4675324675"/>
  </r>
  <r>
    <x v="96"/>
    <x v="0"/>
    <x v="6"/>
    <x v="0"/>
    <x v="0"/>
    <n v="25"/>
    <n v="6.6"/>
    <n v="264000"/>
  </r>
  <r>
    <x v="97"/>
    <x v="0"/>
    <x v="12"/>
    <x v="0"/>
    <x v="4"/>
    <n v="153"/>
    <n v="37.299999999999997"/>
    <n v="243790.84967320261"/>
  </r>
  <r>
    <x v="98"/>
    <x v="0"/>
    <x v="1"/>
    <x v="0"/>
    <x v="2"/>
    <n v="80"/>
    <n v="18.2"/>
    <n v="227500"/>
  </r>
  <r>
    <x v="99"/>
    <x v="0"/>
    <x v="5"/>
    <x v="0"/>
    <x v="3"/>
    <n v="77"/>
    <n v="16.5"/>
    <n v="214285.71428571429"/>
  </r>
  <r>
    <x v="100"/>
    <x v="0"/>
    <x v="18"/>
    <x v="1"/>
    <x v="3"/>
    <n v="35"/>
    <n v="8"/>
    <n v="228571.42857142858"/>
  </r>
  <r>
    <x v="101"/>
    <x v="0"/>
    <x v="1"/>
    <x v="0"/>
    <x v="3"/>
    <n v="82"/>
    <n v="18"/>
    <n v="219512.19512195123"/>
  </r>
  <r>
    <x v="102"/>
    <x v="0"/>
    <x v="11"/>
    <x v="0"/>
    <x v="0"/>
    <n v="32"/>
    <n v="11"/>
    <n v="343750"/>
  </r>
  <r>
    <x v="103"/>
    <x v="1"/>
    <x v="3"/>
    <x v="0"/>
    <x v="2"/>
    <n v="68"/>
    <n v="39"/>
    <n v="573529.41176470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s v="Alajos Zoltánné"/>
    <x v="0"/>
    <n v="7"/>
    <x v="0"/>
    <x v="0"/>
    <n v="33"/>
    <n v="7.5"/>
    <n v="227272.72727272726"/>
  </r>
  <r>
    <s v="Ambrus Dávid"/>
    <x v="0"/>
    <n v="7"/>
    <x v="0"/>
    <x v="1"/>
    <n v="97"/>
    <n v="29.9"/>
    <n v="308247.42268041236"/>
  </r>
  <r>
    <s v="Antal László"/>
    <x v="0"/>
    <n v="9"/>
    <x v="0"/>
    <x v="2"/>
    <n v="73"/>
    <n v="23.8"/>
    <n v="326027.39726027398"/>
  </r>
  <r>
    <s v="Balogh Eszter"/>
    <x v="0"/>
    <n v="9"/>
    <x v="0"/>
    <x v="3"/>
    <n v="62"/>
    <n v="14.8"/>
    <n v="238709.67741935485"/>
  </r>
  <r>
    <s v="Balogh Ferenc"/>
    <x v="0"/>
    <n v="20"/>
    <x v="0"/>
    <x v="2"/>
    <n v="90"/>
    <n v="25"/>
    <n v="277777.77777777775"/>
  </r>
  <r>
    <s v="Barabás Pál"/>
    <x v="0"/>
    <n v="9"/>
    <x v="0"/>
    <x v="0"/>
    <n v="49"/>
    <n v="15"/>
    <n v="306122.44897959183"/>
  </r>
  <r>
    <s v="Baráth Mária"/>
    <x v="0"/>
    <n v="7"/>
    <x v="0"/>
    <x v="3"/>
    <n v="83"/>
    <n v="18"/>
    <n v="216867.46987951806"/>
  </r>
  <r>
    <s v="Békési Fülöp"/>
    <x v="1"/>
    <n v="12"/>
    <x v="0"/>
    <x v="2"/>
    <n v="91"/>
    <n v="32.9"/>
    <n v="361538.46153846156"/>
  </r>
  <r>
    <s v="Benedek Barnabás"/>
    <x v="0"/>
    <n v="10"/>
    <x v="1"/>
    <x v="3"/>
    <n v="49"/>
    <n v="8.6999999999999993"/>
    <n v="177551.02040816325"/>
  </r>
  <r>
    <s v="Berendi Péter"/>
    <x v="0"/>
    <n v="8"/>
    <x v="0"/>
    <x v="0"/>
    <n v="36"/>
    <n v="10.5"/>
    <n v="291666.66666666669"/>
  </r>
  <r>
    <s v="Béres Norbert"/>
    <x v="0"/>
    <n v="7"/>
    <x v="0"/>
    <x v="2"/>
    <n v="84"/>
    <n v="25"/>
    <n v="297619.04761904763"/>
  </r>
  <r>
    <s v="Bíró Ákos"/>
    <x v="0"/>
    <n v="13"/>
    <x v="1"/>
    <x v="2"/>
    <n v="58"/>
    <n v="11.9"/>
    <n v="205172.41379310345"/>
  </r>
  <r>
    <s v="Bodor Szabolcs"/>
    <x v="1"/>
    <n v="2"/>
    <x v="0"/>
    <x v="0"/>
    <n v="57"/>
    <n v="16"/>
    <n v="280701.75438596489"/>
  </r>
  <r>
    <s v="Bucskó Róza"/>
    <x v="0"/>
    <n v="13"/>
    <x v="0"/>
    <x v="0"/>
    <n v="47"/>
    <n v="11.3"/>
    <n v="240425.53191489363"/>
  </r>
  <r>
    <s v="Butor József"/>
    <x v="0"/>
    <n v="13"/>
    <x v="1"/>
    <x v="2"/>
    <n v="58"/>
    <n v="11.6"/>
    <n v="200000"/>
  </r>
  <r>
    <s v="Csók Ágota"/>
    <x v="0"/>
    <n v="9"/>
    <x v="0"/>
    <x v="3"/>
    <n v="62"/>
    <n v="14.4"/>
    <n v="232258.06451612903"/>
  </r>
  <r>
    <s v="Dunai Aladár"/>
    <x v="0"/>
    <n v="13"/>
    <x v="1"/>
    <x v="0"/>
    <n v="27"/>
    <n v="7.8"/>
    <n v="288888.88888888888"/>
  </r>
  <r>
    <s v="Elek Géza"/>
    <x v="0"/>
    <n v="10"/>
    <x v="1"/>
    <x v="2"/>
    <n v="53"/>
    <n v="10.4"/>
    <n v="196226.41509433961"/>
  </r>
  <r>
    <s v="Elekes Barbara"/>
    <x v="0"/>
    <n v="9"/>
    <x v="0"/>
    <x v="3"/>
    <n v="43"/>
    <n v="12"/>
    <n v="279069.76744186046"/>
  </r>
  <r>
    <s v="Élõ Márton"/>
    <x v="0"/>
    <n v="13"/>
    <x v="1"/>
    <x v="2"/>
    <n v="68"/>
    <n v="14.6"/>
    <n v="214705.88235294117"/>
  </r>
  <r>
    <s v="Farkas Ottó"/>
    <x v="0"/>
    <n v="5"/>
    <x v="0"/>
    <x v="1"/>
    <n v="120"/>
    <n v="42.9"/>
    <n v="357500"/>
  </r>
  <r>
    <s v="Fazekas János"/>
    <x v="0"/>
    <n v="9"/>
    <x v="0"/>
    <x v="2"/>
    <n v="72"/>
    <n v="17.899999999999999"/>
    <n v="248611.11111111112"/>
  </r>
  <r>
    <s v="Galambos Anikó"/>
    <x v="0"/>
    <n v="9"/>
    <x v="0"/>
    <x v="1"/>
    <n v="113"/>
    <n v="36"/>
    <n v="318584.0707964602"/>
  </r>
  <r>
    <s v="Gasparek Botond"/>
    <x v="1"/>
    <n v="3"/>
    <x v="0"/>
    <x v="3"/>
    <n v="69"/>
    <n v="20.5"/>
    <n v="297101.44927536231"/>
  </r>
  <r>
    <s v="Greguric Árpádné"/>
    <x v="1"/>
    <n v="2"/>
    <x v="0"/>
    <x v="2"/>
    <n v="90"/>
    <n v="26"/>
    <n v="288888.88888888888"/>
  </r>
  <r>
    <s v="Gyimesi Mária"/>
    <x v="0"/>
    <n v="13"/>
    <x v="0"/>
    <x v="2"/>
    <n v="95"/>
    <n v="19.899999999999999"/>
    <n v="209473.68421052632"/>
  </r>
  <r>
    <s v="Gyökössy Eta"/>
    <x v="0"/>
    <n v="18"/>
    <x v="1"/>
    <x v="3"/>
    <n v="60"/>
    <n v="8.9"/>
    <n v="148333.33333333334"/>
  </r>
  <r>
    <s v="Győri Gábor"/>
    <x v="0"/>
    <n v="9"/>
    <x v="0"/>
    <x v="2"/>
    <n v="68"/>
    <n v="20.8"/>
    <n v="305882.35294117645"/>
  </r>
  <r>
    <s v="Halmos Katalin"/>
    <x v="0"/>
    <n v="15"/>
    <x v="1"/>
    <x v="2"/>
    <n v="71"/>
    <n v="12.6"/>
    <n v="177464.78873239437"/>
  </r>
  <r>
    <s v="Haraszti Miklós"/>
    <x v="0"/>
    <n v="6"/>
    <x v="0"/>
    <x v="0"/>
    <n v="42"/>
    <n v="14"/>
    <n v="333333.33333333331"/>
  </r>
  <r>
    <s v="István Aladár"/>
    <x v="0"/>
    <n v="9"/>
    <x v="1"/>
    <x v="0"/>
    <n v="36"/>
    <n v="10.3"/>
    <n v="286111.11111111112"/>
  </r>
  <r>
    <s v="Ivancsics Zoltán"/>
    <x v="0"/>
    <n v="14"/>
    <x v="1"/>
    <x v="2"/>
    <n v="68"/>
    <n v="13.5"/>
    <n v="198529.41176470587"/>
  </r>
  <r>
    <s v="Jónás Jolán"/>
    <x v="0"/>
    <n v="13"/>
    <x v="1"/>
    <x v="2"/>
    <n v="74"/>
    <n v="13.9"/>
    <n v="187837.83783783784"/>
  </r>
  <r>
    <s v="Jónás Miklós"/>
    <x v="0"/>
    <n v="9"/>
    <x v="0"/>
    <x v="2"/>
    <n v="58"/>
    <n v="13.7"/>
    <n v="236206.89655172414"/>
  </r>
  <r>
    <s v="Kerekes Éva"/>
    <x v="1"/>
    <n v="3"/>
    <x v="0"/>
    <x v="3"/>
    <n v="38"/>
    <n v="11.9"/>
    <n v="313157.89473684208"/>
  </r>
  <r>
    <s v="Kinizsi Ágnes"/>
    <x v="0"/>
    <n v="9"/>
    <x v="0"/>
    <x v="1"/>
    <n v="160"/>
    <n v="43"/>
    <n v="268750"/>
  </r>
  <r>
    <s v="Kiss Ilona"/>
    <x v="1"/>
    <n v="2"/>
    <x v="0"/>
    <x v="3"/>
    <n v="63"/>
    <n v="17.899999999999999"/>
    <n v="284126.98412698414"/>
  </r>
  <r>
    <s v="Kiss Karolin"/>
    <x v="0"/>
    <n v="4"/>
    <x v="1"/>
    <x v="2"/>
    <n v="72"/>
    <n v="12"/>
    <n v="166666.66666666666"/>
  </r>
  <r>
    <s v="Kiss Károly"/>
    <x v="0"/>
    <n v="9"/>
    <x v="0"/>
    <x v="3"/>
    <n v="71"/>
    <n v="16.5"/>
    <n v="232394.36619718309"/>
  </r>
  <r>
    <s v="Kovács Adrián"/>
    <x v="0"/>
    <n v="6"/>
    <x v="0"/>
    <x v="0"/>
    <n v="50"/>
    <n v="16"/>
    <n v="320000"/>
  </r>
  <r>
    <s v="Kovács Elek"/>
    <x v="1"/>
    <n v="1"/>
    <x v="0"/>
    <x v="3"/>
    <n v="40"/>
    <n v="11"/>
    <n v="275000"/>
  </r>
  <r>
    <s v="Kovács Hajnalka"/>
    <x v="0"/>
    <n v="13"/>
    <x v="1"/>
    <x v="2"/>
    <n v="55"/>
    <n v="12.8"/>
    <n v="232727.27272727274"/>
  </r>
  <r>
    <s v="Kovács Ottóné"/>
    <x v="0"/>
    <n v="6"/>
    <x v="0"/>
    <x v="0"/>
    <n v="52"/>
    <n v="17.7"/>
    <n v="340384.61538461538"/>
  </r>
  <r>
    <s v="Kozma Orsolya"/>
    <x v="0"/>
    <n v="4"/>
    <x v="1"/>
    <x v="2"/>
    <n v="59"/>
    <n v="11"/>
    <n v="186440.67796610171"/>
  </r>
  <r>
    <s v="Krivalics Gábor"/>
    <x v="1"/>
    <n v="1"/>
    <x v="0"/>
    <x v="3"/>
    <n v="70"/>
    <n v="29.9"/>
    <n v="427142.85714285716"/>
  </r>
  <r>
    <s v="Lajos Gáborné"/>
    <x v="0"/>
    <n v="13"/>
    <x v="0"/>
    <x v="3"/>
    <n v="42"/>
    <n v="11.5"/>
    <n v="273809.52380952379"/>
  </r>
  <r>
    <s v="Lóránt Hanna"/>
    <x v="0"/>
    <n v="13"/>
    <x v="0"/>
    <x v="3"/>
    <n v="57"/>
    <n v="18.600000000000001"/>
    <n v="326315.78947368421"/>
  </r>
  <r>
    <s v="Lovas László"/>
    <x v="0"/>
    <n v="13"/>
    <x v="1"/>
    <x v="3"/>
    <n v="74"/>
    <n v="15.9"/>
    <n v="214864.86486486485"/>
  </r>
  <r>
    <s v="Molnár Győzőné"/>
    <x v="0"/>
    <n v="13"/>
    <x v="0"/>
    <x v="0"/>
    <n v="29"/>
    <n v="8.3000000000000007"/>
    <n v="286206.89655172417"/>
  </r>
  <r>
    <s v="Nagy Gáborné"/>
    <x v="0"/>
    <n v="8"/>
    <x v="0"/>
    <x v="2"/>
    <n v="110"/>
    <n v="21.9"/>
    <n v="199090.90909090909"/>
  </r>
  <r>
    <s v="Nagy János"/>
    <x v="0"/>
    <n v="7"/>
    <x v="0"/>
    <x v="0"/>
    <n v="36"/>
    <n v="8.1999999999999993"/>
    <n v="227777.77777777775"/>
  </r>
  <r>
    <s v="Nagy László"/>
    <x v="1"/>
    <n v="2"/>
    <x v="0"/>
    <x v="3"/>
    <n v="99"/>
    <n v="35"/>
    <n v="353535.35353535356"/>
  </r>
  <r>
    <s v="Nagy Tamás"/>
    <x v="0"/>
    <n v="9"/>
    <x v="0"/>
    <x v="0"/>
    <n v="34"/>
    <n v="8.9"/>
    <n v="261764.70588235295"/>
  </r>
  <r>
    <s v="Narancsik Szilvia"/>
    <x v="0"/>
    <n v="9"/>
    <x v="0"/>
    <x v="3"/>
    <n v="40"/>
    <n v="10.9"/>
    <n v="272500"/>
  </r>
  <r>
    <s v="Pálfalvi Vera"/>
    <x v="0"/>
    <n v="5"/>
    <x v="0"/>
    <x v="2"/>
    <n v="84"/>
    <n v="29.5"/>
    <n v="351190.47619047621"/>
  </r>
  <r>
    <s v="Pálinkás Éva"/>
    <x v="0"/>
    <n v="13"/>
    <x v="1"/>
    <x v="3"/>
    <n v="58"/>
    <n v="11.8"/>
    <n v="203448.27586206896"/>
  </r>
  <r>
    <s v="Papp Ernőné"/>
    <x v="0"/>
    <n v="13"/>
    <x v="0"/>
    <x v="0"/>
    <n v="24"/>
    <n v="6.2"/>
    <n v="258333.33333333334"/>
  </r>
  <r>
    <s v="Papp Tihamér"/>
    <x v="0"/>
    <n v="9"/>
    <x v="0"/>
    <x v="2"/>
    <n v="71"/>
    <n v="16.899999999999999"/>
    <n v="238028.1690140845"/>
  </r>
  <r>
    <s v="Pauker Henrik"/>
    <x v="0"/>
    <n v="13"/>
    <x v="0"/>
    <x v="4"/>
    <n v="70"/>
    <n v="27"/>
    <n v="385714.28571428574"/>
  </r>
  <r>
    <s v="Pauli Henrik"/>
    <x v="0"/>
    <n v="6"/>
    <x v="0"/>
    <x v="0"/>
    <n v="45"/>
    <n v="12"/>
    <n v="266666.66666666669"/>
  </r>
  <r>
    <s v="Péter Gábor"/>
    <x v="0"/>
    <n v="9"/>
    <x v="0"/>
    <x v="3"/>
    <n v="52"/>
    <n v="16.5"/>
    <n v="317307.69230769231"/>
  </r>
  <r>
    <s v="Piros Ildikó"/>
    <x v="0"/>
    <n v="9"/>
    <x v="0"/>
    <x v="3"/>
    <n v="58"/>
    <n v="18.5"/>
    <n v="318965.5172413793"/>
  </r>
  <r>
    <s v="Pungor Béla"/>
    <x v="1"/>
    <n v="11"/>
    <x v="1"/>
    <x v="2"/>
    <n v="65"/>
    <n v="11.5"/>
    <n v="176923.07692307694"/>
  </r>
  <r>
    <s v="Puskás Elemér"/>
    <x v="0"/>
    <n v="8"/>
    <x v="0"/>
    <x v="2"/>
    <n v="97"/>
    <n v="20"/>
    <n v="206185.56701030929"/>
  </r>
  <r>
    <s v="Rácz Pál"/>
    <x v="0"/>
    <n v="13"/>
    <x v="0"/>
    <x v="0"/>
    <n v="23"/>
    <n v="7"/>
    <n v="304347.82608695654"/>
  </r>
  <r>
    <s v="Rózsa Péter"/>
    <x v="0"/>
    <n v="17"/>
    <x v="1"/>
    <x v="2"/>
    <n v="78"/>
    <n v="11.9"/>
    <n v="152564.10256410256"/>
  </r>
  <r>
    <s v="Simai Márta"/>
    <x v="0"/>
    <n v="10"/>
    <x v="1"/>
    <x v="0"/>
    <n v="36"/>
    <n v="6.9"/>
    <n v="191666.66666666666"/>
  </r>
  <r>
    <s v="Simek Ágostonné"/>
    <x v="0"/>
    <n v="15"/>
    <x v="1"/>
    <x v="3"/>
    <n v="55"/>
    <n v="10.5"/>
    <n v="190909.09090909091"/>
  </r>
  <r>
    <s v="Sitkei György"/>
    <x v="0"/>
    <n v="13"/>
    <x v="0"/>
    <x v="3"/>
    <n v="50"/>
    <n v="14.5"/>
    <n v="290000"/>
  </r>
  <r>
    <s v="Somogyi Zoltánné"/>
    <x v="0"/>
    <n v="13"/>
    <x v="0"/>
    <x v="0"/>
    <n v="44"/>
    <n v="13"/>
    <n v="295454.54545454547"/>
  </r>
  <r>
    <s v="Sós Zoltán"/>
    <x v="0"/>
    <n v="7"/>
    <x v="0"/>
    <x v="3"/>
    <n v="57"/>
    <n v="14.7"/>
    <n v="257894.73684210525"/>
  </r>
  <r>
    <s v="Stribli Balázs"/>
    <x v="0"/>
    <n v="9"/>
    <x v="0"/>
    <x v="2"/>
    <n v="105"/>
    <n v="29"/>
    <n v="276190.47619047621"/>
  </r>
  <r>
    <s v="Sulyok László"/>
    <x v="0"/>
    <n v="8"/>
    <x v="0"/>
    <x v="0"/>
    <n v="43"/>
    <n v="11"/>
    <n v="255813.95348837209"/>
  </r>
  <r>
    <s v="Szabó Diana"/>
    <x v="0"/>
    <n v="8"/>
    <x v="0"/>
    <x v="0"/>
    <n v="27"/>
    <n v="8.6"/>
    <n v="318518.51851851854"/>
  </r>
  <r>
    <s v="Szabó György"/>
    <x v="0"/>
    <n v="13"/>
    <x v="0"/>
    <x v="3"/>
    <n v="39"/>
    <n v="16.899999999999999"/>
    <n v="433333.33333333331"/>
  </r>
  <r>
    <s v="Szabó Kálmán"/>
    <x v="0"/>
    <n v="13"/>
    <x v="1"/>
    <x v="1"/>
    <n v="75"/>
    <n v="16"/>
    <n v="213333.33333333334"/>
  </r>
  <r>
    <s v="Szabó Simon"/>
    <x v="1"/>
    <n v="2"/>
    <x v="0"/>
    <x v="3"/>
    <n v="60"/>
    <n v="19.899999999999999"/>
    <n v="331666.66666666669"/>
  </r>
  <r>
    <s v="Szemes Balázs"/>
    <x v="0"/>
    <n v="13"/>
    <x v="0"/>
    <x v="3"/>
    <n v="96"/>
    <n v="31.5"/>
    <n v="328125"/>
  </r>
  <r>
    <s v="Szilvás Judit"/>
    <x v="0"/>
    <n v="9"/>
    <x v="0"/>
    <x v="3"/>
    <n v="61"/>
    <n v="15.7"/>
    <n v="257377.04918032786"/>
  </r>
  <r>
    <s v="Szitás István"/>
    <x v="0"/>
    <n v="13"/>
    <x v="0"/>
    <x v="0"/>
    <n v="26"/>
    <n v="7.3"/>
    <n v="280769.23076923075"/>
  </r>
  <r>
    <s v="Szúnyog Lóránd"/>
    <x v="0"/>
    <n v="9"/>
    <x v="0"/>
    <x v="0"/>
    <n v="30"/>
    <n v="9.4"/>
    <n v="313333.33333333331"/>
  </r>
  <r>
    <s v="Szűcs István"/>
    <x v="0"/>
    <n v="13"/>
    <x v="1"/>
    <x v="1"/>
    <n v="80"/>
    <n v="16.8"/>
    <n v="210000"/>
  </r>
  <r>
    <s v="Szűcs Szabolcs"/>
    <x v="0"/>
    <n v="13"/>
    <x v="1"/>
    <x v="0"/>
    <n v="27"/>
    <n v="7.2"/>
    <n v="266666.66666666669"/>
  </r>
  <r>
    <s v="Tamás Anna"/>
    <x v="0"/>
    <n v="9"/>
    <x v="0"/>
    <x v="2"/>
    <n v="96"/>
    <n v="29.9"/>
    <n v="311458.33333333331"/>
  </r>
  <r>
    <s v="Tavasz Petra"/>
    <x v="0"/>
    <n v="9"/>
    <x v="0"/>
    <x v="3"/>
    <n v="72"/>
    <n v="16.8"/>
    <n v="233333.33333333334"/>
  </r>
  <r>
    <s v="Telkes István"/>
    <x v="0"/>
    <n v="14"/>
    <x v="0"/>
    <x v="0"/>
    <n v="29"/>
    <n v="8.5"/>
    <n v="293103.44827586209"/>
  </r>
  <r>
    <s v="Tihanyi Géza"/>
    <x v="0"/>
    <n v="8"/>
    <x v="0"/>
    <x v="2"/>
    <n v="100"/>
    <n v="15.8"/>
    <n v="158000"/>
  </r>
  <r>
    <s v="Tímár Éva"/>
    <x v="0"/>
    <n v="5"/>
    <x v="0"/>
    <x v="3"/>
    <n v="81"/>
    <n v="25.9"/>
    <n v="319753.08641975309"/>
  </r>
  <r>
    <s v="Tóth Antal"/>
    <x v="0"/>
    <n v="8"/>
    <x v="0"/>
    <x v="0"/>
    <n v="31"/>
    <n v="7.9"/>
    <n v="254838.70967741936"/>
  </r>
  <r>
    <s v="Tóth Ottóné"/>
    <x v="0"/>
    <n v="5"/>
    <x v="0"/>
    <x v="3"/>
    <n v="62"/>
    <n v="27.4"/>
    <n v="441935.48387096776"/>
  </r>
  <r>
    <s v="Tóvári Zsuzsa"/>
    <x v="0"/>
    <n v="13"/>
    <x v="0"/>
    <x v="0"/>
    <n v="40"/>
    <n v="16.5"/>
    <n v="412500"/>
  </r>
  <r>
    <s v="Váradi Elemérné"/>
    <x v="0"/>
    <n v="9"/>
    <x v="0"/>
    <x v="0"/>
    <n v="40"/>
    <n v="11.5"/>
    <n v="287500"/>
  </r>
  <r>
    <s v="Varga Máté"/>
    <x v="1"/>
    <n v="11"/>
    <x v="0"/>
    <x v="2"/>
    <n v="105"/>
    <n v="29"/>
    <n v="276190.47619047621"/>
  </r>
  <r>
    <s v="Varga Ottó"/>
    <x v="0"/>
    <n v="13"/>
    <x v="0"/>
    <x v="3"/>
    <n v="54"/>
    <n v="15.5"/>
    <n v="287037.03703703702"/>
  </r>
  <r>
    <s v="Varró József"/>
    <x v="0"/>
    <n v="14"/>
    <x v="0"/>
    <x v="0"/>
    <n v="38"/>
    <n v="10.5"/>
    <n v="276315.78947368421"/>
  </r>
  <r>
    <s v="Vass Gabriella"/>
    <x v="0"/>
    <n v="13"/>
    <x v="0"/>
    <x v="2"/>
    <n v="77"/>
    <n v="36"/>
    <n v="467532.4675324675"/>
  </r>
  <r>
    <s v="Veres Mátyás"/>
    <x v="0"/>
    <n v="13"/>
    <x v="0"/>
    <x v="0"/>
    <n v="25"/>
    <n v="6.6"/>
    <n v="264000"/>
  </r>
  <r>
    <s v="Virág József"/>
    <x v="0"/>
    <n v="6"/>
    <x v="0"/>
    <x v="4"/>
    <n v="153"/>
    <n v="37.299999999999997"/>
    <n v="243790.84967320261"/>
  </r>
  <r>
    <s v="Zelinka István"/>
    <x v="0"/>
    <n v="9"/>
    <x v="0"/>
    <x v="2"/>
    <n v="80"/>
    <n v="18.2"/>
    <n v="227500"/>
  </r>
  <r>
    <s v="Zoltán Barna"/>
    <x v="0"/>
    <n v="8"/>
    <x v="0"/>
    <x v="3"/>
    <n v="77"/>
    <n v="16.5"/>
    <n v="214285.71428571429"/>
  </r>
  <r>
    <s v="Zólyomi Réka"/>
    <x v="0"/>
    <n v="21"/>
    <x v="1"/>
    <x v="3"/>
    <n v="35"/>
    <n v="8"/>
    <n v="228571.42857142858"/>
  </r>
  <r>
    <s v="Zombori Ottó"/>
    <x v="0"/>
    <n v="9"/>
    <x v="0"/>
    <x v="3"/>
    <n v="82"/>
    <n v="18"/>
    <n v="219512.19512195123"/>
  </r>
  <r>
    <s v="Zöld Zsófia"/>
    <x v="0"/>
    <n v="15"/>
    <x v="0"/>
    <x v="0"/>
    <n v="32"/>
    <n v="11"/>
    <n v="343750"/>
  </r>
  <r>
    <s v="Zúzmara Sándor"/>
    <x v="1"/>
    <n v="12"/>
    <x v="0"/>
    <x v="2"/>
    <n v="68"/>
    <n v="39"/>
    <n v="573529.41176470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imutatás6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>
  <location ref="A4:D25" firstHeaderRow="1" firstDataRow="2" firstDataCol="1" rowPageCount="1" colPageCount="1"/>
  <pivotFields count="8">
    <pivotField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20">
        <item x="15"/>
        <item x="7"/>
        <item x="9"/>
        <item x="14"/>
        <item x="8"/>
        <item x="12"/>
        <item x="0"/>
        <item x="5"/>
        <item x="1"/>
        <item x="4"/>
        <item x="16"/>
        <item x="3"/>
        <item x="6"/>
        <item x="13"/>
        <item x="11"/>
        <item x="17"/>
        <item x="10"/>
        <item x="2"/>
        <item x="18"/>
        <item t="default"/>
      </items>
    </pivotField>
    <pivotField axis="axisCol" showAll="0">
      <items count="3">
        <item x="1"/>
        <item x="0"/>
        <item t="default"/>
      </items>
    </pivotField>
    <pivotField axis="axisPage" multipleItemSelectionAllowed="1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dataField="1" numFmtId="165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Átlag / Ár/ négyzetméter" fld="7" subtotal="average" baseField="2" baseItem="0"/>
  </dataFields>
  <formats count="3">
    <format dxfId="2">
      <pivotArea grandCol="1" outline="0" collapsedLevelsAreSubtotals="1" fieldPosition="0"/>
    </format>
    <format dxfId="1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3" count="1" selected="0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1" cacheId="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>
  <location ref="A3:D10" firstHeaderRow="1" firstDataRow="2" firstDataCol="1" rowPageCount="1" colPageCount="1"/>
  <pivotFields count="8">
    <pivotField showAll="0"/>
    <pivotField axis="axisPage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dataField="1" numFmtId="164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Összeg / Eladási á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Szoba" sourceName="Szoba">
  <pivotTables>
    <pivotTable tabId="19" name="Kimutatás6"/>
  </pivotTables>
  <data>
    <tabular pivotCacheId="1">
      <items count="5"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Szoba1" sourceName="Szoba">
  <pivotTables>
    <pivotTable tabId="20" name="Kimutatás1"/>
  </pivotTables>
  <data>
    <tabular pivotCacheId="2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zoba" cache="Szeletelő_Szoba" caption="Szoba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zoba 1" cache="Szeletelő_Szoba1" caption="Szoba" rowHeight="225425"/>
</slicers>
</file>

<file path=xl/tables/table1.xml><?xml version="1.0" encoding="utf-8"?>
<table xmlns="http://schemas.openxmlformats.org/spreadsheetml/2006/main" id="2" name="Táblázat2" displayName="Táblázat2" ref="A8:I112" totalsRowShown="0" headerRowDxfId="14" headerRowBorderDxfId="13" tableBorderDxfId="12" headerRowCellStyle="Normál 2">
  <autoFilter ref="A8:I112"/>
  <tableColumns count="9">
    <tableColumn id="1" name="Eladó" dataDxfId="11"/>
    <tableColumn id="2" name="Hely" dataDxfId="10"/>
    <tableColumn id="3" name="Kerület" dataDxfId="9"/>
    <tableColumn id="4" name="Panel" dataDxfId="8"/>
    <tableColumn id="5" name="Szoba" dataDxfId="7"/>
    <tableColumn id="6" name="Alapterület (m2)" dataDxfId="6"/>
    <tableColumn id="7" name="Eladási ár" dataDxfId="5"/>
    <tableColumn id="8" name="Ár/ négyzetméter" dataDxfId="4">
      <calculatedColumnFormula>G9*1000000/F9</calculatedColumnFormula>
    </tableColumn>
    <tableColumn id="9" name="Kategória" dataDxfId="3" dataCellStyle="Normál_Excel7">
      <calculatedColumnFormula>VLOOKUP(Táblázat2[[#This Row],[Eladási ár]],$K$23:$M$26,2,TRUE)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opLeftCell="A7" workbookViewId="0">
      <selection activeCell="N20" sqref="N20"/>
    </sheetView>
  </sheetViews>
  <sheetFormatPr defaultColWidth="9.140625" defaultRowHeight="15"/>
  <cols>
    <col min="1" max="1" width="22.7109375" style="1" customWidth="1"/>
    <col min="2" max="2" width="8.42578125" style="1" customWidth="1"/>
    <col min="3" max="3" width="10.28515625" style="1" customWidth="1"/>
    <col min="4" max="4" width="8.5703125" style="1" customWidth="1"/>
    <col min="5" max="5" width="8.85546875" style="1" customWidth="1"/>
    <col min="6" max="6" width="19.28515625" style="1" customWidth="1"/>
    <col min="7" max="7" width="12.42578125" style="1" customWidth="1"/>
    <col min="8" max="8" width="20.42578125" style="1" customWidth="1"/>
    <col min="9" max="9" width="15.140625" style="1" customWidth="1"/>
    <col min="10" max="10" width="9.7109375" style="1" customWidth="1"/>
    <col min="11" max="11" width="8.140625" style="1" customWidth="1"/>
    <col min="12" max="12" width="8" style="1" customWidth="1"/>
    <col min="13" max="15" width="6.85546875" style="1" customWidth="1"/>
    <col min="16" max="16" width="11.140625" style="1" customWidth="1"/>
    <col min="17" max="16384" width="9.140625" style="1"/>
  </cols>
  <sheetData>
    <row r="2" spans="1:13" ht="35.25" customHeight="1"/>
    <row r="3" spans="1:13" ht="36.75" customHeight="1"/>
    <row r="4" spans="1:13" ht="15" customHeight="1"/>
    <row r="5" spans="1:13" ht="15" customHeight="1"/>
    <row r="6" spans="1:13" ht="15.75" thickBot="1"/>
    <row r="7" spans="1:13" ht="36" customHeight="1">
      <c r="A7" s="122" t="s">
        <v>0</v>
      </c>
      <c r="B7" s="123"/>
      <c r="C7" s="123"/>
      <c r="D7" s="123"/>
      <c r="E7" s="123"/>
      <c r="F7" s="123"/>
      <c r="G7" s="123"/>
      <c r="H7" s="124"/>
    </row>
    <row r="8" spans="1:13" ht="39.75" customHeight="1" thickBot="1">
      <c r="A8" s="108" t="s">
        <v>1</v>
      </c>
      <c r="B8" s="109" t="s">
        <v>2</v>
      </c>
      <c r="C8" s="109" t="s">
        <v>3</v>
      </c>
      <c r="D8" s="109" t="s">
        <v>4</v>
      </c>
      <c r="E8" s="109" t="s">
        <v>5</v>
      </c>
      <c r="F8" s="109" t="s">
        <v>6</v>
      </c>
      <c r="G8" s="109" t="s">
        <v>7</v>
      </c>
      <c r="H8" s="110" t="s">
        <v>8</v>
      </c>
      <c r="I8" s="109" t="s">
        <v>280</v>
      </c>
    </row>
    <row r="9" spans="1:13" ht="15.75">
      <c r="A9" s="96" t="s">
        <v>9</v>
      </c>
      <c r="B9" s="2" t="s">
        <v>10</v>
      </c>
      <c r="C9" s="3">
        <v>7</v>
      </c>
      <c r="D9" s="4" t="s">
        <v>11</v>
      </c>
      <c r="E9" s="5">
        <v>1</v>
      </c>
      <c r="F9" s="5">
        <v>33</v>
      </c>
      <c r="G9" s="6">
        <v>7.5</v>
      </c>
      <c r="H9" s="99">
        <f>G9*1000000/F9</f>
        <v>227272.72727272726</v>
      </c>
      <c r="I9" s="1" t="str">
        <f>VLOOKUP(Táblázat2[[#This Row],[Eladási ár]],$K$23:$M$26,2,TRUE)</f>
        <v>olcsó lakások</v>
      </c>
      <c r="K9" s="112"/>
      <c r="L9" s="113">
        <f>MIN(Táblázat2[Eladási ár])</f>
        <v>6.2</v>
      </c>
      <c r="M9" s="114" t="s">
        <v>271</v>
      </c>
    </row>
    <row r="10" spans="1:13" ht="15.75">
      <c r="A10" s="97" t="s">
        <v>12</v>
      </c>
      <c r="B10" s="7" t="s">
        <v>10</v>
      </c>
      <c r="C10" s="8">
        <v>7</v>
      </c>
      <c r="D10" s="9" t="s">
        <v>11</v>
      </c>
      <c r="E10" s="10">
        <v>4</v>
      </c>
      <c r="F10" s="10">
        <v>97</v>
      </c>
      <c r="G10" s="11">
        <v>29.9</v>
      </c>
      <c r="H10" s="100">
        <f t="shared" ref="H10:H73" si="0">G10*1000000/F10</f>
        <v>308247.42268041236</v>
      </c>
      <c r="I10" s="1" t="str">
        <f>VLOOKUP(Táblázat2[[#This Row],[Eladási ár]],$K$23:$M$26,2,TRUE)</f>
        <v>átlagos lakások</v>
      </c>
      <c r="K10" s="112"/>
      <c r="L10" s="115">
        <f>AVERAGE(Táblázat2[Alapterület (m2)])</f>
        <v>62.692307692307693</v>
      </c>
      <c r="M10" s="116" t="s">
        <v>268</v>
      </c>
    </row>
    <row r="11" spans="1:13" ht="15.75">
      <c r="A11" s="97" t="s">
        <v>13</v>
      </c>
      <c r="B11" s="7" t="s">
        <v>10</v>
      </c>
      <c r="C11" s="8">
        <v>9</v>
      </c>
      <c r="D11" s="9" t="s">
        <v>11</v>
      </c>
      <c r="E11" s="10">
        <v>3</v>
      </c>
      <c r="F11" s="10">
        <v>73</v>
      </c>
      <c r="G11" s="11">
        <v>23.8</v>
      </c>
      <c r="H11" s="100">
        <f t="shared" si="0"/>
        <v>326027.39726027398</v>
      </c>
      <c r="I11" s="1" t="str">
        <f>VLOOKUP(Táblázat2[[#This Row],[Eladási ár]],$K$23:$M$26,2,TRUE)</f>
        <v>átlagos lakások</v>
      </c>
      <c r="K11" s="112"/>
      <c r="L11" s="112">
        <f>MAX(Táblázat2[Eladási ár])</f>
        <v>43</v>
      </c>
      <c r="M11" s="116" t="s">
        <v>267</v>
      </c>
    </row>
    <row r="12" spans="1:13" ht="15.75">
      <c r="A12" s="97" t="s">
        <v>14</v>
      </c>
      <c r="B12" s="7" t="s">
        <v>10</v>
      </c>
      <c r="C12" s="8">
        <v>9</v>
      </c>
      <c r="D12" s="9" t="s">
        <v>11</v>
      </c>
      <c r="E12" s="10">
        <v>2</v>
      </c>
      <c r="F12" s="10">
        <v>62</v>
      </c>
      <c r="G12" s="11">
        <v>14.8</v>
      </c>
      <c r="H12" s="100">
        <f t="shared" si="0"/>
        <v>238709.67741935485</v>
      </c>
      <c r="I12" s="1" t="str">
        <f>VLOOKUP(Táblázat2[[#This Row],[Eladási ár]],$K$23:$M$26,2,TRUE)</f>
        <v>átlagos lakások</v>
      </c>
      <c r="K12" s="112"/>
      <c r="L12" s="115">
        <f xml:space="preserve"> AVERAGE(Táblázat2[Eladási ár])</f>
        <v>17.061538461538465</v>
      </c>
      <c r="M12" s="116" t="s">
        <v>269</v>
      </c>
    </row>
    <row r="13" spans="1:13" ht="15.75">
      <c r="A13" s="98" t="s">
        <v>15</v>
      </c>
      <c r="B13" s="7" t="s">
        <v>10</v>
      </c>
      <c r="C13" s="8">
        <v>20</v>
      </c>
      <c r="D13" s="9" t="s">
        <v>11</v>
      </c>
      <c r="E13" s="10">
        <v>3</v>
      </c>
      <c r="F13" s="10">
        <v>90</v>
      </c>
      <c r="G13" s="11">
        <v>25</v>
      </c>
      <c r="H13" s="100">
        <f t="shared" si="0"/>
        <v>277777.77777777775</v>
      </c>
      <c r="I13" s="1" t="str">
        <f>VLOOKUP(Táblázat2[[#This Row],[Eladási ár]],$K$23:$M$26,2,TRUE)</f>
        <v>átlagos lakások</v>
      </c>
      <c r="K13" s="112"/>
      <c r="L13" s="112">
        <f>COUNT(Táblázat2[Eladási ár])</f>
        <v>104</v>
      </c>
      <c r="M13" s="116" t="s">
        <v>270</v>
      </c>
    </row>
    <row r="14" spans="1:13" ht="15.75">
      <c r="A14" s="97" t="s">
        <v>16</v>
      </c>
      <c r="B14" s="7" t="s">
        <v>10</v>
      </c>
      <c r="C14" s="8">
        <v>9</v>
      </c>
      <c r="D14" s="9" t="s">
        <v>11</v>
      </c>
      <c r="E14" s="10">
        <v>1</v>
      </c>
      <c r="F14" s="10">
        <v>49</v>
      </c>
      <c r="G14" s="11">
        <v>15</v>
      </c>
      <c r="H14" s="100">
        <f t="shared" si="0"/>
        <v>306122.44897959183</v>
      </c>
      <c r="I14" s="1" t="str">
        <f>VLOOKUP(Táblázat2[[#This Row],[Eladási ár]],$K$23:$M$26,2,TRUE)</f>
        <v>átlagos lakások</v>
      </c>
      <c r="K14" s="112" t="s">
        <v>19</v>
      </c>
      <c r="L14" s="112">
        <f>COUNTIF(Táblázat2[Hely],"budai")</f>
        <v>13</v>
      </c>
      <c r="M14" s="116" t="s">
        <v>273</v>
      </c>
    </row>
    <row r="15" spans="1:13" ht="15.75">
      <c r="A15" s="97" t="s">
        <v>17</v>
      </c>
      <c r="B15" s="7" t="s">
        <v>10</v>
      </c>
      <c r="C15" s="8">
        <v>7</v>
      </c>
      <c r="D15" s="9" t="s">
        <v>11</v>
      </c>
      <c r="E15" s="10">
        <v>2</v>
      </c>
      <c r="F15" s="10">
        <v>83</v>
      </c>
      <c r="G15" s="11">
        <v>18</v>
      </c>
      <c r="H15" s="100">
        <f t="shared" si="0"/>
        <v>216867.46987951806</v>
      </c>
      <c r="I15" s="1" t="str">
        <f>VLOOKUP(Táblázat2[[#This Row],[Eladási ár]],$K$23:$M$26,2,TRUE)</f>
        <v>átlagos lakások</v>
      </c>
      <c r="K15" s="112" t="s">
        <v>10</v>
      </c>
      <c r="L15" s="112">
        <f>COUNTIF(Táblázat2[Hely],B9)</f>
        <v>91</v>
      </c>
      <c r="M15" s="116" t="s">
        <v>272</v>
      </c>
    </row>
    <row r="16" spans="1:13">
      <c r="A16" s="98" t="s">
        <v>18</v>
      </c>
      <c r="B16" s="7" t="s">
        <v>19</v>
      </c>
      <c r="C16" s="8">
        <v>12</v>
      </c>
      <c r="D16" s="9" t="s">
        <v>11</v>
      </c>
      <c r="E16" s="10">
        <v>3</v>
      </c>
      <c r="F16" s="10">
        <v>91</v>
      </c>
      <c r="G16" s="11">
        <v>32.9</v>
      </c>
      <c r="H16" s="100">
        <f t="shared" si="0"/>
        <v>361538.46153846156</v>
      </c>
      <c r="I16" s="1" t="str">
        <f>VLOOKUP(Táblázat2[[#This Row],[Eladási ár]],$K$23:$M$26,2,TRUE)</f>
        <v>luxus lakások</v>
      </c>
      <c r="K16" s="1" t="s">
        <v>274</v>
      </c>
    </row>
    <row r="17" spans="1:13">
      <c r="A17" s="98" t="s">
        <v>20</v>
      </c>
      <c r="B17" s="7" t="s">
        <v>10</v>
      </c>
      <c r="C17" s="8">
        <v>10</v>
      </c>
      <c r="D17" s="9" t="s">
        <v>21</v>
      </c>
      <c r="E17" s="10">
        <v>2</v>
      </c>
      <c r="F17" s="10">
        <v>49</v>
      </c>
      <c r="G17" s="11">
        <v>8.6999999999999993</v>
      </c>
      <c r="H17" s="100">
        <f t="shared" si="0"/>
        <v>177551.02040816325</v>
      </c>
      <c r="I17" s="1" t="str">
        <f>VLOOKUP(Táblázat2[[#This Row],[Eladási ár]],$K$23:$M$26,2,TRUE)</f>
        <v>olcsó lakások</v>
      </c>
      <c r="K17" s="1">
        <v>1</v>
      </c>
      <c r="L17" s="1">
        <f>COUNTIF(Táblázat2[Szoba],E9)</f>
        <v>30</v>
      </c>
    </row>
    <row r="18" spans="1:13">
      <c r="A18" s="97" t="s">
        <v>22</v>
      </c>
      <c r="B18" s="7" t="s">
        <v>10</v>
      </c>
      <c r="C18" s="8">
        <v>8</v>
      </c>
      <c r="D18" s="9" t="s">
        <v>11</v>
      </c>
      <c r="E18" s="10">
        <v>1</v>
      </c>
      <c r="F18" s="10">
        <v>36</v>
      </c>
      <c r="G18" s="11">
        <v>10.5</v>
      </c>
      <c r="H18" s="100">
        <f t="shared" si="0"/>
        <v>291666.66666666669</v>
      </c>
      <c r="I18" s="1" t="str">
        <f>VLOOKUP(Táblázat2[[#This Row],[Eladási ár]],$K$23:$M$26,2,TRUE)</f>
        <v>olcsó lakások</v>
      </c>
      <c r="K18" s="1">
        <v>2</v>
      </c>
      <c r="L18" s="1">
        <f>COUNTIF(Táblázat2[Szoba],E12)</f>
        <v>34</v>
      </c>
    </row>
    <row r="19" spans="1:13">
      <c r="A19" s="97" t="s">
        <v>23</v>
      </c>
      <c r="B19" s="7" t="s">
        <v>10</v>
      </c>
      <c r="C19" s="8">
        <v>7</v>
      </c>
      <c r="D19" s="9" t="s">
        <v>11</v>
      </c>
      <c r="E19" s="10">
        <v>3</v>
      </c>
      <c r="F19" s="10">
        <v>84</v>
      </c>
      <c r="G19" s="11">
        <v>25</v>
      </c>
      <c r="H19" s="100">
        <f t="shared" si="0"/>
        <v>297619.04761904763</v>
      </c>
      <c r="I19" s="1" t="str">
        <f>VLOOKUP(Táblázat2[[#This Row],[Eladási ár]],$K$23:$M$26,2,TRUE)</f>
        <v>átlagos lakások</v>
      </c>
      <c r="K19" s="1">
        <v>3</v>
      </c>
      <c r="L19" s="1">
        <f>COUNTIF(Táblázat2[Szoba],E13)</f>
        <v>32</v>
      </c>
    </row>
    <row r="20" spans="1:13">
      <c r="A20" s="97" t="s">
        <v>24</v>
      </c>
      <c r="B20" s="7" t="s">
        <v>10</v>
      </c>
      <c r="C20" s="8">
        <v>13</v>
      </c>
      <c r="D20" s="9" t="s">
        <v>21</v>
      </c>
      <c r="E20" s="10">
        <v>3</v>
      </c>
      <c r="F20" s="10">
        <v>58</v>
      </c>
      <c r="G20" s="11">
        <v>11.9</v>
      </c>
      <c r="H20" s="100">
        <f t="shared" si="0"/>
        <v>205172.41379310345</v>
      </c>
      <c r="I20" s="1" t="str">
        <f>VLOOKUP(Táblázat2[[#This Row],[Eladási ár]],$K$23:$M$26,2,TRUE)</f>
        <v>olcsó lakások</v>
      </c>
      <c r="K20" s="1">
        <v>4</v>
      </c>
      <c r="L20" s="1">
        <f>COUNTIF(Táblázat2[Szoba],E10)</f>
        <v>6</v>
      </c>
    </row>
    <row r="21" spans="1:13">
      <c r="A21" s="97" t="s">
        <v>25</v>
      </c>
      <c r="B21" s="7" t="s">
        <v>19</v>
      </c>
      <c r="C21" s="8">
        <v>2</v>
      </c>
      <c r="D21" s="9" t="s">
        <v>11</v>
      </c>
      <c r="E21" s="10">
        <v>1</v>
      </c>
      <c r="F21" s="10">
        <v>57</v>
      </c>
      <c r="G21" s="11">
        <v>16</v>
      </c>
      <c r="H21" s="100">
        <f t="shared" si="0"/>
        <v>280701.75438596489</v>
      </c>
      <c r="I21" s="1" t="str">
        <f>VLOOKUP(Táblázat2[[#This Row],[Eladási ár]],$K$23:$M$26,2,TRUE)</f>
        <v>átlagos lakások</v>
      </c>
      <c r="K21" s="1">
        <v>5</v>
      </c>
      <c r="L21" s="1">
        <f>COUNTIF(Táblázat2[Szoba],E67)</f>
        <v>2</v>
      </c>
    </row>
    <row r="22" spans="1:13">
      <c r="A22" s="97" t="s">
        <v>26</v>
      </c>
      <c r="B22" s="7" t="s">
        <v>10</v>
      </c>
      <c r="C22" s="8">
        <v>13</v>
      </c>
      <c r="D22" s="9" t="s">
        <v>11</v>
      </c>
      <c r="E22" s="10">
        <v>1</v>
      </c>
      <c r="F22" s="10">
        <v>47</v>
      </c>
      <c r="G22" s="11">
        <v>11.3</v>
      </c>
      <c r="H22" s="100">
        <f t="shared" si="0"/>
        <v>240425.53191489363</v>
      </c>
      <c r="I22" s="1" t="str">
        <f>VLOOKUP(Táblázat2[[#This Row],[Eladási ár]],$K$23:$M$26,2,TRUE)</f>
        <v>olcsó lakások</v>
      </c>
    </row>
    <row r="23" spans="1:13">
      <c r="A23" s="98" t="s">
        <v>27</v>
      </c>
      <c r="B23" s="7" t="s">
        <v>10</v>
      </c>
      <c r="C23" s="8">
        <v>13</v>
      </c>
      <c r="D23" s="9" t="s">
        <v>21</v>
      </c>
      <c r="E23" s="10">
        <v>3</v>
      </c>
      <c r="F23" s="10">
        <v>58</v>
      </c>
      <c r="G23" s="11">
        <v>11.6</v>
      </c>
      <c r="H23" s="100">
        <f t="shared" si="0"/>
        <v>200000</v>
      </c>
      <c r="I23" s="1" t="str">
        <f>VLOOKUP(Táblázat2[[#This Row],[Eladási ár]],$K$23:$M$26,2,TRUE)</f>
        <v>olcsó lakások</v>
      </c>
      <c r="K23" s="117" t="s">
        <v>275</v>
      </c>
      <c r="L23" s="117" t="s">
        <v>276</v>
      </c>
      <c r="M23" s="117"/>
    </row>
    <row r="24" spans="1:13">
      <c r="A24" s="98" t="s">
        <v>28</v>
      </c>
      <c r="B24" s="7" t="s">
        <v>10</v>
      </c>
      <c r="C24" s="8">
        <v>9</v>
      </c>
      <c r="D24" s="9" t="s">
        <v>11</v>
      </c>
      <c r="E24" s="10">
        <v>2</v>
      </c>
      <c r="F24" s="10">
        <v>62</v>
      </c>
      <c r="G24" s="11">
        <v>14.4</v>
      </c>
      <c r="H24" s="100">
        <f t="shared" si="0"/>
        <v>232258.06451612903</v>
      </c>
      <c r="I24" s="1" t="str">
        <f>VLOOKUP(Táblázat2[[#This Row],[Eladási ár]],$K$23:$M$26,2,TRUE)</f>
        <v>átlagos lakások</v>
      </c>
      <c r="K24" s="117">
        <v>0</v>
      </c>
      <c r="L24" s="121" t="s">
        <v>277</v>
      </c>
      <c r="M24" s="121"/>
    </row>
    <row r="25" spans="1:13">
      <c r="A25" s="97" t="s">
        <v>29</v>
      </c>
      <c r="B25" s="7" t="s">
        <v>10</v>
      </c>
      <c r="C25" s="8">
        <v>13</v>
      </c>
      <c r="D25" s="9" t="s">
        <v>21</v>
      </c>
      <c r="E25" s="10">
        <v>1</v>
      </c>
      <c r="F25" s="10">
        <v>27</v>
      </c>
      <c r="G25" s="11">
        <v>7.8</v>
      </c>
      <c r="H25" s="100">
        <f t="shared" si="0"/>
        <v>288888.88888888888</v>
      </c>
      <c r="I25" s="1" t="str">
        <f>VLOOKUP(Táblázat2[[#This Row],[Eladási ár]],$K$23:$M$26,2,TRUE)</f>
        <v>olcsó lakások</v>
      </c>
      <c r="K25" s="117">
        <v>13</v>
      </c>
      <c r="L25" s="121" t="s">
        <v>278</v>
      </c>
      <c r="M25" s="121"/>
    </row>
    <row r="26" spans="1:13">
      <c r="A26" s="97" t="s">
        <v>30</v>
      </c>
      <c r="B26" s="7" t="s">
        <v>10</v>
      </c>
      <c r="C26" s="8">
        <v>10</v>
      </c>
      <c r="D26" s="9" t="s">
        <v>21</v>
      </c>
      <c r="E26" s="10">
        <v>3</v>
      </c>
      <c r="F26" s="10">
        <v>53</v>
      </c>
      <c r="G26" s="11">
        <v>10.4</v>
      </c>
      <c r="H26" s="100">
        <f t="shared" si="0"/>
        <v>196226.41509433961</v>
      </c>
      <c r="I26" s="1" t="str">
        <f>VLOOKUP(Táblázat2[[#This Row],[Eladási ár]],$K$23:$M$26,2,TRUE)</f>
        <v>olcsó lakások</v>
      </c>
      <c r="K26" s="117">
        <v>30</v>
      </c>
      <c r="L26" s="121" t="s">
        <v>279</v>
      </c>
      <c r="M26" s="121"/>
    </row>
    <row r="27" spans="1:13">
      <c r="A27" s="97" t="s">
        <v>31</v>
      </c>
      <c r="B27" s="7" t="s">
        <v>10</v>
      </c>
      <c r="C27" s="8">
        <v>9</v>
      </c>
      <c r="D27" s="9" t="s">
        <v>11</v>
      </c>
      <c r="E27" s="10">
        <v>2</v>
      </c>
      <c r="F27" s="10">
        <v>43</v>
      </c>
      <c r="G27" s="11">
        <v>12</v>
      </c>
      <c r="H27" s="100">
        <f t="shared" si="0"/>
        <v>279069.76744186046</v>
      </c>
      <c r="I27" s="1" t="str">
        <f>VLOOKUP(Táblázat2[[#This Row],[Eladási ár]],$K$23:$M$26,2,TRUE)</f>
        <v>olcsó lakások</v>
      </c>
      <c r="K27" s="111" t="s">
        <v>281</v>
      </c>
    </row>
    <row r="28" spans="1:13">
      <c r="A28" s="97" t="s">
        <v>32</v>
      </c>
      <c r="B28" s="7" t="s">
        <v>10</v>
      </c>
      <c r="C28" s="8">
        <v>13</v>
      </c>
      <c r="D28" s="9" t="s">
        <v>21</v>
      </c>
      <c r="E28" s="10">
        <v>3</v>
      </c>
      <c r="F28" s="10">
        <v>68</v>
      </c>
      <c r="G28" s="11">
        <v>14.6</v>
      </c>
      <c r="H28" s="100">
        <f t="shared" si="0"/>
        <v>214705.88235294117</v>
      </c>
      <c r="I28" s="1" t="str">
        <f>VLOOKUP(Táblázat2[[#This Row],[Eladási ár]],$K$23:$M$26,2,TRUE)</f>
        <v>átlagos lakások</v>
      </c>
    </row>
    <row r="29" spans="1:13">
      <c r="A29" s="98" t="s">
        <v>33</v>
      </c>
      <c r="B29" s="7" t="s">
        <v>10</v>
      </c>
      <c r="C29" s="8">
        <v>5</v>
      </c>
      <c r="D29" s="9" t="s">
        <v>11</v>
      </c>
      <c r="E29" s="10">
        <v>4</v>
      </c>
      <c r="F29" s="10">
        <v>120</v>
      </c>
      <c r="G29" s="11">
        <v>42.9</v>
      </c>
      <c r="H29" s="100">
        <f t="shared" si="0"/>
        <v>357500</v>
      </c>
      <c r="I29" s="1" t="str">
        <f>VLOOKUP(Táblázat2[[#This Row],[Eladási ár]],$K$23:$M$26,2,TRUE)</f>
        <v>luxus lakások</v>
      </c>
    </row>
    <row r="30" spans="1:13">
      <c r="A30" s="97" t="s">
        <v>34</v>
      </c>
      <c r="B30" s="7" t="s">
        <v>10</v>
      </c>
      <c r="C30" s="8">
        <v>9</v>
      </c>
      <c r="D30" s="9" t="s">
        <v>11</v>
      </c>
      <c r="E30" s="10">
        <v>3</v>
      </c>
      <c r="F30" s="10">
        <v>72</v>
      </c>
      <c r="G30" s="11">
        <v>17.899999999999999</v>
      </c>
      <c r="H30" s="100">
        <f t="shared" si="0"/>
        <v>248611.11111111112</v>
      </c>
      <c r="I30" s="1" t="str">
        <f>VLOOKUP(Táblázat2[[#This Row],[Eladási ár]],$K$23:$M$26,2,TRUE)</f>
        <v>átlagos lakások</v>
      </c>
    </row>
    <row r="31" spans="1:13">
      <c r="A31" s="98" t="s">
        <v>35</v>
      </c>
      <c r="B31" s="7" t="s">
        <v>10</v>
      </c>
      <c r="C31" s="8">
        <v>9</v>
      </c>
      <c r="D31" s="9" t="s">
        <v>11</v>
      </c>
      <c r="E31" s="10">
        <v>4</v>
      </c>
      <c r="F31" s="10">
        <v>113</v>
      </c>
      <c r="G31" s="11">
        <v>36</v>
      </c>
      <c r="H31" s="100">
        <f t="shared" si="0"/>
        <v>318584.0707964602</v>
      </c>
      <c r="I31" s="1" t="str">
        <f>VLOOKUP(Táblázat2[[#This Row],[Eladási ár]],$K$23:$M$26,2,TRUE)</f>
        <v>luxus lakások</v>
      </c>
    </row>
    <row r="32" spans="1:13">
      <c r="A32" s="98" t="s">
        <v>36</v>
      </c>
      <c r="B32" s="7" t="s">
        <v>19</v>
      </c>
      <c r="C32" s="8">
        <v>3</v>
      </c>
      <c r="D32" s="9" t="s">
        <v>11</v>
      </c>
      <c r="E32" s="10">
        <v>2</v>
      </c>
      <c r="F32" s="10">
        <v>69</v>
      </c>
      <c r="G32" s="11">
        <v>20.5</v>
      </c>
      <c r="H32" s="100">
        <f t="shared" si="0"/>
        <v>297101.44927536231</v>
      </c>
      <c r="I32" s="1" t="str">
        <f>VLOOKUP(Táblázat2[[#This Row],[Eladási ár]],$K$23:$M$26,2,TRUE)</f>
        <v>átlagos lakások</v>
      </c>
    </row>
    <row r="33" spans="1:9">
      <c r="A33" s="98" t="s">
        <v>37</v>
      </c>
      <c r="B33" s="7" t="s">
        <v>19</v>
      </c>
      <c r="C33" s="8">
        <v>2</v>
      </c>
      <c r="D33" s="9" t="s">
        <v>11</v>
      </c>
      <c r="E33" s="10">
        <v>3</v>
      </c>
      <c r="F33" s="10">
        <v>90</v>
      </c>
      <c r="G33" s="11">
        <v>26</v>
      </c>
      <c r="H33" s="100">
        <f t="shared" si="0"/>
        <v>288888.88888888888</v>
      </c>
      <c r="I33" s="1" t="str">
        <f>VLOOKUP(Táblázat2[[#This Row],[Eladási ár]],$K$23:$M$26,2,TRUE)</f>
        <v>átlagos lakások</v>
      </c>
    </row>
    <row r="34" spans="1:9">
      <c r="A34" s="97" t="s">
        <v>38</v>
      </c>
      <c r="B34" s="7" t="s">
        <v>10</v>
      </c>
      <c r="C34" s="8">
        <v>13</v>
      </c>
      <c r="D34" s="9" t="s">
        <v>11</v>
      </c>
      <c r="E34" s="10">
        <v>3</v>
      </c>
      <c r="F34" s="10">
        <v>95</v>
      </c>
      <c r="G34" s="11">
        <v>19.899999999999999</v>
      </c>
      <c r="H34" s="100">
        <f t="shared" si="0"/>
        <v>209473.68421052632</v>
      </c>
      <c r="I34" s="1" t="str">
        <f>VLOOKUP(Táblázat2[[#This Row],[Eladási ár]],$K$23:$M$26,2,TRUE)</f>
        <v>átlagos lakások</v>
      </c>
    </row>
    <row r="35" spans="1:9">
      <c r="A35" s="97" t="s">
        <v>39</v>
      </c>
      <c r="B35" s="7" t="s">
        <v>10</v>
      </c>
      <c r="C35" s="8">
        <v>18</v>
      </c>
      <c r="D35" s="9" t="s">
        <v>21</v>
      </c>
      <c r="E35" s="10">
        <v>2</v>
      </c>
      <c r="F35" s="10">
        <v>60</v>
      </c>
      <c r="G35" s="11">
        <v>8.9</v>
      </c>
      <c r="H35" s="100">
        <f t="shared" si="0"/>
        <v>148333.33333333334</v>
      </c>
      <c r="I35" s="1" t="str">
        <f>VLOOKUP(Táblázat2[[#This Row],[Eladási ár]],$K$23:$M$26,2,TRUE)</f>
        <v>olcsó lakások</v>
      </c>
    </row>
    <row r="36" spans="1:9" ht="12.75" customHeight="1">
      <c r="A36" s="98" t="s">
        <v>40</v>
      </c>
      <c r="B36" s="7" t="s">
        <v>10</v>
      </c>
      <c r="C36" s="8">
        <v>9</v>
      </c>
      <c r="D36" s="9" t="s">
        <v>11</v>
      </c>
      <c r="E36" s="10">
        <v>3</v>
      </c>
      <c r="F36" s="10">
        <v>68</v>
      </c>
      <c r="G36" s="11">
        <v>20.8</v>
      </c>
      <c r="H36" s="100">
        <f t="shared" si="0"/>
        <v>305882.35294117645</v>
      </c>
      <c r="I36" s="1" t="str">
        <f>VLOOKUP(Táblázat2[[#This Row],[Eladási ár]],$K$23:$M$26,2,TRUE)</f>
        <v>átlagos lakások</v>
      </c>
    </row>
    <row r="37" spans="1:9" ht="12.75" customHeight="1">
      <c r="A37" s="97" t="s">
        <v>41</v>
      </c>
      <c r="B37" s="7" t="s">
        <v>10</v>
      </c>
      <c r="C37" s="8">
        <v>15</v>
      </c>
      <c r="D37" s="9" t="s">
        <v>21</v>
      </c>
      <c r="E37" s="10">
        <v>3</v>
      </c>
      <c r="F37" s="10">
        <v>71</v>
      </c>
      <c r="G37" s="11">
        <v>12.6</v>
      </c>
      <c r="H37" s="100">
        <f t="shared" si="0"/>
        <v>177464.78873239437</v>
      </c>
      <c r="I37" s="1" t="str">
        <f>VLOOKUP(Táblázat2[[#This Row],[Eladási ár]],$K$23:$M$26,2,TRUE)</f>
        <v>olcsó lakások</v>
      </c>
    </row>
    <row r="38" spans="1:9">
      <c r="A38" s="97" t="s">
        <v>42</v>
      </c>
      <c r="B38" s="7" t="s">
        <v>10</v>
      </c>
      <c r="C38" s="8">
        <v>6</v>
      </c>
      <c r="D38" s="9" t="s">
        <v>11</v>
      </c>
      <c r="E38" s="10">
        <v>1</v>
      </c>
      <c r="F38" s="10">
        <v>42</v>
      </c>
      <c r="G38" s="11">
        <v>14</v>
      </c>
      <c r="H38" s="100">
        <f t="shared" si="0"/>
        <v>333333.33333333331</v>
      </c>
      <c r="I38" s="1" t="str">
        <f>VLOOKUP(Táblázat2[[#This Row],[Eladási ár]],$K$23:$M$26,2,TRUE)</f>
        <v>átlagos lakások</v>
      </c>
    </row>
    <row r="39" spans="1:9">
      <c r="A39" s="98" t="s">
        <v>43</v>
      </c>
      <c r="B39" s="7" t="s">
        <v>10</v>
      </c>
      <c r="C39" s="8">
        <v>9</v>
      </c>
      <c r="D39" s="9" t="s">
        <v>21</v>
      </c>
      <c r="E39" s="10">
        <v>1</v>
      </c>
      <c r="F39" s="10">
        <v>36</v>
      </c>
      <c r="G39" s="11">
        <v>10.3</v>
      </c>
      <c r="H39" s="100">
        <f t="shared" si="0"/>
        <v>286111.11111111112</v>
      </c>
      <c r="I39" s="1" t="str">
        <f>VLOOKUP(Táblázat2[[#This Row],[Eladási ár]],$K$23:$M$26,2,TRUE)</f>
        <v>olcsó lakások</v>
      </c>
    </row>
    <row r="40" spans="1:9">
      <c r="A40" s="98" t="s">
        <v>44</v>
      </c>
      <c r="B40" s="7" t="s">
        <v>10</v>
      </c>
      <c r="C40" s="8">
        <v>14</v>
      </c>
      <c r="D40" s="9" t="s">
        <v>21</v>
      </c>
      <c r="E40" s="10">
        <v>3</v>
      </c>
      <c r="F40" s="10">
        <v>68</v>
      </c>
      <c r="G40" s="11">
        <v>13.5</v>
      </c>
      <c r="H40" s="100">
        <f t="shared" si="0"/>
        <v>198529.41176470587</v>
      </c>
      <c r="I40" s="1" t="str">
        <f>VLOOKUP(Táblázat2[[#This Row],[Eladási ár]],$K$23:$M$26,2,TRUE)</f>
        <v>átlagos lakások</v>
      </c>
    </row>
    <row r="41" spans="1:9">
      <c r="A41" s="97" t="s">
        <v>45</v>
      </c>
      <c r="B41" s="7" t="s">
        <v>10</v>
      </c>
      <c r="C41" s="8">
        <v>13</v>
      </c>
      <c r="D41" s="9" t="s">
        <v>21</v>
      </c>
      <c r="E41" s="10">
        <v>3</v>
      </c>
      <c r="F41" s="10">
        <v>74</v>
      </c>
      <c r="G41" s="11">
        <v>13.9</v>
      </c>
      <c r="H41" s="100">
        <f t="shared" si="0"/>
        <v>187837.83783783784</v>
      </c>
      <c r="I41" s="1" t="str">
        <f>VLOOKUP(Táblázat2[[#This Row],[Eladási ár]],$K$23:$M$26,2,TRUE)</f>
        <v>átlagos lakások</v>
      </c>
    </row>
    <row r="42" spans="1:9">
      <c r="A42" s="97" t="s">
        <v>46</v>
      </c>
      <c r="B42" s="7" t="s">
        <v>10</v>
      </c>
      <c r="C42" s="8">
        <v>9</v>
      </c>
      <c r="D42" s="9" t="s">
        <v>11</v>
      </c>
      <c r="E42" s="10">
        <v>3</v>
      </c>
      <c r="F42" s="10">
        <v>58</v>
      </c>
      <c r="G42" s="11">
        <v>13.7</v>
      </c>
      <c r="H42" s="100">
        <f t="shared" si="0"/>
        <v>236206.89655172414</v>
      </c>
      <c r="I42" s="1" t="str">
        <f>VLOOKUP(Táblázat2[[#This Row],[Eladási ár]],$K$23:$M$26,2,TRUE)</f>
        <v>átlagos lakások</v>
      </c>
    </row>
    <row r="43" spans="1:9">
      <c r="A43" s="97" t="s">
        <v>47</v>
      </c>
      <c r="B43" s="7" t="s">
        <v>19</v>
      </c>
      <c r="C43" s="8">
        <v>3</v>
      </c>
      <c r="D43" s="9" t="s">
        <v>11</v>
      </c>
      <c r="E43" s="10">
        <v>2</v>
      </c>
      <c r="F43" s="10">
        <v>38</v>
      </c>
      <c r="G43" s="11">
        <v>11.9</v>
      </c>
      <c r="H43" s="100">
        <f t="shared" si="0"/>
        <v>313157.89473684208</v>
      </c>
      <c r="I43" s="1" t="str">
        <f>VLOOKUP(Táblázat2[[#This Row],[Eladási ár]],$K$23:$M$26,2,TRUE)</f>
        <v>olcsó lakások</v>
      </c>
    </row>
    <row r="44" spans="1:9">
      <c r="A44" s="98" t="s">
        <v>48</v>
      </c>
      <c r="B44" s="7" t="s">
        <v>10</v>
      </c>
      <c r="C44" s="8">
        <v>9</v>
      </c>
      <c r="D44" s="9" t="s">
        <v>11</v>
      </c>
      <c r="E44" s="10">
        <v>4</v>
      </c>
      <c r="F44" s="10">
        <v>160</v>
      </c>
      <c r="G44" s="11">
        <v>43</v>
      </c>
      <c r="H44" s="100">
        <f t="shared" si="0"/>
        <v>268750</v>
      </c>
      <c r="I44" s="1" t="str">
        <f>VLOOKUP(Táblázat2[[#This Row],[Eladási ár]],$K$23:$M$26,2,TRUE)</f>
        <v>luxus lakások</v>
      </c>
    </row>
    <row r="45" spans="1:9">
      <c r="A45" s="98" t="s">
        <v>49</v>
      </c>
      <c r="B45" s="7" t="s">
        <v>19</v>
      </c>
      <c r="C45" s="8">
        <v>2</v>
      </c>
      <c r="D45" s="9" t="s">
        <v>11</v>
      </c>
      <c r="E45" s="10">
        <v>2</v>
      </c>
      <c r="F45" s="10">
        <v>63</v>
      </c>
      <c r="G45" s="11">
        <v>17.899999999999999</v>
      </c>
      <c r="H45" s="100">
        <f t="shared" si="0"/>
        <v>284126.98412698414</v>
      </c>
      <c r="I45" s="1" t="str">
        <f>VLOOKUP(Táblázat2[[#This Row],[Eladási ár]],$K$23:$M$26,2,TRUE)</f>
        <v>átlagos lakások</v>
      </c>
    </row>
    <row r="46" spans="1:9">
      <c r="A46" s="97" t="s">
        <v>50</v>
      </c>
      <c r="B46" s="7" t="s">
        <v>10</v>
      </c>
      <c r="C46" s="8">
        <v>4</v>
      </c>
      <c r="D46" s="9" t="s">
        <v>21</v>
      </c>
      <c r="E46" s="10">
        <v>3</v>
      </c>
      <c r="F46" s="10">
        <v>72</v>
      </c>
      <c r="G46" s="11">
        <v>12</v>
      </c>
      <c r="H46" s="100">
        <f t="shared" si="0"/>
        <v>166666.66666666666</v>
      </c>
      <c r="I46" s="1" t="str">
        <f>VLOOKUP(Táblázat2[[#This Row],[Eladási ár]],$K$23:$M$26,2,TRUE)</f>
        <v>olcsó lakások</v>
      </c>
    </row>
    <row r="47" spans="1:9">
      <c r="A47" s="97" t="s">
        <v>51</v>
      </c>
      <c r="B47" s="7" t="s">
        <v>10</v>
      </c>
      <c r="C47" s="8">
        <v>9</v>
      </c>
      <c r="D47" s="9" t="s">
        <v>11</v>
      </c>
      <c r="E47" s="10">
        <v>2</v>
      </c>
      <c r="F47" s="10">
        <v>71</v>
      </c>
      <c r="G47" s="11">
        <v>16.5</v>
      </c>
      <c r="H47" s="100">
        <f t="shared" si="0"/>
        <v>232394.36619718309</v>
      </c>
      <c r="I47" s="1" t="str">
        <f>VLOOKUP(Táblázat2[[#This Row],[Eladási ár]],$K$23:$M$26,2,TRUE)</f>
        <v>átlagos lakások</v>
      </c>
    </row>
    <row r="48" spans="1:9">
      <c r="A48" s="97" t="s">
        <v>52</v>
      </c>
      <c r="B48" s="7" t="s">
        <v>10</v>
      </c>
      <c r="C48" s="8">
        <v>6</v>
      </c>
      <c r="D48" s="9" t="s">
        <v>11</v>
      </c>
      <c r="E48" s="10">
        <v>1</v>
      </c>
      <c r="F48" s="10">
        <v>50</v>
      </c>
      <c r="G48" s="11">
        <v>16</v>
      </c>
      <c r="H48" s="100">
        <f t="shared" si="0"/>
        <v>320000</v>
      </c>
      <c r="I48" s="1" t="str">
        <f>VLOOKUP(Táblázat2[[#This Row],[Eladási ár]],$K$23:$M$26,2,TRUE)</f>
        <v>átlagos lakások</v>
      </c>
    </row>
    <row r="49" spans="1:9">
      <c r="A49" s="97" t="s">
        <v>53</v>
      </c>
      <c r="B49" s="7" t="s">
        <v>19</v>
      </c>
      <c r="C49" s="8">
        <v>1</v>
      </c>
      <c r="D49" s="9" t="s">
        <v>11</v>
      </c>
      <c r="E49" s="10">
        <v>2</v>
      </c>
      <c r="F49" s="10">
        <v>40</v>
      </c>
      <c r="G49" s="11">
        <v>11</v>
      </c>
      <c r="H49" s="100">
        <f t="shared" si="0"/>
        <v>275000</v>
      </c>
      <c r="I49" s="1" t="str">
        <f>VLOOKUP(Táblázat2[[#This Row],[Eladási ár]],$K$23:$M$26,2,TRUE)</f>
        <v>olcsó lakások</v>
      </c>
    </row>
    <row r="50" spans="1:9">
      <c r="A50" s="98" t="s">
        <v>54</v>
      </c>
      <c r="B50" s="7" t="s">
        <v>10</v>
      </c>
      <c r="C50" s="8">
        <v>13</v>
      </c>
      <c r="D50" s="9" t="s">
        <v>21</v>
      </c>
      <c r="E50" s="10">
        <v>3</v>
      </c>
      <c r="F50" s="10">
        <v>55</v>
      </c>
      <c r="G50" s="11">
        <v>12.8</v>
      </c>
      <c r="H50" s="100">
        <f t="shared" si="0"/>
        <v>232727.27272727274</v>
      </c>
      <c r="I50" s="1" t="str">
        <f>VLOOKUP(Táblázat2[[#This Row],[Eladási ár]],$K$23:$M$26,2,TRUE)</f>
        <v>olcsó lakások</v>
      </c>
    </row>
    <row r="51" spans="1:9">
      <c r="A51" s="98" t="s">
        <v>55</v>
      </c>
      <c r="B51" s="7" t="s">
        <v>10</v>
      </c>
      <c r="C51" s="8">
        <v>6</v>
      </c>
      <c r="D51" s="9" t="s">
        <v>11</v>
      </c>
      <c r="E51" s="10">
        <v>1</v>
      </c>
      <c r="F51" s="10">
        <v>52</v>
      </c>
      <c r="G51" s="11">
        <v>17.7</v>
      </c>
      <c r="H51" s="100">
        <f t="shared" si="0"/>
        <v>340384.61538461538</v>
      </c>
      <c r="I51" s="1" t="str">
        <f>VLOOKUP(Táblázat2[[#This Row],[Eladási ár]],$K$23:$M$26,2,TRUE)</f>
        <v>átlagos lakások</v>
      </c>
    </row>
    <row r="52" spans="1:9">
      <c r="A52" s="98" t="s">
        <v>56</v>
      </c>
      <c r="B52" s="7" t="s">
        <v>10</v>
      </c>
      <c r="C52" s="8">
        <v>4</v>
      </c>
      <c r="D52" s="9" t="s">
        <v>21</v>
      </c>
      <c r="E52" s="10">
        <v>3</v>
      </c>
      <c r="F52" s="10">
        <v>59</v>
      </c>
      <c r="G52" s="11">
        <v>11</v>
      </c>
      <c r="H52" s="100">
        <f t="shared" si="0"/>
        <v>186440.67796610171</v>
      </c>
      <c r="I52" s="1" t="str">
        <f>VLOOKUP(Táblázat2[[#This Row],[Eladási ár]],$K$23:$M$26,2,TRUE)</f>
        <v>olcsó lakások</v>
      </c>
    </row>
    <row r="53" spans="1:9">
      <c r="A53" s="98" t="s">
        <v>57</v>
      </c>
      <c r="B53" s="7" t="s">
        <v>19</v>
      </c>
      <c r="C53" s="8">
        <v>1</v>
      </c>
      <c r="D53" s="9" t="s">
        <v>11</v>
      </c>
      <c r="E53" s="10">
        <v>2</v>
      </c>
      <c r="F53" s="10">
        <v>70</v>
      </c>
      <c r="G53" s="11">
        <v>29.9</v>
      </c>
      <c r="H53" s="100">
        <f t="shared" si="0"/>
        <v>427142.85714285716</v>
      </c>
      <c r="I53" s="1" t="str">
        <f>VLOOKUP(Táblázat2[[#This Row],[Eladási ár]],$K$23:$M$26,2,TRUE)</f>
        <v>átlagos lakások</v>
      </c>
    </row>
    <row r="54" spans="1:9">
      <c r="A54" s="98" t="s">
        <v>58</v>
      </c>
      <c r="B54" s="7" t="s">
        <v>10</v>
      </c>
      <c r="C54" s="8">
        <v>13</v>
      </c>
      <c r="D54" s="9" t="s">
        <v>11</v>
      </c>
      <c r="E54" s="10">
        <v>2</v>
      </c>
      <c r="F54" s="10">
        <v>42</v>
      </c>
      <c r="G54" s="11">
        <v>11.5</v>
      </c>
      <c r="H54" s="100">
        <f t="shared" si="0"/>
        <v>273809.52380952379</v>
      </c>
      <c r="I54" s="1" t="str">
        <f>VLOOKUP(Táblázat2[[#This Row],[Eladási ár]],$K$23:$M$26,2,TRUE)</f>
        <v>olcsó lakások</v>
      </c>
    </row>
    <row r="55" spans="1:9">
      <c r="A55" s="97" t="s">
        <v>59</v>
      </c>
      <c r="B55" s="7" t="s">
        <v>10</v>
      </c>
      <c r="C55" s="8">
        <v>13</v>
      </c>
      <c r="D55" s="9" t="s">
        <v>11</v>
      </c>
      <c r="E55" s="10">
        <v>2</v>
      </c>
      <c r="F55" s="10">
        <v>57</v>
      </c>
      <c r="G55" s="11">
        <v>18.600000000000001</v>
      </c>
      <c r="H55" s="100">
        <f t="shared" si="0"/>
        <v>326315.78947368421</v>
      </c>
      <c r="I55" s="1" t="str">
        <f>VLOOKUP(Táblázat2[[#This Row],[Eladási ár]],$K$23:$M$26,2,TRUE)</f>
        <v>átlagos lakások</v>
      </c>
    </row>
    <row r="56" spans="1:9">
      <c r="A56" s="97" t="s">
        <v>60</v>
      </c>
      <c r="B56" s="7" t="s">
        <v>10</v>
      </c>
      <c r="C56" s="8">
        <v>13</v>
      </c>
      <c r="D56" s="9" t="s">
        <v>21</v>
      </c>
      <c r="E56" s="10">
        <v>2</v>
      </c>
      <c r="F56" s="10">
        <v>74</v>
      </c>
      <c r="G56" s="11">
        <v>15.9</v>
      </c>
      <c r="H56" s="100">
        <f t="shared" si="0"/>
        <v>214864.86486486485</v>
      </c>
      <c r="I56" s="1" t="str">
        <f>VLOOKUP(Táblázat2[[#This Row],[Eladási ár]],$K$23:$M$26,2,TRUE)</f>
        <v>átlagos lakások</v>
      </c>
    </row>
    <row r="57" spans="1:9">
      <c r="A57" s="98" t="s">
        <v>61</v>
      </c>
      <c r="B57" s="7" t="s">
        <v>10</v>
      </c>
      <c r="C57" s="8">
        <v>13</v>
      </c>
      <c r="D57" s="9" t="s">
        <v>11</v>
      </c>
      <c r="E57" s="10">
        <v>1</v>
      </c>
      <c r="F57" s="10">
        <v>29</v>
      </c>
      <c r="G57" s="11">
        <v>8.3000000000000007</v>
      </c>
      <c r="H57" s="100">
        <f t="shared" si="0"/>
        <v>286206.89655172417</v>
      </c>
      <c r="I57" s="1" t="str">
        <f>VLOOKUP(Táblázat2[[#This Row],[Eladási ár]],$K$23:$M$26,2,TRUE)</f>
        <v>olcsó lakások</v>
      </c>
    </row>
    <row r="58" spans="1:9">
      <c r="A58" s="98" t="s">
        <v>62</v>
      </c>
      <c r="B58" s="7" t="s">
        <v>10</v>
      </c>
      <c r="C58" s="8">
        <v>8</v>
      </c>
      <c r="D58" s="9" t="s">
        <v>11</v>
      </c>
      <c r="E58" s="10">
        <v>3</v>
      </c>
      <c r="F58" s="10">
        <v>110</v>
      </c>
      <c r="G58" s="11">
        <v>21.9</v>
      </c>
      <c r="H58" s="100">
        <f t="shared" si="0"/>
        <v>199090.90909090909</v>
      </c>
      <c r="I58" s="1" t="str">
        <f>VLOOKUP(Táblázat2[[#This Row],[Eladási ár]],$K$23:$M$26,2,TRUE)</f>
        <v>átlagos lakások</v>
      </c>
    </row>
    <row r="59" spans="1:9">
      <c r="A59" s="97" t="s">
        <v>63</v>
      </c>
      <c r="B59" s="7" t="s">
        <v>10</v>
      </c>
      <c r="C59" s="8">
        <v>7</v>
      </c>
      <c r="D59" s="9" t="s">
        <v>11</v>
      </c>
      <c r="E59" s="10">
        <v>1</v>
      </c>
      <c r="F59" s="10">
        <v>36</v>
      </c>
      <c r="G59" s="11">
        <v>8.1999999999999993</v>
      </c>
      <c r="H59" s="100">
        <f t="shared" si="0"/>
        <v>227777.77777777775</v>
      </c>
      <c r="I59" s="1" t="str">
        <f>VLOOKUP(Táblázat2[[#This Row],[Eladási ár]],$K$23:$M$26,2,TRUE)</f>
        <v>olcsó lakások</v>
      </c>
    </row>
    <row r="60" spans="1:9">
      <c r="A60" s="97" t="s">
        <v>64</v>
      </c>
      <c r="B60" s="7" t="s">
        <v>19</v>
      </c>
      <c r="C60" s="8">
        <v>2</v>
      </c>
      <c r="D60" s="9" t="s">
        <v>11</v>
      </c>
      <c r="E60" s="10">
        <v>2</v>
      </c>
      <c r="F60" s="10">
        <v>99</v>
      </c>
      <c r="G60" s="11">
        <v>35</v>
      </c>
      <c r="H60" s="100">
        <f t="shared" si="0"/>
        <v>353535.35353535356</v>
      </c>
      <c r="I60" s="1" t="str">
        <f>VLOOKUP(Táblázat2[[#This Row],[Eladási ár]],$K$23:$M$26,2,TRUE)</f>
        <v>luxus lakások</v>
      </c>
    </row>
    <row r="61" spans="1:9">
      <c r="A61" s="97" t="s">
        <v>65</v>
      </c>
      <c r="B61" s="7" t="s">
        <v>10</v>
      </c>
      <c r="C61" s="8">
        <v>9</v>
      </c>
      <c r="D61" s="9" t="s">
        <v>11</v>
      </c>
      <c r="E61" s="10">
        <v>1</v>
      </c>
      <c r="F61" s="10">
        <v>34</v>
      </c>
      <c r="G61" s="11">
        <v>8.9</v>
      </c>
      <c r="H61" s="100">
        <f t="shared" si="0"/>
        <v>261764.70588235295</v>
      </c>
      <c r="I61" s="1" t="str">
        <f>VLOOKUP(Táblázat2[[#This Row],[Eladási ár]],$K$23:$M$26,2,TRUE)</f>
        <v>olcsó lakások</v>
      </c>
    </row>
    <row r="62" spans="1:9">
      <c r="A62" s="98" t="s">
        <v>66</v>
      </c>
      <c r="B62" s="7" t="s">
        <v>10</v>
      </c>
      <c r="C62" s="8">
        <v>9</v>
      </c>
      <c r="D62" s="9" t="s">
        <v>11</v>
      </c>
      <c r="E62" s="10">
        <v>2</v>
      </c>
      <c r="F62" s="10">
        <v>40</v>
      </c>
      <c r="G62" s="11">
        <v>10.9</v>
      </c>
      <c r="H62" s="100">
        <f t="shared" si="0"/>
        <v>272500</v>
      </c>
      <c r="I62" s="1" t="str">
        <f>VLOOKUP(Táblázat2[[#This Row],[Eladási ár]],$K$23:$M$26,2,TRUE)</f>
        <v>olcsó lakások</v>
      </c>
    </row>
    <row r="63" spans="1:9">
      <c r="A63" s="97" t="s">
        <v>67</v>
      </c>
      <c r="B63" s="7" t="s">
        <v>10</v>
      </c>
      <c r="C63" s="8">
        <v>5</v>
      </c>
      <c r="D63" s="9" t="s">
        <v>11</v>
      </c>
      <c r="E63" s="10">
        <v>3</v>
      </c>
      <c r="F63" s="10">
        <v>84</v>
      </c>
      <c r="G63" s="11">
        <v>29.5</v>
      </c>
      <c r="H63" s="100">
        <f t="shared" si="0"/>
        <v>351190.47619047621</v>
      </c>
      <c r="I63" s="1" t="str">
        <f>VLOOKUP(Táblázat2[[#This Row],[Eladási ár]],$K$23:$M$26,2,TRUE)</f>
        <v>átlagos lakások</v>
      </c>
    </row>
    <row r="64" spans="1:9">
      <c r="A64" s="97" t="s">
        <v>68</v>
      </c>
      <c r="B64" s="7" t="s">
        <v>10</v>
      </c>
      <c r="C64" s="8">
        <v>13</v>
      </c>
      <c r="D64" s="9" t="s">
        <v>21</v>
      </c>
      <c r="E64" s="10">
        <v>2</v>
      </c>
      <c r="F64" s="10">
        <v>58</v>
      </c>
      <c r="G64" s="11">
        <v>11.8</v>
      </c>
      <c r="H64" s="100">
        <f t="shared" si="0"/>
        <v>203448.27586206896</v>
      </c>
      <c r="I64" s="1" t="str">
        <f>VLOOKUP(Táblázat2[[#This Row],[Eladási ár]],$K$23:$M$26,2,TRUE)</f>
        <v>olcsó lakások</v>
      </c>
    </row>
    <row r="65" spans="1:9">
      <c r="A65" s="98" t="s">
        <v>69</v>
      </c>
      <c r="B65" s="7" t="s">
        <v>10</v>
      </c>
      <c r="C65" s="8">
        <v>13</v>
      </c>
      <c r="D65" s="9" t="s">
        <v>11</v>
      </c>
      <c r="E65" s="10">
        <v>1</v>
      </c>
      <c r="F65" s="10">
        <v>24</v>
      </c>
      <c r="G65" s="11">
        <v>6.2</v>
      </c>
      <c r="H65" s="100">
        <f t="shared" si="0"/>
        <v>258333.33333333334</v>
      </c>
      <c r="I65" s="1" t="str">
        <f>VLOOKUP(Táblázat2[[#This Row],[Eladási ár]],$K$23:$M$26,2,TRUE)</f>
        <v>olcsó lakások</v>
      </c>
    </row>
    <row r="66" spans="1:9">
      <c r="A66" s="97" t="s">
        <v>70</v>
      </c>
      <c r="B66" s="7" t="s">
        <v>10</v>
      </c>
      <c r="C66" s="8">
        <v>9</v>
      </c>
      <c r="D66" s="9" t="s">
        <v>11</v>
      </c>
      <c r="E66" s="10">
        <v>3</v>
      </c>
      <c r="F66" s="10">
        <v>71</v>
      </c>
      <c r="G66" s="11">
        <v>16.899999999999999</v>
      </c>
      <c r="H66" s="100">
        <f t="shared" si="0"/>
        <v>238028.1690140845</v>
      </c>
      <c r="I66" s="1" t="str">
        <f>VLOOKUP(Táblázat2[[#This Row],[Eladási ár]],$K$23:$M$26,2,TRUE)</f>
        <v>átlagos lakások</v>
      </c>
    </row>
    <row r="67" spans="1:9">
      <c r="A67" s="98" t="s">
        <v>71</v>
      </c>
      <c r="B67" s="7" t="s">
        <v>10</v>
      </c>
      <c r="C67" s="8">
        <v>13</v>
      </c>
      <c r="D67" s="9" t="s">
        <v>11</v>
      </c>
      <c r="E67" s="10">
        <v>5</v>
      </c>
      <c r="F67" s="10">
        <v>70</v>
      </c>
      <c r="G67" s="11">
        <v>27</v>
      </c>
      <c r="H67" s="100">
        <f t="shared" si="0"/>
        <v>385714.28571428574</v>
      </c>
      <c r="I67" s="1" t="str">
        <f>VLOOKUP(Táblázat2[[#This Row],[Eladási ár]],$K$23:$M$26,2,TRUE)</f>
        <v>átlagos lakások</v>
      </c>
    </row>
    <row r="68" spans="1:9">
      <c r="A68" s="97" t="s">
        <v>72</v>
      </c>
      <c r="B68" s="7" t="s">
        <v>10</v>
      </c>
      <c r="C68" s="8">
        <v>6</v>
      </c>
      <c r="D68" s="9" t="s">
        <v>11</v>
      </c>
      <c r="E68" s="10">
        <v>1</v>
      </c>
      <c r="F68" s="10">
        <v>45</v>
      </c>
      <c r="G68" s="11">
        <v>12</v>
      </c>
      <c r="H68" s="100">
        <f t="shared" si="0"/>
        <v>266666.66666666669</v>
      </c>
      <c r="I68" s="1" t="str">
        <f>VLOOKUP(Táblázat2[[#This Row],[Eladási ár]],$K$23:$M$26,2,TRUE)</f>
        <v>olcsó lakások</v>
      </c>
    </row>
    <row r="69" spans="1:9">
      <c r="A69" s="97" t="s">
        <v>73</v>
      </c>
      <c r="B69" s="7" t="s">
        <v>10</v>
      </c>
      <c r="C69" s="8">
        <v>9</v>
      </c>
      <c r="D69" s="9" t="s">
        <v>11</v>
      </c>
      <c r="E69" s="10">
        <v>2</v>
      </c>
      <c r="F69" s="10">
        <v>52</v>
      </c>
      <c r="G69" s="11">
        <v>16.5</v>
      </c>
      <c r="H69" s="100">
        <f t="shared" si="0"/>
        <v>317307.69230769231</v>
      </c>
      <c r="I69" s="1" t="str">
        <f>VLOOKUP(Táblázat2[[#This Row],[Eladási ár]],$K$23:$M$26,2,TRUE)</f>
        <v>átlagos lakások</v>
      </c>
    </row>
    <row r="70" spans="1:9">
      <c r="A70" s="97" t="s">
        <v>74</v>
      </c>
      <c r="B70" s="7" t="s">
        <v>10</v>
      </c>
      <c r="C70" s="8">
        <v>9</v>
      </c>
      <c r="D70" s="9" t="s">
        <v>11</v>
      </c>
      <c r="E70" s="10">
        <v>2</v>
      </c>
      <c r="F70" s="10">
        <v>58</v>
      </c>
      <c r="G70" s="11">
        <v>18.5</v>
      </c>
      <c r="H70" s="100">
        <f t="shared" si="0"/>
        <v>318965.5172413793</v>
      </c>
      <c r="I70" s="1" t="str">
        <f>VLOOKUP(Táblázat2[[#This Row],[Eladási ár]],$K$23:$M$26,2,TRUE)</f>
        <v>átlagos lakások</v>
      </c>
    </row>
    <row r="71" spans="1:9">
      <c r="A71" s="97" t="s">
        <v>75</v>
      </c>
      <c r="B71" s="7" t="s">
        <v>19</v>
      </c>
      <c r="C71" s="8">
        <v>11</v>
      </c>
      <c r="D71" s="9" t="s">
        <v>21</v>
      </c>
      <c r="E71" s="10">
        <v>3</v>
      </c>
      <c r="F71" s="10">
        <v>65</v>
      </c>
      <c r="G71" s="11">
        <v>11.5</v>
      </c>
      <c r="H71" s="100">
        <f t="shared" si="0"/>
        <v>176923.07692307694</v>
      </c>
      <c r="I71" s="1" t="str">
        <f>VLOOKUP(Táblázat2[[#This Row],[Eladási ár]],$K$23:$M$26,2,TRUE)</f>
        <v>olcsó lakások</v>
      </c>
    </row>
    <row r="72" spans="1:9">
      <c r="A72" s="97" t="s">
        <v>76</v>
      </c>
      <c r="B72" s="7" t="s">
        <v>10</v>
      </c>
      <c r="C72" s="8">
        <v>8</v>
      </c>
      <c r="D72" s="9" t="s">
        <v>11</v>
      </c>
      <c r="E72" s="10">
        <v>3</v>
      </c>
      <c r="F72" s="10">
        <v>97</v>
      </c>
      <c r="G72" s="11">
        <v>20</v>
      </c>
      <c r="H72" s="100">
        <f t="shared" si="0"/>
        <v>206185.56701030929</v>
      </c>
      <c r="I72" s="1" t="str">
        <f>VLOOKUP(Táblázat2[[#This Row],[Eladási ár]],$K$23:$M$26,2,TRUE)</f>
        <v>átlagos lakások</v>
      </c>
    </row>
    <row r="73" spans="1:9">
      <c r="A73" s="97" t="s">
        <v>77</v>
      </c>
      <c r="B73" s="7" t="s">
        <v>10</v>
      </c>
      <c r="C73" s="8">
        <v>13</v>
      </c>
      <c r="D73" s="9" t="s">
        <v>11</v>
      </c>
      <c r="E73" s="10">
        <v>1</v>
      </c>
      <c r="F73" s="10">
        <v>23</v>
      </c>
      <c r="G73" s="11">
        <v>7</v>
      </c>
      <c r="H73" s="100">
        <f t="shared" si="0"/>
        <v>304347.82608695654</v>
      </c>
      <c r="I73" s="1" t="str">
        <f>VLOOKUP(Táblázat2[[#This Row],[Eladási ár]],$K$23:$M$26,2,TRUE)</f>
        <v>olcsó lakások</v>
      </c>
    </row>
    <row r="74" spans="1:9">
      <c r="A74" s="97" t="s">
        <v>78</v>
      </c>
      <c r="B74" s="7" t="s">
        <v>10</v>
      </c>
      <c r="C74" s="8">
        <v>17</v>
      </c>
      <c r="D74" s="9" t="s">
        <v>21</v>
      </c>
      <c r="E74" s="10">
        <v>3</v>
      </c>
      <c r="F74" s="10">
        <v>78</v>
      </c>
      <c r="G74" s="11">
        <v>11.9</v>
      </c>
      <c r="H74" s="100">
        <f t="shared" ref="H74:H112" si="1">G74*1000000/F74</f>
        <v>152564.10256410256</v>
      </c>
      <c r="I74" s="1" t="str">
        <f>VLOOKUP(Táblázat2[[#This Row],[Eladási ár]],$K$23:$M$26,2,TRUE)</f>
        <v>olcsó lakások</v>
      </c>
    </row>
    <row r="75" spans="1:9">
      <c r="A75" s="97" t="s">
        <v>79</v>
      </c>
      <c r="B75" s="7" t="s">
        <v>10</v>
      </c>
      <c r="C75" s="8">
        <v>10</v>
      </c>
      <c r="D75" s="9" t="s">
        <v>21</v>
      </c>
      <c r="E75" s="10">
        <v>1</v>
      </c>
      <c r="F75" s="10">
        <v>36</v>
      </c>
      <c r="G75" s="11">
        <v>6.9</v>
      </c>
      <c r="H75" s="100">
        <f t="shared" si="1"/>
        <v>191666.66666666666</v>
      </c>
      <c r="I75" s="1" t="str">
        <f>VLOOKUP(Táblázat2[[#This Row],[Eladási ár]],$K$23:$M$26,2,TRUE)</f>
        <v>olcsó lakások</v>
      </c>
    </row>
    <row r="76" spans="1:9">
      <c r="A76" s="98" t="s">
        <v>80</v>
      </c>
      <c r="B76" s="7" t="s">
        <v>10</v>
      </c>
      <c r="C76" s="8">
        <v>15</v>
      </c>
      <c r="D76" s="9" t="s">
        <v>21</v>
      </c>
      <c r="E76" s="10">
        <v>2</v>
      </c>
      <c r="F76" s="10">
        <v>55</v>
      </c>
      <c r="G76" s="11">
        <v>10.5</v>
      </c>
      <c r="H76" s="100">
        <f t="shared" si="1"/>
        <v>190909.09090909091</v>
      </c>
      <c r="I76" s="1" t="str">
        <f>VLOOKUP(Táblázat2[[#This Row],[Eladási ár]],$K$23:$M$26,2,TRUE)</f>
        <v>olcsó lakások</v>
      </c>
    </row>
    <row r="77" spans="1:9">
      <c r="A77" s="97" t="s">
        <v>81</v>
      </c>
      <c r="B77" s="7" t="s">
        <v>10</v>
      </c>
      <c r="C77" s="8">
        <v>13</v>
      </c>
      <c r="D77" s="9" t="s">
        <v>11</v>
      </c>
      <c r="E77" s="10">
        <v>2</v>
      </c>
      <c r="F77" s="10">
        <v>50</v>
      </c>
      <c r="G77" s="11">
        <v>14.5</v>
      </c>
      <c r="H77" s="100">
        <f t="shared" si="1"/>
        <v>290000</v>
      </c>
      <c r="I77" s="1" t="str">
        <f>VLOOKUP(Táblázat2[[#This Row],[Eladási ár]],$K$23:$M$26,2,TRUE)</f>
        <v>átlagos lakások</v>
      </c>
    </row>
    <row r="78" spans="1:9">
      <c r="A78" s="98" t="s">
        <v>82</v>
      </c>
      <c r="B78" s="7" t="s">
        <v>10</v>
      </c>
      <c r="C78" s="8">
        <v>13</v>
      </c>
      <c r="D78" s="9" t="s">
        <v>11</v>
      </c>
      <c r="E78" s="10">
        <v>1</v>
      </c>
      <c r="F78" s="10">
        <v>44</v>
      </c>
      <c r="G78" s="11">
        <v>13</v>
      </c>
      <c r="H78" s="100">
        <f t="shared" si="1"/>
        <v>295454.54545454547</v>
      </c>
      <c r="I78" s="1" t="str">
        <f>VLOOKUP(Táblázat2[[#This Row],[Eladási ár]],$K$23:$M$26,2,TRUE)</f>
        <v>átlagos lakások</v>
      </c>
    </row>
    <row r="79" spans="1:9">
      <c r="A79" s="97" t="s">
        <v>83</v>
      </c>
      <c r="B79" s="7" t="s">
        <v>10</v>
      </c>
      <c r="C79" s="8">
        <v>7</v>
      </c>
      <c r="D79" s="9" t="s">
        <v>11</v>
      </c>
      <c r="E79" s="10">
        <v>2</v>
      </c>
      <c r="F79" s="10">
        <v>57</v>
      </c>
      <c r="G79" s="11">
        <v>14.7</v>
      </c>
      <c r="H79" s="100">
        <f t="shared" si="1"/>
        <v>257894.73684210525</v>
      </c>
      <c r="I79" s="1" t="str">
        <f>VLOOKUP(Táblázat2[[#This Row],[Eladási ár]],$K$23:$M$26,2,TRUE)</f>
        <v>átlagos lakások</v>
      </c>
    </row>
    <row r="80" spans="1:9">
      <c r="A80" s="98" t="s">
        <v>84</v>
      </c>
      <c r="B80" s="7" t="s">
        <v>10</v>
      </c>
      <c r="C80" s="8">
        <v>9</v>
      </c>
      <c r="D80" s="9" t="s">
        <v>11</v>
      </c>
      <c r="E80" s="10">
        <v>3</v>
      </c>
      <c r="F80" s="10">
        <v>105</v>
      </c>
      <c r="G80" s="11">
        <v>29</v>
      </c>
      <c r="H80" s="100">
        <f t="shared" si="1"/>
        <v>276190.47619047621</v>
      </c>
      <c r="I80" s="1" t="str">
        <f>VLOOKUP(Táblázat2[[#This Row],[Eladási ár]],$K$23:$M$26,2,TRUE)</f>
        <v>átlagos lakások</v>
      </c>
    </row>
    <row r="81" spans="1:9">
      <c r="A81" s="97" t="s">
        <v>85</v>
      </c>
      <c r="B81" s="7" t="s">
        <v>10</v>
      </c>
      <c r="C81" s="8">
        <v>8</v>
      </c>
      <c r="D81" s="9" t="s">
        <v>11</v>
      </c>
      <c r="E81" s="10">
        <v>1</v>
      </c>
      <c r="F81" s="10">
        <v>43</v>
      </c>
      <c r="G81" s="11">
        <v>11</v>
      </c>
      <c r="H81" s="100">
        <f t="shared" si="1"/>
        <v>255813.95348837209</v>
      </c>
      <c r="I81" s="1" t="str">
        <f>VLOOKUP(Táblázat2[[#This Row],[Eladási ár]],$K$23:$M$26,2,TRUE)</f>
        <v>olcsó lakások</v>
      </c>
    </row>
    <row r="82" spans="1:9">
      <c r="A82" s="97" t="s">
        <v>86</v>
      </c>
      <c r="B82" s="7" t="s">
        <v>10</v>
      </c>
      <c r="C82" s="8">
        <v>8</v>
      </c>
      <c r="D82" s="9" t="s">
        <v>11</v>
      </c>
      <c r="E82" s="10">
        <v>1</v>
      </c>
      <c r="F82" s="10">
        <v>27</v>
      </c>
      <c r="G82" s="11">
        <v>8.6</v>
      </c>
      <c r="H82" s="100">
        <f t="shared" si="1"/>
        <v>318518.51851851854</v>
      </c>
      <c r="I82" s="1" t="str">
        <f>VLOOKUP(Táblázat2[[#This Row],[Eladási ár]],$K$23:$M$26,2,TRUE)</f>
        <v>olcsó lakások</v>
      </c>
    </row>
    <row r="83" spans="1:9">
      <c r="A83" s="97" t="s">
        <v>87</v>
      </c>
      <c r="B83" s="7" t="s">
        <v>10</v>
      </c>
      <c r="C83" s="8">
        <v>13</v>
      </c>
      <c r="D83" s="9" t="s">
        <v>11</v>
      </c>
      <c r="E83" s="10">
        <v>2</v>
      </c>
      <c r="F83" s="10">
        <v>39</v>
      </c>
      <c r="G83" s="11">
        <v>16.899999999999999</v>
      </c>
      <c r="H83" s="100">
        <f t="shared" si="1"/>
        <v>433333.33333333331</v>
      </c>
      <c r="I83" s="1" t="str">
        <f>VLOOKUP(Táblázat2[[#This Row],[Eladási ár]],$K$23:$M$26,2,TRUE)</f>
        <v>átlagos lakások</v>
      </c>
    </row>
    <row r="84" spans="1:9">
      <c r="A84" s="97" t="s">
        <v>88</v>
      </c>
      <c r="B84" s="7" t="s">
        <v>10</v>
      </c>
      <c r="C84" s="8">
        <v>13</v>
      </c>
      <c r="D84" s="9" t="s">
        <v>21</v>
      </c>
      <c r="E84" s="10">
        <v>4</v>
      </c>
      <c r="F84" s="10">
        <v>75</v>
      </c>
      <c r="G84" s="11">
        <v>16</v>
      </c>
      <c r="H84" s="100">
        <f t="shared" si="1"/>
        <v>213333.33333333334</v>
      </c>
      <c r="I84" s="1" t="str">
        <f>VLOOKUP(Táblázat2[[#This Row],[Eladási ár]],$K$23:$M$26,2,TRUE)</f>
        <v>átlagos lakások</v>
      </c>
    </row>
    <row r="85" spans="1:9">
      <c r="A85" s="97" t="s">
        <v>89</v>
      </c>
      <c r="B85" s="7" t="s">
        <v>19</v>
      </c>
      <c r="C85" s="8">
        <v>2</v>
      </c>
      <c r="D85" s="9" t="s">
        <v>11</v>
      </c>
      <c r="E85" s="10">
        <v>2</v>
      </c>
      <c r="F85" s="10">
        <v>60</v>
      </c>
      <c r="G85" s="11">
        <v>19.899999999999999</v>
      </c>
      <c r="H85" s="100">
        <f t="shared" si="1"/>
        <v>331666.66666666669</v>
      </c>
      <c r="I85" s="1" t="str">
        <f>VLOOKUP(Táblázat2[[#This Row],[Eladási ár]],$K$23:$M$26,2,TRUE)</f>
        <v>átlagos lakások</v>
      </c>
    </row>
    <row r="86" spans="1:9">
      <c r="A86" s="97" t="s">
        <v>90</v>
      </c>
      <c r="B86" s="7" t="s">
        <v>10</v>
      </c>
      <c r="C86" s="8">
        <v>13</v>
      </c>
      <c r="D86" s="9" t="s">
        <v>11</v>
      </c>
      <c r="E86" s="10">
        <v>2</v>
      </c>
      <c r="F86" s="10">
        <v>96</v>
      </c>
      <c r="G86" s="11">
        <v>31.5</v>
      </c>
      <c r="H86" s="100">
        <f t="shared" si="1"/>
        <v>328125</v>
      </c>
      <c r="I86" s="1" t="str">
        <f>VLOOKUP(Táblázat2[[#This Row],[Eladási ár]],$K$23:$M$26,2,TRUE)</f>
        <v>luxus lakások</v>
      </c>
    </row>
    <row r="87" spans="1:9">
      <c r="A87" s="98" t="s">
        <v>91</v>
      </c>
      <c r="B87" s="7" t="s">
        <v>10</v>
      </c>
      <c r="C87" s="8">
        <v>9</v>
      </c>
      <c r="D87" s="9" t="s">
        <v>11</v>
      </c>
      <c r="E87" s="10">
        <v>2</v>
      </c>
      <c r="F87" s="10">
        <v>61</v>
      </c>
      <c r="G87" s="11">
        <v>15.7</v>
      </c>
      <c r="H87" s="100">
        <f t="shared" si="1"/>
        <v>257377.04918032786</v>
      </c>
      <c r="I87" s="1" t="str">
        <f>VLOOKUP(Táblázat2[[#This Row],[Eladási ár]],$K$23:$M$26,2,TRUE)</f>
        <v>átlagos lakások</v>
      </c>
    </row>
    <row r="88" spans="1:9">
      <c r="A88" s="97" t="s">
        <v>92</v>
      </c>
      <c r="B88" s="7" t="s">
        <v>10</v>
      </c>
      <c r="C88" s="8">
        <v>13</v>
      </c>
      <c r="D88" s="9" t="s">
        <v>11</v>
      </c>
      <c r="E88" s="10">
        <v>1</v>
      </c>
      <c r="F88" s="10">
        <v>26</v>
      </c>
      <c r="G88" s="11">
        <v>7.3</v>
      </c>
      <c r="H88" s="100">
        <f t="shared" si="1"/>
        <v>280769.23076923075</v>
      </c>
      <c r="I88" s="1" t="str">
        <f>VLOOKUP(Táblázat2[[#This Row],[Eladási ár]],$K$23:$M$26,2,TRUE)</f>
        <v>olcsó lakások</v>
      </c>
    </row>
    <row r="89" spans="1:9">
      <c r="A89" s="98" t="s">
        <v>93</v>
      </c>
      <c r="B89" s="7" t="s">
        <v>10</v>
      </c>
      <c r="C89" s="8">
        <v>9</v>
      </c>
      <c r="D89" s="9" t="s">
        <v>11</v>
      </c>
      <c r="E89" s="10">
        <v>1</v>
      </c>
      <c r="F89" s="10">
        <v>30</v>
      </c>
      <c r="G89" s="11">
        <v>9.4</v>
      </c>
      <c r="H89" s="100">
        <f t="shared" si="1"/>
        <v>313333.33333333331</v>
      </c>
      <c r="I89" s="1" t="str">
        <f>VLOOKUP(Táblázat2[[#This Row],[Eladási ár]],$K$23:$M$26,2,TRUE)</f>
        <v>olcsó lakások</v>
      </c>
    </row>
    <row r="90" spans="1:9">
      <c r="A90" s="97" t="s">
        <v>94</v>
      </c>
      <c r="B90" s="7" t="s">
        <v>10</v>
      </c>
      <c r="C90" s="8">
        <v>13</v>
      </c>
      <c r="D90" s="9" t="s">
        <v>21</v>
      </c>
      <c r="E90" s="10">
        <v>4</v>
      </c>
      <c r="F90" s="10">
        <v>80</v>
      </c>
      <c r="G90" s="11">
        <v>16.8</v>
      </c>
      <c r="H90" s="100">
        <f t="shared" si="1"/>
        <v>210000</v>
      </c>
      <c r="I90" s="1" t="str">
        <f>VLOOKUP(Táblázat2[[#This Row],[Eladási ár]],$K$23:$M$26,2,TRUE)</f>
        <v>átlagos lakások</v>
      </c>
    </row>
    <row r="91" spans="1:9">
      <c r="A91" s="98" t="s">
        <v>95</v>
      </c>
      <c r="B91" s="7" t="s">
        <v>10</v>
      </c>
      <c r="C91" s="8">
        <v>13</v>
      </c>
      <c r="D91" s="9" t="s">
        <v>21</v>
      </c>
      <c r="E91" s="10">
        <v>1</v>
      </c>
      <c r="F91" s="10">
        <v>27</v>
      </c>
      <c r="G91" s="11">
        <v>7.2</v>
      </c>
      <c r="H91" s="100">
        <f t="shared" si="1"/>
        <v>266666.66666666669</v>
      </c>
      <c r="I91" s="1" t="str">
        <f>VLOOKUP(Táblázat2[[#This Row],[Eladási ár]],$K$23:$M$26,2,TRUE)</f>
        <v>olcsó lakások</v>
      </c>
    </row>
    <row r="92" spans="1:9">
      <c r="A92" s="97" t="s">
        <v>96</v>
      </c>
      <c r="B92" s="7" t="s">
        <v>10</v>
      </c>
      <c r="C92" s="8">
        <v>9</v>
      </c>
      <c r="D92" s="9" t="s">
        <v>11</v>
      </c>
      <c r="E92" s="10">
        <v>3</v>
      </c>
      <c r="F92" s="10">
        <v>96</v>
      </c>
      <c r="G92" s="11">
        <v>29.9</v>
      </c>
      <c r="H92" s="100">
        <f t="shared" si="1"/>
        <v>311458.33333333331</v>
      </c>
      <c r="I92" s="1" t="str">
        <f>VLOOKUP(Táblázat2[[#This Row],[Eladási ár]],$K$23:$M$26,2,TRUE)</f>
        <v>átlagos lakások</v>
      </c>
    </row>
    <row r="93" spans="1:9">
      <c r="A93" s="97" t="s">
        <v>97</v>
      </c>
      <c r="B93" s="7" t="s">
        <v>10</v>
      </c>
      <c r="C93" s="8">
        <v>9</v>
      </c>
      <c r="D93" s="9" t="s">
        <v>11</v>
      </c>
      <c r="E93" s="10">
        <v>2</v>
      </c>
      <c r="F93" s="10">
        <v>72</v>
      </c>
      <c r="G93" s="11">
        <v>16.8</v>
      </c>
      <c r="H93" s="100">
        <f t="shared" si="1"/>
        <v>233333.33333333334</v>
      </c>
      <c r="I93" s="1" t="str">
        <f>VLOOKUP(Táblázat2[[#This Row],[Eladási ár]],$K$23:$M$26,2,TRUE)</f>
        <v>átlagos lakások</v>
      </c>
    </row>
    <row r="94" spans="1:9">
      <c r="A94" s="97" t="s">
        <v>98</v>
      </c>
      <c r="B94" s="7" t="s">
        <v>10</v>
      </c>
      <c r="C94" s="8">
        <v>14</v>
      </c>
      <c r="D94" s="9" t="s">
        <v>11</v>
      </c>
      <c r="E94" s="10">
        <v>1</v>
      </c>
      <c r="F94" s="10">
        <v>29</v>
      </c>
      <c r="G94" s="11">
        <v>8.5</v>
      </c>
      <c r="H94" s="100">
        <f t="shared" si="1"/>
        <v>293103.44827586209</v>
      </c>
      <c r="I94" s="1" t="str">
        <f>VLOOKUP(Táblázat2[[#This Row],[Eladási ár]],$K$23:$M$26,2,TRUE)</f>
        <v>olcsó lakások</v>
      </c>
    </row>
    <row r="95" spans="1:9">
      <c r="A95" s="97" t="s">
        <v>99</v>
      </c>
      <c r="B95" s="7" t="s">
        <v>10</v>
      </c>
      <c r="C95" s="8">
        <v>8</v>
      </c>
      <c r="D95" s="9" t="s">
        <v>11</v>
      </c>
      <c r="E95" s="10">
        <v>3</v>
      </c>
      <c r="F95" s="10">
        <v>100</v>
      </c>
      <c r="G95" s="11">
        <v>15.8</v>
      </c>
      <c r="H95" s="100">
        <f t="shared" si="1"/>
        <v>158000</v>
      </c>
      <c r="I95" s="1" t="str">
        <f>VLOOKUP(Táblázat2[[#This Row],[Eladási ár]],$K$23:$M$26,2,TRUE)</f>
        <v>átlagos lakások</v>
      </c>
    </row>
    <row r="96" spans="1:9">
      <c r="A96" s="97" t="s">
        <v>100</v>
      </c>
      <c r="B96" s="7" t="s">
        <v>10</v>
      </c>
      <c r="C96" s="8">
        <v>5</v>
      </c>
      <c r="D96" s="9" t="s">
        <v>11</v>
      </c>
      <c r="E96" s="10">
        <v>2</v>
      </c>
      <c r="F96" s="10">
        <v>81</v>
      </c>
      <c r="G96" s="11">
        <v>25.9</v>
      </c>
      <c r="H96" s="100">
        <f t="shared" si="1"/>
        <v>319753.08641975309</v>
      </c>
      <c r="I96" s="1" t="str">
        <f>VLOOKUP(Táblázat2[[#This Row],[Eladási ár]],$K$23:$M$26,2,TRUE)</f>
        <v>átlagos lakások</v>
      </c>
    </row>
    <row r="97" spans="1:9">
      <c r="A97" s="97" t="s">
        <v>101</v>
      </c>
      <c r="B97" s="7" t="s">
        <v>10</v>
      </c>
      <c r="C97" s="8">
        <v>8</v>
      </c>
      <c r="D97" s="9" t="s">
        <v>11</v>
      </c>
      <c r="E97" s="10">
        <v>1</v>
      </c>
      <c r="F97" s="10">
        <v>31</v>
      </c>
      <c r="G97" s="11">
        <v>7.9</v>
      </c>
      <c r="H97" s="100">
        <f t="shared" si="1"/>
        <v>254838.70967741936</v>
      </c>
      <c r="I97" s="1" t="str">
        <f>VLOOKUP(Táblázat2[[#This Row],[Eladási ár]],$K$23:$M$26,2,TRUE)</f>
        <v>olcsó lakások</v>
      </c>
    </row>
    <row r="98" spans="1:9">
      <c r="A98" s="98" t="s">
        <v>102</v>
      </c>
      <c r="B98" s="7" t="s">
        <v>10</v>
      </c>
      <c r="C98" s="8">
        <v>5</v>
      </c>
      <c r="D98" s="9" t="s">
        <v>11</v>
      </c>
      <c r="E98" s="10">
        <v>2</v>
      </c>
      <c r="F98" s="10">
        <v>62</v>
      </c>
      <c r="G98" s="11">
        <v>27.4</v>
      </c>
      <c r="H98" s="100">
        <f t="shared" si="1"/>
        <v>441935.48387096776</v>
      </c>
      <c r="I98" s="1" t="str">
        <f>VLOOKUP(Táblázat2[[#This Row],[Eladási ár]],$K$23:$M$26,2,TRUE)</f>
        <v>átlagos lakások</v>
      </c>
    </row>
    <row r="99" spans="1:9">
      <c r="A99" s="97" t="s">
        <v>103</v>
      </c>
      <c r="B99" s="7" t="s">
        <v>10</v>
      </c>
      <c r="C99" s="8">
        <v>13</v>
      </c>
      <c r="D99" s="9" t="s">
        <v>11</v>
      </c>
      <c r="E99" s="10">
        <v>1</v>
      </c>
      <c r="F99" s="10">
        <v>40</v>
      </c>
      <c r="G99" s="11">
        <v>16.5</v>
      </c>
      <c r="H99" s="100">
        <f t="shared" si="1"/>
        <v>412500</v>
      </c>
      <c r="I99" s="1" t="str">
        <f>VLOOKUP(Táblázat2[[#This Row],[Eladási ár]],$K$23:$M$26,2,TRUE)</f>
        <v>átlagos lakások</v>
      </c>
    </row>
    <row r="100" spans="1:9">
      <c r="A100" s="98" t="s">
        <v>104</v>
      </c>
      <c r="B100" s="7" t="s">
        <v>10</v>
      </c>
      <c r="C100" s="8">
        <v>9</v>
      </c>
      <c r="D100" s="9" t="s">
        <v>11</v>
      </c>
      <c r="E100" s="10">
        <v>1</v>
      </c>
      <c r="F100" s="10">
        <v>40</v>
      </c>
      <c r="G100" s="11">
        <v>11.5</v>
      </c>
      <c r="H100" s="100">
        <f t="shared" si="1"/>
        <v>287500</v>
      </c>
      <c r="I100" s="1" t="str">
        <f>VLOOKUP(Táblázat2[[#This Row],[Eladási ár]],$K$23:$M$26,2,TRUE)</f>
        <v>olcsó lakások</v>
      </c>
    </row>
    <row r="101" spans="1:9">
      <c r="A101" s="97" t="s">
        <v>105</v>
      </c>
      <c r="B101" s="7" t="s">
        <v>19</v>
      </c>
      <c r="C101" s="8">
        <v>11</v>
      </c>
      <c r="D101" s="9" t="s">
        <v>11</v>
      </c>
      <c r="E101" s="10">
        <v>3</v>
      </c>
      <c r="F101" s="10">
        <v>105</v>
      </c>
      <c r="G101" s="11">
        <v>29</v>
      </c>
      <c r="H101" s="100">
        <f t="shared" si="1"/>
        <v>276190.47619047621</v>
      </c>
      <c r="I101" s="1" t="str">
        <f>VLOOKUP(Táblázat2[[#This Row],[Eladási ár]],$K$23:$M$26,2,TRUE)</f>
        <v>átlagos lakások</v>
      </c>
    </row>
    <row r="102" spans="1:9">
      <c r="A102" s="97" t="s">
        <v>106</v>
      </c>
      <c r="B102" s="7" t="s">
        <v>10</v>
      </c>
      <c r="C102" s="8">
        <v>13</v>
      </c>
      <c r="D102" s="9" t="s">
        <v>11</v>
      </c>
      <c r="E102" s="10">
        <v>2</v>
      </c>
      <c r="F102" s="10">
        <v>54</v>
      </c>
      <c r="G102" s="11">
        <v>15.5</v>
      </c>
      <c r="H102" s="100">
        <f t="shared" si="1"/>
        <v>287037.03703703702</v>
      </c>
      <c r="I102" s="1" t="str">
        <f>VLOOKUP(Táblázat2[[#This Row],[Eladási ár]],$K$23:$M$26,2,TRUE)</f>
        <v>átlagos lakások</v>
      </c>
    </row>
    <row r="103" spans="1:9">
      <c r="A103" s="97" t="s">
        <v>107</v>
      </c>
      <c r="B103" s="7" t="s">
        <v>10</v>
      </c>
      <c r="C103" s="8">
        <v>14</v>
      </c>
      <c r="D103" s="9" t="s">
        <v>11</v>
      </c>
      <c r="E103" s="10">
        <v>1</v>
      </c>
      <c r="F103" s="10">
        <v>38</v>
      </c>
      <c r="G103" s="11">
        <v>10.5</v>
      </c>
      <c r="H103" s="100">
        <f t="shared" si="1"/>
        <v>276315.78947368421</v>
      </c>
      <c r="I103" s="1" t="str">
        <f>VLOOKUP(Táblázat2[[#This Row],[Eladási ár]],$K$23:$M$26,2,TRUE)</f>
        <v>olcsó lakások</v>
      </c>
    </row>
    <row r="104" spans="1:9">
      <c r="A104" s="98" t="s">
        <v>108</v>
      </c>
      <c r="B104" s="7" t="s">
        <v>10</v>
      </c>
      <c r="C104" s="8">
        <v>13</v>
      </c>
      <c r="D104" s="9" t="s">
        <v>11</v>
      </c>
      <c r="E104" s="10">
        <v>3</v>
      </c>
      <c r="F104" s="10">
        <v>77</v>
      </c>
      <c r="G104" s="11">
        <v>36</v>
      </c>
      <c r="H104" s="100">
        <f t="shared" si="1"/>
        <v>467532.4675324675</v>
      </c>
      <c r="I104" s="1" t="str">
        <f>VLOOKUP(Táblázat2[[#This Row],[Eladási ár]],$K$23:$M$26,2,TRUE)</f>
        <v>luxus lakások</v>
      </c>
    </row>
    <row r="105" spans="1:9">
      <c r="A105" s="97" t="s">
        <v>109</v>
      </c>
      <c r="B105" s="7" t="s">
        <v>10</v>
      </c>
      <c r="C105" s="8">
        <v>13</v>
      </c>
      <c r="D105" s="9" t="s">
        <v>11</v>
      </c>
      <c r="E105" s="10">
        <v>1</v>
      </c>
      <c r="F105" s="10">
        <v>25</v>
      </c>
      <c r="G105" s="11">
        <v>6.6</v>
      </c>
      <c r="H105" s="100">
        <f t="shared" si="1"/>
        <v>264000</v>
      </c>
      <c r="I105" s="1" t="str">
        <f>VLOOKUP(Táblázat2[[#This Row],[Eladási ár]],$K$23:$M$26,2,TRUE)</f>
        <v>olcsó lakások</v>
      </c>
    </row>
    <row r="106" spans="1:9">
      <c r="A106" s="97" t="s">
        <v>110</v>
      </c>
      <c r="B106" s="7" t="s">
        <v>10</v>
      </c>
      <c r="C106" s="8">
        <v>6</v>
      </c>
      <c r="D106" s="9" t="s">
        <v>11</v>
      </c>
      <c r="E106" s="10">
        <v>5</v>
      </c>
      <c r="F106" s="10">
        <v>153</v>
      </c>
      <c r="G106" s="11">
        <v>37.299999999999997</v>
      </c>
      <c r="H106" s="100">
        <f t="shared" si="1"/>
        <v>243790.84967320261</v>
      </c>
      <c r="I106" s="1" t="str">
        <f>VLOOKUP(Táblázat2[[#This Row],[Eladási ár]],$K$23:$M$26,2,TRUE)</f>
        <v>luxus lakások</v>
      </c>
    </row>
    <row r="107" spans="1:9">
      <c r="A107" s="97" t="s">
        <v>111</v>
      </c>
      <c r="B107" s="7" t="s">
        <v>10</v>
      </c>
      <c r="C107" s="8">
        <v>9</v>
      </c>
      <c r="D107" s="9" t="s">
        <v>11</v>
      </c>
      <c r="E107" s="10">
        <v>3</v>
      </c>
      <c r="F107" s="10">
        <v>80</v>
      </c>
      <c r="G107" s="11">
        <v>18.2</v>
      </c>
      <c r="H107" s="100">
        <f t="shared" si="1"/>
        <v>227500</v>
      </c>
      <c r="I107" s="1" t="str">
        <f>VLOOKUP(Táblázat2[[#This Row],[Eladási ár]],$K$23:$M$26,2,TRUE)</f>
        <v>átlagos lakások</v>
      </c>
    </row>
    <row r="108" spans="1:9">
      <c r="A108" s="97" t="s">
        <v>112</v>
      </c>
      <c r="B108" s="7" t="s">
        <v>10</v>
      </c>
      <c r="C108" s="8">
        <v>8</v>
      </c>
      <c r="D108" s="9" t="s">
        <v>11</v>
      </c>
      <c r="E108" s="10">
        <v>2</v>
      </c>
      <c r="F108" s="10">
        <v>77</v>
      </c>
      <c r="G108" s="11">
        <v>16.5</v>
      </c>
      <c r="H108" s="100">
        <f t="shared" si="1"/>
        <v>214285.71428571429</v>
      </c>
      <c r="I108" s="1" t="str">
        <f>VLOOKUP(Táblázat2[[#This Row],[Eladási ár]],$K$23:$M$26,2,TRUE)</f>
        <v>átlagos lakások</v>
      </c>
    </row>
    <row r="109" spans="1:9">
      <c r="A109" s="97" t="s">
        <v>113</v>
      </c>
      <c r="B109" s="7" t="s">
        <v>10</v>
      </c>
      <c r="C109" s="8">
        <v>21</v>
      </c>
      <c r="D109" s="9" t="s">
        <v>21</v>
      </c>
      <c r="E109" s="10">
        <v>2</v>
      </c>
      <c r="F109" s="10">
        <v>35</v>
      </c>
      <c r="G109" s="11">
        <v>8</v>
      </c>
      <c r="H109" s="100">
        <f t="shared" si="1"/>
        <v>228571.42857142858</v>
      </c>
      <c r="I109" s="1" t="str">
        <f>VLOOKUP(Táblázat2[[#This Row],[Eladási ár]],$K$23:$M$26,2,TRUE)</f>
        <v>olcsó lakások</v>
      </c>
    </row>
    <row r="110" spans="1:9">
      <c r="A110" s="97" t="s">
        <v>114</v>
      </c>
      <c r="B110" s="7" t="s">
        <v>10</v>
      </c>
      <c r="C110" s="8">
        <v>9</v>
      </c>
      <c r="D110" s="9" t="s">
        <v>11</v>
      </c>
      <c r="E110" s="10">
        <v>2</v>
      </c>
      <c r="F110" s="10">
        <v>82</v>
      </c>
      <c r="G110" s="11">
        <v>18</v>
      </c>
      <c r="H110" s="100">
        <f t="shared" si="1"/>
        <v>219512.19512195123</v>
      </c>
      <c r="I110" s="1" t="str">
        <f>VLOOKUP(Táblázat2[[#This Row],[Eladási ár]],$K$23:$M$26,2,TRUE)</f>
        <v>átlagos lakások</v>
      </c>
    </row>
    <row r="111" spans="1:9">
      <c r="A111" s="98" t="s">
        <v>115</v>
      </c>
      <c r="B111" s="7" t="s">
        <v>10</v>
      </c>
      <c r="C111" s="8">
        <v>15</v>
      </c>
      <c r="D111" s="9" t="s">
        <v>11</v>
      </c>
      <c r="E111" s="10">
        <v>1</v>
      </c>
      <c r="F111" s="10">
        <v>32</v>
      </c>
      <c r="G111" s="11">
        <v>11</v>
      </c>
      <c r="H111" s="100">
        <f t="shared" si="1"/>
        <v>343750</v>
      </c>
      <c r="I111" s="1" t="str">
        <f>VLOOKUP(Táblázat2[[#This Row],[Eladási ár]],$K$23:$M$26,2,TRUE)</f>
        <v>olcsó lakások</v>
      </c>
    </row>
    <row r="112" spans="1:9">
      <c r="A112" s="101" t="s">
        <v>116</v>
      </c>
      <c r="B112" s="102" t="s">
        <v>19</v>
      </c>
      <c r="C112" s="103">
        <v>12</v>
      </c>
      <c r="D112" s="104" t="s">
        <v>11</v>
      </c>
      <c r="E112" s="105">
        <v>3</v>
      </c>
      <c r="F112" s="105">
        <v>68</v>
      </c>
      <c r="G112" s="106">
        <v>39</v>
      </c>
      <c r="H112" s="107">
        <f t="shared" si="1"/>
        <v>573529.4117647059</v>
      </c>
      <c r="I112" s="1" t="str">
        <f>VLOOKUP(Táblázat2[[#This Row],[Eladási ár]],$K$23:$M$26,2,TRUE)</f>
        <v>luxus lakások</v>
      </c>
    </row>
  </sheetData>
  <sheetProtection selectLockedCells="1" selectUnlockedCells="1"/>
  <mergeCells count="4">
    <mergeCell ref="L26:M26"/>
    <mergeCell ref="A7:H7"/>
    <mergeCell ref="L24:M24"/>
    <mergeCell ref="L25:M25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&amp;COldal &amp;P</odd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8"/>
  <sheetViews>
    <sheetView workbookViewId="0">
      <selection activeCell="B42" sqref="B42"/>
    </sheetView>
  </sheetViews>
  <sheetFormatPr defaultRowHeight="15"/>
  <cols>
    <col min="1" max="1" width="11.28515625" style="81" customWidth="1"/>
    <col min="2" max="2" width="10.140625" style="81" customWidth="1"/>
    <col min="3" max="3" width="10.28515625" style="81" customWidth="1"/>
    <col min="4" max="4" width="9.85546875" style="81" customWidth="1"/>
    <col min="5" max="5" width="9.5703125" style="81" customWidth="1"/>
    <col min="6" max="6" width="10.42578125" style="81" customWidth="1"/>
    <col min="7" max="7" width="10.140625" style="81" customWidth="1"/>
    <col min="8" max="256" width="9.5703125" style="81" customWidth="1"/>
    <col min="257" max="16384" width="9.140625" style="90"/>
  </cols>
  <sheetData>
    <row r="1" spans="1:7">
      <c r="A1" s="84" t="s">
        <v>244</v>
      </c>
      <c r="B1" s="84" t="s">
        <v>245</v>
      </c>
      <c r="C1" s="84" t="s">
        <v>246</v>
      </c>
      <c r="D1" s="84" t="s">
        <v>247</v>
      </c>
      <c r="E1" s="84" t="s">
        <v>248</v>
      </c>
      <c r="F1" s="84" t="s">
        <v>249</v>
      </c>
      <c r="G1" s="84" t="s">
        <v>250</v>
      </c>
    </row>
    <row r="2" spans="1:7">
      <c r="A2" s="85">
        <v>43101</v>
      </c>
      <c r="B2" s="86">
        <v>533000</v>
      </c>
      <c r="C2" s="86" t="s">
        <v>251</v>
      </c>
      <c r="D2" s="86" t="s">
        <v>252</v>
      </c>
      <c r="E2" s="86">
        <v>1</v>
      </c>
      <c r="F2" s="86">
        <v>1</v>
      </c>
      <c r="G2" s="86">
        <v>1</v>
      </c>
    </row>
    <row r="3" spans="1:7">
      <c r="A3" s="85">
        <v>43102</v>
      </c>
      <c r="B3" s="86">
        <v>134000</v>
      </c>
      <c r="C3" s="86" t="s">
        <v>253</v>
      </c>
      <c r="D3" s="86" t="s">
        <v>254</v>
      </c>
      <c r="E3" s="86">
        <v>1</v>
      </c>
      <c r="F3" s="86">
        <v>1</v>
      </c>
      <c r="G3" s="86">
        <v>2</v>
      </c>
    </row>
    <row r="4" spans="1:7">
      <c r="A4" s="85">
        <v>43103</v>
      </c>
      <c r="B4" s="86">
        <v>981000</v>
      </c>
      <c r="C4" s="86" t="s">
        <v>251</v>
      </c>
      <c r="D4" s="86" t="s">
        <v>252</v>
      </c>
      <c r="E4" s="86">
        <v>1</v>
      </c>
      <c r="F4" s="86">
        <v>1</v>
      </c>
      <c r="G4" s="86">
        <v>3</v>
      </c>
    </row>
    <row r="5" spans="1:7">
      <c r="A5" s="85">
        <v>43104</v>
      </c>
      <c r="B5" s="86">
        <v>428000</v>
      </c>
      <c r="C5" s="86" t="s">
        <v>253</v>
      </c>
      <c r="D5" s="86" t="s">
        <v>254</v>
      </c>
      <c r="E5" s="86">
        <v>1</v>
      </c>
      <c r="F5" s="86">
        <v>1</v>
      </c>
      <c r="G5" s="86">
        <v>4</v>
      </c>
    </row>
    <row r="6" spans="1:7">
      <c r="A6" s="85">
        <v>43105</v>
      </c>
      <c r="B6" s="86">
        <v>699000</v>
      </c>
      <c r="C6" s="86" t="s">
        <v>251</v>
      </c>
      <c r="D6" s="86" t="s">
        <v>254</v>
      </c>
      <c r="E6" s="86">
        <v>1</v>
      </c>
      <c r="F6" s="86">
        <v>1</v>
      </c>
      <c r="G6" s="86">
        <v>5</v>
      </c>
    </row>
    <row r="7" spans="1:7">
      <c r="A7" s="85">
        <v>43106</v>
      </c>
      <c r="B7" s="86">
        <v>291000</v>
      </c>
      <c r="C7" s="86" t="s">
        <v>251</v>
      </c>
      <c r="D7" s="86" t="s">
        <v>255</v>
      </c>
      <c r="E7" s="86">
        <v>1</v>
      </c>
      <c r="F7" s="86">
        <v>1</v>
      </c>
      <c r="G7" s="86">
        <v>6</v>
      </c>
    </row>
    <row r="8" spans="1:7">
      <c r="A8" s="85">
        <v>43107</v>
      </c>
      <c r="B8" s="86">
        <v>797000</v>
      </c>
      <c r="C8" s="86" t="s">
        <v>251</v>
      </c>
      <c r="D8" s="86" t="s">
        <v>252</v>
      </c>
      <c r="E8" s="86">
        <v>1</v>
      </c>
      <c r="F8" s="86">
        <v>1</v>
      </c>
      <c r="G8" s="86">
        <v>7</v>
      </c>
    </row>
    <row r="9" spans="1:7">
      <c r="A9" s="85">
        <v>43108</v>
      </c>
      <c r="B9" s="86">
        <v>49000</v>
      </c>
      <c r="C9" s="86" t="s">
        <v>253</v>
      </c>
      <c r="D9" s="86" t="s">
        <v>255</v>
      </c>
      <c r="E9" s="86">
        <v>1</v>
      </c>
      <c r="F9" s="86">
        <v>1</v>
      </c>
      <c r="G9" s="86">
        <v>1</v>
      </c>
    </row>
    <row r="10" spans="1:7">
      <c r="A10" s="85">
        <v>43109</v>
      </c>
      <c r="B10" s="86">
        <v>770000</v>
      </c>
      <c r="C10" s="86" t="s">
        <v>256</v>
      </c>
      <c r="D10" s="86" t="s">
        <v>255</v>
      </c>
      <c r="E10" s="86">
        <v>1</v>
      </c>
      <c r="F10" s="86">
        <v>1</v>
      </c>
      <c r="G10" s="86">
        <v>2</v>
      </c>
    </row>
    <row r="11" spans="1:7">
      <c r="A11" s="85">
        <v>43110</v>
      </c>
      <c r="B11" s="86">
        <v>412000</v>
      </c>
      <c r="C11" s="86" t="s">
        <v>251</v>
      </c>
      <c r="D11" s="86" t="s">
        <v>254</v>
      </c>
      <c r="E11" s="86">
        <v>1</v>
      </c>
      <c r="F11" s="86">
        <v>1</v>
      </c>
      <c r="G11" s="86">
        <v>3</v>
      </c>
    </row>
    <row r="12" spans="1:7">
      <c r="A12" s="85">
        <v>43111</v>
      </c>
      <c r="B12" s="86">
        <v>315000</v>
      </c>
      <c r="C12" s="86" t="s">
        <v>251</v>
      </c>
      <c r="D12" s="86" t="s">
        <v>255</v>
      </c>
      <c r="E12" s="86">
        <v>1</v>
      </c>
      <c r="F12" s="86">
        <v>1</v>
      </c>
      <c r="G12" s="86">
        <v>4</v>
      </c>
    </row>
    <row r="13" spans="1:7">
      <c r="A13" s="85">
        <v>43112</v>
      </c>
      <c r="B13" s="86">
        <v>452000</v>
      </c>
      <c r="C13" s="86" t="s">
        <v>253</v>
      </c>
      <c r="D13" s="86" t="s">
        <v>254</v>
      </c>
      <c r="E13" s="86">
        <v>1</v>
      </c>
      <c r="F13" s="86">
        <v>1</v>
      </c>
      <c r="G13" s="86">
        <v>5</v>
      </c>
    </row>
    <row r="14" spans="1:7">
      <c r="A14" s="85">
        <v>43113</v>
      </c>
      <c r="B14" s="86">
        <v>548000</v>
      </c>
      <c r="C14" s="86" t="s">
        <v>256</v>
      </c>
      <c r="D14" s="86" t="s">
        <v>255</v>
      </c>
      <c r="E14" s="86">
        <v>1</v>
      </c>
      <c r="F14" s="86">
        <v>1</v>
      </c>
      <c r="G14" s="86">
        <v>6</v>
      </c>
    </row>
    <row r="15" spans="1:7">
      <c r="A15" s="85">
        <v>43114</v>
      </c>
      <c r="B15" s="86">
        <v>68000</v>
      </c>
      <c r="C15" s="86" t="s">
        <v>253</v>
      </c>
      <c r="D15" s="86" t="s">
        <v>252</v>
      </c>
      <c r="E15" s="86">
        <v>1</v>
      </c>
      <c r="F15" s="86">
        <v>1</v>
      </c>
      <c r="G15" s="86">
        <v>7</v>
      </c>
    </row>
    <row r="16" spans="1:7">
      <c r="A16" s="85">
        <v>43115</v>
      </c>
      <c r="B16" s="86">
        <v>855000</v>
      </c>
      <c r="C16" s="86" t="s">
        <v>256</v>
      </c>
      <c r="D16" s="86" t="s">
        <v>252</v>
      </c>
      <c r="E16" s="86">
        <v>1</v>
      </c>
      <c r="F16" s="86">
        <v>1</v>
      </c>
      <c r="G16" s="86">
        <v>1</v>
      </c>
    </row>
    <row r="17" spans="1:7">
      <c r="A17" s="85">
        <v>43116</v>
      </c>
      <c r="B17" s="86">
        <v>578000</v>
      </c>
      <c r="C17" s="86" t="s">
        <v>256</v>
      </c>
      <c r="D17" s="86" t="s">
        <v>255</v>
      </c>
      <c r="E17" s="86">
        <v>1</v>
      </c>
      <c r="F17" s="86">
        <v>1</v>
      </c>
      <c r="G17" s="86">
        <v>2</v>
      </c>
    </row>
    <row r="18" spans="1:7">
      <c r="A18" s="85">
        <v>43117</v>
      </c>
      <c r="B18" s="86">
        <v>710000</v>
      </c>
      <c r="C18" s="86" t="s">
        <v>256</v>
      </c>
      <c r="D18" s="86" t="s">
        <v>252</v>
      </c>
      <c r="E18" s="86">
        <v>1</v>
      </c>
      <c r="F18" s="86">
        <v>1</v>
      </c>
      <c r="G18" s="86">
        <v>3</v>
      </c>
    </row>
    <row r="19" spans="1:7">
      <c r="A19" s="85">
        <v>43118</v>
      </c>
      <c r="B19" s="86">
        <v>360000</v>
      </c>
      <c r="C19" s="86" t="s">
        <v>253</v>
      </c>
      <c r="D19" s="86" t="s">
        <v>254</v>
      </c>
      <c r="E19" s="86">
        <v>1</v>
      </c>
      <c r="F19" s="86">
        <v>1</v>
      </c>
      <c r="G19" s="86">
        <v>4</v>
      </c>
    </row>
    <row r="20" spans="1:7">
      <c r="A20" s="85">
        <v>43119</v>
      </c>
      <c r="B20" s="86">
        <v>693000</v>
      </c>
      <c r="C20" s="86" t="s">
        <v>256</v>
      </c>
      <c r="D20" s="86" t="s">
        <v>255</v>
      </c>
      <c r="E20" s="86">
        <v>1</v>
      </c>
      <c r="F20" s="86">
        <v>1</v>
      </c>
      <c r="G20" s="86">
        <v>5</v>
      </c>
    </row>
    <row r="21" spans="1:7">
      <c r="A21" s="85">
        <v>43120</v>
      </c>
      <c r="B21" s="86">
        <v>206000</v>
      </c>
      <c r="C21" s="86" t="s">
        <v>256</v>
      </c>
      <c r="D21" s="86" t="s">
        <v>252</v>
      </c>
      <c r="E21" s="86">
        <v>1</v>
      </c>
      <c r="F21" s="86">
        <v>1</v>
      </c>
      <c r="G21" s="86">
        <v>6</v>
      </c>
    </row>
    <row r="22" spans="1:7">
      <c r="A22" s="85">
        <v>43121</v>
      </c>
      <c r="B22" s="86">
        <v>71000</v>
      </c>
      <c r="C22" s="86" t="s">
        <v>256</v>
      </c>
      <c r="D22" s="86" t="s">
        <v>252</v>
      </c>
      <c r="E22" s="86">
        <v>1</v>
      </c>
      <c r="F22" s="86">
        <v>1</v>
      </c>
      <c r="G22" s="86">
        <v>7</v>
      </c>
    </row>
    <row r="23" spans="1:7">
      <c r="A23" s="85">
        <v>43122</v>
      </c>
      <c r="B23" s="86">
        <v>208000</v>
      </c>
      <c r="C23" s="86" t="s">
        <v>251</v>
      </c>
      <c r="D23" s="86" t="s">
        <v>254</v>
      </c>
      <c r="E23" s="86">
        <v>1</v>
      </c>
      <c r="F23" s="86">
        <v>1</v>
      </c>
      <c r="G23" s="86">
        <v>1</v>
      </c>
    </row>
    <row r="24" spans="1:7">
      <c r="A24" s="85">
        <v>43123</v>
      </c>
      <c r="B24" s="86">
        <v>905000</v>
      </c>
      <c r="C24" s="86" t="s">
        <v>256</v>
      </c>
      <c r="D24" s="86" t="s">
        <v>254</v>
      </c>
      <c r="E24" s="86">
        <v>1</v>
      </c>
      <c r="F24" s="86">
        <v>1</v>
      </c>
      <c r="G24" s="86">
        <v>2</v>
      </c>
    </row>
    <row r="25" spans="1:7">
      <c r="A25" s="85">
        <v>43124</v>
      </c>
      <c r="B25" s="86">
        <v>983000</v>
      </c>
      <c r="C25" s="86" t="s">
        <v>253</v>
      </c>
      <c r="D25" s="86" t="s">
        <v>252</v>
      </c>
      <c r="E25" s="86">
        <v>1</v>
      </c>
      <c r="F25" s="86">
        <v>1</v>
      </c>
      <c r="G25" s="86">
        <v>3</v>
      </c>
    </row>
    <row r="26" spans="1:7">
      <c r="A26" s="85">
        <v>43125</v>
      </c>
      <c r="B26" s="86">
        <v>306000</v>
      </c>
      <c r="C26" s="86" t="s">
        <v>256</v>
      </c>
      <c r="D26" s="86" t="s">
        <v>252</v>
      </c>
      <c r="E26" s="86">
        <v>1</v>
      </c>
      <c r="F26" s="86">
        <v>1</v>
      </c>
      <c r="G26" s="86">
        <v>4</v>
      </c>
    </row>
    <row r="27" spans="1:7">
      <c r="A27" s="85">
        <v>43126</v>
      </c>
      <c r="B27" s="86">
        <v>792000</v>
      </c>
      <c r="C27" s="86" t="s">
        <v>253</v>
      </c>
      <c r="D27" s="86" t="s">
        <v>252</v>
      </c>
      <c r="E27" s="86">
        <v>1</v>
      </c>
      <c r="F27" s="86">
        <v>1</v>
      </c>
      <c r="G27" s="86">
        <v>5</v>
      </c>
    </row>
    <row r="28" spans="1:7">
      <c r="A28" s="85">
        <v>43127</v>
      </c>
      <c r="B28" s="86">
        <v>482000</v>
      </c>
      <c r="C28" s="86" t="s">
        <v>256</v>
      </c>
      <c r="D28" s="86" t="s">
        <v>252</v>
      </c>
      <c r="E28" s="86">
        <v>1</v>
      </c>
      <c r="F28" s="86">
        <v>1</v>
      </c>
      <c r="G28" s="86">
        <v>6</v>
      </c>
    </row>
    <row r="29" spans="1:7">
      <c r="A29" s="85">
        <v>43128</v>
      </c>
      <c r="B29" s="86">
        <v>70000</v>
      </c>
      <c r="C29" s="86" t="s">
        <v>256</v>
      </c>
      <c r="D29" s="86" t="s">
        <v>254</v>
      </c>
      <c r="E29" s="86">
        <v>1</v>
      </c>
      <c r="F29" s="86">
        <v>1</v>
      </c>
      <c r="G29" s="86">
        <v>7</v>
      </c>
    </row>
    <row r="30" spans="1:7">
      <c r="A30" s="85">
        <v>43129</v>
      </c>
      <c r="B30" s="86">
        <v>193000</v>
      </c>
      <c r="C30" s="86" t="s">
        <v>251</v>
      </c>
      <c r="D30" s="86" t="s">
        <v>252</v>
      </c>
      <c r="E30" s="86">
        <v>1</v>
      </c>
      <c r="F30" s="86">
        <v>1</v>
      </c>
      <c r="G30" s="86">
        <v>1</v>
      </c>
    </row>
    <row r="31" spans="1:7">
      <c r="A31" s="85">
        <v>43130</v>
      </c>
      <c r="B31" s="86">
        <v>25000</v>
      </c>
      <c r="C31" s="86" t="s">
        <v>256</v>
      </c>
      <c r="D31" s="86" t="s">
        <v>255</v>
      </c>
      <c r="E31" s="86">
        <v>1</v>
      </c>
      <c r="F31" s="86">
        <v>1</v>
      </c>
      <c r="G31" s="86">
        <v>2</v>
      </c>
    </row>
    <row r="32" spans="1:7">
      <c r="A32" s="85">
        <v>43131</v>
      </c>
      <c r="B32" s="86">
        <v>398000</v>
      </c>
      <c r="C32" s="86" t="s">
        <v>253</v>
      </c>
      <c r="D32" s="86" t="s">
        <v>254</v>
      </c>
      <c r="E32" s="86">
        <v>1</v>
      </c>
      <c r="F32" s="86">
        <v>1</v>
      </c>
      <c r="G32" s="86">
        <v>3</v>
      </c>
    </row>
    <row r="33" spans="1:7">
      <c r="A33" s="85">
        <v>43132</v>
      </c>
      <c r="B33" s="86">
        <v>640000</v>
      </c>
      <c r="C33" s="86" t="s">
        <v>253</v>
      </c>
      <c r="D33" s="86" t="s">
        <v>254</v>
      </c>
      <c r="E33" s="86">
        <v>2</v>
      </c>
      <c r="F33" s="86">
        <v>1</v>
      </c>
      <c r="G33" s="86">
        <v>4</v>
      </c>
    </row>
    <row r="34" spans="1:7">
      <c r="A34" s="85">
        <v>43133</v>
      </c>
      <c r="B34" s="86">
        <v>921000</v>
      </c>
      <c r="C34" s="86" t="s">
        <v>253</v>
      </c>
      <c r="D34" s="86" t="s">
        <v>252</v>
      </c>
      <c r="E34" s="86">
        <v>2</v>
      </c>
      <c r="F34" s="86">
        <v>1</v>
      </c>
      <c r="G34" s="86">
        <v>5</v>
      </c>
    </row>
    <row r="35" spans="1:7">
      <c r="A35" s="85">
        <v>43134</v>
      </c>
      <c r="B35" s="86">
        <v>648000</v>
      </c>
      <c r="C35" s="86" t="s">
        <v>256</v>
      </c>
      <c r="D35" s="86" t="s">
        <v>254</v>
      </c>
      <c r="E35" s="86">
        <v>2</v>
      </c>
      <c r="F35" s="86">
        <v>1</v>
      </c>
      <c r="G35" s="86">
        <v>6</v>
      </c>
    </row>
    <row r="36" spans="1:7">
      <c r="A36" s="85">
        <v>43135</v>
      </c>
      <c r="B36" s="86">
        <v>42000</v>
      </c>
      <c r="C36" s="86" t="s">
        <v>256</v>
      </c>
      <c r="D36" s="86" t="s">
        <v>252</v>
      </c>
      <c r="E36" s="86">
        <v>2</v>
      </c>
      <c r="F36" s="86">
        <v>1</v>
      </c>
      <c r="G36" s="86">
        <v>7</v>
      </c>
    </row>
    <row r="37" spans="1:7">
      <c r="A37" s="85">
        <v>43136</v>
      </c>
      <c r="B37" s="86">
        <v>235000</v>
      </c>
      <c r="C37" s="86" t="s">
        <v>253</v>
      </c>
      <c r="D37" s="86" t="s">
        <v>254</v>
      </c>
      <c r="E37" s="86">
        <v>2</v>
      </c>
      <c r="F37" s="86">
        <v>1</v>
      </c>
      <c r="G37" s="86">
        <v>1</v>
      </c>
    </row>
    <row r="38" spans="1:7">
      <c r="A38" s="85">
        <v>43137</v>
      </c>
      <c r="B38" s="86">
        <v>754000</v>
      </c>
      <c r="C38" s="86" t="s">
        <v>251</v>
      </c>
      <c r="D38" s="86" t="s">
        <v>254</v>
      </c>
      <c r="E38" s="86">
        <v>2</v>
      </c>
      <c r="F38" s="86">
        <v>1</v>
      </c>
      <c r="G38" s="86">
        <v>2</v>
      </c>
    </row>
    <row r="39" spans="1:7">
      <c r="A39" s="85">
        <v>43138</v>
      </c>
      <c r="B39" s="86">
        <v>325000</v>
      </c>
      <c r="C39" s="86" t="s">
        <v>253</v>
      </c>
      <c r="D39" s="86" t="s">
        <v>252</v>
      </c>
      <c r="E39" s="86">
        <v>2</v>
      </c>
      <c r="F39" s="86">
        <v>1</v>
      </c>
      <c r="G39" s="86">
        <v>3</v>
      </c>
    </row>
    <row r="40" spans="1:7">
      <c r="A40" s="85">
        <v>43139</v>
      </c>
      <c r="B40" s="86">
        <v>195000</v>
      </c>
      <c r="C40" s="86" t="s">
        <v>251</v>
      </c>
      <c r="D40" s="86" t="s">
        <v>254</v>
      </c>
      <c r="E40" s="86">
        <v>2</v>
      </c>
      <c r="F40" s="86">
        <v>1</v>
      </c>
      <c r="G40" s="86">
        <v>4</v>
      </c>
    </row>
    <row r="41" spans="1:7">
      <c r="A41" s="85">
        <v>43140</v>
      </c>
      <c r="B41" s="86">
        <v>684000</v>
      </c>
      <c r="C41" s="86" t="s">
        <v>256</v>
      </c>
      <c r="D41" s="86" t="s">
        <v>254</v>
      </c>
      <c r="E41" s="86">
        <v>2</v>
      </c>
      <c r="F41" s="86">
        <v>1</v>
      </c>
      <c r="G41" s="86">
        <v>5</v>
      </c>
    </row>
    <row r="42" spans="1:7">
      <c r="A42" s="85">
        <v>43141</v>
      </c>
      <c r="B42" s="86">
        <v>115000</v>
      </c>
      <c r="C42" s="86" t="s">
        <v>253</v>
      </c>
      <c r="D42" s="86" t="s">
        <v>255</v>
      </c>
      <c r="E42" s="86">
        <v>2</v>
      </c>
      <c r="F42" s="86">
        <v>1</v>
      </c>
      <c r="G42" s="86">
        <v>6</v>
      </c>
    </row>
    <row r="43" spans="1:7">
      <c r="A43" s="85">
        <v>43142</v>
      </c>
      <c r="B43" s="86">
        <v>832000</v>
      </c>
      <c r="C43" s="86" t="s">
        <v>256</v>
      </c>
      <c r="D43" s="86" t="s">
        <v>254</v>
      </c>
      <c r="E43" s="86">
        <v>2</v>
      </c>
      <c r="F43" s="86">
        <v>1</v>
      </c>
      <c r="G43" s="86">
        <v>7</v>
      </c>
    </row>
    <row r="44" spans="1:7">
      <c r="A44" s="85">
        <v>43143</v>
      </c>
      <c r="B44" s="86">
        <v>474000</v>
      </c>
      <c r="C44" s="86" t="s">
        <v>251</v>
      </c>
      <c r="D44" s="86" t="s">
        <v>252</v>
      </c>
      <c r="E44" s="86">
        <v>2</v>
      </c>
      <c r="F44" s="86">
        <v>1</v>
      </c>
      <c r="G44" s="86">
        <v>1</v>
      </c>
    </row>
    <row r="45" spans="1:7">
      <c r="A45" s="85">
        <v>43144</v>
      </c>
      <c r="B45" s="86">
        <v>90000</v>
      </c>
      <c r="C45" s="86" t="s">
        <v>253</v>
      </c>
      <c r="D45" s="86" t="s">
        <v>252</v>
      </c>
      <c r="E45" s="86">
        <v>2</v>
      </c>
      <c r="F45" s="86">
        <v>1</v>
      </c>
      <c r="G45" s="86">
        <v>2</v>
      </c>
    </row>
    <row r="46" spans="1:7">
      <c r="A46" s="85">
        <v>43145</v>
      </c>
      <c r="B46" s="86">
        <v>868000</v>
      </c>
      <c r="C46" s="86" t="s">
        <v>251</v>
      </c>
      <c r="D46" s="86" t="s">
        <v>254</v>
      </c>
      <c r="E46" s="86">
        <v>2</v>
      </c>
      <c r="F46" s="86">
        <v>1</v>
      </c>
      <c r="G46" s="86">
        <v>3</v>
      </c>
    </row>
    <row r="47" spans="1:7">
      <c r="A47" s="85">
        <v>43146</v>
      </c>
      <c r="B47" s="86">
        <v>211000</v>
      </c>
      <c r="C47" s="86" t="s">
        <v>251</v>
      </c>
      <c r="D47" s="86" t="s">
        <v>255</v>
      </c>
      <c r="E47" s="86">
        <v>2</v>
      </c>
      <c r="F47" s="86">
        <v>1</v>
      </c>
      <c r="G47" s="86">
        <v>4</v>
      </c>
    </row>
    <row r="48" spans="1:7">
      <c r="A48" s="85">
        <v>43147</v>
      </c>
      <c r="B48" s="86">
        <v>909000</v>
      </c>
      <c r="C48" s="86" t="s">
        <v>253</v>
      </c>
      <c r="D48" s="86" t="s">
        <v>254</v>
      </c>
      <c r="E48" s="86">
        <v>2</v>
      </c>
      <c r="F48" s="86">
        <v>1</v>
      </c>
      <c r="G48" s="86">
        <v>5</v>
      </c>
    </row>
    <row r="49" spans="1:7">
      <c r="A49" s="85">
        <v>43148</v>
      </c>
      <c r="B49" s="86">
        <v>117000</v>
      </c>
      <c r="C49" s="86" t="s">
        <v>251</v>
      </c>
      <c r="D49" s="86" t="s">
        <v>255</v>
      </c>
      <c r="E49" s="86">
        <v>2</v>
      </c>
      <c r="F49" s="86">
        <v>1</v>
      </c>
      <c r="G49" s="86">
        <v>6</v>
      </c>
    </row>
    <row r="50" spans="1:7">
      <c r="A50" s="85">
        <v>43149</v>
      </c>
      <c r="B50" s="86">
        <v>354000</v>
      </c>
      <c r="C50" s="86" t="s">
        <v>256</v>
      </c>
      <c r="D50" s="86" t="s">
        <v>254</v>
      </c>
      <c r="E50" s="86">
        <v>2</v>
      </c>
      <c r="F50" s="86">
        <v>1</v>
      </c>
      <c r="G50" s="86">
        <v>7</v>
      </c>
    </row>
    <row r="51" spans="1:7">
      <c r="A51" s="85">
        <v>43150</v>
      </c>
      <c r="B51" s="86">
        <v>491000</v>
      </c>
      <c r="C51" s="86" t="s">
        <v>256</v>
      </c>
      <c r="D51" s="86" t="s">
        <v>254</v>
      </c>
      <c r="E51" s="86">
        <v>2</v>
      </c>
      <c r="F51" s="86">
        <v>1</v>
      </c>
      <c r="G51" s="86">
        <v>1</v>
      </c>
    </row>
    <row r="52" spans="1:7">
      <c r="A52" s="85">
        <v>43151</v>
      </c>
      <c r="B52" s="86">
        <v>74000</v>
      </c>
      <c r="C52" s="86" t="s">
        <v>251</v>
      </c>
      <c r="D52" s="86" t="s">
        <v>254</v>
      </c>
      <c r="E52" s="86">
        <v>2</v>
      </c>
      <c r="F52" s="86">
        <v>1</v>
      </c>
      <c r="G52" s="86">
        <v>2</v>
      </c>
    </row>
    <row r="53" spans="1:7">
      <c r="A53" s="85">
        <v>43152</v>
      </c>
      <c r="B53" s="86">
        <v>546000</v>
      </c>
      <c r="C53" s="86" t="s">
        <v>256</v>
      </c>
      <c r="D53" s="86" t="s">
        <v>254</v>
      </c>
      <c r="E53" s="86">
        <v>2</v>
      </c>
      <c r="F53" s="86">
        <v>1</v>
      </c>
      <c r="G53" s="86">
        <v>3</v>
      </c>
    </row>
    <row r="54" spans="1:7">
      <c r="A54" s="85">
        <v>43153</v>
      </c>
      <c r="B54" s="86">
        <v>480000</v>
      </c>
      <c r="C54" s="86" t="s">
        <v>251</v>
      </c>
      <c r="D54" s="86" t="s">
        <v>252</v>
      </c>
      <c r="E54" s="86">
        <v>2</v>
      </c>
      <c r="F54" s="86">
        <v>1</v>
      </c>
      <c r="G54" s="86">
        <v>4</v>
      </c>
    </row>
    <row r="55" spans="1:7">
      <c r="A55" s="85">
        <v>43154</v>
      </c>
      <c r="B55" s="86">
        <v>337000</v>
      </c>
      <c r="C55" s="86" t="s">
        <v>253</v>
      </c>
      <c r="D55" s="86" t="s">
        <v>254</v>
      </c>
      <c r="E55" s="86">
        <v>2</v>
      </c>
      <c r="F55" s="86">
        <v>1</v>
      </c>
      <c r="G55" s="86">
        <v>5</v>
      </c>
    </row>
    <row r="56" spans="1:7">
      <c r="A56" s="85">
        <v>43155</v>
      </c>
      <c r="B56" s="86">
        <v>952000</v>
      </c>
      <c r="C56" s="86" t="s">
        <v>256</v>
      </c>
      <c r="D56" s="86" t="s">
        <v>255</v>
      </c>
      <c r="E56" s="86">
        <v>2</v>
      </c>
      <c r="F56" s="86">
        <v>1</v>
      </c>
      <c r="G56" s="86">
        <v>6</v>
      </c>
    </row>
    <row r="57" spans="1:7">
      <c r="A57" s="85">
        <v>43156</v>
      </c>
      <c r="B57" s="86">
        <v>856000</v>
      </c>
      <c r="C57" s="86" t="s">
        <v>256</v>
      </c>
      <c r="D57" s="86" t="s">
        <v>252</v>
      </c>
      <c r="E57" s="86">
        <v>2</v>
      </c>
      <c r="F57" s="86">
        <v>1</v>
      </c>
      <c r="G57" s="86">
        <v>7</v>
      </c>
    </row>
    <row r="58" spans="1:7">
      <c r="A58" s="85">
        <v>43157</v>
      </c>
      <c r="B58" s="86">
        <v>901000</v>
      </c>
      <c r="C58" s="86" t="s">
        <v>256</v>
      </c>
      <c r="D58" s="86" t="s">
        <v>255</v>
      </c>
      <c r="E58" s="86">
        <v>2</v>
      </c>
      <c r="F58" s="86">
        <v>1</v>
      </c>
      <c r="G58" s="86">
        <v>1</v>
      </c>
    </row>
    <row r="59" spans="1:7">
      <c r="A59" s="85">
        <v>43158</v>
      </c>
      <c r="B59" s="86">
        <v>738000</v>
      </c>
      <c r="C59" s="86" t="s">
        <v>251</v>
      </c>
      <c r="D59" s="86" t="s">
        <v>255</v>
      </c>
      <c r="E59" s="86">
        <v>2</v>
      </c>
      <c r="F59" s="86">
        <v>1</v>
      </c>
      <c r="G59" s="86">
        <v>2</v>
      </c>
    </row>
    <row r="60" spans="1:7">
      <c r="A60" s="85">
        <v>43159</v>
      </c>
      <c r="B60" s="86">
        <v>453000</v>
      </c>
      <c r="C60" s="86" t="s">
        <v>251</v>
      </c>
      <c r="D60" s="86" t="s">
        <v>252</v>
      </c>
      <c r="E60" s="86">
        <v>2</v>
      </c>
      <c r="F60" s="86">
        <v>1</v>
      </c>
      <c r="G60" s="86">
        <v>3</v>
      </c>
    </row>
    <row r="61" spans="1:7">
      <c r="A61" s="85">
        <v>43159</v>
      </c>
      <c r="B61" s="86">
        <v>300000</v>
      </c>
      <c r="C61" s="86" t="s">
        <v>253</v>
      </c>
      <c r="D61" s="86" t="s">
        <v>255</v>
      </c>
      <c r="E61" s="86">
        <v>2</v>
      </c>
      <c r="F61" s="86">
        <v>1</v>
      </c>
      <c r="G61" s="86">
        <v>3</v>
      </c>
    </row>
    <row r="62" spans="1:7">
      <c r="A62" s="85">
        <v>43160</v>
      </c>
      <c r="B62" s="86">
        <v>102000</v>
      </c>
      <c r="C62" s="86" t="s">
        <v>253</v>
      </c>
      <c r="D62" s="86" t="s">
        <v>252</v>
      </c>
      <c r="E62" s="86">
        <v>3</v>
      </c>
      <c r="F62" s="86">
        <v>1</v>
      </c>
      <c r="G62" s="86">
        <v>4</v>
      </c>
    </row>
    <row r="63" spans="1:7">
      <c r="A63" s="85">
        <v>43161</v>
      </c>
      <c r="B63" s="86">
        <v>590000</v>
      </c>
      <c r="C63" s="86" t="s">
        <v>253</v>
      </c>
      <c r="D63" s="86" t="s">
        <v>255</v>
      </c>
      <c r="E63" s="86">
        <v>3</v>
      </c>
      <c r="F63" s="86">
        <v>1</v>
      </c>
      <c r="G63" s="86">
        <v>5</v>
      </c>
    </row>
    <row r="64" spans="1:7">
      <c r="A64" s="85">
        <v>43162</v>
      </c>
      <c r="B64" s="86">
        <v>250000</v>
      </c>
      <c r="C64" s="86" t="s">
        <v>253</v>
      </c>
      <c r="D64" s="86" t="s">
        <v>252</v>
      </c>
      <c r="E64" s="86">
        <v>3</v>
      </c>
      <c r="F64" s="86">
        <v>1</v>
      </c>
      <c r="G64" s="86">
        <v>6</v>
      </c>
    </row>
    <row r="65" spans="1:7">
      <c r="A65" s="85">
        <v>43163</v>
      </c>
      <c r="B65" s="86">
        <v>713000</v>
      </c>
      <c r="C65" s="86" t="s">
        <v>251</v>
      </c>
      <c r="D65" s="86" t="s">
        <v>255</v>
      </c>
      <c r="E65" s="86">
        <v>3</v>
      </c>
      <c r="F65" s="86">
        <v>1</v>
      </c>
      <c r="G65" s="86">
        <v>7</v>
      </c>
    </row>
    <row r="66" spans="1:7">
      <c r="A66" s="85">
        <v>43164</v>
      </c>
      <c r="B66" s="86">
        <v>909000</v>
      </c>
      <c r="C66" s="86" t="s">
        <v>256</v>
      </c>
      <c r="D66" s="86" t="s">
        <v>252</v>
      </c>
      <c r="E66" s="86">
        <v>3</v>
      </c>
      <c r="F66" s="86">
        <v>1</v>
      </c>
      <c r="G66" s="86">
        <v>1</v>
      </c>
    </row>
    <row r="67" spans="1:7">
      <c r="A67" s="85">
        <v>43165</v>
      </c>
      <c r="B67" s="86">
        <v>796000</v>
      </c>
      <c r="C67" s="86" t="s">
        <v>253</v>
      </c>
      <c r="D67" s="86" t="s">
        <v>254</v>
      </c>
      <c r="E67" s="86">
        <v>3</v>
      </c>
      <c r="F67" s="86">
        <v>1</v>
      </c>
      <c r="G67" s="86">
        <v>2</v>
      </c>
    </row>
    <row r="68" spans="1:7">
      <c r="A68" s="85">
        <v>43166</v>
      </c>
      <c r="B68" s="86">
        <v>363000</v>
      </c>
      <c r="C68" s="86" t="s">
        <v>256</v>
      </c>
      <c r="D68" s="86" t="s">
        <v>255</v>
      </c>
      <c r="E68" s="86">
        <v>3</v>
      </c>
      <c r="F68" s="86">
        <v>1</v>
      </c>
      <c r="G68" s="86">
        <v>3</v>
      </c>
    </row>
    <row r="69" spans="1:7">
      <c r="A69" s="85">
        <v>43167</v>
      </c>
      <c r="B69" s="86">
        <v>39000</v>
      </c>
      <c r="C69" s="86" t="s">
        <v>256</v>
      </c>
      <c r="D69" s="86" t="s">
        <v>255</v>
      </c>
      <c r="E69" s="86">
        <v>3</v>
      </c>
      <c r="F69" s="86">
        <v>1</v>
      </c>
      <c r="G69" s="86">
        <v>4</v>
      </c>
    </row>
    <row r="70" spans="1:7">
      <c r="A70" s="85">
        <v>43168</v>
      </c>
      <c r="B70" s="86">
        <v>747000</v>
      </c>
      <c r="C70" s="86" t="s">
        <v>251</v>
      </c>
      <c r="D70" s="86" t="s">
        <v>252</v>
      </c>
      <c r="E70" s="86">
        <v>3</v>
      </c>
      <c r="F70" s="86">
        <v>1</v>
      </c>
      <c r="G70" s="86">
        <v>5</v>
      </c>
    </row>
    <row r="71" spans="1:7">
      <c r="A71" s="85">
        <v>43169</v>
      </c>
      <c r="B71" s="86">
        <v>214000</v>
      </c>
      <c r="C71" s="86" t="s">
        <v>256</v>
      </c>
      <c r="D71" s="86" t="s">
        <v>255</v>
      </c>
      <c r="E71" s="86">
        <v>3</v>
      </c>
      <c r="F71" s="86">
        <v>1</v>
      </c>
      <c r="G71" s="86">
        <v>6</v>
      </c>
    </row>
    <row r="72" spans="1:7">
      <c r="A72" s="85">
        <v>43170</v>
      </c>
      <c r="B72" s="86">
        <v>661000</v>
      </c>
      <c r="C72" s="86" t="s">
        <v>256</v>
      </c>
      <c r="D72" s="86" t="s">
        <v>254</v>
      </c>
      <c r="E72" s="86">
        <v>3</v>
      </c>
      <c r="F72" s="86">
        <v>1</v>
      </c>
      <c r="G72" s="86">
        <v>7</v>
      </c>
    </row>
    <row r="73" spans="1:7">
      <c r="A73" s="85">
        <v>43171</v>
      </c>
      <c r="B73" s="86">
        <v>314000</v>
      </c>
      <c r="C73" s="86" t="s">
        <v>256</v>
      </c>
      <c r="D73" s="86" t="s">
        <v>254</v>
      </c>
      <c r="E73" s="86">
        <v>3</v>
      </c>
      <c r="F73" s="86">
        <v>1</v>
      </c>
      <c r="G73" s="86">
        <v>1</v>
      </c>
    </row>
    <row r="74" spans="1:7">
      <c r="A74" s="85">
        <v>43172</v>
      </c>
      <c r="B74" s="86">
        <v>682000</v>
      </c>
      <c r="C74" s="86" t="s">
        <v>251</v>
      </c>
      <c r="D74" s="86" t="s">
        <v>252</v>
      </c>
      <c r="E74" s="86">
        <v>3</v>
      </c>
      <c r="F74" s="86">
        <v>1</v>
      </c>
      <c r="G74" s="86">
        <v>2</v>
      </c>
    </row>
    <row r="75" spans="1:7">
      <c r="A75" s="85">
        <v>43173</v>
      </c>
      <c r="B75" s="86">
        <v>599000</v>
      </c>
      <c r="C75" s="86" t="s">
        <v>253</v>
      </c>
      <c r="D75" s="86" t="s">
        <v>252</v>
      </c>
      <c r="E75" s="86">
        <v>3</v>
      </c>
      <c r="F75" s="86">
        <v>1</v>
      </c>
      <c r="G75" s="86">
        <v>3</v>
      </c>
    </row>
    <row r="76" spans="1:7">
      <c r="A76" s="85">
        <v>43174</v>
      </c>
      <c r="B76" s="86">
        <v>200000</v>
      </c>
      <c r="C76" s="86" t="s">
        <v>251</v>
      </c>
      <c r="D76" s="86" t="s">
        <v>252</v>
      </c>
      <c r="E76" s="86">
        <v>3</v>
      </c>
      <c r="F76" s="86">
        <v>1</v>
      </c>
      <c r="G76" s="86">
        <v>4</v>
      </c>
    </row>
    <row r="77" spans="1:7">
      <c r="A77" s="85">
        <v>43175</v>
      </c>
      <c r="B77" s="86">
        <v>577000</v>
      </c>
      <c r="C77" s="86" t="s">
        <v>253</v>
      </c>
      <c r="D77" s="86" t="s">
        <v>255</v>
      </c>
      <c r="E77" s="86">
        <v>3</v>
      </c>
      <c r="F77" s="86">
        <v>1</v>
      </c>
      <c r="G77" s="86">
        <v>5</v>
      </c>
    </row>
    <row r="78" spans="1:7">
      <c r="A78" s="85">
        <v>43176</v>
      </c>
      <c r="B78" s="86">
        <v>38000</v>
      </c>
      <c r="C78" s="86" t="s">
        <v>256</v>
      </c>
      <c r="D78" s="86" t="s">
        <v>252</v>
      </c>
      <c r="E78" s="86">
        <v>3</v>
      </c>
      <c r="F78" s="86">
        <v>1</v>
      </c>
      <c r="G78" s="86">
        <v>6</v>
      </c>
    </row>
    <row r="79" spans="1:7">
      <c r="A79" s="85">
        <v>43177</v>
      </c>
      <c r="B79" s="86">
        <v>369000</v>
      </c>
      <c r="C79" s="86" t="s">
        <v>256</v>
      </c>
      <c r="D79" s="86" t="s">
        <v>255</v>
      </c>
      <c r="E79" s="86">
        <v>3</v>
      </c>
      <c r="F79" s="86">
        <v>1</v>
      </c>
      <c r="G79" s="86">
        <v>7</v>
      </c>
    </row>
    <row r="80" spans="1:7">
      <c r="A80" s="85">
        <v>43178</v>
      </c>
      <c r="B80" s="86">
        <v>73000</v>
      </c>
      <c r="C80" s="86" t="s">
        <v>251</v>
      </c>
      <c r="D80" s="86" t="s">
        <v>254</v>
      </c>
      <c r="E80" s="86">
        <v>3</v>
      </c>
      <c r="F80" s="86">
        <v>1</v>
      </c>
      <c r="G80" s="86">
        <v>1</v>
      </c>
    </row>
    <row r="81" spans="1:7">
      <c r="A81" s="85">
        <v>43179</v>
      </c>
      <c r="B81" s="86">
        <v>960000</v>
      </c>
      <c r="C81" s="86" t="s">
        <v>253</v>
      </c>
      <c r="D81" s="86" t="s">
        <v>255</v>
      </c>
      <c r="E81" s="86">
        <v>3</v>
      </c>
      <c r="F81" s="86">
        <v>1</v>
      </c>
      <c r="G81" s="86">
        <v>2</v>
      </c>
    </row>
    <row r="82" spans="1:7">
      <c r="A82" s="85">
        <v>43180</v>
      </c>
      <c r="B82" s="86">
        <v>144000</v>
      </c>
      <c r="C82" s="86" t="s">
        <v>253</v>
      </c>
      <c r="D82" s="86" t="s">
        <v>254</v>
      </c>
      <c r="E82" s="86">
        <v>3</v>
      </c>
      <c r="F82" s="86">
        <v>1</v>
      </c>
      <c r="G82" s="86">
        <v>3</v>
      </c>
    </row>
    <row r="83" spans="1:7">
      <c r="A83" s="85">
        <v>43181</v>
      </c>
      <c r="B83" s="86">
        <v>818000</v>
      </c>
      <c r="C83" s="86" t="s">
        <v>256</v>
      </c>
      <c r="D83" s="86" t="s">
        <v>254</v>
      </c>
      <c r="E83" s="86">
        <v>3</v>
      </c>
      <c r="F83" s="86">
        <v>1</v>
      </c>
      <c r="G83" s="86">
        <v>4</v>
      </c>
    </row>
    <row r="84" spans="1:7">
      <c r="A84" s="85">
        <v>43182</v>
      </c>
      <c r="B84" s="86">
        <v>196000</v>
      </c>
      <c r="C84" s="86" t="s">
        <v>253</v>
      </c>
      <c r="D84" s="86" t="s">
        <v>252</v>
      </c>
      <c r="E84" s="86">
        <v>3</v>
      </c>
      <c r="F84" s="86">
        <v>1</v>
      </c>
      <c r="G84" s="86">
        <v>5</v>
      </c>
    </row>
    <row r="85" spans="1:7">
      <c r="A85" s="85">
        <v>43183</v>
      </c>
      <c r="B85" s="86">
        <v>929000</v>
      </c>
      <c r="C85" s="86" t="s">
        <v>256</v>
      </c>
      <c r="D85" s="86" t="s">
        <v>255</v>
      </c>
      <c r="E85" s="86">
        <v>3</v>
      </c>
      <c r="F85" s="86">
        <v>1</v>
      </c>
      <c r="G85" s="86">
        <v>6</v>
      </c>
    </row>
    <row r="86" spans="1:7">
      <c r="A86" s="85">
        <v>43184</v>
      </c>
      <c r="B86" s="86">
        <v>513000</v>
      </c>
      <c r="C86" s="86" t="s">
        <v>251</v>
      </c>
      <c r="D86" s="86" t="s">
        <v>255</v>
      </c>
      <c r="E86" s="86">
        <v>3</v>
      </c>
      <c r="F86" s="86">
        <v>1</v>
      </c>
      <c r="G86" s="86">
        <v>7</v>
      </c>
    </row>
    <row r="87" spans="1:7">
      <c r="A87" s="85">
        <v>43185</v>
      </c>
      <c r="B87" s="86">
        <v>133000</v>
      </c>
      <c r="C87" s="86" t="s">
        <v>253</v>
      </c>
      <c r="D87" s="86" t="s">
        <v>252</v>
      </c>
      <c r="E87" s="86">
        <v>3</v>
      </c>
      <c r="F87" s="86">
        <v>1</v>
      </c>
      <c r="G87" s="86">
        <v>1</v>
      </c>
    </row>
    <row r="88" spans="1:7">
      <c r="A88" s="85">
        <v>43186</v>
      </c>
      <c r="B88" s="86">
        <v>192000</v>
      </c>
      <c r="C88" s="86" t="s">
        <v>256</v>
      </c>
      <c r="D88" s="86" t="s">
        <v>255</v>
      </c>
      <c r="E88" s="86">
        <v>3</v>
      </c>
      <c r="F88" s="86">
        <v>1</v>
      </c>
      <c r="G88" s="86">
        <v>2</v>
      </c>
    </row>
    <row r="89" spans="1:7">
      <c r="A89" s="85">
        <v>43187</v>
      </c>
      <c r="B89" s="86">
        <v>418000</v>
      </c>
      <c r="C89" s="86" t="s">
        <v>256</v>
      </c>
      <c r="D89" s="86" t="s">
        <v>252</v>
      </c>
      <c r="E89" s="86">
        <v>3</v>
      </c>
      <c r="F89" s="86">
        <v>1</v>
      </c>
      <c r="G89" s="86">
        <v>3</v>
      </c>
    </row>
    <row r="90" spans="1:7">
      <c r="A90" s="85">
        <v>43188</v>
      </c>
      <c r="B90" s="86">
        <v>479000</v>
      </c>
      <c r="C90" s="86" t="s">
        <v>251</v>
      </c>
      <c r="D90" s="86" t="s">
        <v>252</v>
      </c>
      <c r="E90" s="86">
        <v>3</v>
      </c>
      <c r="F90" s="86">
        <v>1</v>
      </c>
      <c r="G90" s="86">
        <v>4</v>
      </c>
    </row>
    <row r="91" spans="1:7">
      <c r="A91" s="85">
        <v>43189</v>
      </c>
      <c r="B91" s="86">
        <v>325000</v>
      </c>
      <c r="C91" s="86" t="s">
        <v>251</v>
      </c>
      <c r="D91" s="86" t="s">
        <v>252</v>
      </c>
      <c r="E91" s="86">
        <v>3</v>
      </c>
      <c r="F91" s="86">
        <v>1</v>
      </c>
      <c r="G91" s="86">
        <v>5</v>
      </c>
    </row>
    <row r="92" spans="1:7">
      <c r="A92" s="85">
        <v>43190</v>
      </c>
      <c r="B92" s="86">
        <v>304000</v>
      </c>
      <c r="C92" s="86" t="s">
        <v>256</v>
      </c>
      <c r="D92" s="86" t="s">
        <v>254</v>
      </c>
      <c r="E92" s="86">
        <v>3</v>
      </c>
      <c r="F92" s="86">
        <v>1</v>
      </c>
      <c r="G92" s="86">
        <v>6</v>
      </c>
    </row>
    <row r="93" spans="1:7">
      <c r="A93" s="85">
        <v>43191</v>
      </c>
      <c r="B93" s="86">
        <v>330000</v>
      </c>
      <c r="C93" s="86" t="s">
        <v>256</v>
      </c>
      <c r="D93" s="86" t="s">
        <v>255</v>
      </c>
      <c r="E93" s="86">
        <v>4</v>
      </c>
      <c r="F93" s="86">
        <v>2</v>
      </c>
      <c r="G93" s="86">
        <v>7</v>
      </c>
    </row>
    <row r="94" spans="1:7">
      <c r="A94" s="85">
        <v>43192</v>
      </c>
      <c r="B94" s="86">
        <v>116000</v>
      </c>
      <c r="C94" s="86" t="s">
        <v>251</v>
      </c>
      <c r="D94" s="86" t="s">
        <v>252</v>
      </c>
      <c r="E94" s="86">
        <v>4</v>
      </c>
      <c r="F94" s="86">
        <v>2</v>
      </c>
      <c r="G94" s="86">
        <v>1</v>
      </c>
    </row>
    <row r="95" spans="1:7">
      <c r="A95" s="85">
        <v>43193</v>
      </c>
      <c r="B95" s="86">
        <v>933000</v>
      </c>
      <c r="C95" s="86" t="s">
        <v>251</v>
      </c>
      <c r="D95" s="86" t="s">
        <v>254</v>
      </c>
      <c r="E95" s="86">
        <v>4</v>
      </c>
      <c r="F95" s="86">
        <v>2</v>
      </c>
      <c r="G95" s="86">
        <v>2</v>
      </c>
    </row>
    <row r="96" spans="1:7">
      <c r="A96" s="85">
        <v>43194</v>
      </c>
      <c r="B96" s="86">
        <v>13000</v>
      </c>
      <c r="C96" s="86" t="s">
        <v>253</v>
      </c>
      <c r="D96" s="86" t="s">
        <v>255</v>
      </c>
      <c r="E96" s="86">
        <v>4</v>
      </c>
      <c r="F96" s="86">
        <v>2</v>
      </c>
      <c r="G96" s="86">
        <v>3</v>
      </c>
    </row>
    <row r="97" spans="1:7">
      <c r="A97" s="85">
        <v>43195</v>
      </c>
      <c r="B97" s="86">
        <v>656000</v>
      </c>
      <c r="C97" s="86" t="s">
        <v>251</v>
      </c>
      <c r="D97" s="86" t="s">
        <v>252</v>
      </c>
      <c r="E97" s="86">
        <v>4</v>
      </c>
      <c r="F97" s="86">
        <v>2</v>
      </c>
      <c r="G97" s="86">
        <v>4</v>
      </c>
    </row>
    <row r="98" spans="1:7">
      <c r="A98" s="85">
        <v>43196</v>
      </c>
      <c r="B98" s="86">
        <v>966000</v>
      </c>
      <c r="C98" s="86" t="s">
        <v>251</v>
      </c>
      <c r="D98" s="86" t="s">
        <v>252</v>
      </c>
      <c r="E98" s="86">
        <v>4</v>
      </c>
      <c r="F98" s="86">
        <v>2</v>
      </c>
      <c r="G98" s="86">
        <v>5</v>
      </c>
    </row>
    <row r="99" spans="1:7">
      <c r="A99" s="85">
        <v>43197</v>
      </c>
      <c r="B99" s="86">
        <v>103000</v>
      </c>
      <c r="C99" s="86" t="s">
        <v>253</v>
      </c>
      <c r="D99" s="86" t="s">
        <v>255</v>
      </c>
      <c r="E99" s="86">
        <v>4</v>
      </c>
      <c r="F99" s="86">
        <v>2</v>
      </c>
      <c r="G99" s="86">
        <v>6</v>
      </c>
    </row>
    <row r="100" spans="1:7">
      <c r="A100" s="85">
        <v>43198</v>
      </c>
      <c r="B100" s="86">
        <v>762000</v>
      </c>
      <c r="C100" s="86" t="s">
        <v>256</v>
      </c>
      <c r="D100" s="86" t="s">
        <v>252</v>
      </c>
      <c r="E100" s="86">
        <v>4</v>
      </c>
      <c r="F100" s="86">
        <v>2</v>
      </c>
      <c r="G100" s="86">
        <v>7</v>
      </c>
    </row>
    <row r="101" spans="1:7">
      <c r="A101" s="85">
        <v>43199</v>
      </c>
      <c r="B101" s="86">
        <v>180000</v>
      </c>
      <c r="C101" s="86" t="s">
        <v>251</v>
      </c>
      <c r="D101" s="86" t="s">
        <v>255</v>
      </c>
      <c r="E101" s="86">
        <v>4</v>
      </c>
      <c r="F101" s="86">
        <v>2</v>
      </c>
      <c r="G101" s="86">
        <v>1</v>
      </c>
    </row>
    <row r="102" spans="1:7">
      <c r="A102" s="85">
        <v>43200</v>
      </c>
      <c r="B102" s="86">
        <v>876000</v>
      </c>
      <c r="C102" s="86" t="s">
        <v>253</v>
      </c>
      <c r="D102" s="86" t="s">
        <v>255</v>
      </c>
      <c r="E102" s="86">
        <v>4</v>
      </c>
      <c r="F102" s="86">
        <v>2</v>
      </c>
      <c r="G102" s="86">
        <v>2</v>
      </c>
    </row>
    <row r="103" spans="1:7">
      <c r="A103" s="85">
        <v>43201</v>
      </c>
      <c r="B103" s="86">
        <v>420000</v>
      </c>
      <c r="C103" s="86" t="s">
        <v>253</v>
      </c>
      <c r="D103" s="86" t="s">
        <v>252</v>
      </c>
      <c r="E103" s="86">
        <v>4</v>
      </c>
      <c r="F103" s="86">
        <v>2</v>
      </c>
      <c r="G103" s="86">
        <v>3</v>
      </c>
    </row>
    <row r="104" spans="1:7">
      <c r="A104" s="85">
        <v>43202</v>
      </c>
      <c r="B104" s="86">
        <v>987000</v>
      </c>
      <c r="C104" s="86" t="s">
        <v>251</v>
      </c>
      <c r="D104" s="86" t="s">
        <v>254</v>
      </c>
      <c r="E104" s="86">
        <v>4</v>
      </c>
      <c r="F104" s="86">
        <v>2</v>
      </c>
      <c r="G104" s="86">
        <v>4</v>
      </c>
    </row>
    <row r="105" spans="1:7">
      <c r="A105" s="85">
        <v>43203</v>
      </c>
      <c r="B105" s="86">
        <v>512000</v>
      </c>
      <c r="C105" s="86" t="s">
        <v>256</v>
      </c>
      <c r="D105" s="86" t="s">
        <v>255</v>
      </c>
      <c r="E105" s="86">
        <v>4</v>
      </c>
      <c r="F105" s="86">
        <v>2</v>
      </c>
      <c r="G105" s="86">
        <v>5</v>
      </c>
    </row>
    <row r="106" spans="1:7">
      <c r="A106" s="85">
        <v>43204</v>
      </c>
      <c r="B106" s="86">
        <v>3000</v>
      </c>
      <c r="C106" s="86" t="s">
        <v>253</v>
      </c>
      <c r="D106" s="86" t="s">
        <v>254</v>
      </c>
      <c r="E106" s="86">
        <v>4</v>
      </c>
      <c r="F106" s="86">
        <v>2</v>
      </c>
      <c r="G106" s="86">
        <v>6</v>
      </c>
    </row>
    <row r="107" spans="1:7">
      <c r="A107" s="85">
        <v>43205</v>
      </c>
      <c r="B107" s="86">
        <v>581000</v>
      </c>
      <c r="C107" s="86" t="s">
        <v>251</v>
      </c>
      <c r="D107" s="86" t="s">
        <v>254</v>
      </c>
      <c r="E107" s="86">
        <v>4</v>
      </c>
      <c r="F107" s="86">
        <v>2</v>
      </c>
      <c r="G107" s="86">
        <v>7</v>
      </c>
    </row>
    <row r="108" spans="1:7">
      <c r="A108" s="85">
        <v>43206</v>
      </c>
      <c r="B108" s="86">
        <v>351000</v>
      </c>
      <c r="C108" s="86" t="s">
        <v>256</v>
      </c>
      <c r="D108" s="86" t="s">
        <v>254</v>
      </c>
      <c r="E108" s="86">
        <v>4</v>
      </c>
      <c r="F108" s="86">
        <v>2</v>
      </c>
      <c r="G108" s="86">
        <v>1</v>
      </c>
    </row>
    <row r="109" spans="1:7">
      <c r="A109" s="85">
        <v>43207</v>
      </c>
      <c r="B109" s="86">
        <v>936000</v>
      </c>
      <c r="C109" s="86" t="s">
        <v>253</v>
      </c>
      <c r="D109" s="86" t="s">
        <v>254</v>
      </c>
      <c r="E109" s="86">
        <v>4</v>
      </c>
      <c r="F109" s="86">
        <v>2</v>
      </c>
      <c r="G109" s="86">
        <v>2</v>
      </c>
    </row>
    <row r="110" spans="1:7">
      <c r="A110" s="85">
        <v>43208</v>
      </c>
      <c r="B110" s="86">
        <v>767000</v>
      </c>
      <c r="C110" s="86" t="s">
        <v>253</v>
      </c>
      <c r="D110" s="86" t="s">
        <v>252</v>
      </c>
      <c r="E110" s="86">
        <v>4</v>
      </c>
      <c r="F110" s="86">
        <v>2</v>
      </c>
      <c r="G110" s="86">
        <v>3</v>
      </c>
    </row>
    <row r="111" spans="1:7">
      <c r="A111" s="85">
        <v>43209</v>
      </c>
      <c r="B111" s="86">
        <v>781000</v>
      </c>
      <c r="C111" s="86" t="s">
        <v>256</v>
      </c>
      <c r="D111" s="86" t="s">
        <v>252</v>
      </c>
      <c r="E111" s="86">
        <v>4</v>
      </c>
      <c r="F111" s="86">
        <v>2</v>
      </c>
      <c r="G111" s="86">
        <v>4</v>
      </c>
    </row>
    <row r="112" spans="1:7">
      <c r="A112" s="85">
        <v>43210</v>
      </c>
      <c r="B112" s="86">
        <v>869000</v>
      </c>
      <c r="C112" s="86" t="s">
        <v>256</v>
      </c>
      <c r="D112" s="86" t="s">
        <v>252</v>
      </c>
      <c r="E112" s="86">
        <v>4</v>
      </c>
      <c r="F112" s="86">
        <v>2</v>
      </c>
      <c r="G112" s="86">
        <v>5</v>
      </c>
    </row>
    <row r="113" spans="1:7">
      <c r="A113" s="85">
        <v>43211</v>
      </c>
      <c r="B113" s="86">
        <v>300000</v>
      </c>
      <c r="C113" s="86" t="s">
        <v>256</v>
      </c>
      <c r="D113" s="86" t="s">
        <v>255</v>
      </c>
      <c r="E113" s="86">
        <v>4</v>
      </c>
      <c r="F113" s="86">
        <v>2</v>
      </c>
      <c r="G113" s="86">
        <v>6</v>
      </c>
    </row>
    <row r="114" spans="1:7">
      <c r="A114" s="85">
        <v>43212</v>
      </c>
      <c r="B114" s="86">
        <v>313000</v>
      </c>
      <c r="C114" s="86" t="s">
        <v>256</v>
      </c>
      <c r="D114" s="86" t="s">
        <v>252</v>
      </c>
      <c r="E114" s="86">
        <v>4</v>
      </c>
      <c r="F114" s="86">
        <v>2</v>
      </c>
      <c r="G114" s="86">
        <v>7</v>
      </c>
    </row>
    <row r="115" spans="1:7">
      <c r="A115" s="85">
        <v>43213</v>
      </c>
      <c r="B115" s="86">
        <v>420000</v>
      </c>
      <c r="C115" s="86" t="s">
        <v>253</v>
      </c>
      <c r="D115" s="86" t="s">
        <v>254</v>
      </c>
      <c r="E115" s="86">
        <v>4</v>
      </c>
      <c r="F115" s="86">
        <v>2</v>
      </c>
      <c r="G115" s="86">
        <v>1</v>
      </c>
    </row>
    <row r="116" spans="1:7">
      <c r="A116" s="85">
        <v>43214</v>
      </c>
      <c r="B116" s="86">
        <v>338000</v>
      </c>
      <c r="C116" s="86" t="s">
        <v>253</v>
      </c>
      <c r="D116" s="86" t="s">
        <v>255</v>
      </c>
      <c r="E116" s="86">
        <v>4</v>
      </c>
      <c r="F116" s="86">
        <v>2</v>
      </c>
      <c r="G116" s="86">
        <v>2</v>
      </c>
    </row>
    <row r="117" spans="1:7">
      <c r="A117" s="85">
        <v>43215</v>
      </c>
      <c r="B117" s="86">
        <v>939000</v>
      </c>
      <c r="C117" s="86" t="s">
        <v>256</v>
      </c>
      <c r="D117" s="86" t="s">
        <v>254</v>
      </c>
      <c r="E117" s="86">
        <v>4</v>
      </c>
      <c r="F117" s="86">
        <v>2</v>
      </c>
      <c r="G117" s="86">
        <v>3</v>
      </c>
    </row>
    <row r="118" spans="1:7">
      <c r="A118" s="85">
        <v>43216</v>
      </c>
      <c r="B118" s="86">
        <v>767000</v>
      </c>
      <c r="C118" s="86" t="s">
        <v>256</v>
      </c>
      <c r="D118" s="86" t="s">
        <v>254</v>
      </c>
      <c r="E118" s="86">
        <v>4</v>
      </c>
      <c r="F118" s="86">
        <v>2</v>
      </c>
      <c r="G118" s="86">
        <v>4</v>
      </c>
    </row>
    <row r="119" spans="1:7">
      <c r="A119" s="85">
        <v>43217</v>
      </c>
      <c r="B119" s="86">
        <v>485000</v>
      </c>
      <c r="C119" s="86" t="s">
        <v>251</v>
      </c>
      <c r="D119" s="86" t="s">
        <v>252</v>
      </c>
      <c r="E119" s="86">
        <v>4</v>
      </c>
      <c r="F119" s="86">
        <v>2</v>
      </c>
      <c r="G119" s="86">
        <v>5</v>
      </c>
    </row>
    <row r="120" spans="1:7">
      <c r="A120" s="85">
        <v>43218</v>
      </c>
      <c r="B120" s="86">
        <v>251000</v>
      </c>
      <c r="C120" s="86" t="s">
        <v>251</v>
      </c>
      <c r="D120" s="86" t="s">
        <v>252</v>
      </c>
      <c r="E120" s="86">
        <v>4</v>
      </c>
      <c r="F120" s="86">
        <v>2</v>
      </c>
      <c r="G120" s="86">
        <v>6</v>
      </c>
    </row>
    <row r="121" spans="1:7">
      <c r="A121" s="85">
        <v>43219</v>
      </c>
      <c r="B121" s="86">
        <v>360000</v>
      </c>
      <c r="C121" s="86" t="s">
        <v>256</v>
      </c>
      <c r="D121" s="86" t="s">
        <v>252</v>
      </c>
      <c r="E121" s="86">
        <v>4</v>
      </c>
      <c r="F121" s="86">
        <v>2</v>
      </c>
      <c r="G121" s="86">
        <v>7</v>
      </c>
    </row>
    <row r="122" spans="1:7">
      <c r="A122" s="85">
        <v>43220</v>
      </c>
      <c r="B122" s="86">
        <v>343000</v>
      </c>
      <c r="C122" s="86" t="s">
        <v>256</v>
      </c>
      <c r="D122" s="86" t="s">
        <v>254</v>
      </c>
      <c r="E122" s="86">
        <v>4</v>
      </c>
      <c r="F122" s="86">
        <v>2</v>
      </c>
      <c r="G122" s="86">
        <v>1</v>
      </c>
    </row>
    <row r="123" spans="1:7">
      <c r="A123" s="85">
        <v>43221</v>
      </c>
      <c r="B123" s="86">
        <v>726000</v>
      </c>
      <c r="C123" s="86" t="s">
        <v>253</v>
      </c>
      <c r="D123" s="86" t="s">
        <v>255</v>
      </c>
      <c r="E123" s="86">
        <v>5</v>
      </c>
      <c r="F123" s="86">
        <v>2</v>
      </c>
      <c r="G123" s="86">
        <v>2</v>
      </c>
    </row>
    <row r="124" spans="1:7">
      <c r="A124" s="85">
        <v>43222</v>
      </c>
      <c r="B124" s="86">
        <v>107000</v>
      </c>
      <c r="C124" s="86" t="s">
        <v>256</v>
      </c>
      <c r="D124" s="86" t="s">
        <v>254</v>
      </c>
      <c r="E124" s="86">
        <v>5</v>
      </c>
      <c r="F124" s="86">
        <v>2</v>
      </c>
      <c r="G124" s="86">
        <v>3</v>
      </c>
    </row>
    <row r="125" spans="1:7">
      <c r="A125" s="85">
        <v>43223</v>
      </c>
      <c r="B125" s="86">
        <v>177000</v>
      </c>
      <c r="C125" s="86" t="s">
        <v>253</v>
      </c>
      <c r="D125" s="86" t="s">
        <v>255</v>
      </c>
      <c r="E125" s="86">
        <v>5</v>
      </c>
      <c r="F125" s="86">
        <v>2</v>
      </c>
      <c r="G125" s="86">
        <v>4</v>
      </c>
    </row>
    <row r="126" spans="1:7">
      <c r="A126" s="85">
        <v>43224</v>
      </c>
      <c r="B126" s="86">
        <v>94000</v>
      </c>
      <c r="C126" s="86" t="s">
        <v>253</v>
      </c>
      <c r="D126" s="86" t="s">
        <v>255</v>
      </c>
      <c r="E126" s="86">
        <v>5</v>
      </c>
      <c r="F126" s="86">
        <v>2</v>
      </c>
      <c r="G126" s="86">
        <v>5</v>
      </c>
    </row>
    <row r="127" spans="1:7">
      <c r="A127" s="85">
        <v>43225</v>
      </c>
      <c r="B127" s="86">
        <v>470000</v>
      </c>
      <c r="C127" s="86" t="s">
        <v>251</v>
      </c>
      <c r="D127" s="86" t="s">
        <v>255</v>
      </c>
      <c r="E127" s="86">
        <v>5</v>
      </c>
      <c r="F127" s="86">
        <v>2</v>
      </c>
      <c r="G127" s="86">
        <v>6</v>
      </c>
    </row>
    <row r="128" spans="1:7">
      <c r="A128" s="85">
        <v>43226</v>
      </c>
      <c r="B128" s="86">
        <v>795000</v>
      </c>
      <c r="C128" s="86" t="s">
        <v>256</v>
      </c>
      <c r="D128" s="86" t="s">
        <v>255</v>
      </c>
      <c r="E128" s="86">
        <v>5</v>
      </c>
      <c r="F128" s="86">
        <v>2</v>
      </c>
      <c r="G128" s="86">
        <v>7</v>
      </c>
    </row>
    <row r="129" spans="1:7">
      <c r="A129" s="85">
        <v>43227</v>
      </c>
      <c r="B129" s="86">
        <v>532000</v>
      </c>
      <c r="C129" s="86" t="s">
        <v>251</v>
      </c>
      <c r="D129" s="86" t="s">
        <v>252</v>
      </c>
      <c r="E129" s="86">
        <v>5</v>
      </c>
      <c r="F129" s="86">
        <v>2</v>
      </c>
      <c r="G129" s="86">
        <v>1</v>
      </c>
    </row>
    <row r="130" spans="1:7">
      <c r="A130" s="85">
        <v>43228</v>
      </c>
      <c r="B130" s="86">
        <v>847000</v>
      </c>
      <c r="C130" s="86" t="s">
        <v>256</v>
      </c>
      <c r="D130" s="86" t="s">
        <v>252</v>
      </c>
      <c r="E130" s="86">
        <v>5</v>
      </c>
      <c r="F130" s="86">
        <v>2</v>
      </c>
      <c r="G130" s="86">
        <v>2</v>
      </c>
    </row>
    <row r="131" spans="1:7">
      <c r="A131" s="85">
        <v>43229</v>
      </c>
      <c r="B131" s="86">
        <v>703000</v>
      </c>
      <c r="C131" s="86" t="s">
        <v>251</v>
      </c>
      <c r="D131" s="86" t="s">
        <v>252</v>
      </c>
      <c r="E131" s="86">
        <v>5</v>
      </c>
      <c r="F131" s="86">
        <v>2</v>
      </c>
      <c r="G131" s="86">
        <v>3</v>
      </c>
    </row>
    <row r="132" spans="1:7">
      <c r="A132" s="85">
        <v>43230</v>
      </c>
      <c r="B132" s="86">
        <v>478000</v>
      </c>
      <c r="C132" s="86" t="s">
        <v>253</v>
      </c>
      <c r="D132" s="86" t="s">
        <v>255</v>
      </c>
      <c r="E132" s="86">
        <v>5</v>
      </c>
      <c r="F132" s="86">
        <v>2</v>
      </c>
      <c r="G132" s="86">
        <v>4</v>
      </c>
    </row>
    <row r="133" spans="1:7">
      <c r="A133" s="85">
        <v>43231</v>
      </c>
      <c r="B133" s="86">
        <v>982000</v>
      </c>
      <c r="C133" s="86" t="s">
        <v>253</v>
      </c>
      <c r="D133" s="86" t="s">
        <v>252</v>
      </c>
      <c r="E133" s="86">
        <v>5</v>
      </c>
      <c r="F133" s="86">
        <v>2</v>
      </c>
      <c r="G133" s="86">
        <v>5</v>
      </c>
    </row>
    <row r="134" spans="1:7">
      <c r="A134" s="85">
        <v>43232</v>
      </c>
      <c r="B134" s="86">
        <v>636000</v>
      </c>
      <c r="C134" s="86" t="s">
        <v>253</v>
      </c>
      <c r="D134" s="86" t="s">
        <v>255</v>
      </c>
      <c r="E134" s="86">
        <v>5</v>
      </c>
      <c r="F134" s="86">
        <v>2</v>
      </c>
      <c r="G134" s="86">
        <v>6</v>
      </c>
    </row>
    <row r="135" spans="1:7">
      <c r="A135" s="85">
        <v>43233</v>
      </c>
      <c r="B135" s="86">
        <v>762000</v>
      </c>
      <c r="C135" s="86" t="s">
        <v>251</v>
      </c>
      <c r="D135" s="86" t="s">
        <v>255</v>
      </c>
      <c r="E135" s="86">
        <v>5</v>
      </c>
      <c r="F135" s="86">
        <v>2</v>
      </c>
      <c r="G135" s="86">
        <v>7</v>
      </c>
    </row>
    <row r="136" spans="1:7">
      <c r="A136" s="85">
        <v>43234</v>
      </c>
      <c r="B136" s="86">
        <v>137000</v>
      </c>
      <c r="C136" s="86" t="s">
        <v>256</v>
      </c>
      <c r="D136" s="86" t="s">
        <v>255</v>
      </c>
      <c r="E136" s="86">
        <v>5</v>
      </c>
      <c r="F136" s="86">
        <v>2</v>
      </c>
      <c r="G136" s="86">
        <v>1</v>
      </c>
    </row>
    <row r="137" spans="1:7">
      <c r="A137" s="85">
        <v>43235</v>
      </c>
      <c r="B137" s="86">
        <v>585000</v>
      </c>
      <c r="C137" s="86" t="s">
        <v>256</v>
      </c>
      <c r="D137" s="86" t="s">
        <v>255</v>
      </c>
      <c r="E137" s="86">
        <v>5</v>
      </c>
      <c r="F137" s="86">
        <v>2</v>
      </c>
      <c r="G137" s="86">
        <v>2</v>
      </c>
    </row>
    <row r="138" spans="1:7">
      <c r="A138" s="85">
        <v>43236</v>
      </c>
      <c r="B138" s="86">
        <v>656000</v>
      </c>
      <c r="C138" s="86" t="s">
        <v>256</v>
      </c>
      <c r="D138" s="86" t="s">
        <v>252</v>
      </c>
      <c r="E138" s="86">
        <v>5</v>
      </c>
      <c r="F138" s="86">
        <v>2</v>
      </c>
      <c r="G138" s="86">
        <v>3</v>
      </c>
    </row>
    <row r="139" spans="1:7">
      <c r="A139" s="85">
        <v>43237</v>
      </c>
      <c r="B139" s="86">
        <v>751000</v>
      </c>
      <c r="C139" s="86" t="s">
        <v>253</v>
      </c>
      <c r="D139" s="86" t="s">
        <v>254</v>
      </c>
      <c r="E139" s="86">
        <v>5</v>
      </c>
      <c r="F139" s="86">
        <v>2</v>
      </c>
      <c r="G139" s="86">
        <v>4</v>
      </c>
    </row>
    <row r="140" spans="1:7">
      <c r="A140" s="85">
        <v>43238</v>
      </c>
      <c r="B140" s="86">
        <v>710000</v>
      </c>
      <c r="C140" s="86" t="s">
        <v>251</v>
      </c>
      <c r="D140" s="86" t="s">
        <v>254</v>
      </c>
      <c r="E140" s="86">
        <v>5</v>
      </c>
      <c r="F140" s="86">
        <v>2</v>
      </c>
      <c r="G140" s="86">
        <v>5</v>
      </c>
    </row>
    <row r="141" spans="1:7">
      <c r="A141" s="85">
        <v>43239</v>
      </c>
      <c r="B141" s="86">
        <v>677000</v>
      </c>
      <c r="C141" s="86" t="s">
        <v>251</v>
      </c>
      <c r="D141" s="86" t="s">
        <v>255</v>
      </c>
      <c r="E141" s="86">
        <v>5</v>
      </c>
      <c r="F141" s="86">
        <v>2</v>
      </c>
      <c r="G141" s="86">
        <v>6</v>
      </c>
    </row>
    <row r="142" spans="1:7">
      <c r="A142" s="85">
        <v>43240</v>
      </c>
      <c r="B142" s="86">
        <v>564000</v>
      </c>
      <c r="C142" s="86" t="s">
        <v>251</v>
      </c>
      <c r="D142" s="86" t="s">
        <v>255</v>
      </c>
      <c r="E142" s="86">
        <v>5</v>
      </c>
      <c r="F142" s="86">
        <v>2</v>
      </c>
      <c r="G142" s="86">
        <v>7</v>
      </c>
    </row>
    <row r="143" spans="1:7">
      <c r="A143" s="85">
        <v>43241</v>
      </c>
      <c r="B143" s="86">
        <v>544000</v>
      </c>
      <c r="C143" s="86" t="s">
        <v>253</v>
      </c>
      <c r="D143" s="86" t="s">
        <v>254</v>
      </c>
      <c r="E143" s="86">
        <v>5</v>
      </c>
      <c r="F143" s="86">
        <v>2</v>
      </c>
      <c r="G143" s="86">
        <v>1</v>
      </c>
    </row>
    <row r="144" spans="1:7">
      <c r="A144" s="85">
        <v>43242</v>
      </c>
      <c r="B144" s="86">
        <v>489000</v>
      </c>
      <c r="C144" s="86" t="s">
        <v>251</v>
      </c>
      <c r="D144" s="86" t="s">
        <v>255</v>
      </c>
      <c r="E144" s="86">
        <v>5</v>
      </c>
      <c r="F144" s="86">
        <v>2</v>
      </c>
      <c r="G144" s="86">
        <v>2</v>
      </c>
    </row>
    <row r="145" spans="1:7">
      <c r="A145" s="85">
        <v>43243</v>
      </c>
      <c r="B145" s="86">
        <v>567000</v>
      </c>
      <c r="C145" s="86" t="s">
        <v>253</v>
      </c>
      <c r="D145" s="86" t="s">
        <v>254</v>
      </c>
      <c r="E145" s="86">
        <v>5</v>
      </c>
      <c r="F145" s="86">
        <v>2</v>
      </c>
      <c r="G145" s="86">
        <v>3</v>
      </c>
    </row>
    <row r="146" spans="1:7">
      <c r="A146" s="85">
        <v>43244</v>
      </c>
      <c r="B146" s="86">
        <v>639000</v>
      </c>
      <c r="C146" s="86" t="s">
        <v>253</v>
      </c>
      <c r="D146" s="86" t="s">
        <v>255</v>
      </c>
      <c r="E146" s="86">
        <v>5</v>
      </c>
      <c r="F146" s="86">
        <v>2</v>
      </c>
      <c r="G146" s="86">
        <v>4</v>
      </c>
    </row>
    <row r="147" spans="1:7">
      <c r="A147" s="85">
        <v>43245</v>
      </c>
      <c r="B147" s="86">
        <v>987000</v>
      </c>
      <c r="C147" s="86" t="s">
        <v>253</v>
      </c>
      <c r="D147" s="86" t="s">
        <v>252</v>
      </c>
      <c r="E147" s="86">
        <v>5</v>
      </c>
      <c r="F147" s="86">
        <v>2</v>
      </c>
      <c r="G147" s="86">
        <v>5</v>
      </c>
    </row>
    <row r="148" spans="1:7">
      <c r="A148" s="85">
        <v>43246</v>
      </c>
      <c r="B148" s="86">
        <v>199000</v>
      </c>
      <c r="C148" s="86" t="s">
        <v>253</v>
      </c>
      <c r="D148" s="86" t="s">
        <v>254</v>
      </c>
      <c r="E148" s="86">
        <v>5</v>
      </c>
      <c r="F148" s="86">
        <v>2</v>
      </c>
      <c r="G148" s="86">
        <v>6</v>
      </c>
    </row>
    <row r="149" spans="1:7">
      <c r="A149" s="85">
        <v>43247</v>
      </c>
      <c r="B149" s="86">
        <v>143000</v>
      </c>
      <c r="C149" s="86" t="s">
        <v>253</v>
      </c>
      <c r="D149" s="86" t="s">
        <v>254</v>
      </c>
      <c r="E149" s="86">
        <v>5</v>
      </c>
      <c r="F149" s="86">
        <v>2</v>
      </c>
      <c r="G149" s="86">
        <v>7</v>
      </c>
    </row>
    <row r="150" spans="1:7">
      <c r="A150" s="85">
        <v>43248</v>
      </c>
      <c r="B150" s="86">
        <v>137000</v>
      </c>
      <c r="C150" s="86" t="s">
        <v>251</v>
      </c>
      <c r="D150" s="86" t="s">
        <v>254</v>
      </c>
      <c r="E150" s="86">
        <v>5</v>
      </c>
      <c r="F150" s="86">
        <v>2</v>
      </c>
      <c r="G150" s="86">
        <v>1</v>
      </c>
    </row>
    <row r="151" spans="1:7">
      <c r="A151" s="85">
        <v>43249</v>
      </c>
      <c r="B151" s="86">
        <v>644000</v>
      </c>
      <c r="C151" s="86" t="s">
        <v>253</v>
      </c>
      <c r="D151" s="86" t="s">
        <v>254</v>
      </c>
      <c r="E151" s="86">
        <v>5</v>
      </c>
      <c r="F151" s="86">
        <v>2</v>
      </c>
      <c r="G151" s="86">
        <v>2</v>
      </c>
    </row>
    <row r="152" spans="1:7">
      <c r="A152" s="85">
        <v>43250</v>
      </c>
      <c r="B152" s="86">
        <v>931000</v>
      </c>
      <c r="C152" s="86" t="s">
        <v>253</v>
      </c>
      <c r="D152" s="86" t="s">
        <v>252</v>
      </c>
      <c r="E152" s="86">
        <v>5</v>
      </c>
      <c r="F152" s="86">
        <v>2</v>
      </c>
      <c r="G152" s="86">
        <v>3</v>
      </c>
    </row>
    <row r="153" spans="1:7">
      <c r="A153" s="85">
        <v>43251</v>
      </c>
      <c r="B153" s="86">
        <v>106000</v>
      </c>
      <c r="C153" s="86" t="s">
        <v>251</v>
      </c>
      <c r="D153" s="86" t="s">
        <v>255</v>
      </c>
      <c r="E153" s="86">
        <v>5</v>
      </c>
      <c r="F153" s="86">
        <v>2</v>
      </c>
      <c r="G153" s="86">
        <v>4</v>
      </c>
    </row>
    <row r="154" spans="1:7">
      <c r="A154" s="85">
        <v>43252</v>
      </c>
      <c r="B154" s="86">
        <v>849000</v>
      </c>
      <c r="C154" s="86" t="s">
        <v>251</v>
      </c>
      <c r="D154" s="86" t="s">
        <v>254</v>
      </c>
      <c r="E154" s="86">
        <v>6</v>
      </c>
      <c r="F154" s="86">
        <v>2</v>
      </c>
      <c r="G154" s="86">
        <v>5</v>
      </c>
    </row>
    <row r="155" spans="1:7">
      <c r="A155" s="85">
        <v>43253</v>
      </c>
      <c r="B155" s="86">
        <v>217000</v>
      </c>
      <c r="C155" s="86" t="s">
        <v>251</v>
      </c>
      <c r="D155" s="86" t="s">
        <v>254</v>
      </c>
      <c r="E155" s="86">
        <v>6</v>
      </c>
      <c r="F155" s="86">
        <v>2</v>
      </c>
      <c r="G155" s="86">
        <v>6</v>
      </c>
    </row>
    <row r="156" spans="1:7">
      <c r="A156" s="85">
        <v>43254</v>
      </c>
      <c r="B156" s="86">
        <v>855000</v>
      </c>
      <c r="C156" s="86" t="s">
        <v>251</v>
      </c>
      <c r="D156" s="86" t="s">
        <v>255</v>
      </c>
      <c r="E156" s="86">
        <v>6</v>
      </c>
      <c r="F156" s="86">
        <v>2</v>
      </c>
      <c r="G156" s="86">
        <v>7</v>
      </c>
    </row>
    <row r="157" spans="1:7">
      <c r="A157" s="85">
        <v>43255</v>
      </c>
      <c r="B157" s="86">
        <v>341000</v>
      </c>
      <c r="C157" s="86" t="s">
        <v>251</v>
      </c>
      <c r="D157" s="86" t="s">
        <v>252</v>
      </c>
      <c r="E157" s="86">
        <v>6</v>
      </c>
      <c r="F157" s="86">
        <v>2</v>
      </c>
      <c r="G157" s="86">
        <v>1</v>
      </c>
    </row>
    <row r="158" spans="1:7">
      <c r="A158" s="85">
        <v>43256</v>
      </c>
      <c r="B158" s="86">
        <v>692000</v>
      </c>
      <c r="C158" s="86" t="s">
        <v>256</v>
      </c>
      <c r="D158" s="86" t="s">
        <v>255</v>
      </c>
      <c r="E158" s="86">
        <v>6</v>
      </c>
      <c r="F158" s="86">
        <v>2</v>
      </c>
      <c r="G158" s="86">
        <v>2</v>
      </c>
    </row>
    <row r="159" spans="1:7">
      <c r="A159" s="85">
        <v>43257</v>
      </c>
      <c r="B159" s="86">
        <v>479000</v>
      </c>
      <c r="C159" s="86" t="s">
        <v>256</v>
      </c>
      <c r="D159" s="86" t="s">
        <v>254</v>
      </c>
      <c r="E159" s="86">
        <v>6</v>
      </c>
      <c r="F159" s="86">
        <v>2</v>
      </c>
      <c r="G159" s="86">
        <v>3</v>
      </c>
    </row>
    <row r="160" spans="1:7">
      <c r="A160" s="85">
        <v>43258</v>
      </c>
      <c r="B160" s="86">
        <v>377000</v>
      </c>
      <c r="C160" s="86" t="s">
        <v>256</v>
      </c>
      <c r="D160" s="86" t="s">
        <v>252</v>
      </c>
      <c r="E160" s="86">
        <v>6</v>
      </c>
      <c r="F160" s="86">
        <v>2</v>
      </c>
      <c r="G160" s="86">
        <v>4</v>
      </c>
    </row>
    <row r="161" spans="1:7">
      <c r="A161" s="85">
        <v>43259</v>
      </c>
      <c r="B161" s="86">
        <v>637000</v>
      </c>
      <c r="C161" s="86" t="s">
        <v>256</v>
      </c>
      <c r="D161" s="86" t="s">
        <v>252</v>
      </c>
      <c r="E161" s="86">
        <v>6</v>
      </c>
      <c r="F161" s="86">
        <v>2</v>
      </c>
      <c r="G161" s="86">
        <v>5</v>
      </c>
    </row>
    <row r="162" spans="1:7">
      <c r="A162" s="85">
        <v>43260</v>
      </c>
      <c r="B162" s="86">
        <v>856000</v>
      </c>
      <c r="C162" s="86" t="s">
        <v>253</v>
      </c>
      <c r="D162" s="86" t="s">
        <v>252</v>
      </c>
      <c r="E162" s="86">
        <v>6</v>
      </c>
      <c r="F162" s="86">
        <v>2</v>
      </c>
      <c r="G162" s="86">
        <v>6</v>
      </c>
    </row>
    <row r="163" spans="1:7">
      <c r="A163" s="85">
        <v>43261</v>
      </c>
      <c r="B163" s="86">
        <v>342000</v>
      </c>
      <c r="C163" s="86" t="s">
        <v>253</v>
      </c>
      <c r="D163" s="86" t="s">
        <v>252</v>
      </c>
      <c r="E163" s="86">
        <v>6</v>
      </c>
      <c r="F163" s="86">
        <v>2</v>
      </c>
      <c r="G163" s="86">
        <v>7</v>
      </c>
    </row>
    <row r="164" spans="1:7">
      <c r="A164" s="85">
        <v>43262</v>
      </c>
      <c r="B164" s="86">
        <v>171000</v>
      </c>
      <c r="C164" s="86" t="s">
        <v>256</v>
      </c>
      <c r="D164" s="86" t="s">
        <v>252</v>
      </c>
      <c r="E164" s="86">
        <v>6</v>
      </c>
      <c r="F164" s="86">
        <v>2</v>
      </c>
      <c r="G164" s="86">
        <v>1</v>
      </c>
    </row>
    <row r="165" spans="1:7">
      <c r="A165" s="85">
        <v>43263</v>
      </c>
      <c r="B165" s="86">
        <v>756000</v>
      </c>
      <c r="C165" s="86" t="s">
        <v>256</v>
      </c>
      <c r="D165" s="86" t="s">
        <v>254</v>
      </c>
      <c r="E165" s="86">
        <v>6</v>
      </c>
      <c r="F165" s="86">
        <v>2</v>
      </c>
      <c r="G165" s="86">
        <v>2</v>
      </c>
    </row>
    <row r="166" spans="1:7">
      <c r="A166" s="85">
        <v>43264</v>
      </c>
      <c r="B166" s="86">
        <v>819000</v>
      </c>
      <c r="C166" s="86" t="s">
        <v>251</v>
      </c>
      <c r="D166" s="86" t="s">
        <v>254</v>
      </c>
      <c r="E166" s="86">
        <v>6</v>
      </c>
      <c r="F166" s="86">
        <v>2</v>
      </c>
      <c r="G166" s="86">
        <v>3</v>
      </c>
    </row>
    <row r="167" spans="1:7">
      <c r="A167" s="85">
        <v>43265</v>
      </c>
      <c r="B167" s="86">
        <v>421000</v>
      </c>
      <c r="C167" s="86" t="s">
        <v>256</v>
      </c>
      <c r="D167" s="86" t="s">
        <v>252</v>
      </c>
      <c r="E167" s="86">
        <v>6</v>
      </c>
      <c r="F167" s="86">
        <v>2</v>
      </c>
      <c r="G167" s="86">
        <v>4</v>
      </c>
    </row>
    <row r="168" spans="1:7">
      <c r="A168" s="85">
        <v>43266</v>
      </c>
      <c r="B168" s="86">
        <v>245000</v>
      </c>
      <c r="C168" s="86" t="s">
        <v>251</v>
      </c>
      <c r="D168" s="86" t="s">
        <v>255</v>
      </c>
      <c r="E168" s="86">
        <v>6</v>
      </c>
      <c r="F168" s="86">
        <v>2</v>
      </c>
      <c r="G168" s="86">
        <v>5</v>
      </c>
    </row>
    <row r="169" spans="1:7">
      <c r="A169" s="85">
        <v>43267</v>
      </c>
      <c r="B169" s="86">
        <v>575000</v>
      </c>
      <c r="C169" s="86" t="s">
        <v>256</v>
      </c>
      <c r="D169" s="86" t="s">
        <v>254</v>
      </c>
      <c r="E169" s="86">
        <v>6</v>
      </c>
      <c r="F169" s="86">
        <v>2</v>
      </c>
      <c r="G169" s="86">
        <v>6</v>
      </c>
    </row>
    <row r="170" spans="1:7">
      <c r="A170" s="85">
        <v>43268</v>
      </c>
      <c r="B170" s="86">
        <v>270000</v>
      </c>
      <c r="C170" s="86" t="s">
        <v>253</v>
      </c>
      <c r="D170" s="86" t="s">
        <v>255</v>
      </c>
      <c r="E170" s="86">
        <v>6</v>
      </c>
      <c r="F170" s="86">
        <v>2</v>
      </c>
      <c r="G170" s="86">
        <v>7</v>
      </c>
    </row>
    <row r="171" spans="1:7">
      <c r="A171" s="85">
        <v>43269</v>
      </c>
      <c r="B171" s="86">
        <v>193000</v>
      </c>
      <c r="C171" s="86" t="s">
        <v>251</v>
      </c>
      <c r="D171" s="86" t="s">
        <v>255</v>
      </c>
      <c r="E171" s="86">
        <v>6</v>
      </c>
      <c r="F171" s="86">
        <v>2</v>
      </c>
      <c r="G171" s="86">
        <v>1</v>
      </c>
    </row>
    <row r="172" spans="1:7">
      <c r="A172" s="85">
        <v>43270</v>
      </c>
      <c r="B172" s="86">
        <v>980000</v>
      </c>
      <c r="C172" s="86" t="s">
        <v>251</v>
      </c>
      <c r="D172" s="86" t="s">
        <v>254</v>
      </c>
      <c r="E172" s="86">
        <v>6</v>
      </c>
      <c r="F172" s="86">
        <v>2</v>
      </c>
      <c r="G172" s="86">
        <v>2</v>
      </c>
    </row>
    <row r="173" spans="1:7">
      <c r="A173" s="85">
        <v>43271</v>
      </c>
      <c r="B173" s="86">
        <v>792000</v>
      </c>
      <c r="C173" s="86" t="s">
        <v>256</v>
      </c>
      <c r="D173" s="86" t="s">
        <v>252</v>
      </c>
      <c r="E173" s="86">
        <v>6</v>
      </c>
      <c r="F173" s="86">
        <v>2</v>
      </c>
      <c r="G173" s="86">
        <v>3</v>
      </c>
    </row>
    <row r="174" spans="1:7">
      <c r="A174" s="85">
        <v>43272</v>
      </c>
      <c r="B174" s="86">
        <v>732000</v>
      </c>
      <c r="C174" s="86" t="s">
        <v>256</v>
      </c>
      <c r="D174" s="86" t="s">
        <v>254</v>
      </c>
      <c r="E174" s="86">
        <v>6</v>
      </c>
      <c r="F174" s="86">
        <v>2</v>
      </c>
      <c r="G174" s="86">
        <v>4</v>
      </c>
    </row>
    <row r="175" spans="1:7">
      <c r="A175" s="85">
        <v>43273</v>
      </c>
      <c r="B175" s="86">
        <v>615000</v>
      </c>
      <c r="C175" s="86" t="s">
        <v>251</v>
      </c>
      <c r="D175" s="86" t="s">
        <v>254</v>
      </c>
      <c r="E175" s="86">
        <v>6</v>
      </c>
      <c r="F175" s="86">
        <v>2</v>
      </c>
      <c r="G175" s="86">
        <v>5</v>
      </c>
    </row>
    <row r="176" spans="1:7">
      <c r="A176" s="85">
        <v>43274</v>
      </c>
      <c r="B176" s="86">
        <v>801000</v>
      </c>
      <c r="C176" s="86" t="s">
        <v>253</v>
      </c>
      <c r="D176" s="86" t="s">
        <v>252</v>
      </c>
      <c r="E176" s="86">
        <v>6</v>
      </c>
      <c r="F176" s="86">
        <v>2</v>
      </c>
      <c r="G176" s="86">
        <v>6</v>
      </c>
    </row>
    <row r="177" spans="1:7">
      <c r="A177" s="85">
        <v>43275</v>
      </c>
      <c r="B177" s="86">
        <v>424000</v>
      </c>
      <c r="C177" s="86" t="s">
        <v>251</v>
      </c>
      <c r="D177" s="86" t="s">
        <v>255</v>
      </c>
      <c r="E177" s="86">
        <v>6</v>
      </c>
      <c r="F177" s="86">
        <v>2</v>
      </c>
      <c r="G177" s="86">
        <v>7</v>
      </c>
    </row>
    <row r="178" spans="1:7">
      <c r="A178" s="85">
        <v>43276</v>
      </c>
      <c r="B178" s="86">
        <v>448000</v>
      </c>
      <c r="C178" s="86" t="s">
        <v>251</v>
      </c>
      <c r="D178" s="86" t="s">
        <v>252</v>
      </c>
      <c r="E178" s="86">
        <v>6</v>
      </c>
      <c r="F178" s="86">
        <v>2</v>
      </c>
      <c r="G178" s="86">
        <v>1</v>
      </c>
    </row>
    <row r="179" spans="1:7">
      <c r="A179" s="85">
        <v>43277</v>
      </c>
      <c r="B179" s="86">
        <v>816000</v>
      </c>
      <c r="C179" s="86" t="s">
        <v>251</v>
      </c>
      <c r="D179" s="86" t="s">
        <v>252</v>
      </c>
      <c r="E179" s="86">
        <v>6</v>
      </c>
      <c r="F179" s="86">
        <v>2</v>
      </c>
      <c r="G179" s="86">
        <v>2</v>
      </c>
    </row>
    <row r="180" spans="1:7">
      <c r="A180" s="85">
        <v>43278</v>
      </c>
      <c r="B180" s="86">
        <v>900000</v>
      </c>
      <c r="C180" s="86" t="s">
        <v>251</v>
      </c>
      <c r="D180" s="86" t="s">
        <v>252</v>
      </c>
      <c r="E180" s="86">
        <v>6</v>
      </c>
      <c r="F180" s="86">
        <v>2</v>
      </c>
      <c r="G180" s="86">
        <v>3</v>
      </c>
    </row>
    <row r="181" spans="1:7">
      <c r="A181" s="85">
        <v>43279</v>
      </c>
      <c r="B181" s="86">
        <v>92000</v>
      </c>
      <c r="C181" s="86" t="s">
        <v>253</v>
      </c>
      <c r="D181" s="86" t="s">
        <v>255</v>
      </c>
      <c r="E181" s="86">
        <v>6</v>
      </c>
      <c r="F181" s="86">
        <v>2</v>
      </c>
      <c r="G181" s="86">
        <v>4</v>
      </c>
    </row>
    <row r="182" spans="1:7">
      <c r="A182" s="85">
        <v>43280</v>
      </c>
      <c r="B182" s="86">
        <v>813000</v>
      </c>
      <c r="C182" s="86" t="s">
        <v>256</v>
      </c>
      <c r="D182" s="86" t="s">
        <v>252</v>
      </c>
      <c r="E182" s="86">
        <v>6</v>
      </c>
      <c r="F182" s="86">
        <v>2</v>
      </c>
      <c r="G182" s="86">
        <v>5</v>
      </c>
    </row>
    <row r="183" spans="1:7">
      <c r="A183" s="85">
        <v>43281</v>
      </c>
      <c r="B183" s="86">
        <v>219000</v>
      </c>
      <c r="C183" s="86" t="s">
        <v>256</v>
      </c>
      <c r="D183" s="86" t="s">
        <v>252</v>
      </c>
      <c r="E183" s="86">
        <v>6</v>
      </c>
      <c r="F183" s="86">
        <v>2</v>
      </c>
      <c r="G183" s="86">
        <v>6</v>
      </c>
    </row>
    <row r="184" spans="1:7">
      <c r="A184" s="89"/>
    </row>
    <row r="185" spans="1:7">
      <c r="A185" s="89"/>
    </row>
    <row r="186" spans="1:7">
      <c r="A186" s="89"/>
    </row>
    <row r="187" spans="1:7">
      <c r="A187" s="89"/>
    </row>
    <row r="188" spans="1:7">
      <c r="A188" s="89"/>
    </row>
    <row r="189" spans="1:7">
      <c r="A189" s="89"/>
    </row>
    <row r="190" spans="1:7">
      <c r="A190" s="89"/>
    </row>
    <row r="191" spans="1:7">
      <c r="A191" s="89"/>
    </row>
    <row r="192" spans="1:7">
      <c r="A192" s="89"/>
    </row>
    <row r="193" spans="1:1">
      <c r="A193" s="89"/>
    </row>
    <row r="194" spans="1:1">
      <c r="A194" s="89"/>
    </row>
    <row r="195" spans="1:1">
      <c r="A195" s="89"/>
    </row>
    <row r="196" spans="1:1">
      <c r="A196" s="89"/>
    </row>
    <row r="197" spans="1:1">
      <c r="A197" s="89"/>
    </row>
    <row r="198" spans="1:1">
      <c r="A198" s="89"/>
    </row>
    <row r="199" spans="1:1">
      <c r="A199" s="89"/>
    </row>
    <row r="200" spans="1:1">
      <c r="A200" s="89"/>
    </row>
    <row r="201" spans="1:1">
      <c r="A201" s="89"/>
    </row>
    <row r="202" spans="1:1">
      <c r="A202" s="89"/>
    </row>
    <row r="203" spans="1:1">
      <c r="A203" s="89"/>
    </row>
    <row r="204" spans="1:1">
      <c r="A204" s="89"/>
    </row>
    <row r="205" spans="1:1">
      <c r="A205" s="89"/>
    </row>
    <row r="206" spans="1:1">
      <c r="A206" s="89"/>
    </row>
    <row r="207" spans="1:1">
      <c r="A207" s="89"/>
    </row>
    <row r="208" spans="1:1">
      <c r="A208" s="89"/>
    </row>
    <row r="209" spans="1:1">
      <c r="A209" s="89"/>
    </row>
    <row r="210" spans="1:1">
      <c r="A210" s="89"/>
    </row>
    <row r="211" spans="1:1">
      <c r="A211" s="89"/>
    </row>
    <row r="212" spans="1:1">
      <c r="A212" s="89"/>
    </row>
    <row r="213" spans="1:1">
      <c r="A213" s="89"/>
    </row>
    <row r="214" spans="1:1">
      <c r="A214" s="89"/>
    </row>
    <row r="215" spans="1:1">
      <c r="A215" s="89"/>
    </row>
    <row r="216" spans="1:1">
      <c r="A216" s="89"/>
    </row>
    <row r="217" spans="1:1">
      <c r="A217" s="89"/>
    </row>
    <row r="218" spans="1:1">
      <c r="A218" s="89"/>
    </row>
    <row r="219" spans="1:1">
      <c r="A219" s="89"/>
    </row>
    <row r="220" spans="1:1">
      <c r="A220" s="89"/>
    </row>
    <row r="221" spans="1:1">
      <c r="A221" s="89"/>
    </row>
    <row r="222" spans="1:1">
      <c r="A222" s="89"/>
    </row>
    <row r="223" spans="1:1">
      <c r="A223" s="89"/>
    </row>
    <row r="224" spans="1:1">
      <c r="A224" s="89"/>
    </row>
    <row r="225" spans="1:1">
      <c r="A225" s="89"/>
    </row>
    <row r="226" spans="1:1">
      <c r="A226" s="89"/>
    </row>
    <row r="227" spans="1:1">
      <c r="A227" s="89"/>
    </row>
    <row r="228" spans="1:1">
      <c r="A228" s="89"/>
    </row>
    <row r="229" spans="1:1">
      <c r="A229" s="89"/>
    </row>
    <row r="230" spans="1:1">
      <c r="A230" s="89"/>
    </row>
    <row r="231" spans="1:1">
      <c r="A231" s="89"/>
    </row>
    <row r="232" spans="1:1">
      <c r="A232" s="89"/>
    </row>
    <row r="233" spans="1:1">
      <c r="A233" s="89"/>
    </row>
    <row r="234" spans="1:1">
      <c r="A234" s="89"/>
    </row>
    <row r="235" spans="1:1">
      <c r="A235" s="89"/>
    </row>
    <row r="236" spans="1:1">
      <c r="A236" s="89"/>
    </row>
    <row r="237" spans="1:1">
      <c r="A237" s="89"/>
    </row>
    <row r="238" spans="1:1">
      <c r="A238" s="89"/>
    </row>
    <row r="239" spans="1:1">
      <c r="A239" s="89"/>
    </row>
    <row r="240" spans="1:1">
      <c r="A240" s="89"/>
    </row>
    <row r="241" spans="1:1">
      <c r="A241" s="89"/>
    </row>
    <row r="242" spans="1:1">
      <c r="A242" s="89"/>
    </row>
    <row r="243" spans="1:1">
      <c r="A243" s="89"/>
    </row>
    <row r="244" spans="1:1">
      <c r="A244" s="89"/>
    </row>
    <row r="245" spans="1:1">
      <c r="A245" s="89"/>
    </row>
    <row r="246" spans="1:1">
      <c r="A246" s="89"/>
    </row>
    <row r="247" spans="1:1">
      <c r="A247" s="89"/>
    </row>
    <row r="248" spans="1:1">
      <c r="A248" s="89"/>
    </row>
    <row r="249" spans="1:1">
      <c r="A249" s="89"/>
    </row>
    <row r="250" spans="1:1">
      <c r="A250" s="89"/>
    </row>
    <row r="251" spans="1:1">
      <c r="A251" s="89"/>
    </row>
    <row r="252" spans="1:1">
      <c r="A252" s="89"/>
    </row>
    <row r="253" spans="1:1">
      <c r="A253" s="89"/>
    </row>
    <row r="254" spans="1:1">
      <c r="A254" s="89"/>
    </row>
    <row r="255" spans="1:1">
      <c r="A255" s="89"/>
    </row>
    <row r="256" spans="1:1">
      <c r="A256" s="89"/>
    </row>
    <row r="257" spans="1:1">
      <c r="A257" s="89"/>
    </row>
    <row r="258" spans="1:1">
      <c r="A258" s="89"/>
    </row>
    <row r="259" spans="1:1">
      <c r="A259" s="89"/>
    </row>
    <row r="260" spans="1:1">
      <c r="A260" s="89"/>
    </row>
    <row r="261" spans="1:1">
      <c r="A261" s="89"/>
    </row>
    <row r="262" spans="1:1">
      <c r="A262" s="89"/>
    </row>
    <row r="263" spans="1:1">
      <c r="A263" s="89"/>
    </row>
    <row r="264" spans="1:1">
      <c r="A264" s="89"/>
    </row>
    <row r="265" spans="1:1">
      <c r="A265" s="89"/>
    </row>
    <row r="266" spans="1:1">
      <c r="A266" s="89"/>
    </row>
    <row r="267" spans="1:1">
      <c r="A267" s="89"/>
    </row>
    <row r="268" spans="1:1">
      <c r="A268" s="89"/>
    </row>
    <row r="269" spans="1:1">
      <c r="A269" s="89"/>
    </row>
    <row r="270" spans="1:1">
      <c r="A270" s="89"/>
    </row>
    <row r="271" spans="1:1">
      <c r="A271" s="89"/>
    </row>
    <row r="272" spans="1:1">
      <c r="A272" s="89"/>
    </row>
    <row r="273" spans="1:1">
      <c r="A273" s="89"/>
    </row>
    <row r="274" spans="1:1">
      <c r="A274" s="89"/>
    </row>
    <row r="275" spans="1:1">
      <c r="A275" s="89"/>
    </row>
    <row r="276" spans="1:1">
      <c r="A276" s="89"/>
    </row>
    <row r="277" spans="1:1">
      <c r="A277" s="89"/>
    </row>
    <row r="278" spans="1:1">
      <c r="A278" s="89"/>
    </row>
    <row r="279" spans="1:1">
      <c r="A279" s="89"/>
    </row>
    <row r="280" spans="1:1">
      <c r="A280" s="89"/>
    </row>
    <row r="281" spans="1:1">
      <c r="A281" s="89"/>
    </row>
    <row r="282" spans="1:1">
      <c r="A282" s="89"/>
    </row>
    <row r="283" spans="1:1">
      <c r="A283" s="89"/>
    </row>
    <row r="284" spans="1:1">
      <c r="A284" s="89"/>
    </row>
    <row r="285" spans="1:1">
      <c r="A285" s="89"/>
    </row>
    <row r="286" spans="1:1">
      <c r="A286" s="89"/>
    </row>
    <row r="287" spans="1:1">
      <c r="A287" s="89"/>
    </row>
    <row r="288" spans="1:1">
      <c r="A288" s="89"/>
    </row>
    <row r="289" spans="1:1">
      <c r="A289" s="89"/>
    </row>
    <row r="290" spans="1:1">
      <c r="A290" s="89"/>
    </row>
    <row r="291" spans="1:1">
      <c r="A291" s="89"/>
    </row>
    <row r="292" spans="1:1">
      <c r="A292" s="89"/>
    </row>
    <row r="293" spans="1:1">
      <c r="A293" s="89"/>
    </row>
    <row r="294" spans="1:1">
      <c r="A294" s="89"/>
    </row>
    <row r="295" spans="1:1">
      <c r="A295" s="89"/>
    </row>
    <row r="296" spans="1:1">
      <c r="A296" s="89"/>
    </row>
    <row r="297" spans="1:1">
      <c r="A297" s="89"/>
    </row>
    <row r="298" spans="1:1">
      <c r="A298" s="89"/>
    </row>
    <row r="299" spans="1:1">
      <c r="A299" s="89"/>
    </row>
    <row r="300" spans="1:1">
      <c r="A300" s="89"/>
    </row>
    <row r="301" spans="1:1">
      <c r="A301" s="89"/>
    </row>
    <row r="302" spans="1:1">
      <c r="A302" s="89"/>
    </row>
    <row r="303" spans="1:1">
      <c r="A303" s="89"/>
    </row>
    <row r="304" spans="1:1">
      <c r="A304" s="89"/>
    </row>
    <row r="305" spans="1:1">
      <c r="A305" s="89"/>
    </row>
    <row r="306" spans="1:1">
      <c r="A306" s="89"/>
    </row>
    <row r="307" spans="1:1">
      <c r="A307" s="89"/>
    </row>
    <row r="308" spans="1:1">
      <c r="A308" s="89"/>
    </row>
    <row r="309" spans="1:1">
      <c r="A309" s="89"/>
    </row>
    <row r="310" spans="1:1">
      <c r="A310" s="89"/>
    </row>
    <row r="311" spans="1:1">
      <c r="A311" s="89"/>
    </row>
    <row r="312" spans="1:1">
      <c r="A312" s="89"/>
    </row>
    <row r="313" spans="1:1">
      <c r="A313" s="89"/>
    </row>
    <row r="314" spans="1:1">
      <c r="A314" s="89"/>
    </row>
    <row r="315" spans="1:1">
      <c r="A315" s="89"/>
    </row>
    <row r="316" spans="1:1">
      <c r="A316" s="89"/>
    </row>
    <row r="317" spans="1:1">
      <c r="A317" s="89"/>
    </row>
    <row r="318" spans="1:1">
      <c r="A318" s="89"/>
    </row>
    <row r="319" spans="1:1">
      <c r="A319" s="89"/>
    </row>
    <row r="320" spans="1:1">
      <c r="A320" s="89"/>
    </row>
    <row r="321" spans="1:1">
      <c r="A321" s="89"/>
    </row>
    <row r="322" spans="1:1">
      <c r="A322" s="89"/>
    </row>
    <row r="323" spans="1:1">
      <c r="A323" s="89"/>
    </row>
    <row r="324" spans="1:1">
      <c r="A324" s="89"/>
    </row>
    <row r="325" spans="1:1">
      <c r="A325" s="89"/>
    </row>
    <row r="326" spans="1:1">
      <c r="A326" s="89"/>
    </row>
    <row r="327" spans="1:1">
      <c r="A327" s="89"/>
    </row>
    <row r="328" spans="1:1">
      <c r="A328" s="89"/>
    </row>
    <row r="329" spans="1:1">
      <c r="A329" s="89"/>
    </row>
    <row r="330" spans="1:1">
      <c r="A330" s="89"/>
    </row>
    <row r="331" spans="1:1">
      <c r="A331" s="89"/>
    </row>
    <row r="332" spans="1:1">
      <c r="A332" s="89"/>
    </row>
    <row r="333" spans="1:1">
      <c r="A333" s="89"/>
    </row>
    <row r="334" spans="1:1">
      <c r="A334" s="89"/>
    </row>
    <row r="335" spans="1:1">
      <c r="A335" s="89"/>
    </row>
    <row r="336" spans="1:1">
      <c r="A336" s="89"/>
    </row>
    <row r="337" spans="1:1">
      <c r="A337" s="89"/>
    </row>
    <row r="338" spans="1:1">
      <c r="A338" s="89"/>
    </row>
    <row r="339" spans="1:1">
      <c r="A339" s="89"/>
    </row>
    <row r="340" spans="1:1">
      <c r="A340" s="89"/>
    </row>
    <row r="341" spans="1:1">
      <c r="A341" s="89"/>
    </row>
    <row r="342" spans="1:1">
      <c r="A342" s="89"/>
    </row>
    <row r="343" spans="1:1">
      <c r="A343" s="89"/>
    </row>
    <row r="344" spans="1:1">
      <c r="A344" s="89"/>
    </row>
    <row r="345" spans="1:1">
      <c r="A345" s="89"/>
    </row>
    <row r="346" spans="1:1">
      <c r="A346" s="89"/>
    </row>
    <row r="347" spans="1:1">
      <c r="A347" s="89"/>
    </row>
    <row r="348" spans="1:1">
      <c r="A348" s="89"/>
    </row>
    <row r="349" spans="1:1">
      <c r="A349" s="89"/>
    </row>
    <row r="350" spans="1:1">
      <c r="A350" s="89"/>
    </row>
    <row r="351" spans="1:1">
      <c r="A351" s="89"/>
    </row>
    <row r="352" spans="1:1">
      <c r="A352" s="89"/>
    </row>
    <row r="353" spans="1:1">
      <c r="A353" s="89"/>
    </row>
    <row r="354" spans="1:1">
      <c r="A354" s="89"/>
    </row>
    <row r="355" spans="1:1">
      <c r="A355" s="89"/>
    </row>
    <row r="356" spans="1:1">
      <c r="A356" s="89"/>
    </row>
    <row r="357" spans="1:1">
      <c r="A357" s="89"/>
    </row>
    <row r="358" spans="1:1">
      <c r="A358" s="89"/>
    </row>
    <row r="359" spans="1:1">
      <c r="A359" s="89"/>
    </row>
    <row r="360" spans="1:1">
      <c r="A360" s="89"/>
    </row>
    <row r="361" spans="1:1">
      <c r="A361" s="89"/>
    </row>
    <row r="362" spans="1:1">
      <c r="A362" s="89"/>
    </row>
    <row r="363" spans="1:1">
      <c r="A363" s="89"/>
    </row>
    <row r="364" spans="1:1">
      <c r="A364" s="89"/>
    </row>
    <row r="365" spans="1:1">
      <c r="A365" s="89"/>
    </row>
    <row r="366" spans="1:1">
      <c r="A366" s="89"/>
    </row>
    <row r="367" spans="1:1">
      <c r="A367" s="89"/>
    </row>
    <row r="368" spans="1:1">
      <c r="A368" s="89"/>
    </row>
    <row r="369" spans="1:1">
      <c r="A369" s="89"/>
    </row>
    <row r="370" spans="1:1">
      <c r="A370" s="89"/>
    </row>
    <row r="371" spans="1:1">
      <c r="A371" s="89"/>
    </row>
    <row r="372" spans="1:1">
      <c r="A372" s="89"/>
    </row>
    <row r="373" spans="1:1">
      <c r="A373" s="89"/>
    </row>
    <row r="374" spans="1:1">
      <c r="A374" s="89"/>
    </row>
    <row r="375" spans="1:1">
      <c r="A375" s="89"/>
    </row>
    <row r="376" spans="1:1">
      <c r="A376" s="89"/>
    </row>
    <row r="377" spans="1:1">
      <c r="A377" s="89"/>
    </row>
    <row r="378" spans="1:1">
      <c r="A378" s="89"/>
    </row>
    <row r="379" spans="1:1">
      <c r="A379" s="89"/>
    </row>
    <row r="380" spans="1:1">
      <c r="A380" s="89"/>
    </row>
    <row r="381" spans="1:1">
      <c r="A381" s="89"/>
    </row>
    <row r="382" spans="1:1">
      <c r="A382" s="89"/>
    </row>
    <row r="383" spans="1:1">
      <c r="A383" s="89"/>
    </row>
    <row r="384" spans="1:1">
      <c r="A384" s="89"/>
    </row>
    <row r="385" spans="1:1">
      <c r="A385" s="89"/>
    </row>
    <row r="386" spans="1:1">
      <c r="A386" s="89"/>
    </row>
    <row r="387" spans="1:1">
      <c r="A387" s="89"/>
    </row>
    <row r="388" spans="1:1">
      <c r="A388" s="89"/>
    </row>
    <row r="389" spans="1:1">
      <c r="A389" s="89"/>
    </row>
    <row r="390" spans="1:1">
      <c r="A390" s="89"/>
    </row>
    <row r="391" spans="1:1">
      <c r="A391" s="89"/>
    </row>
    <row r="392" spans="1:1">
      <c r="A392" s="89"/>
    </row>
    <row r="393" spans="1:1">
      <c r="A393" s="89"/>
    </row>
    <row r="394" spans="1:1">
      <c r="A394" s="89"/>
    </row>
    <row r="395" spans="1:1">
      <c r="A395" s="89"/>
    </row>
    <row r="396" spans="1:1">
      <c r="A396" s="89"/>
    </row>
    <row r="397" spans="1:1">
      <c r="A397" s="89"/>
    </row>
    <row r="398" spans="1:1">
      <c r="A398" s="89"/>
    </row>
    <row r="399" spans="1:1">
      <c r="A399" s="89"/>
    </row>
    <row r="400" spans="1:1">
      <c r="A400" s="89"/>
    </row>
    <row r="401" spans="1:1">
      <c r="A401" s="89"/>
    </row>
    <row r="402" spans="1:1">
      <c r="A402" s="89"/>
    </row>
    <row r="403" spans="1:1">
      <c r="A403" s="89"/>
    </row>
    <row r="404" spans="1:1">
      <c r="A404" s="89"/>
    </row>
    <row r="405" spans="1:1">
      <c r="A405" s="89"/>
    </row>
    <row r="406" spans="1:1">
      <c r="A406" s="89"/>
    </row>
    <row r="407" spans="1:1">
      <c r="A407" s="89"/>
    </row>
    <row r="408" spans="1:1">
      <c r="A408" s="89"/>
    </row>
    <row r="409" spans="1:1">
      <c r="A409" s="89"/>
    </row>
    <row r="410" spans="1:1">
      <c r="A410" s="89"/>
    </row>
    <row r="411" spans="1:1">
      <c r="A411" s="89"/>
    </row>
    <row r="412" spans="1:1">
      <c r="A412" s="89"/>
    </row>
    <row r="413" spans="1:1">
      <c r="A413" s="89"/>
    </row>
    <row r="414" spans="1:1">
      <c r="A414" s="89"/>
    </row>
    <row r="415" spans="1:1">
      <c r="A415" s="89"/>
    </row>
    <row r="416" spans="1:1">
      <c r="A416" s="89"/>
    </row>
    <row r="417" spans="1:1">
      <c r="A417" s="89"/>
    </row>
    <row r="418" spans="1:1">
      <c r="A418" s="89"/>
    </row>
    <row r="419" spans="1:1">
      <c r="A419" s="89"/>
    </row>
    <row r="420" spans="1:1">
      <c r="A420" s="89"/>
    </row>
    <row r="421" spans="1:1">
      <c r="A421" s="89"/>
    </row>
    <row r="422" spans="1:1">
      <c r="A422" s="89"/>
    </row>
    <row r="423" spans="1:1">
      <c r="A423" s="89"/>
    </row>
    <row r="424" spans="1:1">
      <c r="A424" s="89"/>
    </row>
    <row r="425" spans="1:1">
      <c r="A425" s="89"/>
    </row>
    <row r="426" spans="1:1">
      <c r="A426" s="89"/>
    </row>
    <row r="427" spans="1:1">
      <c r="A427" s="89"/>
    </row>
    <row r="428" spans="1:1">
      <c r="A428" s="89"/>
    </row>
    <row r="429" spans="1:1">
      <c r="A429" s="89"/>
    </row>
    <row r="430" spans="1:1">
      <c r="A430" s="89"/>
    </row>
    <row r="431" spans="1:1">
      <c r="A431" s="89"/>
    </row>
    <row r="432" spans="1:1">
      <c r="A432" s="89"/>
    </row>
    <row r="433" spans="1:1">
      <c r="A433" s="89"/>
    </row>
    <row r="434" spans="1:1">
      <c r="A434" s="89"/>
    </row>
    <row r="435" spans="1:1">
      <c r="A435" s="89"/>
    </row>
    <row r="436" spans="1:1">
      <c r="A436" s="89"/>
    </row>
    <row r="437" spans="1:1">
      <c r="A437" s="89"/>
    </row>
    <row r="438" spans="1:1">
      <c r="A438" s="89"/>
    </row>
    <row r="439" spans="1:1">
      <c r="A439" s="89"/>
    </row>
    <row r="440" spans="1:1">
      <c r="A440" s="89"/>
    </row>
    <row r="441" spans="1:1">
      <c r="A441" s="89"/>
    </row>
    <row r="442" spans="1:1">
      <c r="A442" s="89"/>
    </row>
    <row r="443" spans="1:1">
      <c r="A443" s="89"/>
    </row>
    <row r="444" spans="1:1">
      <c r="A444" s="89"/>
    </row>
    <row r="445" spans="1:1">
      <c r="A445" s="89"/>
    </row>
    <row r="446" spans="1:1">
      <c r="A446" s="89"/>
    </row>
    <row r="447" spans="1:1">
      <c r="A447" s="89"/>
    </row>
    <row r="448" spans="1:1">
      <c r="A448" s="89"/>
    </row>
    <row r="449" spans="1:1">
      <c r="A449" s="89"/>
    </row>
    <row r="450" spans="1:1">
      <c r="A450" s="89"/>
    </row>
    <row r="451" spans="1:1">
      <c r="A451" s="89"/>
    </row>
    <row r="452" spans="1:1">
      <c r="A452" s="89"/>
    </row>
    <row r="453" spans="1:1">
      <c r="A453" s="89"/>
    </row>
    <row r="454" spans="1:1">
      <c r="A454" s="89"/>
    </row>
    <row r="455" spans="1:1">
      <c r="A455" s="89"/>
    </row>
    <row r="456" spans="1:1">
      <c r="A456" s="89"/>
    </row>
    <row r="457" spans="1:1">
      <c r="A457" s="89"/>
    </row>
    <row r="458" spans="1:1">
      <c r="A458" s="89"/>
    </row>
    <row r="459" spans="1:1">
      <c r="A459" s="89"/>
    </row>
    <row r="460" spans="1:1">
      <c r="A460" s="89"/>
    </row>
    <row r="461" spans="1:1">
      <c r="A461" s="89"/>
    </row>
    <row r="462" spans="1:1">
      <c r="A462" s="89"/>
    </row>
    <row r="463" spans="1:1">
      <c r="A463" s="89"/>
    </row>
    <row r="464" spans="1:1">
      <c r="A464" s="89"/>
    </row>
    <row r="465" spans="1:1">
      <c r="A465" s="89"/>
    </row>
    <row r="466" spans="1:1">
      <c r="A466" s="89"/>
    </row>
    <row r="467" spans="1:1">
      <c r="A467" s="89"/>
    </row>
    <row r="468" spans="1:1">
      <c r="A468" s="89"/>
    </row>
    <row r="469" spans="1:1">
      <c r="A469" s="89"/>
    </row>
    <row r="470" spans="1:1">
      <c r="A470" s="89"/>
    </row>
    <row r="471" spans="1:1">
      <c r="A471" s="89"/>
    </row>
    <row r="472" spans="1:1">
      <c r="A472" s="89"/>
    </row>
    <row r="473" spans="1:1">
      <c r="A473" s="89"/>
    </row>
    <row r="474" spans="1:1">
      <c r="A474" s="89"/>
    </row>
    <row r="475" spans="1:1">
      <c r="A475" s="89"/>
    </row>
    <row r="476" spans="1:1">
      <c r="A476" s="89"/>
    </row>
    <row r="477" spans="1:1">
      <c r="A477" s="89"/>
    </row>
    <row r="478" spans="1:1">
      <c r="A478" s="89"/>
    </row>
    <row r="479" spans="1:1">
      <c r="A479" s="89"/>
    </row>
    <row r="480" spans="1:1">
      <c r="A480" s="89"/>
    </row>
    <row r="481" spans="1:1">
      <c r="A481" s="89"/>
    </row>
    <row r="482" spans="1:1">
      <c r="A482" s="89"/>
    </row>
    <row r="483" spans="1:1">
      <c r="A483" s="89"/>
    </row>
    <row r="484" spans="1:1">
      <c r="A484" s="89"/>
    </row>
    <row r="485" spans="1:1">
      <c r="A485" s="89"/>
    </row>
    <row r="486" spans="1:1">
      <c r="A486" s="89"/>
    </row>
    <row r="487" spans="1:1">
      <c r="A487" s="89"/>
    </row>
    <row r="488" spans="1:1">
      <c r="A488" s="89"/>
    </row>
    <row r="489" spans="1:1">
      <c r="A489" s="89"/>
    </row>
    <row r="490" spans="1:1">
      <c r="A490" s="89"/>
    </row>
    <row r="491" spans="1:1">
      <c r="A491" s="89"/>
    </row>
    <row r="492" spans="1:1">
      <c r="A492" s="89"/>
    </row>
    <row r="493" spans="1:1">
      <c r="A493" s="89"/>
    </row>
    <row r="494" spans="1:1">
      <c r="A494" s="89"/>
    </row>
    <row r="495" spans="1:1">
      <c r="A495" s="89"/>
    </row>
    <row r="496" spans="1:1">
      <c r="A496" s="89"/>
    </row>
    <row r="497" spans="1:1">
      <c r="A497" s="89"/>
    </row>
    <row r="498" spans="1:1">
      <c r="A498" s="89"/>
    </row>
    <row r="499" spans="1:1">
      <c r="A499" s="89"/>
    </row>
    <row r="500" spans="1:1">
      <c r="A500" s="89"/>
    </row>
    <row r="501" spans="1:1">
      <c r="A501" s="89"/>
    </row>
    <row r="502" spans="1:1">
      <c r="A502" s="89"/>
    </row>
    <row r="503" spans="1:1">
      <c r="A503" s="89"/>
    </row>
    <row r="504" spans="1:1">
      <c r="A504" s="89"/>
    </row>
    <row r="505" spans="1:1">
      <c r="A505" s="89"/>
    </row>
    <row r="506" spans="1:1">
      <c r="A506" s="89"/>
    </row>
    <row r="507" spans="1:1">
      <c r="A507" s="89"/>
    </row>
    <row r="508" spans="1:1">
      <c r="A508" s="89"/>
    </row>
    <row r="509" spans="1:1">
      <c r="A509" s="89"/>
    </row>
    <row r="510" spans="1:1">
      <c r="A510" s="89"/>
    </row>
    <row r="511" spans="1:1">
      <c r="A511" s="89"/>
    </row>
    <row r="512" spans="1:1">
      <c r="A512" s="89"/>
    </row>
    <row r="513" spans="1:1">
      <c r="A513" s="89"/>
    </row>
    <row r="514" spans="1:1">
      <c r="A514" s="89"/>
    </row>
    <row r="515" spans="1:1">
      <c r="A515" s="89"/>
    </row>
    <row r="516" spans="1:1">
      <c r="A516" s="89"/>
    </row>
    <row r="517" spans="1:1">
      <c r="A517" s="89"/>
    </row>
    <row r="518" spans="1:1">
      <c r="A518" s="89"/>
    </row>
    <row r="519" spans="1:1">
      <c r="A519" s="89"/>
    </row>
    <row r="520" spans="1:1">
      <c r="A520" s="89"/>
    </row>
    <row r="521" spans="1:1">
      <c r="A521" s="89"/>
    </row>
    <row r="522" spans="1:1">
      <c r="A522" s="89"/>
    </row>
    <row r="523" spans="1:1">
      <c r="A523" s="89"/>
    </row>
    <row r="524" spans="1:1">
      <c r="A524" s="89"/>
    </row>
    <row r="525" spans="1:1">
      <c r="A525" s="89"/>
    </row>
    <row r="526" spans="1:1">
      <c r="A526" s="89"/>
    </row>
    <row r="527" spans="1:1">
      <c r="A527" s="89"/>
    </row>
    <row r="528" spans="1:1">
      <c r="A528" s="89"/>
    </row>
    <row r="529" spans="1:1">
      <c r="A529" s="89"/>
    </row>
    <row r="530" spans="1:1">
      <c r="A530" s="89"/>
    </row>
    <row r="531" spans="1:1">
      <c r="A531" s="89"/>
    </row>
    <row r="532" spans="1:1">
      <c r="A532" s="89"/>
    </row>
    <row r="533" spans="1:1">
      <c r="A533" s="89"/>
    </row>
    <row r="534" spans="1:1">
      <c r="A534" s="89"/>
    </row>
    <row r="535" spans="1:1">
      <c r="A535" s="89"/>
    </row>
    <row r="536" spans="1:1">
      <c r="A536" s="89"/>
    </row>
    <row r="537" spans="1:1">
      <c r="A537" s="89"/>
    </row>
    <row r="538" spans="1:1">
      <c r="A538" s="89"/>
    </row>
    <row r="539" spans="1:1">
      <c r="A539" s="89"/>
    </row>
    <row r="540" spans="1:1">
      <c r="A540" s="89"/>
    </row>
    <row r="541" spans="1:1">
      <c r="A541" s="89"/>
    </row>
    <row r="542" spans="1:1">
      <c r="A542" s="89"/>
    </row>
    <row r="543" spans="1:1">
      <c r="A543" s="89"/>
    </row>
    <row r="544" spans="1:1">
      <c r="A544" s="89"/>
    </row>
    <row r="545" spans="1:1">
      <c r="A545" s="89"/>
    </row>
    <row r="546" spans="1:1">
      <c r="A546" s="89"/>
    </row>
    <row r="547" spans="1:1">
      <c r="A547" s="89"/>
    </row>
    <row r="548" spans="1:1">
      <c r="A548" s="89"/>
    </row>
    <row r="549" spans="1:1">
      <c r="A549" s="89"/>
    </row>
    <row r="550" spans="1:1">
      <c r="A550" s="89"/>
    </row>
    <row r="551" spans="1:1">
      <c r="A551" s="89"/>
    </row>
    <row r="552" spans="1:1">
      <c r="A552" s="89"/>
    </row>
    <row r="553" spans="1:1">
      <c r="A553" s="89"/>
    </row>
    <row r="554" spans="1:1">
      <c r="A554" s="89"/>
    </row>
    <row r="555" spans="1:1">
      <c r="A555" s="89"/>
    </row>
    <row r="556" spans="1:1">
      <c r="A556" s="89"/>
    </row>
    <row r="557" spans="1:1">
      <c r="A557" s="89"/>
    </row>
    <row r="558" spans="1:1">
      <c r="A558" s="89"/>
    </row>
    <row r="559" spans="1:1">
      <c r="A559" s="89"/>
    </row>
    <row r="560" spans="1:1">
      <c r="A560" s="89"/>
    </row>
    <row r="561" spans="1:1">
      <c r="A561" s="89"/>
    </row>
    <row r="562" spans="1:1">
      <c r="A562" s="89"/>
    </row>
    <row r="563" spans="1:1">
      <c r="A563" s="89"/>
    </row>
    <row r="564" spans="1:1">
      <c r="A564" s="89"/>
    </row>
    <row r="565" spans="1:1">
      <c r="A565" s="89"/>
    </row>
    <row r="566" spans="1:1">
      <c r="A566" s="89"/>
    </row>
    <row r="567" spans="1:1">
      <c r="A567" s="89"/>
    </row>
    <row r="568" spans="1:1">
      <c r="A568" s="89"/>
    </row>
    <row r="569" spans="1:1">
      <c r="A569" s="89"/>
    </row>
    <row r="570" spans="1:1">
      <c r="A570" s="89"/>
    </row>
    <row r="571" spans="1:1">
      <c r="A571" s="89"/>
    </row>
    <row r="572" spans="1:1">
      <c r="A572" s="89"/>
    </row>
    <row r="573" spans="1:1">
      <c r="A573" s="89"/>
    </row>
    <row r="574" spans="1:1">
      <c r="A574" s="89"/>
    </row>
    <row r="575" spans="1:1">
      <c r="A575" s="89"/>
    </row>
    <row r="576" spans="1:1">
      <c r="A576" s="89"/>
    </row>
    <row r="577" spans="1:1">
      <c r="A577" s="89"/>
    </row>
    <row r="578" spans="1:1">
      <c r="A578" s="89"/>
    </row>
    <row r="579" spans="1:1">
      <c r="A579" s="89"/>
    </row>
    <row r="580" spans="1:1">
      <c r="A580" s="89"/>
    </row>
    <row r="581" spans="1:1">
      <c r="A581" s="89"/>
    </row>
    <row r="582" spans="1:1">
      <c r="A582" s="89"/>
    </row>
    <row r="583" spans="1:1">
      <c r="A583" s="89"/>
    </row>
    <row r="584" spans="1:1">
      <c r="A584" s="89"/>
    </row>
    <row r="585" spans="1:1">
      <c r="A585" s="89"/>
    </row>
    <row r="586" spans="1:1">
      <c r="A586" s="89"/>
    </row>
    <row r="587" spans="1:1">
      <c r="A587" s="89"/>
    </row>
    <row r="588" spans="1:1">
      <c r="A588" s="89"/>
    </row>
    <row r="589" spans="1:1">
      <c r="A589" s="89"/>
    </row>
    <row r="590" spans="1:1">
      <c r="A590" s="89"/>
    </row>
    <row r="591" spans="1:1">
      <c r="A591" s="89"/>
    </row>
    <row r="592" spans="1:1">
      <c r="A592" s="89"/>
    </row>
    <row r="593" spans="1:1">
      <c r="A593" s="89"/>
    </row>
    <row r="594" spans="1:1">
      <c r="A594" s="89"/>
    </row>
    <row r="595" spans="1:1">
      <c r="A595" s="89"/>
    </row>
    <row r="596" spans="1:1">
      <c r="A596" s="89"/>
    </row>
    <row r="597" spans="1:1">
      <c r="A597" s="89"/>
    </row>
    <row r="598" spans="1:1">
      <c r="A598" s="89"/>
    </row>
    <row r="599" spans="1:1">
      <c r="A599" s="89"/>
    </row>
    <row r="600" spans="1:1">
      <c r="A600" s="89"/>
    </row>
    <row r="601" spans="1:1">
      <c r="A601" s="89"/>
    </row>
    <row r="602" spans="1:1">
      <c r="A602" s="89"/>
    </row>
    <row r="603" spans="1:1">
      <c r="A603" s="89"/>
    </row>
    <row r="604" spans="1:1">
      <c r="A604" s="89"/>
    </row>
    <row r="605" spans="1:1">
      <c r="A605" s="89"/>
    </row>
    <row r="606" spans="1:1">
      <c r="A606" s="89"/>
    </row>
    <row r="607" spans="1:1">
      <c r="A607" s="89"/>
    </row>
    <row r="608" spans="1:1">
      <c r="A608" s="89"/>
    </row>
    <row r="609" spans="1:1">
      <c r="A609" s="89"/>
    </row>
    <row r="610" spans="1:1">
      <c r="A610" s="89"/>
    </row>
    <row r="611" spans="1:1">
      <c r="A611" s="89"/>
    </row>
    <row r="612" spans="1:1">
      <c r="A612" s="89"/>
    </row>
    <row r="613" spans="1:1">
      <c r="A613" s="89"/>
    </row>
    <row r="614" spans="1:1">
      <c r="A614" s="89"/>
    </row>
    <row r="615" spans="1:1">
      <c r="A615" s="89"/>
    </row>
    <row r="616" spans="1:1">
      <c r="A616" s="89"/>
    </row>
    <row r="617" spans="1:1">
      <c r="A617" s="89"/>
    </row>
    <row r="618" spans="1:1">
      <c r="A618" s="89"/>
    </row>
    <row r="619" spans="1:1">
      <c r="A619" s="89"/>
    </row>
    <row r="620" spans="1:1">
      <c r="A620" s="89"/>
    </row>
    <row r="621" spans="1:1">
      <c r="A621" s="89"/>
    </row>
    <row r="622" spans="1:1">
      <c r="A622" s="89"/>
    </row>
    <row r="623" spans="1:1">
      <c r="A623" s="89"/>
    </row>
    <row r="624" spans="1:1">
      <c r="A624" s="89"/>
    </row>
    <row r="625" spans="1:1">
      <c r="A625" s="89"/>
    </row>
    <row r="626" spans="1:1">
      <c r="A626" s="89"/>
    </row>
    <row r="627" spans="1:1">
      <c r="A627" s="89"/>
    </row>
    <row r="628" spans="1:1">
      <c r="A628" s="89"/>
    </row>
    <row r="629" spans="1:1">
      <c r="A629" s="89"/>
    </row>
    <row r="630" spans="1:1">
      <c r="A630" s="89"/>
    </row>
    <row r="631" spans="1:1">
      <c r="A631" s="89"/>
    </row>
    <row r="632" spans="1:1">
      <c r="A632" s="89"/>
    </row>
    <row r="633" spans="1:1">
      <c r="A633" s="89"/>
    </row>
    <row r="634" spans="1:1">
      <c r="A634" s="89"/>
    </row>
    <row r="635" spans="1:1">
      <c r="A635" s="89"/>
    </row>
    <row r="636" spans="1:1">
      <c r="A636" s="89"/>
    </row>
    <row r="637" spans="1:1">
      <c r="A637" s="89"/>
    </row>
    <row r="638" spans="1:1">
      <c r="A638" s="89"/>
    </row>
    <row r="639" spans="1:1">
      <c r="A639" s="89"/>
    </row>
    <row r="640" spans="1:1">
      <c r="A640" s="89"/>
    </row>
    <row r="641" spans="1:1">
      <c r="A641" s="89"/>
    </row>
    <row r="642" spans="1:1">
      <c r="A642" s="89"/>
    </row>
    <row r="643" spans="1:1">
      <c r="A643" s="89"/>
    </row>
    <row r="644" spans="1:1">
      <c r="A644" s="89"/>
    </row>
    <row r="645" spans="1:1">
      <c r="A645" s="89"/>
    </row>
    <row r="646" spans="1:1">
      <c r="A646" s="89"/>
    </row>
    <row r="647" spans="1:1">
      <c r="A647" s="89"/>
    </row>
    <row r="648" spans="1:1">
      <c r="A648" s="89"/>
    </row>
    <row r="649" spans="1:1">
      <c r="A649" s="89"/>
    </row>
    <row r="650" spans="1:1">
      <c r="A650" s="89"/>
    </row>
    <row r="651" spans="1:1">
      <c r="A651" s="89"/>
    </row>
    <row r="652" spans="1:1">
      <c r="A652" s="89"/>
    </row>
    <row r="653" spans="1:1">
      <c r="A653" s="89"/>
    </row>
    <row r="654" spans="1:1">
      <c r="A654" s="89"/>
    </row>
    <row r="655" spans="1:1">
      <c r="A655" s="89"/>
    </row>
    <row r="656" spans="1:1">
      <c r="A656" s="89"/>
    </row>
    <row r="657" spans="1:1">
      <c r="A657" s="89"/>
    </row>
    <row r="658" spans="1:1">
      <c r="A658" s="89"/>
    </row>
    <row r="659" spans="1:1">
      <c r="A659" s="89"/>
    </row>
    <row r="660" spans="1:1">
      <c r="A660" s="89"/>
    </row>
    <row r="661" spans="1:1">
      <c r="A661" s="89"/>
    </row>
    <row r="662" spans="1:1">
      <c r="A662" s="89"/>
    </row>
    <row r="663" spans="1:1">
      <c r="A663" s="89"/>
    </row>
    <row r="664" spans="1:1">
      <c r="A664" s="89"/>
    </row>
    <row r="665" spans="1:1">
      <c r="A665" s="89"/>
    </row>
    <row r="666" spans="1:1">
      <c r="A666" s="89"/>
    </row>
    <row r="667" spans="1:1">
      <c r="A667" s="89"/>
    </row>
    <row r="668" spans="1:1">
      <c r="A668" s="89"/>
    </row>
    <row r="669" spans="1:1">
      <c r="A669" s="89"/>
    </row>
    <row r="670" spans="1:1">
      <c r="A670" s="89"/>
    </row>
    <row r="671" spans="1:1">
      <c r="A671" s="89"/>
    </row>
    <row r="672" spans="1:1">
      <c r="A672" s="89"/>
    </row>
    <row r="673" spans="1:1">
      <c r="A673" s="89"/>
    </row>
    <row r="674" spans="1:1">
      <c r="A674" s="89"/>
    </row>
    <row r="675" spans="1:1">
      <c r="A675" s="89"/>
    </row>
    <row r="676" spans="1:1">
      <c r="A676" s="89"/>
    </row>
    <row r="677" spans="1:1">
      <c r="A677" s="89"/>
    </row>
    <row r="678" spans="1:1">
      <c r="A678" s="89"/>
    </row>
    <row r="679" spans="1:1">
      <c r="A679" s="89"/>
    </row>
    <row r="680" spans="1:1">
      <c r="A680" s="89"/>
    </row>
    <row r="681" spans="1:1">
      <c r="A681" s="89"/>
    </row>
    <row r="682" spans="1:1">
      <c r="A682" s="89"/>
    </row>
    <row r="683" spans="1:1">
      <c r="A683" s="89"/>
    </row>
    <row r="684" spans="1:1">
      <c r="A684" s="89"/>
    </row>
    <row r="685" spans="1:1">
      <c r="A685" s="89"/>
    </row>
    <row r="686" spans="1:1">
      <c r="A686" s="89"/>
    </row>
    <row r="687" spans="1:1">
      <c r="A687" s="89"/>
    </row>
    <row r="688" spans="1:1">
      <c r="A688" s="89"/>
    </row>
    <row r="689" spans="1:1">
      <c r="A689" s="89"/>
    </row>
    <row r="690" spans="1:1">
      <c r="A690" s="89"/>
    </row>
    <row r="691" spans="1:1">
      <c r="A691" s="89"/>
    </row>
    <row r="692" spans="1:1">
      <c r="A692" s="89"/>
    </row>
    <row r="693" spans="1:1">
      <c r="A693" s="89"/>
    </row>
    <row r="694" spans="1:1">
      <c r="A694" s="89"/>
    </row>
    <row r="695" spans="1:1">
      <c r="A695" s="89"/>
    </row>
    <row r="696" spans="1:1">
      <c r="A696" s="89"/>
    </row>
    <row r="697" spans="1:1">
      <c r="A697" s="89"/>
    </row>
    <row r="698" spans="1:1">
      <c r="A698" s="89"/>
    </row>
    <row r="699" spans="1:1">
      <c r="A699" s="89"/>
    </row>
    <row r="700" spans="1:1">
      <c r="A700" s="89"/>
    </row>
    <row r="701" spans="1:1">
      <c r="A701" s="89"/>
    </row>
    <row r="702" spans="1:1">
      <c r="A702" s="89"/>
    </row>
    <row r="703" spans="1:1">
      <c r="A703" s="89"/>
    </row>
    <row r="704" spans="1:1">
      <c r="A704" s="89"/>
    </row>
    <row r="705" spans="1:1">
      <c r="A705" s="89"/>
    </row>
    <row r="706" spans="1:1">
      <c r="A706" s="89"/>
    </row>
    <row r="707" spans="1:1">
      <c r="A707" s="89"/>
    </row>
    <row r="708" spans="1:1">
      <c r="A708" s="89"/>
    </row>
    <row r="709" spans="1:1">
      <c r="A709" s="89"/>
    </row>
    <row r="710" spans="1:1">
      <c r="A710" s="89"/>
    </row>
    <row r="711" spans="1:1">
      <c r="A711" s="89"/>
    </row>
    <row r="712" spans="1:1">
      <c r="A712" s="89"/>
    </row>
    <row r="713" spans="1:1">
      <c r="A713" s="89"/>
    </row>
    <row r="714" spans="1:1">
      <c r="A714" s="89"/>
    </row>
    <row r="715" spans="1:1">
      <c r="A715" s="89"/>
    </row>
    <row r="716" spans="1:1">
      <c r="A716" s="89"/>
    </row>
    <row r="717" spans="1:1">
      <c r="A717" s="89"/>
    </row>
    <row r="718" spans="1:1">
      <c r="A718" s="89"/>
    </row>
    <row r="719" spans="1:1">
      <c r="A719" s="89"/>
    </row>
    <row r="720" spans="1:1">
      <c r="A720" s="89"/>
    </row>
    <row r="721" spans="1:1">
      <c r="A721" s="89"/>
    </row>
    <row r="722" spans="1:1">
      <c r="A722" s="89"/>
    </row>
    <row r="723" spans="1:1">
      <c r="A723" s="89"/>
    </row>
    <row r="724" spans="1:1">
      <c r="A724" s="89"/>
    </row>
    <row r="725" spans="1:1">
      <c r="A725" s="89"/>
    </row>
    <row r="726" spans="1:1">
      <c r="A726" s="89"/>
    </row>
    <row r="727" spans="1:1">
      <c r="A727" s="89"/>
    </row>
    <row r="728" spans="1:1">
      <c r="A728" s="89"/>
    </row>
    <row r="729" spans="1:1">
      <c r="A729" s="89"/>
    </row>
    <row r="730" spans="1:1">
      <c r="A730" s="89"/>
    </row>
    <row r="731" spans="1:1">
      <c r="A731" s="89"/>
    </row>
    <row r="732" spans="1:1">
      <c r="A732" s="89"/>
    </row>
    <row r="733" spans="1:1">
      <c r="A733" s="89"/>
    </row>
    <row r="734" spans="1:1">
      <c r="A734" s="89"/>
    </row>
    <row r="735" spans="1:1">
      <c r="A735" s="89"/>
    </row>
    <row r="736" spans="1:1">
      <c r="A736" s="89"/>
    </row>
    <row r="737" spans="1:1">
      <c r="A737" s="89"/>
    </row>
    <row r="738" spans="1:1">
      <c r="A738" s="89"/>
    </row>
    <row r="739" spans="1:1">
      <c r="A739" s="89"/>
    </row>
    <row r="740" spans="1:1">
      <c r="A740" s="89"/>
    </row>
    <row r="741" spans="1:1">
      <c r="A741" s="89"/>
    </row>
    <row r="742" spans="1:1">
      <c r="A742" s="89"/>
    </row>
    <row r="743" spans="1:1">
      <c r="A743" s="89"/>
    </row>
    <row r="744" spans="1:1">
      <c r="A744" s="89"/>
    </row>
    <row r="745" spans="1:1">
      <c r="A745" s="89"/>
    </row>
    <row r="746" spans="1:1">
      <c r="A746" s="89"/>
    </row>
    <row r="747" spans="1:1">
      <c r="A747" s="89"/>
    </row>
    <row r="748" spans="1:1">
      <c r="A748" s="89"/>
    </row>
    <row r="749" spans="1:1">
      <c r="A749" s="89"/>
    </row>
    <row r="750" spans="1:1">
      <c r="A750" s="89"/>
    </row>
    <row r="751" spans="1:1">
      <c r="A751" s="89"/>
    </row>
    <row r="752" spans="1:1">
      <c r="A752" s="89"/>
    </row>
    <row r="753" spans="1:1">
      <c r="A753" s="89"/>
    </row>
    <row r="754" spans="1:1">
      <c r="A754" s="89"/>
    </row>
    <row r="755" spans="1:1">
      <c r="A755" s="89"/>
    </row>
    <row r="756" spans="1:1">
      <c r="A756" s="89"/>
    </row>
    <row r="757" spans="1:1">
      <c r="A757" s="89"/>
    </row>
    <row r="758" spans="1:1">
      <c r="A758" s="89"/>
    </row>
    <row r="759" spans="1:1">
      <c r="A759" s="89"/>
    </row>
    <row r="760" spans="1:1">
      <c r="A760" s="89"/>
    </row>
    <row r="761" spans="1:1">
      <c r="A761" s="89"/>
    </row>
    <row r="762" spans="1:1">
      <c r="A762" s="89"/>
    </row>
    <row r="763" spans="1:1">
      <c r="A763" s="89"/>
    </row>
    <row r="764" spans="1:1">
      <c r="A764" s="89"/>
    </row>
    <row r="765" spans="1:1">
      <c r="A765" s="89"/>
    </row>
    <row r="766" spans="1:1">
      <c r="A766" s="89"/>
    </row>
    <row r="767" spans="1:1">
      <c r="A767" s="89"/>
    </row>
    <row r="768" spans="1:1">
      <c r="A768" s="89"/>
    </row>
    <row r="769" spans="1:1">
      <c r="A769" s="89"/>
    </row>
    <row r="770" spans="1:1">
      <c r="A770" s="89"/>
    </row>
    <row r="771" spans="1:1">
      <c r="A771" s="89"/>
    </row>
    <row r="772" spans="1:1">
      <c r="A772" s="89"/>
    </row>
    <row r="773" spans="1:1">
      <c r="A773" s="89"/>
    </row>
    <row r="774" spans="1:1">
      <c r="A774" s="89"/>
    </row>
    <row r="775" spans="1:1">
      <c r="A775" s="89"/>
    </row>
    <row r="776" spans="1:1">
      <c r="A776" s="89"/>
    </row>
    <row r="777" spans="1:1">
      <c r="A777" s="89"/>
    </row>
    <row r="778" spans="1:1">
      <c r="A778" s="89"/>
    </row>
    <row r="779" spans="1:1">
      <c r="A779" s="89"/>
    </row>
    <row r="780" spans="1:1">
      <c r="A780" s="89"/>
    </row>
    <row r="781" spans="1:1">
      <c r="A781" s="89"/>
    </row>
    <row r="782" spans="1:1">
      <c r="A782" s="89"/>
    </row>
    <row r="783" spans="1:1">
      <c r="A783" s="89"/>
    </row>
    <row r="784" spans="1:1">
      <c r="A784" s="89"/>
    </row>
    <row r="785" spans="1:1">
      <c r="A785" s="89"/>
    </row>
    <row r="786" spans="1:1">
      <c r="A786" s="89"/>
    </row>
    <row r="787" spans="1:1">
      <c r="A787" s="89"/>
    </row>
    <row r="788" spans="1:1">
      <c r="A788" s="89"/>
    </row>
    <row r="789" spans="1:1">
      <c r="A789" s="89"/>
    </row>
    <row r="790" spans="1:1">
      <c r="A790" s="89"/>
    </row>
    <row r="791" spans="1:1">
      <c r="A791" s="89"/>
    </row>
    <row r="792" spans="1:1">
      <c r="A792" s="89"/>
    </row>
    <row r="793" spans="1:1">
      <c r="A793" s="89"/>
    </row>
    <row r="794" spans="1:1">
      <c r="A794" s="89"/>
    </row>
    <row r="795" spans="1:1">
      <c r="A795" s="89"/>
    </row>
    <row r="796" spans="1:1">
      <c r="A796" s="89"/>
    </row>
    <row r="797" spans="1:1">
      <c r="A797" s="89"/>
    </row>
    <row r="798" spans="1:1">
      <c r="A798" s="89"/>
    </row>
    <row r="799" spans="1:1">
      <c r="A799" s="89"/>
    </row>
    <row r="800" spans="1:1">
      <c r="A800" s="89"/>
    </row>
    <row r="801" spans="1:1">
      <c r="A801" s="89"/>
    </row>
    <row r="802" spans="1:1">
      <c r="A802" s="89"/>
    </row>
    <row r="803" spans="1:1">
      <c r="A803" s="89"/>
    </row>
    <row r="804" spans="1:1">
      <c r="A804" s="89"/>
    </row>
    <row r="805" spans="1:1">
      <c r="A805" s="89"/>
    </row>
    <row r="806" spans="1:1">
      <c r="A806" s="89"/>
    </row>
    <row r="807" spans="1:1">
      <c r="A807" s="89"/>
    </row>
    <row r="808" spans="1:1">
      <c r="A808" s="89"/>
    </row>
    <row r="809" spans="1:1">
      <c r="A809" s="89"/>
    </row>
    <row r="810" spans="1:1">
      <c r="A810" s="89"/>
    </row>
    <row r="811" spans="1:1">
      <c r="A811" s="89"/>
    </row>
    <row r="812" spans="1:1">
      <c r="A812" s="89"/>
    </row>
    <row r="813" spans="1:1">
      <c r="A813" s="89"/>
    </row>
    <row r="814" spans="1:1">
      <c r="A814" s="89"/>
    </row>
    <row r="815" spans="1:1">
      <c r="A815" s="89"/>
    </row>
    <row r="816" spans="1:1">
      <c r="A816" s="89"/>
    </row>
    <row r="817" spans="1:1">
      <c r="A817" s="89"/>
    </row>
    <row r="818" spans="1:1">
      <c r="A818" s="89"/>
    </row>
    <row r="819" spans="1:1">
      <c r="A819" s="89"/>
    </row>
    <row r="820" spans="1:1">
      <c r="A820" s="89"/>
    </row>
    <row r="821" spans="1:1">
      <c r="A821" s="89"/>
    </row>
    <row r="822" spans="1:1">
      <c r="A822" s="89"/>
    </row>
    <row r="823" spans="1:1">
      <c r="A823" s="89"/>
    </row>
    <row r="824" spans="1:1">
      <c r="A824" s="89"/>
    </row>
    <row r="825" spans="1:1">
      <c r="A825" s="89"/>
    </row>
    <row r="826" spans="1:1">
      <c r="A826" s="89"/>
    </row>
    <row r="827" spans="1:1">
      <c r="A827" s="89"/>
    </row>
    <row r="828" spans="1:1">
      <c r="A828" s="89"/>
    </row>
    <row r="829" spans="1:1">
      <c r="A829" s="89"/>
    </row>
    <row r="830" spans="1:1">
      <c r="A830" s="89"/>
    </row>
    <row r="831" spans="1:1">
      <c r="A831" s="89"/>
    </row>
    <row r="832" spans="1:1">
      <c r="A832" s="89"/>
    </row>
    <row r="833" spans="1:1">
      <c r="A833" s="89"/>
    </row>
    <row r="834" spans="1:1">
      <c r="A834" s="89"/>
    </row>
    <row r="835" spans="1:1">
      <c r="A835" s="89"/>
    </row>
    <row r="836" spans="1:1">
      <c r="A836" s="89"/>
    </row>
    <row r="837" spans="1:1">
      <c r="A837" s="89"/>
    </row>
    <row r="838" spans="1:1">
      <c r="A838" s="89"/>
    </row>
    <row r="839" spans="1:1">
      <c r="A839" s="89"/>
    </row>
    <row r="840" spans="1:1">
      <c r="A840" s="89"/>
    </row>
    <row r="841" spans="1:1">
      <c r="A841" s="89"/>
    </row>
    <row r="842" spans="1:1">
      <c r="A842" s="89"/>
    </row>
    <row r="843" spans="1:1">
      <c r="A843" s="89"/>
    </row>
    <row r="844" spans="1:1">
      <c r="A844" s="89"/>
    </row>
    <row r="845" spans="1:1">
      <c r="A845" s="89"/>
    </row>
    <row r="846" spans="1:1">
      <c r="A846" s="89"/>
    </row>
    <row r="847" spans="1:1">
      <c r="A847" s="89"/>
    </row>
    <row r="848" spans="1:1">
      <c r="A848" s="89"/>
    </row>
    <row r="849" spans="1:1">
      <c r="A849" s="89"/>
    </row>
    <row r="850" spans="1:1">
      <c r="A850" s="89"/>
    </row>
    <row r="851" spans="1:1">
      <c r="A851" s="89"/>
    </row>
    <row r="852" spans="1:1">
      <c r="A852" s="89"/>
    </row>
    <row r="853" spans="1:1">
      <c r="A853" s="89"/>
    </row>
    <row r="854" spans="1:1">
      <c r="A854" s="89"/>
    </row>
    <row r="855" spans="1:1">
      <c r="A855" s="89"/>
    </row>
    <row r="856" spans="1:1">
      <c r="A856" s="89"/>
    </row>
    <row r="857" spans="1:1">
      <c r="A857" s="89"/>
    </row>
    <row r="858" spans="1:1">
      <c r="A858" s="89"/>
    </row>
    <row r="859" spans="1:1">
      <c r="A859" s="89"/>
    </row>
    <row r="860" spans="1:1">
      <c r="A860" s="89"/>
    </row>
    <row r="861" spans="1:1">
      <c r="A861" s="89"/>
    </row>
    <row r="862" spans="1:1">
      <c r="A862" s="89"/>
    </row>
    <row r="863" spans="1:1">
      <c r="A863" s="89"/>
    </row>
    <row r="864" spans="1:1">
      <c r="A864" s="89"/>
    </row>
    <row r="865" spans="1:1">
      <c r="A865" s="89"/>
    </row>
    <row r="866" spans="1:1">
      <c r="A866" s="89"/>
    </row>
    <row r="867" spans="1:1">
      <c r="A867" s="89"/>
    </row>
    <row r="868" spans="1:1">
      <c r="A868" s="89"/>
    </row>
    <row r="869" spans="1:1">
      <c r="A869" s="89"/>
    </row>
    <row r="870" spans="1:1">
      <c r="A870" s="89"/>
    </row>
    <row r="871" spans="1:1">
      <c r="A871" s="89"/>
    </row>
    <row r="872" spans="1:1">
      <c r="A872" s="89"/>
    </row>
    <row r="873" spans="1:1">
      <c r="A873" s="89"/>
    </row>
    <row r="874" spans="1:1">
      <c r="A874" s="89"/>
    </row>
    <row r="875" spans="1:1">
      <c r="A875" s="89"/>
    </row>
    <row r="876" spans="1:1">
      <c r="A876" s="89"/>
    </row>
    <row r="877" spans="1:1">
      <c r="A877" s="89"/>
    </row>
    <row r="878" spans="1:1">
      <c r="A878" s="89"/>
    </row>
    <row r="879" spans="1:1">
      <c r="A879" s="89"/>
    </row>
    <row r="880" spans="1:1">
      <c r="A880" s="89"/>
    </row>
    <row r="881" spans="1:1">
      <c r="A881" s="89"/>
    </row>
    <row r="882" spans="1:1">
      <c r="A882" s="89"/>
    </row>
    <row r="883" spans="1:1">
      <c r="A883" s="89"/>
    </row>
    <row r="884" spans="1:1">
      <c r="A884" s="89"/>
    </row>
    <row r="885" spans="1:1">
      <c r="A885" s="89"/>
    </row>
    <row r="886" spans="1:1">
      <c r="A886" s="89"/>
    </row>
    <row r="887" spans="1:1">
      <c r="A887" s="89"/>
    </row>
    <row r="888" spans="1:1">
      <c r="A888" s="89"/>
    </row>
    <row r="889" spans="1:1">
      <c r="A889" s="89"/>
    </row>
    <row r="890" spans="1:1">
      <c r="A890" s="89"/>
    </row>
    <row r="891" spans="1:1">
      <c r="A891" s="89"/>
    </row>
    <row r="892" spans="1:1">
      <c r="A892" s="89"/>
    </row>
    <row r="893" spans="1:1">
      <c r="A893" s="89"/>
    </row>
    <row r="894" spans="1:1">
      <c r="A894" s="89"/>
    </row>
    <row r="895" spans="1:1">
      <c r="A895" s="89"/>
    </row>
    <row r="896" spans="1:1">
      <c r="A896" s="89"/>
    </row>
    <row r="897" spans="1:1">
      <c r="A897" s="89"/>
    </row>
    <row r="898" spans="1:1">
      <c r="A898" s="89"/>
    </row>
    <row r="899" spans="1:1">
      <c r="A899" s="89"/>
    </row>
    <row r="900" spans="1:1">
      <c r="A900" s="89"/>
    </row>
    <row r="901" spans="1:1">
      <c r="A901" s="89"/>
    </row>
    <row r="902" spans="1:1">
      <c r="A902" s="89"/>
    </row>
    <row r="903" spans="1:1">
      <c r="A903" s="89"/>
    </row>
    <row r="904" spans="1:1">
      <c r="A904" s="89"/>
    </row>
    <row r="905" spans="1:1">
      <c r="A905" s="89"/>
    </row>
    <row r="906" spans="1:1">
      <c r="A906" s="89"/>
    </row>
    <row r="907" spans="1:1">
      <c r="A907" s="89"/>
    </row>
    <row r="908" spans="1:1">
      <c r="A908" s="89"/>
    </row>
    <row r="909" spans="1:1">
      <c r="A909" s="89"/>
    </row>
    <row r="910" spans="1:1">
      <c r="A910" s="89"/>
    </row>
    <row r="911" spans="1:1">
      <c r="A911" s="89"/>
    </row>
    <row r="912" spans="1:1">
      <c r="A912" s="89"/>
    </row>
    <row r="913" spans="1:1">
      <c r="A913" s="89"/>
    </row>
    <row r="914" spans="1:1">
      <c r="A914" s="89"/>
    </row>
    <row r="915" spans="1:1">
      <c r="A915" s="89"/>
    </row>
    <row r="916" spans="1:1">
      <c r="A916" s="89"/>
    </row>
    <row r="917" spans="1:1">
      <c r="A917" s="89"/>
    </row>
    <row r="918" spans="1:1">
      <c r="A918" s="89"/>
    </row>
    <row r="919" spans="1:1">
      <c r="A919" s="89"/>
    </row>
    <row r="920" spans="1:1">
      <c r="A920" s="89"/>
    </row>
    <row r="921" spans="1:1">
      <c r="A921" s="89"/>
    </row>
    <row r="922" spans="1:1">
      <c r="A922" s="89"/>
    </row>
    <row r="923" spans="1:1">
      <c r="A923" s="89"/>
    </row>
    <row r="924" spans="1:1">
      <c r="A924" s="89"/>
    </row>
    <row r="925" spans="1:1">
      <c r="A925" s="89"/>
    </row>
    <row r="926" spans="1:1">
      <c r="A926" s="89"/>
    </row>
    <row r="927" spans="1:1">
      <c r="A927" s="89"/>
    </row>
    <row r="928" spans="1:1">
      <c r="A928" s="89"/>
    </row>
    <row r="929" spans="1:1">
      <c r="A929" s="89"/>
    </row>
    <row r="930" spans="1:1">
      <c r="A930" s="89"/>
    </row>
    <row r="931" spans="1:1">
      <c r="A931" s="89"/>
    </row>
    <row r="932" spans="1:1">
      <c r="A932" s="89"/>
    </row>
    <row r="933" spans="1:1">
      <c r="A933" s="89"/>
    </row>
    <row r="934" spans="1:1">
      <c r="A934" s="89"/>
    </row>
    <row r="935" spans="1:1">
      <c r="A935" s="89"/>
    </row>
    <row r="936" spans="1:1">
      <c r="A936" s="89"/>
    </row>
    <row r="937" spans="1:1">
      <c r="A937" s="89"/>
    </row>
    <row r="938" spans="1:1">
      <c r="A938" s="89"/>
    </row>
    <row r="939" spans="1:1">
      <c r="A939" s="89"/>
    </row>
    <row r="940" spans="1:1">
      <c r="A940" s="89"/>
    </row>
    <row r="941" spans="1:1">
      <c r="A941" s="89"/>
    </row>
    <row r="942" spans="1:1">
      <c r="A942" s="89"/>
    </row>
    <row r="943" spans="1:1">
      <c r="A943" s="89"/>
    </row>
    <row r="944" spans="1:1">
      <c r="A944" s="89"/>
    </row>
    <row r="945" spans="1:1">
      <c r="A945" s="89"/>
    </row>
    <row r="946" spans="1:1">
      <c r="A946" s="89"/>
    </row>
    <row r="947" spans="1:1">
      <c r="A947" s="89"/>
    </row>
    <row r="948" spans="1:1">
      <c r="A948" s="89"/>
    </row>
    <row r="949" spans="1:1">
      <c r="A949" s="89"/>
    </row>
    <row r="950" spans="1:1">
      <c r="A950" s="89"/>
    </row>
    <row r="951" spans="1:1">
      <c r="A951" s="89"/>
    </row>
    <row r="952" spans="1:1">
      <c r="A952" s="89"/>
    </row>
    <row r="953" spans="1:1">
      <c r="A953" s="89"/>
    </row>
    <row r="954" spans="1:1">
      <c r="A954" s="89"/>
    </row>
    <row r="955" spans="1:1">
      <c r="A955" s="89"/>
    </row>
    <row r="956" spans="1:1">
      <c r="A956" s="89"/>
    </row>
    <row r="957" spans="1:1">
      <c r="A957" s="89"/>
    </row>
    <row r="958" spans="1:1">
      <c r="A958" s="89"/>
    </row>
    <row r="959" spans="1:1">
      <c r="A959" s="89"/>
    </row>
    <row r="960" spans="1:1">
      <c r="A960" s="89"/>
    </row>
    <row r="961" spans="1:1">
      <c r="A961" s="89"/>
    </row>
    <row r="962" spans="1:1">
      <c r="A962" s="89"/>
    </row>
    <row r="963" spans="1:1">
      <c r="A963" s="89"/>
    </row>
    <row r="964" spans="1:1">
      <c r="A964" s="89"/>
    </row>
    <row r="965" spans="1:1">
      <c r="A965" s="89"/>
    </row>
    <row r="966" spans="1:1">
      <c r="A966" s="89"/>
    </row>
    <row r="967" spans="1:1">
      <c r="A967" s="89"/>
    </row>
    <row r="968" spans="1:1">
      <c r="A968" s="89"/>
    </row>
    <row r="969" spans="1:1">
      <c r="A969" s="89"/>
    </row>
    <row r="970" spans="1:1">
      <c r="A970" s="89"/>
    </row>
    <row r="971" spans="1:1">
      <c r="A971" s="89"/>
    </row>
    <row r="972" spans="1:1">
      <c r="A972" s="89"/>
    </row>
    <row r="973" spans="1:1">
      <c r="A973" s="89"/>
    </row>
    <row r="974" spans="1:1">
      <c r="A974" s="89"/>
    </row>
    <row r="975" spans="1:1">
      <c r="A975" s="89"/>
    </row>
    <row r="976" spans="1:1">
      <c r="A976" s="89"/>
    </row>
    <row r="977" spans="1:1">
      <c r="A977" s="89"/>
    </row>
    <row r="978" spans="1:1">
      <c r="A978" s="89"/>
    </row>
    <row r="979" spans="1:1">
      <c r="A979" s="89"/>
    </row>
    <row r="980" spans="1:1">
      <c r="A980" s="89"/>
    </row>
    <row r="981" spans="1:1">
      <c r="A981" s="89"/>
    </row>
    <row r="982" spans="1:1">
      <c r="A982" s="89"/>
    </row>
    <row r="983" spans="1:1">
      <c r="A983" s="89"/>
    </row>
    <row r="984" spans="1:1">
      <c r="A984" s="89"/>
    </row>
    <row r="985" spans="1:1">
      <c r="A985" s="89"/>
    </row>
    <row r="986" spans="1:1">
      <c r="A986" s="89"/>
    </row>
    <row r="987" spans="1:1">
      <c r="A987" s="89"/>
    </row>
    <row r="988" spans="1:1">
      <c r="A988" s="89"/>
    </row>
    <row r="989" spans="1:1">
      <c r="A989" s="89"/>
    </row>
    <row r="990" spans="1:1">
      <c r="A990" s="89"/>
    </row>
    <row r="991" spans="1:1">
      <c r="A991" s="89"/>
    </row>
    <row r="992" spans="1:1">
      <c r="A992" s="89"/>
    </row>
    <row r="993" spans="1:1">
      <c r="A993" s="89"/>
    </row>
    <row r="994" spans="1:1">
      <c r="A994" s="89"/>
    </row>
    <row r="995" spans="1:1">
      <c r="A995" s="89"/>
    </row>
    <row r="996" spans="1:1">
      <c r="A996" s="89"/>
    </row>
    <row r="997" spans="1:1">
      <c r="A997" s="89"/>
    </row>
    <row r="998" spans="1:1">
      <c r="A998" s="89"/>
    </row>
  </sheetData>
  <printOptions gridLines="1"/>
  <pageMargins left="0.74803149606299213" right="0.74803149606299213" top="1.1267716535433072" bottom="1.1267716535433072" header="0.5" footer="0.5"/>
  <pageSetup paperSize="0" fitToWidth="0" fitToHeight="0" pageOrder="overThenDown" orientation="portrait" horizontalDpi="0" verticalDpi="0" copies="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A27" sqref="A27"/>
    </sheetView>
  </sheetViews>
  <sheetFormatPr defaultRowHeight="12.75"/>
  <cols>
    <col min="1" max="1" width="23.42578125" customWidth="1"/>
    <col min="2" max="2" width="16" customWidth="1"/>
    <col min="3" max="3" width="14.42578125" customWidth="1"/>
    <col min="4" max="4" width="15.140625" customWidth="1"/>
    <col min="5" max="21" width="12" bestFit="1" customWidth="1"/>
  </cols>
  <sheetData>
    <row r="2" spans="1:4">
      <c r="A2" s="118" t="s">
        <v>5</v>
      </c>
      <c r="B2" t="s">
        <v>282</v>
      </c>
    </row>
    <row r="4" spans="1:4">
      <c r="A4" s="118" t="s">
        <v>283</v>
      </c>
      <c r="B4" s="118" t="s">
        <v>264</v>
      </c>
    </row>
    <row r="5" spans="1:4">
      <c r="A5" s="118" t="s">
        <v>265</v>
      </c>
      <c r="B5" t="s">
        <v>21</v>
      </c>
      <c r="C5" t="s">
        <v>11</v>
      </c>
      <c r="D5" t="s">
        <v>266</v>
      </c>
    </row>
    <row r="6" spans="1:4">
      <c r="A6" s="119">
        <v>1</v>
      </c>
      <c r="B6" s="120"/>
      <c r="C6" s="120">
        <v>351071.42857142858</v>
      </c>
      <c r="D6" s="120">
        <v>351071.42857142858</v>
      </c>
    </row>
    <row r="7" spans="1:4">
      <c r="A7" s="119">
        <v>2</v>
      </c>
      <c r="B7" s="120"/>
      <c r="C7" s="120">
        <v>307783.92952077161</v>
      </c>
      <c r="D7" s="120">
        <v>307783.92952077161</v>
      </c>
    </row>
    <row r="8" spans="1:4">
      <c r="A8" s="119">
        <v>3</v>
      </c>
      <c r="B8" s="120"/>
      <c r="C8" s="120">
        <v>305129.67200610216</v>
      </c>
      <c r="D8" s="120">
        <v>305129.67200610216</v>
      </c>
    </row>
    <row r="9" spans="1:4">
      <c r="A9" s="119">
        <v>4</v>
      </c>
      <c r="B9" s="120">
        <v>176553.67231638418</v>
      </c>
      <c r="C9" s="120"/>
      <c r="D9" s="120">
        <v>176553.67231638418</v>
      </c>
    </row>
    <row r="10" spans="1:4">
      <c r="A10" s="119">
        <v>5</v>
      </c>
      <c r="B10" s="120"/>
      <c r="C10" s="120">
        <v>367594.76162029925</v>
      </c>
      <c r="D10" s="120">
        <v>367594.76162029925</v>
      </c>
    </row>
    <row r="11" spans="1:4">
      <c r="A11" s="119">
        <v>6</v>
      </c>
      <c r="B11" s="120"/>
      <c r="C11" s="120">
        <v>300835.09301156353</v>
      </c>
      <c r="D11" s="120">
        <v>300835.09301156353</v>
      </c>
    </row>
    <row r="12" spans="1:4">
      <c r="A12" s="119">
        <v>7</v>
      </c>
      <c r="B12" s="120"/>
      <c r="C12" s="120">
        <v>255946.53034526471</v>
      </c>
      <c r="D12" s="120">
        <v>255946.53034526471</v>
      </c>
    </row>
    <row r="13" spans="1:4">
      <c r="A13" s="119">
        <v>8</v>
      </c>
      <c r="B13" s="120"/>
      <c r="C13" s="120">
        <v>237300.00484223868</v>
      </c>
      <c r="D13" s="120">
        <v>237300.00484223868</v>
      </c>
    </row>
    <row r="14" spans="1:4">
      <c r="A14" s="119">
        <v>9</v>
      </c>
      <c r="B14" s="120">
        <v>286111.11111111112</v>
      </c>
      <c r="C14" s="120">
        <v>271974.45658971369</v>
      </c>
      <c r="D14" s="120">
        <v>272539.92277056962</v>
      </c>
    </row>
    <row r="15" spans="1:4">
      <c r="A15" s="119">
        <v>10</v>
      </c>
      <c r="B15" s="120">
        <v>188481.36738972316</v>
      </c>
      <c r="C15" s="120"/>
      <c r="D15" s="120">
        <v>188481.36738972316</v>
      </c>
    </row>
    <row r="16" spans="1:4">
      <c r="A16" s="119">
        <v>11</v>
      </c>
      <c r="B16" s="120">
        <v>176923.07692307694</v>
      </c>
      <c r="C16" s="120">
        <v>276190.47619047621</v>
      </c>
      <c r="D16" s="120">
        <v>226556.77655677657</v>
      </c>
    </row>
    <row r="17" spans="1:4">
      <c r="A17" s="119">
        <v>12</v>
      </c>
      <c r="B17" s="120"/>
      <c r="C17" s="120">
        <v>467533.93665158376</v>
      </c>
      <c r="D17" s="120">
        <v>467533.93665158376</v>
      </c>
    </row>
    <row r="18" spans="1:4">
      <c r="A18" s="119">
        <v>13</v>
      </c>
      <c r="B18" s="120">
        <v>221604.13057517976</v>
      </c>
      <c r="C18" s="120">
        <v>314316.38148362009</v>
      </c>
      <c r="D18" s="120">
        <v>277893.71148387564</v>
      </c>
    </row>
    <row r="19" spans="1:4">
      <c r="A19" s="119">
        <v>14</v>
      </c>
      <c r="B19" s="120">
        <v>198529.41176470587</v>
      </c>
      <c r="C19" s="120">
        <v>284709.61887477315</v>
      </c>
      <c r="D19" s="120">
        <v>255982.88317141737</v>
      </c>
    </row>
    <row r="20" spans="1:4">
      <c r="A20" s="119">
        <v>15</v>
      </c>
      <c r="B20" s="120">
        <v>184186.93982074264</v>
      </c>
      <c r="C20" s="120">
        <v>343750</v>
      </c>
      <c r="D20" s="120">
        <v>237374.62654716175</v>
      </c>
    </row>
    <row r="21" spans="1:4">
      <c r="A21" s="119">
        <v>17</v>
      </c>
      <c r="B21" s="120">
        <v>152564.10256410256</v>
      </c>
      <c r="C21" s="120"/>
      <c r="D21" s="120">
        <v>152564.10256410256</v>
      </c>
    </row>
    <row r="22" spans="1:4">
      <c r="A22" s="119">
        <v>18</v>
      </c>
      <c r="B22" s="120">
        <v>148333.33333333334</v>
      </c>
      <c r="C22" s="120"/>
      <c r="D22" s="120">
        <v>148333.33333333334</v>
      </c>
    </row>
    <row r="23" spans="1:4">
      <c r="A23" s="119">
        <v>20</v>
      </c>
      <c r="B23" s="120"/>
      <c r="C23" s="120">
        <v>277777.77777777775</v>
      </c>
      <c r="D23" s="120">
        <v>277777.77777777775</v>
      </c>
    </row>
    <row r="24" spans="1:4">
      <c r="A24" s="119">
        <v>21</v>
      </c>
      <c r="B24" s="120">
        <v>228571.42857142858</v>
      </c>
      <c r="C24" s="120"/>
      <c r="D24" s="120">
        <v>228571.42857142858</v>
      </c>
    </row>
    <row r="25" spans="1:4">
      <c r="A25" s="119" t="s">
        <v>266</v>
      </c>
      <c r="B25" s="120">
        <v>204816.80112658997</v>
      </c>
      <c r="C25" s="120">
        <v>294161.57986878842</v>
      </c>
      <c r="D25" s="120">
        <v>273543.55400520412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A2" workbookViewId="0">
      <selection activeCell="F10" sqref="F10"/>
    </sheetView>
  </sheetViews>
  <sheetFormatPr defaultColWidth="16.5703125" defaultRowHeight="14.25"/>
  <cols>
    <col min="1" max="1" width="20.5703125" style="22" customWidth="1"/>
    <col min="2" max="2" width="8.28515625" style="22" customWidth="1"/>
    <col min="3" max="3" width="9.7109375" style="22" customWidth="1"/>
    <col min="4" max="4" width="7.5703125" style="22" customWidth="1"/>
    <col min="5" max="5" width="8.140625" style="55" customWidth="1"/>
    <col min="6" max="6" width="13.42578125" style="55" customWidth="1"/>
    <col min="7" max="7" width="12" style="22" customWidth="1"/>
    <col min="8" max="8" width="15.42578125" style="22" customWidth="1"/>
    <col min="9" max="9" width="4.28515625" style="22" customWidth="1"/>
    <col min="10" max="16384" width="16.5703125" style="22"/>
  </cols>
  <sheetData>
    <row r="1" spans="1:28" ht="33" customHeight="1" thickBot="1">
      <c r="A1" s="125" t="s">
        <v>0</v>
      </c>
      <c r="B1" s="126"/>
      <c r="C1" s="126"/>
      <c r="D1" s="126"/>
      <c r="E1" s="126"/>
      <c r="F1" s="126"/>
      <c r="G1" s="126"/>
      <c r="H1" s="127"/>
      <c r="M1" s="23"/>
      <c r="N1" s="24"/>
    </row>
    <row r="2" spans="1:28" ht="38.25" customHeight="1" thickBot="1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M2" s="23"/>
      <c r="N2" s="24"/>
    </row>
    <row r="3" spans="1:28" s="91" customFormat="1" ht="14.25" customHeight="1">
      <c r="A3" s="30" t="s">
        <v>9</v>
      </c>
      <c r="B3" s="34" t="s">
        <v>10</v>
      </c>
      <c r="C3" s="32">
        <v>7</v>
      </c>
      <c r="D3" s="34" t="s">
        <v>11</v>
      </c>
      <c r="E3" s="34">
        <v>1</v>
      </c>
      <c r="F3" s="34">
        <v>33</v>
      </c>
      <c r="G3" s="35">
        <v>7.5</v>
      </c>
      <c r="H3" s="36">
        <f>G3*1000000/F3</f>
        <v>227272.72727272726</v>
      </c>
      <c r="J3" s="23"/>
      <c r="K3" s="24"/>
      <c r="L3" s="22"/>
      <c r="M3" s="22"/>
      <c r="N3" s="47"/>
      <c r="O3" s="47"/>
      <c r="R3" s="47"/>
      <c r="S3" s="47"/>
      <c r="T3" s="47"/>
      <c r="U3" s="47"/>
      <c r="V3" s="47"/>
      <c r="W3" s="47"/>
      <c r="X3" s="47"/>
      <c r="Y3" s="47"/>
    </row>
    <row r="4" spans="1:28" ht="14.25" customHeight="1">
      <c r="A4" s="39" t="s">
        <v>12</v>
      </c>
      <c r="B4" s="43" t="s">
        <v>10</v>
      </c>
      <c r="C4" s="41">
        <v>7</v>
      </c>
      <c r="D4" s="43" t="s">
        <v>11</v>
      </c>
      <c r="E4" s="43">
        <v>4</v>
      </c>
      <c r="F4" s="43">
        <v>97</v>
      </c>
      <c r="G4" s="44">
        <v>29.9</v>
      </c>
      <c r="H4" s="45">
        <f t="shared" ref="H4:H67" si="0">G4*1000000/F4</f>
        <v>308247.42268041236</v>
      </c>
      <c r="J4" s="23"/>
      <c r="K4" s="24"/>
      <c r="N4" s="37"/>
      <c r="O4" s="38"/>
      <c r="S4" s="23"/>
      <c r="T4" s="23"/>
      <c r="U4" s="24"/>
      <c r="X4" s="37"/>
      <c r="Y4" s="38"/>
    </row>
    <row r="5" spans="1:28" ht="14.25" customHeight="1">
      <c r="A5" s="39" t="s">
        <v>13</v>
      </c>
      <c r="B5" s="43" t="s">
        <v>10</v>
      </c>
      <c r="C5" s="41">
        <v>9</v>
      </c>
      <c r="D5" s="43" t="s">
        <v>11</v>
      </c>
      <c r="E5" s="43">
        <v>3</v>
      </c>
      <c r="F5" s="43">
        <v>73</v>
      </c>
      <c r="G5" s="44">
        <v>23.8</v>
      </c>
      <c r="H5" s="45">
        <f t="shared" si="0"/>
        <v>326027.39726027398</v>
      </c>
      <c r="N5" s="37"/>
      <c r="O5" s="38"/>
      <c r="R5" s="24"/>
      <c r="S5" s="23"/>
      <c r="T5" s="23"/>
      <c r="U5" s="24"/>
      <c r="X5" s="37"/>
      <c r="Y5" s="38"/>
    </row>
    <row r="6" spans="1:28" ht="14.25" customHeight="1">
      <c r="A6" s="39" t="s">
        <v>14</v>
      </c>
      <c r="B6" s="43" t="s">
        <v>10</v>
      </c>
      <c r="C6" s="41">
        <v>9</v>
      </c>
      <c r="D6" s="43" t="s">
        <v>11</v>
      </c>
      <c r="E6" s="43">
        <v>2</v>
      </c>
      <c r="F6" s="43">
        <v>62</v>
      </c>
      <c r="G6" s="44">
        <v>14.8</v>
      </c>
      <c r="H6" s="45">
        <f t="shared" si="0"/>
        <v>238709.67741935485</v>
      </c>
      <c r="N6" s="37"/>
      <c r="O6" s="38"/>
      <c r="R6" s="24"/>
      <c r="S6" s="23"/>
      <c r="T6" s="23"/>
      <c r="U6" s="24"/>
      <c r="X6" s="37"/>
      <c r="Y6" s="38"/>
    </row>
    <row r="7" spans="1:28" ht="14.25" customHeight="1">
      <c r="A7" s="46" t="s">
        <v>15</v>
      </c>
      <c r="B7" s="43" t="s">
        <v>10</v>
      </c>
      <c r="C7" s="41">
        <v>20</v>
      </c>
      <c r="D7" s="43" t="s">
        <v>11</v>
      </c>
      <c r="E7" s="43">
        <v>3</v>
      </c>
      <c r="F7" s="43">
        <v>90</v>
      </c>
      <c r="G7" s="44">
        <v>25</v>
      </c>
      <c r="H7" s="45">
        <f t="shared" si="0"/>
        <v>277777.77777777775</v>
      </c>
      <c r="N7" s="37"/>
      <c r="O7" s="38"/>
      <c r="R7" s="24"/>
      <c r="S7" s="23"/>
      <c r="T7" s="23"/>
      <c r="U7" s="24"/>
      <c r="X7" s="37"/>
      <c r="Y7" s="38"/>
    </row>
    <row r="8" spans="1:28" ht="14.25" customHeight="1">
      <c r="A8" s="39" t="s">
        <v>16</v>
      </c>
      <c r="B8" s="43" t="s">
        <v>10</v>
      </c>
      <c r="C8" s="41">
        <v>9</v>
      </c>
      <c r="D8" s="43" t="s">
        <v>11</v>
      </c>
      <c r="E8" s="43">
        <v>1</v>
      </c>
      <c r="F8" s="43">
        <v>49</v>
      </c>
      <c r="G8" s="44">
        <v>15</v>
      </c>
      <c r="H8" s="45">
        <f t="shared" si="0"/>
        <v>306122.44897959183</v>
      </c>
      <c r="J8" s="47"/>
      <c r="K8" s="47"/>
      <c r="L8" s="47"/>
      <c r="M8" s="47"/>
      <c r="S8" s="23"/>
      <c r="T8" s="23"/>
      <c r="U8" s="24"/>
      <c r="X8" s="37"/>
      <c r="Y8" s="38"/>
    </row>
    <row r="9" spans="1:28" ht="14.25" customHeight="1">
      <c r="A9" s="39" t="s">
        <v>17</v>
      </c>
      <c r="B9" s="43" t="s">
        <v>10</v>
      </c>
      <c r="C9" s="41">
        <v>7</v>
      </c>
      <c r="D9" s="43" t="s">
        <v>11</v>
      </c>
      <c r="E9" s="43">
        <v>2</v>
      </c>
      <c r="F9" s="43">
        <v>83</v>
      </c>
      <c r="G9" s="44">
        <v>18</v>
      </c>
      <c r="H9" s="45">
        <f t="shared" si="0"/>
        <v>216867.46987951806</v>
      </c>
      <c r="J9" s="23"/>
      <c r="K9" s="24"/>
      <c r="R9" s="24"/>
      <c r="S9" s="23"/>
      <c r="T9" s="23"/>
      <c r="U9" s="24"/>
      <c r="X9" s="37"/>
      <c r="Y9" s="38"/>
    </row>
    <row r="10" spans="1:28" ht="14.25" customHeight="1">
      <c r="A10" s="46" t="s">
        <v>18</v>
      </c>
      <c r="B10" s="43" t="s">
        <v>19</v>
      </c>
      <c r="C10" s="41">
        <v>12</v>
      </c>
      <c r="D10" s="43" t="s">
        <v>11</v>
      </c>
      <c r="E10" s="43">
        <v>3</v>
      </c>
      <c r="F10" s="43">
        <v>91</v>
      </c>
      <c r="G10" s="44">
        <v>32.9</v>
      </c>
      <c r="H10" s="45">
        <f t="shared" si="0"/>
        <v>361538.46153846156</v>
      </c>
      <c r="J10" s="23"/>
      <c r="K10" s="24"/>
      <c r="R10" s="24"/>
      <c r="S10" s="23"/>
      <c r="T10" s="23"/>
      <c r="U10" s="24"/>
      <c r="X10" s="37"/>
      <c r="Y10" s="38"/>
    </row>
    <row r="11" spans="1:28" ht="14.25" customHeight="1">
      <c r="A11" s="46" t="s">
        <v>20</v>
      </c>
      <c r="B11" s="43" t="s">
        <v>10</v>
      </c>
      <c r="C11" s="41">
        <v>10</v>
      </c>
      <c r="D11" s="43" t="s">
        <v>21</v>
      </c>
      <c r="E11" s="43">
        <v>2</v>
      </c>
      <c r="F11" s="43">
        <v>49</v>
      </c>
      <c r="G11" s="44">
        <v>8.6999999999999993</v>
      </c>
      <c r="H11" s="45">
        <f t="shared" si="0"/>
        <v>177551.02040816325</v>
      </c>
      <c r="J11" s="23"/>
      <c r="K11" s="24"/>
      <c r="N11" s="47"/>
      <c r="O11" s="47"/>
      <c r="S11" s="23"/>
      <c r="T11" s="23"/>
      <c r="U11" s="24"/>
      <c r="X11" s="37"/>
      <c r="Y11" s="38"/>
    </row>
    <row r="12" spans="1:28" ht="15" customHeight="1">
      <c r="A12" s="39" t="s">
        <v>22</v>
      </c>
      <c r="B12" s="43" t="s">
        <v>10</v>
      </c>
      <c r="C12" s="41">
        <v>8</v>
      </c>
      <c r="D12" s="43" t="s">
        <v>11</v>
      </c>
      <c r="E12" s="43">
        <v>1</v>
      </c>
      <c r="F12" s="43">
        <v>36</v>
      </c>
      <c r="G12" s="44">
        <v>10.5</v>
      </c>
      <c r="H12" s="45">
        <f t="shared" si="0"/>
        <v>291666.66666666669</v>
      </c>
      <c r="J12" s="23"/>
      <c r="K12" s="24"/>
      <c r="N12" s="37"/>
      <c r="O12" s="38"/>
      <c r="S12" s="23"/>
      <c r="T12" s="23"/>
      <c r="U12" s="24"/>
      <c r="X12" s="37"/>
      <c r="Y12" s="38"/>
    </row>
    <row r="13" spans="1:28">
      <c r="A13" s="39" t="s">
        <v>23</v>
      </c>
      <c r="B13" s="43" t="s">
        <v>10</v>
      </c>
      <c r="C13" s="41">
        <v>7</v>
      </c>
      <c r="D13" s="43" t="s">
        <v>11</v>
      </c>
      <c r="E13" s="43">
        <v>3</v>
      </c>
      <c r="F13" s="43">
        <v>84</v>
      </c>
      <c r="G13" s="44">
        <v>25</v>
      </c>
      <c r="H13" s="45">
        <f t="shared" si="0"/>
        <v>297619.04761904763</v>
      </c>
      <c r="K13" s="24"/>
      <c r="M13" s="23"/>
      <c r="N13" s="24"/>
      <c r="Q13" s="37"/>
      <c r="R13" s="38"/>
      <c r="U13" s="24"/>
      <c r="V13" s="23"/>
      <c r="W13" s="23"/>
      <c r="X13" s="24"/>
      <c r="AA13" s="37"/>
      <c r="AB13" s="38"/>
    </row>
    <row r="14" spans="1:28">
      <c r="A14" s="39" t="s">
        <v>24</v>
      </c>
      <c r="B14" s="43" t="s">
        <v>10</v>
      </c>
      <c r="C14" s="41">
        <v>13</v>
      </c>
      <c r="D14" s="43" t="s">
        <v>21</v>
      </c>
      <c r="E14" s="43">
        <v>3</v>
      </c>
      <c r="F14" s="43">
        <v>58</v>
      </c>
      <c r="G14" s="44">
        <v>11.9</v>
      </c>
      <c r="H14" s="45">
        <f t="shared" si="0"/>
        <v>205172.41379310345</v>
      </c>
      <c r="K14" s="24"/>
      <c r="M14" s="23"/>
      <c r="N14" s="24"/>
      <c r="Q14" s="37"/>
      <c r="R14" s="38"/>
      <c r="U14" s="24"/>
      <c r="V14" s="23"/>
      <c r="W14" s="23"/>
      <c r="X14" s="24"/>
      <c r="AA14" s="37"/>
      <c r="AB14" s="38"/>
    </row>
    <row r="15" spans="1:28">
      <c r="A15" s="39" t="s">
        <v>25</v>
      </c>
      <c r="B15" s="43" t="s">
        <v>19</v>
      </c>
      <c r="C15" s="41">
        <v>2</v>
      </c>
      <c r="D15" s="43" t="s">
        <v>11</v>
      </c>
      <c r="E15" s="43">
        <v>1</v>
      </c>
      <c r="F15" s="43">
        <v>57</v>
      </c>
      <c r="G15" s="44">
        <v>16</v>
      </c>
      <c r="H15" s="45">
        <f t="shared" si="0"/>
        <v>280701.75438596489</v>
      </c>
      <c r="M15" s="23"/>
      <c r="N15" s="24"/>
      <c r="Q15" s="37"/>
      <c r="R15" s="38"/>
      <c r="U15" s="24"/>
      <c r="V15" s="23"/>
      <c r="W15" s="23"/>
      <c r="X15" s="24"/>
      <c r="AA15" s="37"/>
      <c r="AB15" s="38"/>
    </row>
    <row r="16" spans="1:28">
      <c r="A16" s="39" t="s">
        <v>26</v>
      </c>
      <c r="B16" s="43" t="s">
        <v>10</v>
      </c>
      <c r="C16" s="41">
        <v>13</v>
      </c>
      <c r="D16" s="43" t="s">
        <v>11</v>
      </c>
      <c r="E16" s="43">
        <v>1</v>
      </c>
      <c r="F16" s="43">
        <v>47</v>
      </c>
      <c r="G16" s="44">
        <v>11.3</v>
      </c>
      <c r="H16" s="45">
        <f t="shared" si="0"/>
        <v>240425.53191489363</v>
      </c>
      <c r="K16" s="24"/>
      <c r="M16" s="23"/>
      <c r="N16" s="24"/>
      <c r="Q16" s="37"/>
      <c r="R16" s="38"/>
      <c r="U16" s="24"/>
      <c r="V16" s="23"/>
      <c r="W16" s="23"/>
      <c r="X16" s="24"/>
      <c r="AA16" s="37"/>
      <c r="AB16" s="38"/>
    </row>
    <row r="17" spans="1:28">
      <c r="A17" s="46" t="s">
        <v>27</v>
      </c>
      <c r="B17" s="43" t="s">
        <v>10</v>
      </c>
      <c r="C17" s="41">
        <v>13</v>
      </c>
      <c r="D17" s="43" t="s">
        <v>21</v>
      </c>
      <c r="E17" s="43">
        <v>3</v>
      </c>
      <c r="F17" s="43">
        <v>58</v>
      </c>
      <c r="G17" s="44">
        <v>11.6</v>
      </c>
      <c r="H17" s="45">
        <f t="shared" si="0"/>
        <v>200000</v>
      </c>
      <c r="K17" s="24"/>
      <c r="M17" s="23"/>
      <c r="N17" s="24"/>
      <c r="Q17" s="37"/>
      <c r="R17" s="38"/>
      <c r="U17" s="24"/>
      <c r="V17" s="23"/>
      <c r="W17" s="23"/>
      <c r="X17" s="24"/>
      <c r="AA17" s="37"/>
      <c r="AB17" s="38"/>
    </row>
    <row r="18" spans="1:28">
      <c r="A18" s="46" t="s">
        <v>28</v>
      </c>
      <c r="B18" s="43" t="s">
        <v>10</v>
      </c>
      <c r="C18" s="41">
        <v>9</v>
      </c>
      <c r="D18" s="43" t="s">
        <v>11</v>
      </c>
      <c r="E18" s="43">
        <v>2</v>
      </c>
      <c r="F18" s="43">
        <v>62</v>
      </c>
      <c r="G18" s="44">
        <v>14.4</v>
      </c>
      <c r="H18" s="45">
        <f t="shared" si="0"/>
        <v>232258.06451612903</v>
      </c>
      <c r="M18" s="23"/>
      <c r="N18" s="24"/>
      <c r="Q18" s="37"/>
      <c r="R18" s="38"/>
      <c r="V18" s="23"/>
      <c r="W18" s="23"/>
      <c r="X18" s="24"/>
      <c r="AA18" s="37"/>
      <c r="AB18" s="38"/>
    </row>
    <row r="19" spans="1:28">
      <c r="A19" s="39" t="s">
        <v>29</v>
      </c>
      <c r="B19" s="43" t="s">
        <v>10</v>
      </c>
      <c r="C19" s="41">
        <v>13</v>
      </c>
      <c r="D19" s="43" t="s">
        <v>21</v>
      </c>
      <c r="E19" s="43">
        <v>1</v>
      </c>
      <c r="F19" s="43">
        <v>27</v>
      </c>
      <c r="G19" s="44">
        <v>7.8</v>
      </c>
      <c r="H19" s="45">
        <f t="shared" si="0"/>
        <v>288888.88888888888</v>
      </c>
      <c r="M19" s="23"/>
      <c r="N19" s="24"/>
      <c r="Q19" s="37"/>
      <c r="R19" s="38"/>
      <c r="V19" s="23"/>
      <c r="W19" s="23"/>
      <c r="X19" s="24"/>
      <c r="AA19" s="37"/>
      <c r="AB19" s="38"/>
    </row>
    <row r="20" spans="1:28">
      <c r="A20" s="39" t="s">
        <v>30</v>
      </c>
      <c r="B20" s="43" t="s">
        <v>10</v>
      </c>
      <c r="C20" s="41">
        <v>10</v>
      </c>
      <c r="D20" s="43" t="s">
        <v>21</v>
      </c>
      <c r="E20" s="43">
        <v>3</v>
      </c>
      <c r="F20" s="43">
        <v>53</v>
      </c>
      <c r="G20" s="44">
        <v>10.4</v>
      </c>
      <c r="H20" s="45">
        <f t="shared" si="0"/>
        <v>196226.41509433961</v>
      </c>
      <c r="M20" s="23"/>
      <c r="N20" s="24"/>
      <c r="Q20" s="37"/>
      <c r="R20" s="38"/>
      <c r="U20" s="24"/>
      <c r="V20" s="23"/>
      <c r="W20" s="23"/>
      <c r="X20" s="24"/>
      <c r="AA20" s="37"/>
      <c r="AB20" s="38"/>
    </row>
    <row r="21" spans="1:28">
      <c r="A21" s="39" t="s">
        <v>31</v>
      </c>
      <c r="B21" s="43" t="s">
        <v>10</v>
      </c>
      <c r="C21" s="41">
        <v>9</v>
      </c>
      <c r="D21" s="43" t="s">
        <v>11</v>
      </c>
      <c r="E21" s="43">
        <v>2</v>
      </c>
      <c r="F21" s="43">
        <v>43</v>
      </c>
      <c r="G21" s="44">
        <v>12</v>
      </c>
      <c r="H21" s="45">
        <f t="shared" si="0"/>
        <v>279069.76744186046</v>
      </c>
      <c r="M21" s="23"/>
      <c r="N21" s="24"/>
      <c r="Q21" s="37"/>
      <c r="R21" s="38"/>
      <c r="U21" s="24"/>
      <c r="V21" s="23"/>
      <c r="W21" s="23"/>
      <c r="X21" s="24"/>
      <c r="AA21" s="37"/>
      <c r="AB21" s="38"/>
    </row>
    <row r="22" spans="1:28">
      <c r="A22" s="39" t="s">
        <v>32</v>
      </c>
      <c r="B22" s="43" t="s">
        <v>10</v>
      </c>
      <c r="C22" s="41">
        <v>13</v>
      </c>
      <c r="D22" s="43" t="s">
        <v>21</v>
      </c>
      <c r="E22" s="43">
        <v>3</v>
      </c>
      <c r="F22" s="43">
        <v>68</v>
      </c>
      <c r="G22" s="44">
        <v>14.6</v>
      </c>
      <c r="H22" s="45">
        <f t="shared" si="0"/>
        <v>214705.88235294117</v>
      </c>
      <c r="M22" s="23"/>
      <c r="N22" s="24"/>
      <c r="Q22" s="37"/>
      <c r="R22" s="38"/>
      <c r="U22" s="24"/>
      <c r="V22" s="23"/>
      <c r="W22" s="23"/>
      <c r="X22" s="24"/>
      <c r="AA22" s="37"/>
      <c r="AB22" s="38"/>
    </row>
    <row r="23" spans="1:28">
      <c r="A23" s="46" t="s">
        <v>33</v>
      </c>
      <c r="B23" s="43" t="s">
        <v>10</v>
      </c>
      <c r="C23" s="41">
        <v>5</v>
      </c>
      <c r="D23" s="43" t="s">
        <v>11</v>
      </c>
      <c r="E23" s="43">
        <v>4</v>
      </c>
      <c r="F23" s="43">
        <v>120</v>
      </c>
      <c r="G23" s="44">
        <v>42.9</v>
      </c>
      <c r="H23" s="45">
        <f t="shared" si="0"/>
        <v>357500</v>
      </c>
      <c r="Q23" s="37"/>
      <c r="R23" s="38"/>
      <c r="U23" s="24"/>
      <c r="W23" s="23"/>
      <c r="X23" s="24"/>
      <c r="AA23" s="37"/>
      <c r="AB23" s="38"/>
    </row>
    <row r="24" spans="1:28">
      <c r="A24" s="39" t="s">
        <v>34</v>
      </c>
      <c r="B24" s="43" t="s">
        <v>10</v>
      </c>
      <c r="C24" s="41">
        <v>9</v>
      </c>
      <c r="D24" s="43" t="s">
        <v>11</v>
      </c>
      <c r="E24" s="43">
        <v>3</v>
      </c>
      <c r="F24" s="43">
        <v>72</v>
      </c>
      <c r="G24" s="44">
        <v>17.899999999999999</v>
      </c>
      <c r="H24" s="45">
        <f t="shared" si="0"/>
        <v>248611.11111111112</v>
      </c>
      <c r="Q24" s="37"/>
      <c r="R24" s="38"/>
      <c r="W24" s="23"/>
      <c r="X24" s="24"/>
      <c r="AA24" s="37"/>
      <c r="AB24" s="38"/>
    </row>
    <row r="25" spans="1:28">
      <c r="A25" s="46" t="s">
        <v>35</v>
      </c>
      <c r="B25" s="43" t="s">
        <v>10</v>
      </c>
      <c r="C25" s="41">
        <v>9</v>
      </c>
      <c r="D25" s="43" t="s">
        <v>11</v>
      </c>
      <c r="E25" s="43">
        <v>4</v>
      </c>
      <c r="F25" s="43">
        <v>113</v>
      </c>
      <c r="G25" s="44">
        <v>36</v>
      </c>
      <c r="H25" s="45">
        <f t="shared" si="0"/>
        <v>318584.0707964602</v>
      </c>
      <c r="Q25" s="37"/>
      <c r="R25" s="38"/>
      <c r="U25" s="24"/>
      <c r="W25" s="23"/>
      <c r="X25" s="24"/>
      <c r="AA25" s="37"/>
      <c r="AB25" s="38"/>
    </row>
    <row r="26" spans="1:28">
      <c r="A26" s="46" t="s">
        <v>36</v>
      </c>
      <c r="B26" s="43" t="s">
        <v>19</v>
      </c>
      <c r="C26" s="41">
        <v>3</v>
      </c>
      <c r="D26" s="43" t="s">
        <v>11</v>
      </c>
      <c r="E26" s="43">
        <v>2</v>
      </c>
      <c r="F26" s="43">
        <v>69</v>
      </c>
      <c r="G26" s="44">
        <v>20.5</v>
      </c>
      <c r="H26" s="45">
        <f t="shared" si="0"/>
        <v>297101.44927536231</v>
      </c>
      <c r="W26" s="23"/>
      <c r="X26" s="24"/>
      <c r="AA26" s="37"/>
      <c r="AB26" s="38"/>
    </row>
    <row r="27" spans="1:28">
      <c r="A27" s="46" t="s">
        <v>37</v>
      </c>
      <c r="B27" s="43" t="s">
        <v>19</v>
      </c>
      <c r="C27" s="41">
        <v>2</v>
      </c>
      <c r="D27" s="43" t="s">
        <v>11</v>
      </c>
      <c r="E27" s="43">
        <v>3</v>
      </c>
      <c r="F27" s="43">
        <v>90</v>
      </c>
      <c r="G27" s="44">
        <v>26</v>
      </c>
      <c r="H27" s="45">
        <f t="shared" si="0"/>
        <v>288888.88888888888</v>
      </c>
      <c r="W27" s="23"/>
      <c r="X27" s="24"/>
      <c r="AA27" s="37"/>
      <c r="AB27" s="38"/>
    </row>
    <row r="28" spans="1:28">
      <c r="A28" s="39" t="s">
        <v>38</v>
      </c>
      <c r="B28" s="43" t="s">
        <v>10</v>
      </c>
      <c r="C28" s="41">
        <v>13</v>
      </c>
      <c r="D28" s="43" t="s">
        <v>11</v>
      </c>
      <c r="E28" s="43">
        <v>3</v>
      </c>
      <c r="F28" s="43">
        <v>95</v>
      </c>
      <c r="G28" s="44">
        <v>19.899999999999999</v>
      </c>
      <c r="H28" s="45">
        <f t="shared" si="0"/>
        <v>209473.68421052632</v>
      </c>
      <c r="W28" s="23"/>
      <c r="X28" s="24"/>
      <c r="AA28" s="37"/>
      <c r="AB28" s="38"/>
    </row>
    <row r="29" spans="1:28">
      <c r="A29" s="39" t="s">
        <v>39</v>
      </c>
      <c r="B29" s="43" t="s">
        <v>10</v>
      </c>
      <c r="C29" s="41">
        <v>18</v>
      </c>
      <c r="D29" s="43" t="s">
        <v>21</v>
      </c>
      <c r="E29" s="43">
        <v>2</v>
      </c>
      <c r="F29" s="43">
        <v>60</v>
      </c>
      <c r="G29" s="44">
        <v>8.9</v>
      </c>
      <c r="H29" s="45">
        <f t="shared" si="0"/>
        <v>148333.33333333334</v>
      </c>
      <c r="U29" s="24"/>
      <c r="W29" s="23"/>
      <c r="X29" s="24"/>
      <c r="AA29" s="37"/>
      <c r="AB29" s="38"/>
    </row>
    <row r="30" spans="1:28">
      <c r="A30" s="46" t="s">
        <v>40</v>
      </c>
      <c r="B30" s="43" t="s">
        <v>10</v>
      </c>
      <c r="C30" s="41">
        <v>9</v>
      </c>
      <c r="D30" s="43" t="s">
        <v>11</v>
      </c>
      <c r="E30" s="43">
        <v>3</v>
      </c>
      <c r="F30" s="43">
        <v>68</v>
      </c>
      <c r="G30" s="44">
        <v>20.8</v>
      </c>
      <c r="H30" s="45">
        <f t="shared" si="0"/>
        <v>305882.35294117645</v>
      </c>
      <c r="U30" s="24"/>
      <c r="W30" s="23"/>
      <c r="X30" s="24"/>
      <c r="AA30" s="37"/>
      <c r="AB30" s="38"/>
    </row>
    <row r="31" spans="1:28">
      <c r="A31" s="39" t="s">
        <v>41</v>
      </c>
      <c r="B31" s="43" t="s">
        <v>10</v>
      </c>
      <c r="C31" s="41">
        <v>15</v>
      </c>
      <c r="D31" s="43" t="s">
        <v>21</v>
      </c>
      <c r="E31" s="43">
        <v>3</v>
      </c>
      <c r="F31" s="43">
        <v>71</v>
      </c>
      <c r="G31" s="44">
        <v>12.6</v>
      </c>
      <c r="H31" s="45">
        <f t="shared" si="0"/>
        <v>177464.78873239437</v>
      </c>
      <c r="W31" s="23"/>
      <c r="X31" s="24"/>
      <c r="AA31" s="37"/>
      <c r="AB31" s="38"/>
    </row>
    <row r="32" spans="1:28">
      <c r="A32" s="39" t="s">
        <v>42</v>
      </c>
      <c r="B32" s="43" t="s">
        <v>10</v>
      </c>
      <c r="C32" s="41">
        <v>6</v>
      </c>
      <c r="D32" s="43" t="s">
        <v>11</v>
      </c>
      <c r="E32" s="43">
        <v>1</v>
      </c>
      <c r="F32" s="43">
        <v>42</v>
      </c>
      <c r="G32" s="44">
        <v>14</v>
      </c>
      <c r="H32" s="45">
        <f t="shared" si="0"/>
        <v>333333.33333333331</v>
      </c>
      <c r="U32" s="24"/>
      <c r="W32" s="23"/>
      <c r="X32" s="24"/>
      <c r="AA32" s="37"/>
      <c r="AB32" s="38"/>
    </row>
    <row r="33" spans="1:28">
      <c r="A33" s="46" t="s">
        <v>43</v>
      </c>
      <c r="B33" s="43" t="s">
        <v>10</v>
      </c>
      <c r="C33" s="41">
        <v>9</v>
      </c>
      <c r="D33" s="43" t="s">
        <v>21</v>
      </c>
      <c r="E33" s="43">
        <v>1</v>
      </c>
      <c r="F33" s="43">
        <v>36</v>
      </c>
      <c r="G33" s="44">
        <v>10.3</v>
      </c>
      <c r="H33" s="45">
        <f t="shared" si="0"/>
        <v>286111.11111111112</v>
      </c>
      <c r="U33" s="24"/>
      <c r="W33" s="23"/>
      <c r="X33" s="24"/>
      <c r="AA33" s="37"/>
      <c r="AB33" s="38"/>
    </row>
    <row r="34" spans="1:28">
      <c r="A34" s="46" t="s">
        <v>44</v>
      </c>
      <c r="B34" s="43" t="s">
        <v>10</v>
      </c>
      <c r="C34" s="41">
        <v>14</v>
      </c>
      <c r="D34" s="43" t="s">
        <v>21</v>
      </c>
      <c r="E34" s="43">
        <v>3</v>
      </c>
      <c r="F34" s="43">
        <v>68</v>
      </c>
      <c r="G34" s="44">
        <v>13.5</v>
      </c>
      <c r="H34" s="45">
        <f t="shared" si="0"/>
        <v>198529.41176470587</v>
      </c>
      <c r="W34" s="23"/>
      <c r="X34" s="24"/>
      <c r="AA34" s="37"/>
      <c r="AB34" s="38"/>
    </row>
    <row r="35" spans="1:28">
      <c r="A35" s="39" t="s">
        <v>45</v>
      </c>
      <c r="B35" s="43" t="s">
        <v>10</v>
      </c>
      <c r="C35" s="41">
        <v>13</v>
      </c>
      <c r="D35" s="43" t="s">
        <v>21</v>
      </c>
      <c r="E35" s="43">
        <v>3</v>
      </c>
      <c r="F35" s="43">
        <v>74</v>
      </c>
      <c r="G35" s="44">
        <v>13.9</v>
      </c>
      <c r="H35" s="45">
        <f t="shared" si="0"/>
        <v>187837.83783783784</v>
      </c>
      <c r="W35" s="23"/>
      <c r="X35" s="24"/>
      <c r="AA35" s="37"/>
      <c r="AB35" s="38"/>
    </row>
    <row r="36" spans="1:28">
      <c r="A36" s="39" t="s">
        <v>46</v>
      </c>
      <c r="B36" s="43" t="s">
        <v>10</v>
      </c>
      <c r="C36" s="41">
        <v>9</v>
      </c>
      <c r="D36" s="43" t="s">
        <v>11</v>
      </c>
      <c r="E36" s="43">
        <v>3</v>
      </c>
      <c r="F36" s="43">
        <v>58</v>
      </c>
      <c r="G36" s="44">
        <v>13.7</v>
      </c>
      <c r="H36" s="45">
        <f t="shared" si="0"/>
        <v>236206.89655172414</v>
      </c>
      <c r="U36" s="24"/>
      <c r="W36" s="23"/>
      <c r="X36" s="24"/>
      <c r="AA36" s="37"/>
      <c r="AB36" s="38"/>
    </row>
    <row r="37" spans="1:28">
      <c r="A37" s="39" t="s">
        <v>47</v>
      </c>
      <c r="B37" s="43" t="s">
        <v>19</v>
      </c>
      <c r="C37" s="41">
        <v>3</v>
      </c>
      <c r="D37" s="43" t="s">
        <v>11</v>
      </c>
      <c r="E37" s="43">
        <v>2</v>
      </c>
      <c r="F37" s="43">
        <v>38</v>
      </c>
      <c r="G37" s="44">
        <v>11.9</v>
      </c>
      <c r="H37" s="45">
        <f t="shared" si="0"/>
        <v>313157.89473684208</v>
      </c>
      <c r="U37" s="24"/>
      <c r="W37" s="23"/>
      <c r="X37" s="24"/>
      <c r="AA37" s="37"/>
      <c r="AB37" s="38"/>
    </row>
    <row r="38" spans="1:28">
      <c r="A38" s="46" t="s">
        <v>48</v>
      </c>
      <c r="B38" s="43" t="s">
        <v>10</v>
      </c>
      <c r="C38" s="41">
        <v>9</v>
      </c>
      <c r="D38" s="43" t="s">
        <v>11</v>
      </c>
      <c r="E38" s="43">
        <v>4</v>
      </c>
      <c r="F38" s="43">
        <v>160</v>
      </c>
      <c r="G38" s="44">
        <v>43</v>
      </c>
      <c r="H38" s="45">
        <f t="shared" si="0"/>
        <v>268750</v>
      </c>
      <c r="U38" s="24"/>
      <c r="W38" s="23"/>
      <c r="X38" s="24"/>
      <c r="AA38" s="37"/>
      <c r="AB38" s="38"/>
    </row>
    <row r="39" spans="1:28">
      <c r="A39" s="46" t="s">
        <v>49</v>
      </c>
      <c r="B39" s="43" t="s">
        <v>19</v>
      </c>
      <c r="C39" s="41">
        <v>2</v>
      </c>
      <c r="D39" s="43" t="s">
        <v>11</v>
      </c>
      <c r="E39" s="43">
        <v>2</v>
      </c>
      <c r="F39" s="43">
        <v>63</v>
      </c>
      <c r="G39" s="44">
        <v>17.899999999999999</v>
      </c>
      <c r="H39" s="45">
        <f t="shared" si="0"/>
        <v>284126.98412698414</v>
      </c>
      <c r="W39" s="23"/>
      <c r="X39" s="24"/>
      <c r="AA39" s="37"/>
      <c r="AB39" s="38"/>
    </row>
    <row r="40" spans="1:28">
      <c r="A40" s="39" t="s">
        <v>50</v>
      </c>
      <c r="B40" s="43" t="s">
        <v>10</v>
      </c>
      <c r="C40" s="41">
        <v>4</v>
      </c>
      <c r="D40" s="43" t="s">
        <v>21</v>
      </c>
      <c r="E40" s="43">
        <v>3</v>
      </c>
      <c r="F40" s="43">
        <v>72</v>
      </c>
      <c r="G40" s="44">
        <v>12</v>
      </c>
      <c r="H40" s="45">
        <f t="shared" si="0"/>
        <v>166666.66666666666</v>
      </c>
      <c r="W40" s="23"/>
      <c r="X40" s="24"/>
      <c r="AA40" s="37"/>
      <c r="AB40" s="38"/>
    </row>
    <row r="41" spans="1:28">
      <c r="A41" s="39" t="s">
        <v>51</v>
      </c>
      <c r="B41" s="43" t="s">
        <v>10</v>
      </c>
      <c r="C41" s="41">
        <v>9</v>
      </c>
      <c r="D41" s="43" t="s">
        <v>11</v>
      </c>
      <c r="E41" s="43">
        <v>2</v>
      </c>
      <c r="F41" s="43">
        <v>71</v>
      </c>
      <c r="G41" s="44">
        <v>16.5</v>
      </c>
      <c r="H41" s="45">
        <f t="shared" si="0"/>
        <v>232394.36619718309</v>
      </c>
      <c r="U41" s="24"/>
      <c r="W41" s="23"/>
      <c r="X41" s="24"/>
      <c r="AA41" s="37"/>
      <c r="AB41" s="38"/>
    </row>
    <row r="42" spans="1:28">
      <c r="A42" s="39" t="s">
        <v>52</v>
      </c>
      <c r="B42" s="43" t="s">
        <v>10</v>
      </c>
      <c r="C42" s="41">
        <v>6</v>
      </c>
      <c r="D42" s="43" t="s">
        <v>11</v>
      </c>
      <c r="E42" s="43">
        <v>1</v>
      </c>
      <c r="F42" s="43">
        <v>50</v>
      </c>
      <c r="G42" s="44">
        <v>16</v>
      </c>
      <c r="H42" s="45">
        <f t="shared" si="0"/>
        <v>320000</v>
      </c>
      <c r="U42" s="24"/>
      <c r="W42" s="23"/>
      <c r="X42" s="24"/>
      <c r="AA42" s="37"/>
      <c r="AB42" s="38"/>
    </row>
    <row r="43" spans="1:28">
      <c r="A43" s="39" t="s">
        <v>53</v>
      </c>
      <c r="B43" s="43" t="s">
        <v>19</v>
      </c>
      <c r="C43" s="41">
        <v>1</v>
      </c>
      <c r="D43" s="43" t="s">
        <v>11</v>
      </c>
      <c r="E43" s="43">
        <v>2</v>
      </c>
      <c r="F43" s="43">
        <v>40</v>
      </c>
      <c r="G43" s="44">
        <v>11</v>
      </c>
      <c r="H43" s="45">
        <f t="shared" si="0"/>
        <v>275000</v>
      </c>
      <c r="U43" s="24"/>
      <c r="W43" s="23"/>
      <c r="X43" s="24"/>
      <c r="AA43" s="37"/>
      <c r="AB43" s="38"/>
    </row>
    <row r="44" spans="1:28">
      <c r="A44" s="46" t="s">
        <v>54</v>
      </c>
      <c r="B44" s="43" t="s">
        <v>10</v>
      </c>
      <c r="C44" s="41">
        <v>13</v>
      </c>
      <c r="D44" s="43" t="s">
        <v>21</v>
      </c>
      <c r="E44" s="43">
        <v>3</v>
      </c>
      <c r="F44" s="43">
        <v>55</v>
      </c>
      <c r="G44" s="44">
        <v>12.8</v>
      </c>
      <c r="H44" s="45">
        <f t="shared" si="0"/>
        <v>232727.27272727274</v>
      </c>
      <c r="U44" s="24"/>
      <c r="W44" s="23"/>
      <c r="X44" s="24"/>
      <c r="AA44" s="37"/>
      <c r="AB44" s="38"/>
    </row>
    <row r="45" spans="1:28">
      <c r="A45" s="46" t="s">
        <v>55</v>
      </c>
      <c r="B45" s="43" t="s">
        <v>10</v>
      </c>
      <c r="C45" s="41">
        <v>6</v>
      </c>
      <c r="D45" s="43" t="s">
        <v>11</v>
      </c>
      <c r="E45" s="43">
        <v>1</v>
      </c>
      <c r="F45" s="43">
        <v>52</v>
      </c>
      <c r="G45" s="44">
        <v>17.7</v>
      </c>
      <c r="H45" s="45">
        <f t="shared" si="0"/>
        <v>340384.61538461538</v>
      </c>
      <c r="W45" s="23"/>
      <c r="X45" s="24"/>
      <c r="AA45" s="37"/>
      <c r="AB45" s="38"/>
    </row>
    <row r="46" spans="1:28">
      <c r="A46" s="46" t="s">
        <v>56</v>
      </c>
      <c r="B46" s="43" t="s">
        <v>10</v>
      </c>
      <c r="C46" s="41">
        <v>4</v>
      </c>
      <c r="D46" s="43" t="s">
        <v>21</v>
      </c>
      <c r="E46" s="43">
        <v>3</v>
      </c>
      <c r="F46" s="43">
        <v>59</v>
      </c>
      <c r="G46" s="44">
        <v>11</v>
      </c>
      <c r="H46" s="45">
        <f t="shared" si="0"/>
        <v>186440.67796610171</v>
      </c>
      <c r="W46" s="23"/>
      <c r="X46" s="24"/>
      <c r="AA46" s="37"/>
      <c r="AB46" s="38"/>
    </row>
    <row r="47" spans="1:28">
      <c r="A47" s="46" t="s">
        <v>57</v>
      </c>
      <c r="B47" s="43" t="s">
        <v>19</v>
      </c>
      <c r="C47" s="41">
        <v>1</v>
      </c>
      <c r="D47" s="43" t="s">
        <v>11</v>
      </c>
      <c r="E47" s="43">
        <v>2</v>
      </c>
      <c r="F47" s="43">
        <v>70</v>
      </c>
      <c r="G47" s="44">
        <v>29.9</v>
      </c>
      <c r="H47" s="45">
        <f t="shared" si="0"/>
        <v>427142.85714285716</v>
      </c>
      <c r="W47" s="23"/>
      <c r="X47" s="24"/>
      <c r="AA47" s="37"/>
      <c r="AB47" s="38"/>
    </row>
    <row r="48" spans="1:28">
      <c r="A48" s="46" t="s">
        <v>58</v>
      </c>
      <c r="B48" s="43" t="s">
        <v>10</v>
      </c>
      <c r="C48" s="41">
        <v>13</v>
      </c>
      <c r="D48" s="43" t="s">
        <v>11</v>
      </c>
      <c r="E48" s="43">
        <v>2</v>
      </c>
      <c r="F48" s="43">
        <v>42</v>
      </c>
      <c r="G48" s="44">
        <v>11.5</v>
      </c>
      <c r="H48" s="45">
        <f t="shared" si="0"/>
        <v>273809.52380952379</v>
      </c>
      <c r="W48" s="23"/>
      <c r="X48" s="24"/>
      <c r="AA48" s="37"/>
      <c r="AB48" s="38"/>
    </row>
    <row r="49" spans="1:28">
      <c r="A49" s="39" t="s">
        <v>59</v>
      </c>
      <c r="B49" s="43" t="s">
        <v>10</v>
      </c>
      <c r="C49" s="41">
        <v>13</v>
      </c>
      <c r="D49" s="43" t="s">
        <v>11</v>
      </c>
      <c r="E49" s="43">
        <v>2</v>
      </c>
      <c r="F49" s="43">
        <v>57</v>
      </c>
      <c r="G49" s="44">
        <v>18.600000000000001</v>
      </c>
      <c r="H49" s="45">
        <f t="shared" si="0"/>
        <v>326315.78947368421</v>
      </c>
      <c r="W49" s="23"/>
      <c r="X49" s="24"/>
      <c r="AA49" s="37"/>
      <c r="AB49" s="38"/>
    </row>
    <row r="50" spans="1:28">
      <c r="A50" s="39" t="s">
        <v>60</v>
      </c>
      <c r="B50" s="43" t="s">
        <v>10</v>
      </c>
      <c r="C50" s="41">
        <v>13</v>
      </c>
      <c r="D50" s="43" t="s">
        <v>21</v>
      </c>
      <c r="E50" s="43">
        <v>2</v>
      </c>
      <c r="F50" s="43">
        <v>74</v>
      </c>
      <c r="G50" s="44">
        <v>15.9</v>
      </c>
      <c r="H50" s="45">
        <f t="shared" si="0"/>
        <v>214864.86486486485</v>
      </c>
      <c r="U50" s="24"/>
      <c r="W50" s="23"/>
      <c r="X50" s="24"/>
      <c r="AA50" s="37"/>
      <c r="AB50" s="38"/>
    </row>
    <row r="51" spans="1:28">
      <c r="A51" s="46" t="s">
        <v>61</v>
      </c>
      <c r="B51" s="43" t="s">
        <v>10</v>
      </c>
      <c r="C51" s="41">
        <v>13</v>
      </c>
      <c r="D51" s="43" t="s">
        <v>11</v>
      </c>
      <c r="E51" s="43">
        <v>1</v>
      </c>
      <c r="F51" s="43">
        <v>29</v>
      </c>
      <c r="G51" s="44">
        <v>8.3000000000000007</v>
      </c>
      <c r="H51" s="45">
        <f t="shared" si="0"/>
        <v>286206.89655172417</v>
      </c>
      <c r="U51" s="24"/>
      <c r="W51" s="23"/>
      <c r="X51" s="24"/>
      <c r="AA51" s="37"/>
      <c r="AB51" s="38"/>
    </row>
    <row r="52" spans="1:28">
      <c r="A52" s="46" t="s">
        <v>62</v>
      </c>
      <c r="B52" s="43" t="s">
        <v>10</v>
      </c>
      <c r="C52" s="41">
        <v>8</v>
      </c>
      <c r="D52" s="43" t="s">
        <v>11</v>
      </c>
      <c r="E52" s="43">
        <v>3</v>
      </c>
      <c r="F52" s="43">
        <v>110</v>
      </c>
      <c r="G52" s="44">
        <v>21.9</v>
      </c>
      <c r="H52" s="45">
        <f t="shared" si="0"/>
        <v>199090.90909090909</v>
      </c>
      <c r="W52" s="23"/>
      <c r="X52" s="24"/>
      <c r="AA52" s="37"/>
      <c r="AB52" s="38"/>
    </row>
    <row r="53" spans="1:28">
      <c r="A53" s="39" t="s">
        <v>63</v>
      </c>
      <c r="B53" s="43" t="s">
        <v>10</v>
      </c>
      <c r="C53" s="41">
        <v>7</v>
      </c>
      <c r="D53" s="43" t="s">
        <v>11</v>
      </c>
      <c r="E53" s="43">
        <v>1</v>
      </c>
      <c r="F53" s="43">
        <v>36</v>
      </c>
      <c r="G53" s="44">
        <v>8.1999999999999993</v>
      </c>
      <c r="H53" s="45">
        <f t="shared" si="0"/>
        <v>227777.77777777775</v>
      </c>
      <c r="W53" s="23"/>
      <c r="X53" s="24"/>
      <c r="AA53" s="37"/>
      <c r="AB53" s="38"/>
    </row>
    <row r="54" spans="1:28">
      <c r="A54" s="39" t="s">
        <v>64</v>
      </c>
      <c r="B54" s="43" t="s">
        <v>19</v>
      </c>
      <c r="C54" s="41">
        <v>2</v>
      </c>
      <c r="D54" s="43" t="s">
        <v>11</v>
      </c>
      <c r="E54" s="43">
        <v>2</v>
      </c>
      <c r="F54" s="43">
        <v>99</v>
      </c>
      <c r="G54" s="44">
        <v>35</v>
      </c>
      <c r="H54" s="45">
        <f t="shared" si="0"/>
        <v>353535.35353535356</v>
      </c>
      <c r="U54" s="24"/>
      <c r="W54" s="23"/>
      <c r="X54" s="24"/>
      <c r="AA54" s="37"/>
      <c r="AB54" s="38"/>
    </row>
    <row r="55" spans="1:28">
      <c r="A55" s="39" t="s">
        <v>65</v>
      </c>
      <c r="B55" s="43" t="s">
        <v>10</v>
      </c>
      <c r="C55" s="41">
        <v>9</v>
      </c>
      <c r="D55" s="43" t="s">
        <v>11</v>
      </c>
      <c r="E55" s="43">
        <v>1</v>
      </c>
      <c r="F55" s="43">
        <v>34</v>
      </c>
      <c r="G55" s="44">
        <v>8.9</v>
      </c>
      <c r="H55" s="45">
        <f t="shared" si="0"/>
        <v>261764.70588235295</v>
      </c>
      <c r="U55" s="24"/>
      <c r="W55" s="23"/>
      <c r="X55" s="24"/>
      <c r="AA55" s="37"/>
      <c r="AB55" s="38"/>
    </row>
    <row r="56" spans="1:28">
      <c r="A56" s="46" t="s">
        <v>66</v>
      </c>
      <c r="B56" s="43" t="s">
        <v>10</v>
      </c>
      <c r="C56" s="41">
        <v>9</v>
      </c>
      <c r="D56" s="43" t="s">
        <v>11</v>
      </c>
      <c r="E56" s="43">
        <v>2</v>
      </c>
      <c r="F56" s="43">
        <v>40</v>
      </c>
      <c r="G56" s="44">
        <v>10.9</v>
      </c>
      <c r="H56" s="45">
        <f t="shared" si="0"/>
        <v>272500</v>
      </c>
      <c r="U56" s="24"/>
      <c r="W56" s="23"/>
      <c r="X56" s="24"/>
      <c r="AA56" s="37"/>
      <c r="AB56" s="38"/>
    </row>
    <row r="57" spans="1:28">
      <c r="A57" s="39" t="s">
        <v>67</v>
      </c>
      <c r="B57" s="43" t="s">
        <v>10</v>
      </c>
      <c r="C57" s="41">
        <v>5</v>
      </c>
      <c r="D57" s="43" t="s">
        <v>11</v>
      </c>
      <c r="E57" s="43">
        <v>3</v>
      </c>
      <c r="F57" s="43">
        <v>84</v>
      </c>
      <c r="G57" s="44">
        <v>29.5</v>
      </c>
      <c r="H57" s="45">
        <f t="shared" si="0"/>
        <v>351190.47619047621</v>
      </c>
      <c r="W57" s="23"/>
      <c r="X57" s="24"/>
      <c r="AA57" s="37"/>
      <c r="AB57" s="38"/>
    </row>
    <row r="58" spans="1:28">
      <c r="A58" s="39" t="s">
        <v>68</v>
      </c>
      <c r="B58" s="43" t="s">
        <v>10</v>
      </c>
      <c r="C58" s="41">
        <v>13</v>
      </c>
      <c r="D58" s="43" t="s">
        <v>21</v>
      </c>
      <c r="E58" s="43">
        <v>2</v>
      </c>
      <c r="F58" s="43">
        <v>58</v>
      </c>
      <c r="G58" s="44">
        <v>11.8</v>
      </c>
      <c r="H58" s="45">
        <f t="shared" si="0"/>
        <v>203448.27586206896</v>
      </c>
      <c r="U58" s="24"/>
      <c r="W58" s="23"/>
      <c r="X58" s="24"/>
      <c r="AA58" s="37"/>
      <c r="AB58" s="38"/>
    </row>
    <row r="59" spans="1:28">
      <c r="A59" s="46" t="s">
        <v>69</v>
      </c>
      <c r="B59" s="43" t="s">
        <v>10</v>
      </c>
      <c r="C59" s="41">
        <v>13</v>
      </c>
      <c r="D59" s="43" t="s">
        <v>11</v>
      </c>
      <c r="E59" s="43">
        <v>1</v>
      </c>
      <c r="F59" s="43">
        <v>24</v>
      </c>
      <c r="G59" s="44">
        <v>6.2</v>
      </c>
      <c r="H59" s="45">
        <f t="shared" si="0"/>
        <v>258333.33333333334</v>
      </c>
      <c r="U59" s="24"/>
      <c r="W59" s="23"/>
      <c r="X59" s="24"/>
      <c r="AA59" s="37"/>
      <c r="AB59" s="38"/>
    </row>
    <row r="60" spans="1:28">
      <c r="A60" s="39" t="s">
        <v>70</v>
      </c>
      <c r="B60" s="43" t="s">
        <v>10</v>
      </c>
      <c r="C60" s="41">
        <v>9</v>
      </c>
      <c r="D60" s="43" t="s">
        <v>11</v>
      </c>
      <c r="E60" s="43">
        <v>3</v>
      </c>
      <c r="F60" s="43">
        <v>71</v>
      </c>
      <c r="G60" s="44">
        <v>16.899999999999999</v>
      </c>
      <c r="H60" s="45">
        <f t="shared" si="0"/>
        <v>238028.1690140845</v>
      </c>
      <c r="W60" s="23"/>
      <c r="X60" s="24"/>
      <c r="AA60" s="37"/>
      <c r="AB60" s="38"/>
    </row>
    <row r="61" spans="1:28">
      <c r="A61" s="46" t="s">
        <v>71</v>
      </c>
      <c r="B61" s="43" t="s">
        <v>10</v>
      </c>
      <c r="C61" s="41">
        <v>13</v>
      </c>
      <c r="D61" s="43" t="s">
        <v>11</v>
      </c>
      <c r="E61" s="43">
        <v>5</v>
      </c>
      <c r="F61" s="43">
        <v>70</v>
      </c>
      <c r="G61" s="44">
        <v>27</v>
      </c>
      <c r="H61" s="45">
        <f t="shared" si="0"/>
        <v>385714.28571428574</v>
      </c>
      <c r="U61" s="24"/>
      <c r="W61" s="23"/>
      <c r="X61" s="24"/>
      <c r="AA61" s="37"/>
      <c r="AB61" s="38"/>
    </row>
    <row r="62" spans="1:28">
      <c r="A62" s="39" t="s">
        <v>72</v>
      </c>
      <c r="B62" s="43" t="s">
        <v>10</v>
      </c>
      <c r="C62" s="41">
        <v>6</v>
      </c>
      <c r="D62" s="43" t="s">
        <v>11</v>
      </c>
      <c r="E62" s="43">
        <v>1</v>
      </c>
      <c r="F62" s="43">
        <v>45</v>
      </c>
      <c r="G62" s="44">
        <v>12</v>
      </c>
      <c r="H62" s="45">
        <f t="shared" si="0"/>
        <v>266666.66666666669</v>
      </c>
      <c r="W62" s="23"/>
      <c r="X62" s="24"/>
      <c r="AA62" s="37"/>
      <c r="AB62" s="38"/>
    </row>
    <row r="63" spans="1:28">
      <c r="A63" s="39" t="s">
        <v>73</v>
      </c>
      <c r="B63" s="43" t="s">
        <v>10</v>
      </c>
      <c r="C63" s="41">
        <v>9</v>
      </c>
      <c r="D63" s="43" t="s">
        <v>11</v>
      </c>
      <c r="E63" s="43">
        <v>2</v>
      </c>
      <c r="F63" s="43">
        <v>52</v>
      </c>
      <c r="G63" s="44">
        <v>16.5</v>
      </c>
      <c r="H63" s="45">
        <f t="shared" si="0"/>
        <v>317307.69230769231</v>
      </c>
      <c r="U63" s="24"/>
      <c r="W63" s="23"/>
      <c r="X63" s="24"/>
      <c r="AA63" s="37"/>
      <c r="AB63" s="38"/>
    </row>
    <row r="64" spans="1:28">
      <c r="A64" s="39" t="s">
        <v>74</v>
      </c>
      <c r="B64" s="43" t="s">
        <v>10</v>
      </c>
      <c r="C64" s="41">
        <v>9</v>
      </c>
      <c r="D64" s="43" t="s">
        <v>11</v>
      </c>
      <c r="E64" s="43">
        <v>2</v>
      </c>
      <c r="F64" s="43">
        <v>58</v>
      </c>
      <c r="G64" s="44">
        <v>18.5</v>
      </c>
      <c r="H64" s="45">
        <f t="shared" si="0"/>
        <v>318965.5172413793</v>
      </c>
      <c r="U64" s="24"/>
      <c r="W64" s="23"/>
      <c r="X64" s="24"/>
      <c r="AA64" s="37"/>
      <c r="AB64" s="38"/>
    </row>
    <row r="65" spans="1:28">
      <c r="A65" s="39" t="s">
        <v>75</v>
      </c>
      <c r="B65" s="43" t="s">
        <v>19</v>
      </c>
      <c r="C65" s="41">
        <v>11</v>
      </c>
      <c r="D65" s="43" t="s">
        <v>21</v>
      </c>
      <c r="E65" s="43">
        <v>3</v>
      </c>
      <c r="F65" s="43">
        <v>65</v>
      </c>
      <c r="G65" s="44">
        <v>11.5</v>
      </c>
      <c r="H65" s="45">
        <f t="shared" si="0"/>
        <v>176923.07692307694</v>
      </c>
      <c r="U65" s="24"/>
      <c r="W65" s="23"/>
      <c r="X65" s="24"/>
      <c r="AA65" s="37"/>
      <c r="AB65" s="38"/>
    </row>
    <row r="66" spans="1:28">
      <c r="A66" s="39" t="s">
        <v>76</v>
      </c>
      <c r="B66" s="43" t="s">
        <v>10</v>
      </c>
      <c r="C66" s="41">
        <v>8</v>
      </c>
      <c r="D66" s="43" t="s">
        <v>11</v>
      </c>
      <c r="E66" s="43">
        <v>3</v>
      </c>
      <c r="F66" s="43">
        <v>97</v>
      </c>
      <c r="G66" s="44">
        <v>20</v>
      </c>
      <c r="H66" s="45">
        <f t="shared" si="0"/>
        <v>206185.56701030929</v>
      </c>
      <c r="U66" s="24"/>
      <c r="W66" s="23"/>
      <c r="X66" s="24"/>
      <c r="AA66" s="37"/>
      <c r="AB66" s="38"/>
    </row>
    <row r="67" spans="1:28">
      <c r="A67" s="39" t="s">
        <v>77</v>
      </c>
      <c r="B67" s="43" t="s">
        <v>10</v>
      </c>
      <c r="C67" s="41">
        <v>13</v>
      </c>
      <c r="D67" s="43" t="s">
        <v>11</v>
      </c>
      <c r="E67" s="43">
        <v>1</v>
      </c>
      <c r="F67" s="43">
        <v>23</v>
      </c>
      <c r="G67" s="44">
        <v>7</v>
      </c>
      <c r="H67" s="45">
        <f t="shared" si="0"/>
        <v>304347.82608695654</v>
      </c>
      <c r="U67" s="24"/>
      <c r="W67" s="23"/>
      <c r="X67" s="24"/>
      <c r="AA67" s="37"/>
      <c r="AB67" s="38"/>
    </row>
    <row r="68" spans="1:28">
      <c r="A68" s="39" t="s">
        <v>78</v>
      </c>
      <c r="B68" s="43" t="s">
        <v>10</v>
      </c>
      <c r="C68" s="41">
        <v>17</v>
      </c>
      <c r="D68" s="43" t="s">
        <v>21</v>
      </c>
      <c r="E68" s="43">
        <v>3</v>
      </c>
      <c r="F68" s="43">
        <v>78</v>
      </c>
      <c r="G68" s="44">
        <v>11.9</v>
      </c>
      <c r="H68" s="45">
        <f t="shared" ref="H68:H106" si="1">G68*1000000/F68</f>
        <v>152564.10256410256</v>
      </c>
      <c r="U68" s="24"/>
      <c r="W68" s="23"/>
      <c r="X68" s="24"/>
      <c r="AA68" s="37"/>
      <c r="AB68" s="38"/>
    </row>
    <row r="69" spans="1:28">
      <c r="A69" s="39" t="s">
        <v>79</v>
      </c>
      <c r="B69" s="43" t="s">
        <v>10</v>
      </c>
      <c r="C69" s="41">
        <v>10</v>
      </c>
      <c r="D69" s="43" t="s">
        <v>21</v>
      </c>
      <c r="E69" s="43">
        <v>1</v>
      </c>
      <c r="F69" s="43">
        <v>36</v>
      </c>
      <c r="G69" s="44">
        <v>6.9</v>
      </c>
      <c r="H69" s="45">
        <f t="shared" si="1"/>
        <v>191666.66666666666</v>
      </c>
      <c r="U69" s="24"/>
      <c r="W69" s="23"/>
      <c r="X69" s="24"/>
      <c r="AA69" s="37"/>
      <c r="AB69" s="38"/>
    </row>
    <row r="70" spans="1:28">
      <c r="A70" s="46" t="s">
        <v>80</v>
      </c>
      <c r="B70" s="43" t="s">
        <v>10</v>
      </c>
      <c r="C70" s="41">
        <v>15</v>
      </c>
      <c r="D70" s="43" t="s">
        <v>21</v>
      </c>
      <c r="E70" s="43">
        <v>2</v>
      </c>
      <c r="F70" s="43">
        <v>55</v>
      </c>
      <c r="G70" s="44">
        <v>10.5</v>
      </c>
      <c r="H70" s="45">
        <f t="shared" si="1"/>
        <v>190909.09090909091</v>
      </c>
      <c r="U70" s="24"/>
      <c r="W70" s="23"/>
      <c r="X70" s="24"/>
      <c r="AA70" s="37"/>
      <c r="AB70" s="38"/>
    </row>
    <row r="71" spans="1:28">
      <c r="A71" s="39" t="s">
        <v>81</v>
      </c>
      <c r="B71" s="43" t="s">
        <v>10</v>
      </c>
      <c r="C71" s="41">
        <v>13</v>
      </c>
      <c r="D71" s="43" t="s">
        <v>11</v>
      </c>
      <c r="E71" s="43">
        <v>2</v>
      </c>
      <c r="F71" s="43">
        <v>50</v>
      </c>
      <c r="G71" s="44">
        <v>14.5</v>
      </c>
      <c r="H71" s="45">
        <f t="shared" si="1"/>
        <v>290000</v>
      </c>
      <c r="W71" s="23"/>
      <c r="X71" s="24"/>
      <c r="AA71" s="37"/>
      <c r="AB71" s="38"/>
    </row>
    <row r="72" spans="1:28">
      <c r="A72" s="46" t="s">
        <v>82</v>
      </c>
      <c r="B72" s="43" t="s">
        <v>10</v>
      </c>
      <c r="C72" s="41">
        <v>13</v>
      </c>
      <c r="D72" s="43" t="s">
        <v>11</v>
      </c>
      <c r="E72" s="43">
        <v>1</v>
      </c>
      <c r="F72" s="43">
        <v>44</v>
      </c>
      <c r="G72" s="44">
        <v>13</v>
      </c>
      <c r="H72" s="45">
        <f t="shared" si="1"/>
        <v>295454.54545454547</v>
      </c>
      <c r="U72" s="24"/>
      <c r="W72" s="23"/>
      <c r="X72" s="24"/>
      <c r="AA72" s="37"/>
      <c r="AB72" s="38"/>
    </row>
    <row r="73" spans="1:28">
      <c r="A73" s="39" t="s">
        <v>83</v>
      </c>
      <c r="B73" s="43" t="s">
        <v>10</v>
      </c>
      <c r="C73" s="41">
        <v>7</v>
      </c>
      <c r="D73" s="43" t="s">
        <v>11</v>
      </c>
      <c r="E73" s="43">
        <v>2</v>
      </c>
      <c r="F73" s="43">
        <v>57</v>
      </c>
      <c r="G73" s="44">
        <v>14.7</v>
      </c>
      <c r="H73" s="45">
        <f t="shared" si="1"/>
        <v>257894.73684210525</v>
      </c>
      <c r="W73" s="23"/>
      <c r="X73" s="24"/>
      <c r="AA73" s="37"/>
      <c r="AB73" s="38"/>
    </row>
    <row r="74" spans="1:28">
      <c r="A74" s="46" t="s">
        <v>84</v>
      </c>
      <c r="B74" s="43" t="s">
        <v>10</v>
      </c>
      <c r="C74" s="41">
        <v>9</v>
      </c>
      <c r="D74" s="43" t="s">
        <v>11</v>
      </c>
      <c r="E74" s="43">
        <v>3</v>
      </c>
      <c r="F74" s="43">
        <v>105</v>
      </c>
      <c r="G74" s="44">
        <v>29</v>
      </c>
      <c r="H74" s="45">
        <f t="shared" si="1"/>
        <v>276190.47619047621</v>
      </c>
      <c r="U74" s="24"/>
      <c r="W74" s="23"/>
      <c r="X74" s="24"/>
      <c r="AA74" s="37"/>
      <c r="AB74" s="38"/>
    </row>
    <row r="75" spans="1:28">
      <c r="A75" s="39" t="s">
        <v>85</v>
      </c>
      <c r="B75" s="43" t="s">
        <v>10</v>
      </c>
      <c r="C75" s="41">
        <v>8</v>
      </c>
      <c r="D75" s="43" t="s">
        <v>11</v>
      </c>
      <c r="E75" s="43">
        <v>1</v>
      </c>
      <c r="F75" s="43">
        <v>43</v>
      </c>
      <c r="G75" s="44">
        <v>11</v>
      </c>
      <c r="H75" s="45">
        <f t="shared" si="1"/>
        <v>255813.95348837209</v>
      </c>
      <c r="W75" s="23"/>
      <c r="X75" s="24"/>
      <c r="AA75" s="37"/>
      <c r="AB75" s="38"/>
    </row>
    <row r="76" spans="1:28">
      <c r="A76" s="39" t="s">
        <v>86</v>
      </c>
      <c r="B76" s="43" t="s">
        <v>10</v>
      </c>
      <c r="C76" s="41">
        <v>8</v>
      </c>
      <c r="D76" s="43" t="s">
        <v>11</v>
      </c>
      <c r="E76" s="43">
        <v>1</v>
      </c>
      <c r="F76" s="43">
        <v>27</v>
      </c>
      <c r="G76" s="44">
        <v>8.6</v>
      </c>
      <c r="H76" s="45">
        <f t="shared" si="1"/>
        <v>318518.51851851854</v>
      </c>
      <c r="U76" s="24"/>
      <c r="W76" s="23"/>
      <c r="X76" s="24"/>
      <c r="AA76" s="37"/>
      <c r="AB76" s="38"/>
    </row>
    <row r="77" spans="1:28">
      <c r="A77" s="39" t="s">
        <v>87</v>
      </c>
      <c r="B77" s="43" t="s">
        <v>10</v>
      </c>
      <c r="C77" s="41">
        <v>13</v>
      </c>
      <c r="D77" s="43" t="s">
        <v>11</v>
      </c>
      <c r="E77" s="43">
        <v>2</v>
      </c>
      <c r="F77" s="43">
        <v>39</v>
      </c>
      <c r="G77" s="44">
        <v>16.899999999999999</v>
      </c>
      <c r="H77" s="45">
        <f t="shared" si="1"/>
        <v>433333.33333333331</v>
      </c>
      <c r="U77" s="24"/>
      <c r="W77" s="23"/>
      <c r="X77" s="24"/>
      <c r="AA77" s="37"/>
      <c r="AB77" s="38"/>
    </row>
    <row r="78" spans="1:28">
      <c r="A78" s="39" t="s">
        <v>88</v>
      </c>
      <c r="B78" s="43" t="s">
        <v>10</v>
      </c>
      <c r="C78" s="41">
        <v>13</v>
      </c>
      <c r="D78" s="43" t="s">
        <v>21</v>
      </c>
      <c r="E78" s="43">
        <v>4</v>
      </c>
      <c r="F78" s="43">
        <v>75</v>
      </c>
      <c r="G78" s="44">
        <v>16</v>
      </c>
      <c r="H78" s="45">
        <f t="shared" si="1"/>
        <v>213333.33333333334</v>
      </c>
      <c r="U78" s="24"/>
      <c r="W78" s="23"/>
      <c r="X78" s="24"/>
      <c r="AA78" s="37"/>
      <c r="AB78" s="38"/>
    </row>
    <row r="79" spans="1:28">
      <c r="A79" s="39" t="s">
        <v>89</v>
      </c>
      <c r="B79" s="43" t="s">
        <v>19</v>
      </c>
      <c r="C79" s="41">
        <v>2</v>
      </c>
      <c r="D79" s="43" t="s">
        <v>11</v>
      </c>
      <c r="E79" s="43">
        <v>2</v>
      </c>
      <c r="F79" s="43">
        <v>60</v>
      </c>
      <c r="G79" s="44">
        <v>19.899999999999999</v>
      </c>
      <c r="H79" s="45">
        <f t="shared" si="1"/>
        <v>331666.66666666669</v>
      </c>
      <c r="U79" s="24"/>
      <c r="W79" s="23"/>
      <c r="X79" s="24"/>
      <c r="AA79" s="37"/>
      <c r="AB79" s="38"/>
    </row>
    <row r="80" spans="1:28">
      <c r="A80" s="39" t="s">
        <v>90</v>
      </c>
      <c r="B80" s="43" t="s">
        <v>10</v>
      </c>
      <c r="C80" s="41">
        <v>13</v>
      </c>
      <c r="D80" s="43" t="s">
        <v>11</v>
      </c>
      <c r="E80" s="43">
        <v>2</v>
      </c>
      <c r="F80" s="43">
        <v>96</v>
      </c>
      <c r="G80" s="44">
        <v>31.5</v>
      </c>
      <c r="H80" s="45">
        <f t="shared" si="1"/>
        <v>328125</v>
      </c>
      <c r="U80" s="24"/>
      <c r="W80" s="23"/>
      <c r="X80" s="24"/>
      <c r="AA80" s="37"/>
      <c r="AB80" s="38"/>
    </row>
    <row r="81" spans="1:28">
      <c r="A81" s="46" t="s">
        <v>91</v>
      </c>
      <c r="B81" s="43" t="s">
        <v>10</v>
      </c>
      <c r="C81" s="41">
        <v>9</v>
      </c>
      <c r="D81" s="43" t="s">
        <v>11</v>
      </c>
      <c r="E81" s="43">
        <v>2</v>
      </c>
      <c r="F81" s="43">
        <v>61</v>
      </c>
      <c r="G81" s="44">
        <v>15.7</v>
      </c>
      <c r="H81" s="45">
        <f t="shared" si="1"/>
        <v>257377.04918032786</v>
      </c>
      <c r="U81" s="24"/>
      <c r="W81" s="23"/>
      <c r="X81" s="24"/>
      <c r="AA81" s="37"/>
      <c r="AB81" s="38"/>
    </row>
    <row r="82" spans="1:28">
      <c r="A82" s="39" t="s">
        <v>92</v>
      </c>
      <c r="B82" s="43" t="s">
        <v>10</v>
      </c>
      <c r="C82" s="41">
        <v>13</v>
      </c>
      <c r="D82" s="43" t="s">
        <v>11</v>
      </c>
      <c r="E82" s="43">
        <v>1</v>
      </c>
      <c r="F82" s="43">
        <v>26</v>
      </c>
      <c r="G82" s="44">
        <v>7.3</v>
      </c>
      <c r="H82" s="45">
        <f t="shared" si="1"/>
        <v>280769.23076923075</v>
      </c>
      <c r="W82" s="23"/>
      <c r="X82" s="24"/>
      <c r="AA82" s="37"/>
      <c r="AB82" s="38"/>
    </row>
    <row r="83" spans="1:28">
      <c r="A83" s="46" t="s">
        <v>93</v>
      </c>
      <c r="B83" s="43" t="s">
        <v>10</v>
      </c>
      <c r="C83" s="41">
        <v>9</v>
      </c>
      <c r="D83" s="43" t="s">
        <v>11</v>
      </c>
      <c r="E83" s="43">
        <v>1</v>
      </c>
      <c r="F83" s="43">
        <v>30</v>
      </c>
      <c r="G83" s="44">
        <v>9.4</v>
      </c>
      <c r="H83" s="45">
        <f t="shared" si="1"/>
        <v>313333.33333333331</v>
      </c>
      <c r="U83" s="24"/>
      <c r="W83" s="23"/>
      <c r="X83" s="24"/>
      <c r="AA83" s="37"/>
      <c r="AB83" s="38"/>
    </row>
    <row r="84" spans="1:28">
      <c r="A84" s="39" t="s">
        <v>94</v>
      </c>
      <c r="B84" s="43" t="s">
        <v>10</v>
      </c>
      <c r="C84" s="41">
        <v>13</v>
      </c>
      <c r="D84" s="43" t="s">
        <v>21</v>
      </c>
      <c r="E84" s="43">
        <v>4</v>
      </c>
      <c r="F84" s="43">
        <v>80</v>
      </c>
      <c r="G84" s="44">
        <v>16.8</v>
      </c>
      <c r="H84" s="45">
        <f t="shared" si="1"/>
        <v>210000</v>
      </c>
      <c r="W84" s="23"/>
      <c r="X84" s="24"/>
      <c r="AA84" s="37"/>
      <c r="AB84" s="38"/>
    </row>
    <row r="85" spans="1:28">
      <c r="A85" s="46" t="s">
        <v>95</v>
      </c>
      <c r="B85" s="43" t="s">
        <v>10</v>
      </c>
      <c r="C85" s="41">
        <v>13</v>
      </c>
      <c r="D85" s="43" t="s">
        <v>21</v>
      </c>
      <c r="E85" s="43">
        <v>1</v>
      </c>
      <c r="F85" s="43">
        <v>27</v>
      </c>
      <c r="G85" s="44">
        <v>7.2</v>
      </c>
      <c r="H85" s="45">
        <f t="shared" si="1"/>
        <v>266666.66666666669</v>
      </c>
      <c r="U85" s="24"/>
      <c r="W85" s="23"/>
      <c r="X85" s="24"/>
      <c r="AA85" s="37"/>
      <c r="AB85" s="38"/>
    </row>
    <row r="86" spans="1:28">
      <c r="A86" s="39" t="s">
        <v>96</v>
      </c>
      <c r="B86" s="43" t="s">
        <v>10</v>
      </c>
      <c r="C86" s="41">
        <v>9</v>
      </c>
      <c r="D86" s="43" t="s">
        <v>11</v>
      </c>
      <c r="E86" s="43">
        <v>3</v>
      </c>
      <c r="F86" s="43">
        <v>96</v>
      </c>
      <c r="G86" s="44">
        <v>29.9</v>
      </c>
      <c r="H86" s="45">
        <f t="shared" si="1"/>
        <v>311458.33333333331</v>
      </c>
      <c r="W86" s="23"/>
      <c r="X86" s="24"/>
      <c r="AA86" s="37"/>
      <c r="AB86" s="38"/>
    </row>
    <row r="87" spans="1:28">
      <c r="A87" s="39" t="s">
        <v>97</v>
      </c>
      <c r="B87" s="43" t="s">
        <v>10</v>
      </c>
      <c r="C87" s="41">
        <v>9</v>
      </c>
      <c r="D87" s="43" t="s">
        <v>11</v>
      </c>
      <c r="E87" s="43">
        <v>2</v>
      </c>
      <c r="F87" s="43">
        <v>72</v>
      </c>
      <c r="G87" s="44">
        <v>16.8</v>
      </c>
      <c r="H87" s="45">
        <f t="shared" si="1"/>
        <v>233333.33333333334</v>
      </c>
      <c r="U87" s="24"/>
      <c r="W87" s="23"/>
      <c r="X87" s="24"/>
      <c r="AA87" s="37"/>
      <c r="AB87" s="38"/>
    </row>
    <row r="88" spans="1:28">
      <c r="A88" s="39" t="s">
        <v>98</v>
      </c>
      <c r="B88" s="43" t="s">
        <v>10</v>
      </c>
      <c r="C88" s="41">
        <v>14</v>
      </c>
      <c r="D88" s="43" t="s">
        <v>11</v>
      </c>
      <c r="E88" s="43">
        <v>1</v>
      </c>
      <c r="F88" s="43">
        <v>29</v>
      </c>
      <c r="G88" s="44">
        <v>8.5</v>
      </c>
      <c r="H88" s="45">
        <f t="shared" si="1"/>
        <v>293103.44827586209</v>
      </c>
      <c r="U88" s="24"/>
      <c r="W88" s="23"/>
      <c r="X88" s="24"/>
      <c r="AA88" s="37"/>
      <c r="AB88" s="38"/>
    </row>
    <row r="89" spans="1:28">
      <c r="A89" s="39" t="s">
        <v>99</v>
      </c>
      <c r="B89" s="43" t="s">
        <v>10</v>
      </c>
      <c r="C89" s="41">
        <v>8</v>
      </c>
      <c r="D89" s="43" t="s">
        <v>11</v>
      </c>
      <c r="E89" s="43">
        <v>3</v>
      </c>
      <c r="F89" s="43">
        <v>100</v>
      </c>
      <c r="G89" s="44">
        <v>15.8</v>
      </c>
      <c r="H89" s="45">
        <f t="shared" si="1"/>
        <v>158000</v>
      </c>
      <c r="U89" s="24"/>
      <c r="W89" s="23"/>
      <c r="X89" s="24"/>
      <c r="AA89" s="37"/>
      <c r="AB89" s="38"/>
    </row>
    <row r="90" spans="1:28">
      <c r="A90" s="39" t="s">
        <v>100</v>
      </c>
      <c r="B90" s="43" t="s">
        <v>10</v>
      </c>
      <c r="C90" s="41">
        <v>5</v>
      </c>
      <c r="D90" s="43" t="s">
        <v>11</v>
      </c>
      <c r="E90" s="43">
        <v>2</v>
      </c>
      <c r="F90" s="43">
        <v>81</v>
      </c>
      <c r="G90" s="44">
        <v>25.9</v>
      </c>
      <c r="H90" s="45">
        <f t="shared" si="1"/>
        <v>319753.08641975309</v>
      </c>
      <c r="U90" s="24"/>
      <c r="W90" s="23"/>
      <c r="X90" s="24"/>
      <c r="AA90" s="37"/>
      <c r="AB90" s="38"/>
    </row>
    <row r="91" spans="1:28">
      <c r="A91" s="39" t="s">
        <v>101</v>
      </c>
      <c r="B91" s="43" t="s">
        <v>10</v>
      </c>
      <c r="C91" s="41">
        <v>8</v>
      </c>
      <c r="D91" s="43" t="s">
        <v>11</v>
      </c>
      <c r="E91" s="43">
        <v>1</v>
      </c>
      <c r="F91" s="43">
        <v>31</v>
      </c>
      <c r="G91" s="44">
        <v>7.9</v>
      </c>
      <c r="H91" s="45">
        <f t="shared" si="1"/>
        <v>254838.70967741936</v>
      </c>
      <c r="U91" s="24"/>
      <c r="W91" s="23"/>
      <c r="X91" s="24"/>
      <c r="AA91" s="37"/>
      <c r="AB91" s="38"/>
    </row>
    <row r="92" spans="1:28">
      <c r="A92" s="46" t="s">
        <v>102</v>
      </c>
      <c r="B92" s="43" t="s">
        <v>10</v>
      </c>
      <c r="C92" s="41">
        <v>5</v>
      </c>
      <c r="D92" s="43" t="s">
        <v>11</v>
      </c>
      <c r="E92" s="43">
        <v>2</v>
      </c>
      <c r="F92" s="43">
        <v>62</v>
      </c>
      <c r="G92" s="44">
        <v>27.4</v>
      </c>
      <c r="H92" s="45">
        <f t="shared" si="1"/>
        <v>441935.48387096776</v>
      </c>
      <c r="U92" s="24"/>
      <c r="W92" s="23"/>
      <c r="X92" s="24"/>
      <c r="AA92" s="37"/>
      <c r="AB92" s="38"/>
    </row>
    <row r="93" spans="1:28">
      <c r="A93" s="39" t="s">
        <v>103</v>
      </c>
      <c r="B93" s="43" t="s">
        <v>10</v>
      </c>
      <c r="C93" s="41">
        <v>13</v>
      </c>
      <c r="D93" s="43" t="s">
        <v>11</v>
      </c>
      <c r="E93" s="43">
        <v>1</v>
      </c>
      <c r="F93" s="43">
        <v>40</v>
      </c>
      <c r="G93" s="44">
        <v>16.5</v>
      </c>
      <c r="H93" s="45">
        <f t="shared" si="1"/>
        <v>412500</v>
      </c>
      <c r="W93" s="23"/>
      <c r="X93" s="24"/>
      <c r="AA93" s="37"/>
      <c r="AB93" s="38"/>
    </row>
    <row r="94" spans="1:28">
      <c r="A94" s="46" t="s">
        <v>104</v>
      </c>
      <c r="B94" s="43" t="s">
        <v>10</v>
      </c>
      <c r="C94" s="41">
        <v>9</v>
      </c>
      <c r="D94" s="43" t="s">
        <v>11</v>
      </c>
      <c r="E94" s="43">
        <v>1</v>
      </c>
      <c r="F94" s="43">
        <v>40</v>
      </c>
      <c r="G94" s="44">
        <v>11.5</v>
      </c>
      <c r="H94" s="45">
        <f t="shared" si="1"/>
        <v>287500</v>
      </c>
      <c r="U94" s="24"/>
      <c r="W94" s="23"/>
      <c r="X94" s="24"/>
      <c r="AA94" s="37"/>
      <c r="AB94" s="38"/>
    </row>
    <row r="95" spans="1:28">
      <c r="A95" s="39" t="s">
        <v>105</v>
      </c>
      <c r="B95" s="43" t="s">
        <v>19</v>
      </c>
      <c r="C95" s="41">
        <v>11</v>
      </c>
      <c r="D95" s="43" t="s">
        <v>11</v>
      </c>
      <c r="E95" s="43">
        <v>3</v>
      </c>
      <c r="F95" s="43">
        <v>105</v>
      </c>
      <c r="G95" s="44">
        <v>29</v>
      </c>
      <c r="H95" s="45">
        <f t="shared" si="1"/>
        <v>276190.47619047621</v>
      </c>
      <c r="W95" s="23"/>
      <c r="X95" s="24"/>
      <c r="AA95" s="37"/>
      <c r="AB95" s="38"/>
    </row>
    <row r="96" spans="1:28">
      <c r="A96" s="39" t="s">
        <v>106</v>
      </c>
      <c r="B96" s="43" t="s">
        <v>10</v>
      </c>
      <c r="C96" s="41">
        <v>13</v>
      </c>
      <c r="D96" s="43" t="s">
        <v>11</v>
      </c>
      <c r="E96" s="43">
        <v>2</v>
      </c>
      <c r="F96" s="43">
        <v>54</v>
      </c>
      <c r="G96" s="44">
        <v>15.5</v>
      </c>
      <c r="H96" s="45">
        <f t="shared" si="1"/>
        <v>287037.03703703702</v>
      </c>
      <c r="U96" s="24"/>
      <c r="W96" s="23"/>
      <c r="X96" s="24"/>
      <c r="AA96" s="37"/>
      <c r="AB96" s="38"/>
    </row>
    <row r="97" spans="1:28">
      <c r="A97" s="39" t="s">
        <v>107</v>
      </c>
      <c r="B97" s="43" t="s">
        <v>10</v>
      </c>
      <c r="C97" s="41">
        <v>14</v>
      </c>
      <c r="D97" s="43" t="s">
        <v>11</v>
      </c>
      <c r="E97" s="43">
        <v>1</v>
      </c>
      <c r="F97" s="43">
        <v>38</v>
      </c>
      <c r="G97" s="44">
        <v>10.5</v>
      </c>
      <c r="H97" s="45">
        <f t="shared" si="1"/>
        <v>276315.78947368421</v>
      </c>
      <c r="U97" s="24"/>
      <c r="W97" s="23"/>
      <c r="X97" s="24"/>
      <c r="AA97" s="37"/>
      <c r="AB97" s="38"/>
    </row>
    <row r="98" spans="1:28">
      <c r="A98" s="46" t="s">
        <v>108</v>
      </c>
      <c r="B98" s="43" t="s">
        <v>10</v>
      </c>
      <c r="C98" s="41">
        <v>13</v>
      </c>
      <c r="D98" s="43" t="s">
        <v>11</v>
      </c>
      <c r="E98" s="43">
        <v>3</v>
      </c>
      <c r="F98" s="43">
        <v>77</v>
      </c>
      <c r="G98" s="44">
        <v>36</v>
      </c>
      <c r="H98" s="45">
        <f t="shared" si="1"/>
        <v>467532.4675324675</v>
      </c>
      <c r="U98" s="24"/>
      <c r="W98" s="23"/>
      <c r="X98" s="24"/>
      <c r="AA98" s="37"/>
      <c r="AB98" s="38"/>
    </row>
    <row r="99" spans="1:28">
      <c r="A99" s="39" t="s">
        <v>109</v>
      </c>
      <c r="B99" s="43" t="s">
        <v>10</v>
      </c>
      <c r="C99" s="41">
        <v>13</v>
      </c>
      <c r="D99" s="43" t="s">
        <v>11</v>
      </c>
      <c r="E99" s="43">
        <v>1</v>
      </c>
      <c r="F99" s="43">
        <v>25</v>
      </c>
      <c r="G99" s="44">
        <v>6.6</v>
      </c>
      <c r="H99" s="45">
        <f t="shared" si="1"/>
        <v>264000</v>
      </c>
      <c r="W99" s="23"/>
      <c r="X99" s="24"/>
      <c r="AA99" s="37"/>
      <c r="AB99" s="38"/>
    </row>
    <row r="100" spans="1:28">
      <c r="A100" s="39" t="s">
        <v>110</v>
      </c>
      <c r="B100" s="43" t="s">
        <v>10</v>
      </c>
      <c r="C100" s="41">
        <v>6</v>
      </c>
      <c r="D100" s="43" t="s">
        <v>11</v>
      </c>
      <c r="E100" s="43">
        <v>5</v>
      </c>
      <c r="F100" s="43">
        <v>153</v>
      </c>
      <c r="G100" s="44">
        <v>37.299999999999997</v>
      </c>
      <c r="H100" s="45">
        <f t="shared" si="1"/>
        <v>243790.84967320261</v>
      </c>
      <c r="U100" s="24"/>
      <c r="W100" s="23"/>
      <c r="X100" s="24"/>
      <c r="AA100" s="37"/>
      <c r="AB100" s="38"/>
    </row>
    <row r="101" spans="1:28">
      <c r="A101" s="39" t="s">
        <v>111</v>
      </c>
      <c r="B101" s="43" t="s">
        <v>10</v>
      </c>
      <c r="C101" s="41">
        <v>9</v>
      </c>
      <c r="D101" s="43" t="s">
        <v>11</v>
      </c>
      <c r="E101" s="43">
        <v>3</v>
      </c>
      <c r="F101" s="43">
        <v>80</v>
      </c>
      <c r="G101" s="44">
        <v>18.2</v>
      </c>
      <c r="H101" s="45">
        <f t="shared" si="1"/>
        <v>227500</v>
      </c>
      <c r="U101" s="24"/>
      <c r="W101" s="23"/>
      <c r="X101" s="24"/>
      <c r="AA101" s="37"/>
      <c r="AB101" s="38"/>
    </row>
    <row r="102" spans="1:28">
      <c r="A102" s="39" t="s">
        <v>112</v>
      </c>
      <c r="B102" s="43" t="s">
        <v>10</v>
      </c>
      <c r="C102" s="41">
        <v>8</v>
      </c>
      <c r="D102" s="43" t="s">
        <v>11</v>
      </c>
      <c r="E102" s="43">
        <v>2</v>
      </c>
      <c r="F102" s="43">
        <v>77</v>
      </c>
      <c r="G102" s="44">
        <v>16.5</v>
      </c>
      <c r="H102" s="45">
        <f t="shared" si="1"/>
        <v>214285.71428571429</v>
      </c>
      <c r="U102" s="24"/>
      <c r="W102" s="23"/>
      <c r="X102" s="24"/>
      <c r="AA102" s="37"/>
      <c r="AB102" s="38"/>
    </row>
    <row r="103" spans="1:28">
      <c r="A103" s="39" t="s">
        <v>113</v>
      </c>
      <c r="B103" s="43" t="s">
        <v>10</v>
      </c>
      <c r="C103" s="41">
        <v>21</v>
      </c>
      <c r="D103" s="43" t="s">
        <v>21</v>
      </c>
      <c r="E103" s="43">
        <v>2</v>
      </c>
      <c r="F103" s="43">
        <v>35</v>
      </c>
      <c r="G103" s="44">
        <v>8</v>
      </c>
      <c r="H103" s="45">
        <f t="shared" si="1"/>
        <v>228571.42857142858</v>
      </c>
      <c r="U103" s="24"/>
      <c r="W103" s="23"/>
      <c r="X103" s="24"/>
      <c r="AA103" s="37"/>
      <c r="AB103" s="38"/>
    </row>
    <row r="104" spans="1:28">
      <c r="A104" s="39" t="s">
        <v>114</v>
      </c>
      <c r="B104" s="43" t="s">
        <v>10</v>
      </c>
      <c r="C104" s="41">
        <v>9</v>
      </c>
      <c r="D104" s="43" t="s">
        <v>11</v>
      </c>
      <c r="E104" s="43">
        <v>2</v>
      </c>
      <c r="F104" s="43">
        <v>82</v>
      </c>
      <c r="G104" s="44">
        <v>18</v>
      </c>
      <c r="H104" s="45">
        <f t="shared" si="1"/>
        <v>219512.19512195123</v>
      </c>
      <c r="U104" s="24"/>
      <c r="W104" s="23"/>
      <c r="X104" s="24"/>
      <c r="AA104" s="37"/>
      <c r="AB104" s="38"/>
    </row>
    <row r="105" spans="1:28">
      <c r="A105" s="46" t="s">
        <v>115</v>
      </c>
      <c r="B105" s="43" t="s">
        <v>10</v>
      </c>
      <c r="C105" s="41">
        <v>15</v>
      </c>
      <c r="D105" s="43" t="s">
        <v>11</v>
      </c>
      <c r="E105" s="43">
        <v>1</v>
      </c>
      <c r="F105" s="43">
        <v>32</v>
      </c>
      <c r="G105" s="44">
        <v>11</v>
      </c>
      <c r="H105" s="45">
        <f t="shared" si="1"/>
        <v>343750</v>
      </c>
      <c r="U105" s="24"/>
      <c r="W105" s="23"/>
      <c r="X105" s="24"/>
      <c r="AA105" s="37"/>
      <c r="AB105" s="38"/>
    </row>
    <row r="106" spans="1:28" ht="15" thickBot="1">
      <c r="A106" s="48" t="s">
        <v>116</v>
      </c>
      <c r="B106" s="52" t="s">
        <v>19</v>
      </c>
      <c r="C106" s="50">
        <v>12</v>
      </c>
      <c r="D106" s="52" t="s">
        <v>11</v>
      </c>
      <c r="E106" s="52">
        <v>3</v>
      </c>
      <c r="F106" s="52">
        <v>68</v>
      </c>
      <c r="G106" s="53">
        <v>39</v>
      </c>
      <c r="H106" s="54">
        <f t="shared" si="1"/>
        <v>573529.4117647059</v>
      </c>
      <c r="W106" s="23"/>
      <c r="X106" s="24"/>
      <c r="AA106" s="37"/>
      <c r="AB106" s="38"/>
    </row>
    <row r="107" spans="1:28">
      <c r="W107" s="23"/>
      <c r="X107" s="24"/>
      <c r="AA107" s="37"/>
      <c r="AB107" s="38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2.75"/>
  <cols>
    <col min="1" max="1" width="18.42578125" bestFit="1" customWidth="1"/>
    <col min="2" max="2" width="16" customWidth="1"/>
    <col min="3" max="3" width="7" bestFit="1" customWidth="1"/>
    <col min="4" max="4" width="10.7109375" customWidth="1"/>
    <col min="5" max="5" width="25.28515625" bestFit="1" customWidth="1"/>
    <col min="6" max="6" width="22" bestFit="1" customWidth="1"/>
  </cols>
  <sheetData>
    <row r="1" spans="1:4">
      <c r="A1" s="118" t="s">
        <v>2</v>
      </c>
      <c r="B1" t="s">
        <v>282</v>
      </c>
    </row>
    <row r="3" spans="1:4">
      <c r="A3" s="118" t="s">
        <v>284</v>
      </c>
      <c r="B3" s="118" t="s">
        <v>264</v>
      </c>
    </row>
    <row r="4" spans="1:4">
      <c r="A4" s="118" t="s">
        <v>265</v>
      </c>
      <c r="B4" t="s">
        <v>21</v>
      </c>
      <c r="C4" t="s">
        <v>11</v>
      </c>
      <c r="D4" t="s">
        <v>266</v>
      </c>
    </row>
    <row r="5" spans="1:4">
      <c r="A5" s="119">
        <v>1</v>
      </c>
      <c r="B5" s="140">
        <v>32.200000000000003</v>
      </c>
      <c r="C5" s="140">
        <v>280.40000000000003</v>
      </c>
      <c r="D5" s="140">
        <v>312.60000000000002</v>
      </c>
    </row>
    <row r="6" spans="1:4">
      <c r="A6" s="119">
        <v>2</v>
      </c>
      <c r="B6" s="140">
        <v>63.8</v>
      </c>
      <c r="C6" s="140">
        <v>511.19999999999987</v>
      </c>
      <c r="D6" s="140">
        <v>574.99999999999989</v>
      </c>
    </row>
    <row r="7" spans="1:4">
      <c r="A7" s="119">
        <v>3</v>
      </c>
      <c r="B7" s="140">
        <v>147.70000000000002</v>
      </c>
      <c r="C7" s="140">
        <v>490.19999999999993</v>
      </c>
      <c r="D7" s="140">
        <v>637.9</v>
      </c>
    </row>
    <row r="8" spans="1:4">
      <c r="A8" s="119">
        <v>4</v>
      </c>
      <c r="B8" s="140">
        <v>32.799999999999997</v>
      </c>
      <c r="C8" s="140">
        <v>151.80000000000001</v>
      </c>
      <c r="D8" s="140">
        <v>184.60000000000002</v>
      </c>
    </row>
    <row r="9" spans="1:4">
      <c r="A9" s="119">
        <v>5</v>
      </c>
      <c r="B9" s="140"/>
      <c r="C9" s="140">
        <v>64.3</v>
      </c>
      <c r="D9" s="140">
        <v>64.3</v>
      </c>
    </row>
    <row r="10" spans="1:4">
      <c r="A10" s="119" t="s">
        <v>266</v>
      </c>
      <c r="B10" s="140">
        <v>276.5</v>
      </c>
      <c r="C10" s="140">
        <v>1497.8999999999996</v>
      </c>
      <c r="D10" s="140">
        <v>1774.3999999999999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4"/>
  <sheetViews>
    <sheetView tabSelected="1" workbookViewId="0">
      <selection activeCell="F8" sqref="F8"/>
    </sheetView>
  </sheetViews>
  <sheetFormatPr defaultRowHeight="12.75"/>
  <sheetData>
    <row r="7" spans="2:4">
      <c r="C7" t="s">
        <v>285</v>
      </c>
      <c r="D7" t="s">
        <v>286</v>
      </c>
    </row>
    <row r="8" spans="2:4">
      <c r="B8">
        <v>1</v>
      </c>
      <c r="C8" t="s">
        <v>287</v>
      </c>
      <c r="D8" t="s">
        <v>292</v>
      </c>
    </row>
    <row r="9" spans="2:4">
      <c r="B9">
        <v>2</v>
      </c>
      <c r="C9" t="s">
        <v>288</v>
      </c>
      <c r="D9" t="s">
        <v>292</v>
      </c>
    </row>
    <row r="10" spans="2:4">
      <c r="B10">
        <v>3</v>
      </c>
      <c r="C10" t="s">
        <v>289</v>
      </c>
      <c r="D10" t="s">
        <v>292</v>
      </c>
    </row>
    <row r="11" spans="2:4">
      <c r="B11">
        <v>4</v>
      </c>
      <c r="C11" t="s">
        <v>290</v>
      </c>
      <c r="D11" t="s">
        <v>292</v>
      </c>
    </row>
    <row r="12" spans="2:4">
      <c r="B12">
        <v>5</v>
      </c>
      <c r="C12" t="s">
        <v>291</v>
      </c>
      <c r="D12" t="s">
        <v>292</v>
      </c>
    </row>
    <row r="13" spans="2:4">
      <c r="B13">
        <v>6</v>
      </c>
      <c r="C13" t="s">
        <v>293</v>
      </c>
      <c r="D13" t="s">
        <v>292</v>
      </c>
    </row>
    <row r="14" spans="2:4">
      <c r="B14">
        <v>7</v>
      </c>
      <c r="D14" t="s">
        <v>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A2" workbookViewId="0">
      <selection activeCell="D14" sqref="D14"/>
    </sheetView>
  </sheetViews>
  <sheetFormatPr defaultColWidth="16.5703125" defaultRowHeight="14.25"/>
  <cols>
    <col min="1" max="1" width="20.5703125" style="22" customWidth="1"/>
    <col min="2" max="2" width="8.28515625" style="22" customWidth="1"/>
    <col min="3" max="3" width="9.7109375" style="22" customWidth="1"/>
    <col min="4" max="4" width="7.5703125" style="22" customWidth="1"/>
    <col min="5" max="5" width="8.140625" style="55" customWidth="1"/>
    <col min="6" max="6" width="13.42578125" style="55" customWidth="1"/>
    <col min="7" max="7" width="12" style="22" customWidth="1"/>
    <col min="8" max="8" width="15.42578125" style="22" customWidth="1"/>
    <col min="9" max="9" width="4.28515625" style="22" customWidth="1"/>
    <col min="10" max="16384" width="16.5703125" style="22"/>
  </cols>
  <sheetData>
    <row r="1" spans="1:28" ht="33" customHeight="1" thickBot="1">
      <c r="A1" s="125" t="s">
        <v>0</v>
      </c>
      <c r="B1" s="126"/>
      <c r="C1" s="126"/>
      <c r="D1" s="126"/>
      <c r="E1" s="126"/>
      <c r="F1" s="126"/>
      <c r="G1" s="126"/>
      <c r="H1" s="127"/>
      <c r="M1" s="23"/>
      <c r="N1" s="24"/>
    </row>
    <row r="2" spans="1:28" ht="38.25" customHeight="1" thickBot="1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M2" s="23"/>
      <c r="N2" s="24"/>
    </row>
    <row r="3" spans="1:28" s="91" customFormat="1" ht="14.25" customHeight="1">
      <c r="A3" s="30" t="s">
        <v>9</v>
      </c>
      <c r="B3" s="34" t="s">
        <v>10</v>
      </c>
      <c r="C3" s="32">
        <v>7</v>
      </c>
      <c r="D3" s="34" t="s">
        <v>11</v>
      </c>
      <c r="E3" s="34">
        <v>1</v>
      </c>
      <c r="F3" s="34">
        <v>33</v>
      </c>
      <c r="G3" s="35">
        <v>7.5</v>
      </c>
      <c r="H3" s="36">
        <f>G3*1000000/F3</f>
        <v>227272.72727272726</v>
      </c>
      <c r="J3" s="23"/>
      <c r="K3" s="24"/>
      <c r="L3" s="22"/>
      <c r="M3" s="22"/>
      <c r="N3" s="47"/>
      <c r="O3" s="47"/>
      <c r="R3" s="47"/>
      <c r="S3" s="47"/>
      <c r="T3" s="47"/>
      <c r="U3" s="47"/>
      <c r="V3" s="47"/>
      <c r="W3" s="47"/>
      <c r="X3" s="47"/>
      <c r="Y3" s="47"/>
    </row>
    <row r="4" spans="1:28" ht="14.25" customHeight="1">
      <c r="A4" s="39" t="s">
        <v>12</v>
      </c>
      <c r="B4" s="43" t="s">
        <v>10</v>
      </c>
      <c r="C4" s="41">
        <v>7</v>
      </c>
      <c r="D4" s="43" t="s">
        <v>11</v>
      </c>
      <c r="E4" s="43">
        <v>4</v>
      </c>
      <c r="F4" s="43">
        <v>97</v>
      </c>
      <c r="G4" s="44">
        <v>29.9</v>
      </c>
      <c r="H4" s="45">
        <f t="shared" ref="H4:H67" si="0">G4*1000000/F4</f>
        <v>308247.42268041236</v>
      </c>
      <c r="J4" s="23"/>
      <c r="K4" s="24"/>
      <c r="N4" s="37"/>
      <c r="O4" s="38"/>
      <c r="S4" s="23"/>
      <c r="T4" s="23"/>
      <c r="U4" s="24"/>
      <c r="X4" s="37"/>
      <c r="Y4" s="38"/>
    </row>
    <row r="5" spans="1:28" ht="14.25" customHeight="1">
      <c r="A5" s="39" t="s">
        <v>13</v>
      </c>
      <c r="B5" s="43" t="s">
        <v>10</v>
      </c>
      <c r="C5" s="41">
        <v>9</v>
      </c>
      <c r="D5" s="43" t="s">
        <v>11</v>
      </c>
      <c r="E5" s="43">
        <v>3</v>
      </c>
      <c r="F5" s="43">
        <v>73</v>
      </c>
      <c r="G5" s="44">
        <v>23.8</v>
      </c>
      <c r="H5" s="45">
        <f t="shared" si="0"/>
        <v>326027.39726027398</v>
      </c>
      <c r="N5" s="37"/>
      <c r="O5" s="38"/>
      <c r="R5" s="24"/>
      <c r="S5" s="23"/>
      <c r="T5" s="23"/>
      <c r="U5" s="24"/>
      <c r="X5" s="37"/>
      <c r="Y5" s="38"/>
    </row>
    <row r="6" spans="1:28" ht="14.25" customHeight="1">
      <c r="A6" s="39" t="s">
        <v>14</v>
      </c>
      <c r="B6" s="43" t="s">
        <v>10</v>
      </c>
      <c r="C6" s="41">
        <v>9</v>
      </c>
      <c r="D6" s="43" t="s">
        <v>11</v>
      </c>
      <c r="E6" s="43">
        <v>2</v>
      </c>
      <c r="F6" s="43">
        <v>62</v>
      </c>
      <c r="G6" s="44">
        <v>14.8</v>
      </c>
      <c r="H6" s="45">
        <f t="shared" si="0"/>
        <v>238709.67741935485</v>
      </c>
      <c r="N6" s="37"/>
      <c r="O6" s="38"/>
      <c r="R6" s="24"/>
      <c r="S6" s="23"/>
      <c r="T6" s="23"/>
      <c r="U6" s="24"/>
      <c r="X6" s="37"/>
      <c r="Y6" s="38"/>
    </row>
    <row r="7" spans="1:28" ht="14.25" customHeight="1">
      <c r="A7" s="46" t="s">
        <v>15</v>
      </c>
      <c r="B7" s="43" t="s">
        <v>10</v>
      </c>
      <c r="C7" s="41">
        <v>20</v>
      </c>
      <c r="D7" s="43" t="s">
        <v>11</v>
      </c>
      <c r="E7" s="43">
        <v>3</v>
      </c>
      <c r="F7" s="43">
        <v>90</v>
      </c>
      <c r="G7" s="44">
        <v>25</v>
      </c>
      <c r="H7" s="45">
        <f t="shared" si="0"/>
        <v>277777.77777777775</v>
      </c>
      <c r="N7" s="37"/>
      <c r="O7" s="38"/>
      <c r="R7" s="24"/>
      <c r="S7" s="23"/>
      <c r="T7" s="23"/>
      <c r="U7" s="24"/>
      <c r="X7" s="37"/>
      <c r="Y7" s="38"/>
    </row>
    <row r="8" spans="1:28" ht="14.25" customHeight="1">
      <c r="A8" s="39" t="s">
        <v>16</v>
      </c>
      <c r="B8" s="43" t="s">
        <v>10</v>
      </c>
      <c r="C8" s="41">
        <v>9</v>
      </c>
      <c r="D8" s="43" t="s">
        <v>11</v>
      </c>
      <c r="E8" s="43">
        <v>1</v>
      </c>
      <c r="F8" s="43">
        <v>49</v>
      </c>
      <c r="G8" s="44">
        <v>15</v>
      </c>
      <c r="H8" s="45">
        <f t="shared" si="0"/>
        <v>306122.44897959183</v>
      </c>
      <c r="J8" s="47"/>
      <c r="K8" s="47"/>
      <c r="L8" s="47"/>
      <c r="M8" s="47"/>
      <c r="S8" s="23"/>
      <c r="T8" s="23"/>
      <c r="U8" s="24"/>
      <c r="X8" s="37"/>
      <c r="Y8" s="38"/>
    </row>
    <row r="9" spans="1:28" ht="14.25" customHeight="1">
      <c r="A9" s="39" t="s">
        <v>17</v>
      </c>
      <c r="B9" s="43" t="s">
        <v>10</v>
      </c>
      <c r="C9" s="41">
        <v>7</v>
      </c>
      <c r="D9" s="43" t="s">
        <v>11</v>
      </c>
      <c r="E9" s="43">
        <v>2</v>
      </c>
      <c r="F9" s="43">
        <v>83</v>
      </c>
      <c r="G9" s="44">
        <v>18</v>
      </c>
      <c r="H9" s="45">
        <f t="shared" si="0"/>
        <v>216867.46987951806</v>
      </c>
      <c r="J9" s="23"/>
      <c r="K9" s="24"/>
      <c r="R9" s="24"/>
      <c r="S9" s="23"/>
      <c r="T9" s="23"/>
      <c r="U9" s="24"/>
      <c r="X9" s="37"/>
      <c r="Y9" s="38"/>
    </row>
    <row r="10" spans="1:28" ht="14.25" customHeight="1">
      <c r="A10" s="46" t="s">
        <v>18</v>
      </c>
      <c r="B10" s="43" t="s">
        <v>19</v>
      </c>
      <c r="C10" s="41">
        <v>12</v>
      </c>
      <c r="D10" s="43" t="s">
        <v>11</v>
      </c>
      <c r="E10" s="43">
        <v>3</v>
      </c>
      <c r="F10" s="43">
        <v>91</v>
      </c>
      <c r="G10" s="44">
        <v>32.9</v>
      </c>
      <c r="H10" s="45">
        <f t="shared" si="0"/>
        <v>361538.46153846156</v>
      </c>
      <c r="J10" s="23"/>
      <c r="K10" s="24"/>
      <c r="R10" s="24"/>
      <c r="S10" s="23"/>
      <c r="T10" s="23"/>
      <c r="U10" s="24"/>
      <c r="X10" s="37"/>
      <c r="Y10" s="38"/>
    </row>
    <row r="11" spans="1:28" ht="14.25" customHeight="1">
      <c r="A11" s="46" t="s">
        <v>20</v>
      </c>
      <c r="B11" s="43" t="s">
        <v>10</v>
      </c>
      <c r="C11" s="41">
        <v>10</v>
      </c>
      <c r="D11" s="43" t="s">
        <v>21</v>
      </c>
      <c r="E11" s="43">
        <v>2</v>
      </c>
      <c r="F11" s="43">
        <v>49</v>
      </c>
      <c r="G11" s="44">
        <v>8.6999999999999993</v>
      </c>
      <c r="H11" s="45">
        <f t="shared" si="0"/>
        <v>177551.02040816325</v>
      </c>
      <c r="J11" s="23"/>
      <c r="K11" s="24"/>
      <c r="N11" s="47"/>
      <c r="O11" s="47"/>
      <c r="S11" s="23"/>
      <c r="T11" s="23"/>
      <c r="U11" s="24"/>
      <c r="X11" s="37"/>
      <c r="Y11" s="38"/>
    </row>
    <row r="12" spans="1:28" ht="15" customHeight="1">
      <c r="A12" s="39" t="s">
        <v>22</v>
      </c>
      <c r="B12" s="43" t="s">
        <v>10</v>
      </c>
      <c r="C12" s="41">
        <v>8</v>
      </c>
      <c r="D12" s="43" t="s">
        <v>11</v>
      </c>
      <c r="E12" s="43">
        <v>1</v>
      </c>
      <c r="F12" s="43">
        <v>36</v>
      </c>
      <c r="G12" s="44">
        <v>10.5</v>
      </c>
      <c r="H12" s="45">
        <f t="shared" si="0"/>
        <v>291666.66666666669</v>
      </c>
      <c r="J12" s="23"/>
      <c r="K12" s="24"/>
      <c r="N12" s="37"/>
      <c r="O12" s="38"/>
      <c r="S12" s="23"/>
      <c r="T12" s="23"/>
      <c r="U12" s="24"/>
      <c r="X12" s="37"/>
      <c r="Y12" s="38"/>
    </row>
    <row r="13" spans="1:28">
      <c r="A13" s="39" t="s">
        <v>23</v>
      </c>
      <c r="B13" s="43" t="s">
        <v>10</v>
      </c>
      <c r="C13" s="41">
        <v>7</v>
      </c>
      <c r="D13" s="43" t="s">
        <v>11</v>
      </c>
      <c r="E13" s="43">
        <v>3</v>
      </c>
      <c r="F13" s="43">
        <v>84</v>
      </c>
      <c r="G13" s="44">
        <v>25</v>
      </c>
      <c r="H13" s="45">
        <f t="shared" si="0"/>
        <v>297619.04761904763</v>
      </c>
      <c r="K13" s="24"/>
      <c r="M13" s="23"/>
      <c r="N13" s="24"/>
      <c r="Q13" s="37"/>
      <c r="R13" s="38"/>
      <c r="U13" s="24"/>
      <c r="V13" s="23"/>
      <c r="W13" s="23"/>
      <c r="X13" s="24"/>
      <c r="AA13" s="37"/>
      <c r="AB13" s="38"/>
    </row>
    <row r="14" spans="1:28">
      <c r="A14" s="39" t="s">
        <v>24</v>
      </c>
      <c r="B14" s="43" t="s">
        <v>10</v>
      </c>
      <c r="C14" s="41">
        <v>13</v>
      </c>
      <c r="D14" s="43" t="s">
        <v>21</v>
      </c>
      <c r="E14" s="43">
        <v>3</v>
      </c>
      <c r="F14" s="43">
        <v>58</v>
      </c>
      <c r="G14" s="44">
        <v>11.9</v>
      </c>
      <c r="H14" s="45">
        <f t="shared" si="0"/>
        <v>205172.41379310345</v>
      </c>
      <c r="K14" s="24"/>
      <c r="M14" s="23"/>
      <c r="N14" s="24"/>
      <c r="Q14" s="37"/>
      <c r="R14" s="38"/>
      <c r="U14" s="24"/>
      <c r="V14" s="23"/>
      <c r="W14" s="23"/>
      <c r="X14" s="24"/>
      <c r="AA14" s="37"/>
      <c r="AB14" s="38"/>
    </row>
    <row r="15" spans="1:28">
      <c r="A15" s="39" t="s">
        <v>25</v>
      </c>
      <c r="B15" s="43" t="s">
        <v>19</v>
      </c>
      <c r="C15" s="41">
        <v>2</v>
      </c>
      <c r="D15" s="43" t="s">
        <v>11</v>
      </c>
      <c r="E15" s="43">
        <v>1</v>
      </c>
      <c r="F15" s="43">
        <v>57</v>
      </c>
      <c r="G15" s="44">
        <v>16</v>
      </c>
      <c r="H15" s="45">
        <f t="shared" si="0"/>
        <v>280701.75438596489</v>
      </c>
      <c r="M15" s="23"/>
      <c r="N15" s="24"/>
      <c r="Q15" s="37"/>
      <c r="R15" s="38"/>
      <c r="U15" s="24"/>
      <c r="V15" s="23"/>
      <c r="W15" s="23"/>
      <c r="X15" s="24"/>
      <c r="AA15" s="37"/>
      <c r="AB15" s="38"/>
    </row>
    <row r="16" spans="1:28">
      <c r="A16" s="39" t="s">
        <v>26</v>
      </c>
      <c r="B16" s="43" t="s">
        <v>10</v>
      </c>
      <c r="C16" s="41">
        <v>13</v>
      </c>
      <c r="D16" s="43" t="s">
        <v>11</v>
      </c>
      <c r="E16" s="43">
        <v>1</v>
      </c>
      <c r="F16" s="43">
        <v>47</v>
      </c>
      <c r="G16" s="44">
        <v>11.3</v>
      </c>
      <c r="H16" s="45">
        <f t="shared" si="0"/>
        <v>240425.53191489363</v>
      </c>
      <c r="K16" s="24"/>
      <c r="M16" s="23"/>
      <c r="N16" s="24"/>
      <c r="Q16" s="37"/>
      <c r="R16" s="38"/>
      <c r="U16" s="24"/>
      <c r="V16" s="23"/>
      <c r="W16" s="23"/>
      <c r="X16" s="24"/>
      <c r="AA16" s="37"/>
      <c r="AB16" s="38"/>
    </row>
    <row r="17" spans="1:28">
      <c r="A17" s="46" t="s">
        <v>27</v>
      </c>
      <c r="B17" s="43" t="s">
        <v>10</v>
      </c>
      <c r="C17" s="41">
        <v>13</v>
      </c>
      <c r="D17" s="43" t="s">
        <v>21</v>
      </c>
      <c r="E17" s="43">
        <v>3</v>
      </c>
      <c r="F17" s="43">
        <v>58</v>
      </c>
      <c r="G17" s="44">
        <v>11.6</v>
      </c>
      <c r="H17" s="45">
        <f t="shared" si="0"/>
        <v>200000</v>
      </c>
      <c r="K17" s="24"/>
      <c r="M17" s="23"/>
      <c r="N17" s="24"/>
      <c r="Q17" s="37"/>
      <c r="R17" s="38"/>
      <c r="U17" s="24"/>
      <c r="V17" s="23"/>
      <c r="W17" s="23"/>
      <c r="X17" s="24"/>
      <c r="AA17" s="37"/>
      <c r="AB17" s="38"/>
    </row>
    <row r="18" spans="1:28">
      <c r="A18" s="46" t="s">
        <v>28</v>
      </c>
      <c r="B18" s="43" t="s">
        <v>10</v>
      </c>
      <c r="C18" s="41">
        <v>9</v>
      </c>
      <c r="D18" s="43" t="s">
        <v>11</v>
      </c>
      <c r="E18" s="43">
        <v>2</v>
      </c>
      <c r="F18" s="43">
        <v>62</v>
      </c>
      <c r="G18" s="44">
        <v>14.4</v>
      </c>
      <c r="H18" s="45">
        <f t="shared" si="0"/>
        <v>232258.06451612903</v>
      </c>
      <c r="M18" s="23"/>
      <c r="N18" s="24"/>
      <c r="Q18" s="37"/>
      <c r="R18" s="38"/>
      <c r="V18" s="23"/>
      <c r="W18" s="23"/>
      <c r="X18" s="24"/>
      <c r="AA18" s="37"/>
      <c r="AB18" s="38"/>
    </row>
    <row r="19" spans="1:28">
      <c r="A19" s="39" t="s">
        <v>29</v>
      </c>
      <c r="B19" s="43" t="s">
        <v>10</v>
      </c>
      <c r="C19" s="41">
        <v>13</v>
      </c>
      <c r="D19" s="43" t="s">
        <v>21</v>
      </c>
      <c r="E19" s="43">
        <v>1</v>
      </c>
      <c r="F19" s="43">
        <v>27</v>
      </c>
      <c r="G19" s="44">
        <v>7.8</v>
      </c>
      <c r="H19" s="45">
        <f t="shared" si="0"/>
        <v>288888.88888888888</v>
      </c>
      <c r="M19" s="23"/>
      <c r="N19" s="24"/>
      <c r="Q19" s="37"/>
      <c r="R19" s="38"/>
      <c r="V19" s="23"/>
      <c r="W19" s="23"/>
      <c r="X19" s="24"/>
      <c r="AA19" s="37"/>
      <c r="AB19" s="38"/>
    </row>
    <row r="20" spans="1:28">
      <c r="A20" s="39" t="s">
        <v>30</v>
      </c>
      <c r="B20" s="43" t="s">
        <v>10</v>
      </c>
      <c r="C20" s="41">
        <v>10</v>
      </c>
      <c r="D20" s="43" t="s">
        <v>21</v>
      </c>
      <c r="E20" s="43">
        <v>3</v>
      </c>
      <c r="F20" s="43">
        <v>53</v>
      </c>
      <c r="G20" s="44">
        <v>10.4</v>
      </c>
      <c r="H20" s="45">
        <f t="shared" si="0"/>
        <v>196226.41509433961</v>
      </c>
      <c r="M20" s="23"/>
      <c r="N20" s="24"/>
      <c r="Q20" s="37"/>
      <c r="R20" s="38"/>
      <c r="U20" s="24"/>
      <c r="V20" s="23"/>
      <c r="W20" s="23"/>
      <c r="X20" s="24"/>
      <c r="AA20" s="37"/>
      <c r="AB20" s="38"/>
    </row>
    <row r="21" spans="1:28">
      <c r="A21" s="39" t="s">
        <v>31</v>
      </c>
      <c r="B21" s="43" t="s">
        <v>10</v>
      </c>
      <c r="C21" s="41">
        <v>9</v>
      </c>
      <c r="D21" s="43" t="s">
        <v>11</v>
      </c>
      <c r="E21" s="43">
        <v>2</v>
      </c>
      <c r="F21" s="43">
        <v>43</v>
      </c>
      <c r="G21" s="44">
        <v>12</v>
      </c>
      <c r="H21" s="45">
        <f t="shared" si="0"/>
        <v>279069.76744186046</v>
      </c>
      <c r="M21" s="23"/>
      <c r="N21" s="24"/>
      <c r="Q21" s="37"/>
      <c r="R21" s="38"/>
      <c r="U21" s="24"/>
      <c r="V21" s="23"/>
      <c r="W21" s="23"/>
      <c r="X21" s="24"/>
      <c r="AA21" s="37"/>
      <c r="AB21" s="38"/>
    </row>
    <row r="22" spans="1:28">
      <c r="A22" s="39" t="s">
        <v>32</v>
      </c>
      <c r="B22" s="43" t="s">
        <v>10</v>
      </c>
      <c r="C22" s="41">
        <v>13</v>
      </c>
      <c r="D22" s="43" t="s">
        <v>21</v>
      </c>
      <c r="E22" s="43">
        <v>3</v>
      </c>
      <c r="F22" s="43">
        <v>68</v>
      </c>
      <c r="G22" s="44">
        <v>14.6</v>
      </c>
      <c r="H22" s="45">
        <f t="shared" si="0"/>
        <v>214705.88235294117</v>
      </c>
      <c r="M22" s="23"/>
      <c r="N22" s="24"/>
      <c r="Q22" s="37"/>
      <c r="R22" s="38"/>
      <c r="U22" s="24"/>
      <c r="V22" s="23"/>
      <c r="W22" s="23"/>
      <c r="X22" s="24"/>
      <c r="AA22" s="37"/>
      <c r="AB22" s="38"/>
    </row>
    <row r="23" spans="1:28">
      <c r="A23" s="46" t="s">
        <v>33</v>
      </c>
      <c r="B23" s="43" t="s">
        <v>10</v>
      </c>
      <c r="C23" s="41">
        <v>5</v>
      </c>
      <c r="D23" s="43" t="s">
        <v>11</v>
      </c>
      <c r="E23" s="43">
        <v>4</v>
      </c>
      <c r="F23" s="43">
        <v>120</v>
      </c>
      <c r="G23" s="44">
        <v>42.9</v>
      </c>
      <c r="H23" s="45">
        <f t="shared" si="0"/>
        <v>357500</v>
      </c>
      <c r="Q23" s="37"/>
      <c r="R23" s="38"/>
      <c r="U23" s="24"/>
      <c r="W23" s="23"/>
      <c r="X23" s="24"/>
      <c r="AA23" s="37"/>
      <c r="AB23" s="38"/>
    </row>
    <row r="24" spans="1:28">
      <c r="A24" s="39" t="s">
        <v>34</v>
      </c>
      <c r="B24" s="43" t="s">
        <v>10</v>
      </c>
      <c r="C24" s="41">
        <v>9</v>
      </c>
      <c r="D24" s="43" t="s">
        <v>11</v>
      </c>
      <c r="E24" s="43">
        <v>3</v>
      </c>
      <c r="F24" s="43">
        <v>72</v>
      </c>
      <c r="G24" s="44">
        <v>17.899999999999999</v>
      </c>
      <c r="H24" s="45">
        <f t="shared" si="0"/>
        <v>248611.11111111112</v>
      </c>
      <c r="Q24" s="37"/>
      <c r="R24" s="38"/>
      <c r="W24" s="23"/>
      <c r="X24" s="24"/>
      <c r="AA24" s="37"/>
      <c r="AB24" s="38"/>
    </row>
    <row r="25" spans="1:28">
      <c r="A25" s="46" t="s">
        <v>35</v>
      </c>
      <c r="B25" s="43" t="s">
        <v>10</v>
      </c>
      <c r="C25" s="41">
        <v>9</v>
      </c>
      <c r="D25" s="43" t="s">
        <v>11</v>
      </c>
      <c r="E25" s="43">
        <v>4</v>
      </c>
      <c r="F25" s="43">
        <v>113</v>
      </c>
      <c r="G25" s="44">
        <v>36</v>
      </c>
      <c r="H25" s="45">
        <f t="shared" si="0"/>
        <v>318584.0707964602</v>
      </c>
      <c r="Q25" s="37"/>
      <c r="R25" s="38"/>
      <c r="U25" s="24"/>
      <c r="W25" s="23"/>
      <c r="X25" s="24"/>
      <c r="AA25" s="37"/>
      <c r="AB25" s="38"/>
    </row>
    <row r="26" spans="1:28">
      <c r="A26" s="46" t="s">
        <v>36</v>
      </c>
      <c r="B26" s="43" t="s">
        <v>19</v>
      </c>
      <c r="C26" s="41">
        <v>3</v>
      </c>
      <c r="D26" s="43" t="s">
        <v>11</v>
      </c>
      <c r="E26" s="43">
        <v>2</v>
      </c>
      <c r="F26" s="43">
        <v>69</v>
      </c>
      <c r="G26" s="44">
        <v>20.5</v>
      </c>
      <c r="H26" s="45">
        <f t="shared" si="0"/>
        <v>297101.44927536231</v>
      </c>
      <c r="W26" s="23"/>
      <c r="X26" s="24"/>
      <c r="AA26" s="37"/>
      <c r="AB26" s="38"/>
    </row>
    <row r="27" spans="1:28">
      <c r="A27" s="46" t="s">
        <v>37</v>
      </c>
      <c r="B27" s="43" t="s">
        <v>19</v>
      </c>
      <c r="C27" s="41">
        <v>2</v>
      </c>
      <c r="D27" s="43" t="s">
        <v>11</v>
      </c>
      <c r="E27" s="43">
        <v>3</v>
      </c>
      <c r="F27" s="43">
        <v>90</v>
      </c>
      <c r="G27" s="44">
        <v>26</v>
      </c>
      <c r="H27" s="45">
        <f t="shared" si="0"/>
        <v>288888.88888888888</v>
      </c>
      <c r="W27" s="23"/>
      <c r="X27" s="24"/>
      <c r="AA27" s="37"/>
      <c r="AB27" s="38"/>
    </row>
    <row r="28" spans="1:28">
      <c r="A28" s="39" t="s">
        <v>38</v>
      </c>
      <c r="B28" s="43" t="s">
        <v>10</v>
      </c>
      <c r="C28" s="41">
        <v>13</v>
      </c>
      <c r="D28" s="43" t="s">
        <v>11</v>
      </c>
      <c r="E28" s="43">
        <v>3</v>
      </c>
      <c r="F28" s="43">
        <v>95</v>
      </c>
      <c r="G28" s="44">
        <v>19.899999999999999</v>
      </c>
      <c r="H28" s="45">
        <f t="shared" si="0"/>
        <v>209473.68421052632</v>
      </c>
      <c r="W28" s="23"/>
      <c r="X28" s="24"/>
      <c r="AA28" s="37"/>
      <c r="AB28" s="38"/>
    </row>
    <row r="29" spans="1:28">
      <c r="A29" s="39" t="s">
        <v>39</v>
      </c>
      <c r="B29" s="43" t="s">
        <v>10</v>
      </c>
      <c r="C29" s="41">
        <v>18</v>
      </c>
      <c r="D29" s="43" t="s">
        <v>21</v>
      </c>
      <c r="E29" s="43">
        <v>2</v>
      </c>
      <c r="F29" s="43">
        <v>60</v>
      </c>
      <c r="G29" s="44">
        <v>8.9</v>
      </c>
      <c r="H29" s="45">
        <f t="shared" si="0"/>
        <v>148333.33333333334</v>
      </c>
      <c r="U29" s="24"/>
      <c r="W29" s="23"/>
      <c r="X29" s="24"/>
      <c r="AA29" s="37"/>
      <c r="AB29" s="38"/>
    </row>
    <row r="30" spans="1:28">
      <c r="A30" s="46" t="s">
        <v>40</v>
      </c>
      <c r="B30" s="43" t="s">
        <v>10</v>
      </c>
      <c r="C30" s="41">
        <v>9</v>
      </c>
      <c r="D30" s="43" t="s">
        <v>11</v>
      </c>
      <c r="E30" s="43">
        <v>3</v>
      </c>
      <c r="F30" s="43">
        <v>68</v>
      </c>
      <c r="G30" s="44">
        <v>20.8</v>
      </c>
      <c r="H30" s="45">
        <f t="shared" si="0"/>
        <v>305882.35294117645</v>
      </c>
      <c r="U30" s="24"/>
      <c r="W30" s="23"/>
      <c r="X30" s="24"/>
      <c r="AA30" s="37"/>
      <c r="AB30" s="38"/>
    </row>
    <row r="31" spans="1:28">
      <c r="A31" s="39" t="s">
        <v>41</v>
      </c>
      <c r="B31" s="43" t="s">
        <v>10</v>
      </c>
      <c r="C31" s="41">
        <v>15</v>
      </c>
      <c r="D31" s="43" t="s">
        <v>21</v>
      </c>
      <c r="E31" s="43">
        <v>3</v>
      </c>
      <c r="F31" s="43">
        <v>71</v>
      </c>
      <c r="G31" s="44">
        <v>12.6</v>
      </c>
      <c r="H31" s="45">
        <f t="shared" si="0"/>
        <v>177464.78873239437</v>
      </c>
      <c r="W31" s="23"/>
      <c r="X31" s="24"/>
      <c r="AA31" s="37"/>
      <c r="AB31" s="38"/>
    </row>
    <row r="32" spans="1:28">
      <c r="A32" s="39" t="s">
        <v>42</v>
      </c>
      <c r="B32" s="43" t="s">
        <v>10</v>
      </c>
      <c r="C32" s="41">
        <v>6</v>
      </c>
      <c r="D32" s="43" t="s">
        <v>11</v>
      </c>
      <c r="E32" s="43">
        <v>1</v>
      </c>
      <c r="F32" s="43">
        <v>42</v>
      </c>
      <c r="G32" s="44">
        <v>14</v>
      </c>
      <c r="H32" s="45">
        <f t="shared" si="0"/>
        <v>333333.33333333331</v>
      </c>
      <c r="U32" s="24"/>
      <c r="W32" s="23"/>
      <c r="X32" s="24"/>
      <c r="AA32" s="37"/>
      <c r="AB32" s="38"/>
    </row>
    <row r="33" spans="1:28">
      <c r="A33" s="46" t="s">
        <v>43</v>
      </c>
      <c r="B33" s="43" t="s">
        <v>10</v>
      </c>
      <c r="C33" s="41">
        <v>9</v>
      </c>
      <c r="D33" s="43" t="s">
        <v>21</v>
      </c>
      <c r="E33" s="43">
        <v>1</v>
      </c>
      <c r="F33" s="43">
        <v>36</v>
      </c>
      <c r="G33" s="44">
        <v>10.3</v>
      </c>
      <c r="H33" s="45">
        <f t="shared" si="0"/>
        <v>286111.11111111112</v>
      </c>
      <c r="U33" s="24"/>
      <c r="W33" s="23"/>
      <c r="X33" s="24"/>
      <c r="AA33" s="37"/>
      <c r="AB33" s="38"/>
    </row>
    <row r="34" spans="1:28">
      <c r="A34" s="46" t="s">
        <v>44</v>
      </c>
      <c r="B34" s="43" t="s">
        <v>10</v>
      </c>
      <c r="C34" s="41">
        <v>14</v>
      </c>
      <c r="D34" s="43" t="s">
        <v>21</v>
      </c>
      <c r="E34" s="43">
        <v>3</v>
      </c>
      <c r="F34" s="43">
        <v>68</v>
      </c>
      <c r="G34" s="44">
        <v>13.5</v>
      </c>
      <c r="H34" s="45">
        <f t="shared" si="0"/>
        <v>198529.41176470587</v>
      </c>
      <c r="W34" s="23"/>
      <c r="X34" s="24"/>
      <c r="AA34" s="37"/>
      <c r="AB34" s="38"/>
    </row>
    <row r="35" spans="1:28">
      <c r="A35" s="39" t="s">
        <v>45</v>
      </c>
      <c r="B35" s="43" t="s">
        <v>10</v>
      </c>
      <c r="C35" s="41">
        <v>13</v>
      </c>
      <c r="D35" s="43" t="s">
        <v>21</v>
      </c>
      <c r="E35" s="43">
        <v>3</v>
      </c>
      <c r="F35" s="43">
        <v>74</v>
      </c>
      <c r="G35" s="44">
        <v>13.9</v>
      </c>
      <c r="H35" s="45">
        <f t="shared" si="0"/>
        <v>187837.83783783784</v>
      </c>
      <c r="W35" s="23"/>
      <c r="X35" s="24"/>
      <c r="AA35" s="37"/>
      <c r="AB35" s="38"/>
    </row>
    <row r="36" spans="1:28">
      <c r="A36" s="39" t="s">
        <v>46</v>
      </c>
      <c r="B36" s="43" t="s">
        <v>10</v>
      </c>
      <c r="C36" s="41">
        <v>9</v>
      </c>
      <c r="D36" s="43" t="s">
        <v>11</v>
      </c>
      <c r="E36" s="43">
        <v>3</v>
      </c>
      <c r="F36" s="43">
        <v>58</v>
      </c>
      <c r="G36" s="44">
        <v>13.7</v>
      </c>
      <c r="H36" s="45">
        <f t="shared" si="0"/>
        <v>236206.89655172414</v>
      </c>
      <c r="U36" s="24"/>
      <c r="W36" s="23"/>
      <c r="X36" s="24"/>
      <c r="AA36" s="37"/>
      <c r="AB36" s="38"/>
    </row>
    <row r="37" spans="1:28">
      <c r="A37" s="39" t="s">
        <v>47</v>
      </c>
      <c r="B37" s="43" t="s">
        <v>19</v>
      </c>
      <c r="C37" s="41">
        <v>3</v>
      </c>
      <c r="D37" s="43" t="s">
        <v>11</v>
      </c>
      <c r="E37" s="43">
        <v>2</v>
      </c>
      <c r="F37" s="43">
        <v>38</v>
      </c>
      <c r="G37" s="44">
        <v>11.9</v>
      </c>
      <c r="H37" s="45">
        <f t="shared" si="0"/>
        <v>313157.89473684208</v>
      </c>
      <c r="U37" s="24"/>
      <c r="W37" s="23"/>
      <c r="X37" s="24"/>
      <c r="AA37" s="37"/>
      <c r="AB37" s="38"/>
    </row>
    <row r="38" spans="1:28">
      <c r="A38" s="46" t="s">
        <v>48</v>
      </c>
      <c r="B38" s="43" t="s">
        <v>10</v>
      </c>
      <c r="C38" s="41">
        <v>9</v>
      </c>
      <c r="D38" s="43" t="s">
        <v>11</v>
      </c>
      <c r="E38" s="43">
        <v>4</v>
      </c>
      <c r="F38" s="43">
        <v>160</v>
      </c>
      <c r="G38" s="44">
        <v>43</v>
      </c>
      <c r="H38" s="45">
        <f t="shared" si="0"/>
        <v>268750</v>
      </c>
      <c r="U38" s="24"/>
      <c r="W38" s="23"/>
      <c r="X38" s="24"/>
      <c r="AA38" s="37"/>
      <c r="AB38" s="38"/>
    </row>
    <row r="39" spans="1:28">
      <c r="A39" s="46" t="s">
        <v>49</v>
      </c>
      <c r="B39" s="43" t="s">
        <v>19</v>
      </c>
      <c r="C39" s="41">
        <v>2</v>
      </c>
      <c r="D39" s="43" t="s">
        <v>11</v>
      </c>
      <c r="E39" s="43">
        <v>2</v>
      </c>
      <c r="F39" s="43">
        <v>63</v>
      </c>
      <c r="G39" s="44">
        <v>17.899999999999999</v>
      </c>
      <c r="H39" s="45">
        <f t="shared" si="0"/>
        <v>284126.98412698414</v>
      </c>
      <c r="W39" s="23"/>
      <c r="X39" s="24"/>
      <c r="AA39" s="37"/>
      <c r="AB39" s="38"/>
    </row>
    <row r="40" spans="1:28">
      <c r="A40" s="39" t="s">
        <v>50</v>
      </c>
      <c r="B40" s="43" t="s">
        <v>10</v>
      </c>
      <c r="C40" s="41">
        <v>4</v>
      </c>
      <c r="D40" s="43" t="s">
        <v>21</v>
      </c>
      <c r="E40" s="43">
        <v>3</v>
      </c>
      <c r="F40" s="43">
        <v>72</v>
      </c>
      <c r="G40" s="44">
        <v>12</v>
      </c>
      <c r="H40" s="45">
        <f t="shared" si="0"/>
        <v>166666.66666666666</v>
      </c>
      <c r="W40" s="23"/>
      <c r="X40" s="24"/>
      <c r="AA40" s="37"/>
      <c r="AB40" s="38"/>
    </row>
    <row r="41" spans="1:28">
      <c r="A41" s="39" t="s">
        <v>51</v>
      </c>
      <c r="B41" s="43" t="s">
        <v>10</v>
      </c>
      <c r="C41" s="41">
        <v>9</v>
      </c>
      <c r="D41" s="43" t="s">
        <v>11</v>
      </c>
      <c r="E41" s="43">
        <v>2</v>
      </c>
      <c r="F41" s="43">
        <v>71</v>
      </c>
      <c r="G41" s="44">
        <v>16.5</v>
      </c>
      <c r="H41" s="45">
        <f t="shared" si="0"/>
        <v>232394.36619718309</v>
      </c>
      <c r="U41" s="24"/>
      <c r="W41" s="23"/>
      <c r="X41" s="24"/>
      <c r="AA41" s="37"/>
      <c r="AB41" s="38"/>
    </row>
    <row r="42" spans="1:28">
      <c r="A42" s="39" t="s">
        <v>52</v>
      </c>
      <c r="B42" s="43" t="s">
        <v>10</v>
      </c>
      <c r="C42" s="41">
        <v>6</v>
      </c>
      <c r="D42" s="43" t="s">
        <v>11</v>
      </c>
      <c r="E42" s="43">
        <v>1</v>
      </c>
      <c r="F42" s="43">
        <v>50</v>
      </c>
      <c r="G42" s="44">
        <v>16</v>
      </c>
      <c r="H42" s="45">
        <f t="shared" si="0"/>
        <v>320000</v>
      </c>
      <c r="U42" s="24"/>
      <c r="W42" s="23"/>
      <c r="X42" s="24"/>
      <c r="AA42" s="37"/>
      <c r="AB42" s="38"/>
    </row>
    <row r="43" spans="1:28">
      <c r="A43" s="39" t="s">
        <v>53</v>
      </c>
      <c r="B43" s="43" t="s">
        <v>19</v>
      </c>
      <c r="C43" s="41">
        <v>1</v>
      </c>
      <c r="D43" s="43" t="s">
        <v>11</v>
      </c>
      <c r="E43" s="43">
        <v>2</v>
      </c>
      <c r="F43" s="43">
        <v>40</v>
      </c>
      <c r="G43" s="44">
        <v>11</v>
      </c>
      <c r="H43" s="45">
        <f t="shared" si="0"/>
        <v>275000</v>
      </c>
      <c r="U43" s="24"/>
      <c r="W43" s="23"/>
      <c r="X43" s="24"/>
      <c r="AA43" s="37"/>
      <c r="AB43" s="38"/>
    </row>
    <row r="44" spans="1:28">
      <c r="A44" s="46" t="s">
        <v>54</v>
      </c>
      <c r="B44" s="43" t="s">
        <v>10</v>
      </c>
      <c r="C44" s="41">
        <v>13</v>
      </c>
      <c r="D44" s="43" t="s">
        <v>21</v>
      </c>
      <c r="E44" s="43">
        <v>3</v>
      </c>
      <c r="F44" s="43">
        <v>55</v>
      </c>
      <c r="G44" s="44">
        <v>12.8</v>
      </c>
      <c r="H44" s="45">
        <f t="shared" si="0"/>
        <v>232727.27272727274</v>
      </c>
      <c r="U44" s="24"/>
      <c r="W44" s="23"/>
      <c r="X44" s="24"/>
      <c r="AA44" s="37"/>
      <c r="AB44" s="38"/>
    </row>
    <row r="45" spans="1:28">
      <c r="A45" s="46" t="s">
        <v>55</v>
      </c>
      <c r="B45" s="43" t="s">
        <v>10</v>
      </c>
      <c r="C45" s="41">
        <v>6</v>
      </c>
      <c r="D45" s="43" t="s">
        <v>11</v>
      </c>
      <c r="E45" s="43">
        <v>1</v>
      </c>
      <c r="F45" s="43">
        <v>52</v>
      </c>
      <c r="G45" s="44">
        <v>17.7</v>
      </c>
      <c r="H45" s="45">
        <f t="shared" si="0"/>
        <v>340384.61538461538</v>
      </c>
      <c r="W45" s="23"/>
      <c r="X45" s="24"/>
      <c r="AA45" s="37"/>
      <c r="AB45" s="38"/>
    </row>
    <row r="46" spans="1:28">
      <c r="A46" s="46" t="s">
        <v>56</v>
      </c>
      <c r="B46" s="43" t="s">
        <v>10</v>
      </c>
      <c r="C46" s="41">
        <v>4</v>
      </c>
      <c r="D46" s="43" t="s">
        <v>21</v>
      </c>
      <c r="E46" s="43">
        <v>3</v>
      </c>
      <c r="F46" s="43">
        <v>59</v>
      </c>
      <c r="G46" s="44">
        <v>11</v>
      </c>
      <c r="H46" s="45">
        <f t="shared" si="0"/>
        <v>186440.67796610171</v>
      </c>
      <c r="W46" s="23"/>
      <c r="X46" s="24"/>
      <c r="AA46" s="37"/>
      <c r="AB46" s="38"/>
    </row>
    <row r="47" spans="1:28">
      <c r="A47" s="46" t="s">
        <v>57</v>
      </c>
      <c r="B47" s="43" t="s">
        <v>19</v>
      </c>
      <c r="C47" s="41">
        <v>1</v>
      </c>
      <c r="D47" s="43" t="s">
        <v>11</v>
      </c>
      <c r="E47" s="43">
        <v>2</v>
      </c>
      <c r="F47" s="43">
        <v>70</v>
      </c>
      <c r="G47" s="44">
        <v>29.9</v>
      </c>
      <c r="H47" s="45">
        <f t="shared" si="0"/>
        <v>427142.85714285716</v>
      </c>
      <c r="W47" s="23"/>
      <c r="X47" s="24"/>
      <c r="AA47" s="37"/>
      <c r="AB47" s="38"/>
    </row>
    <row r="48" spans="1:28">
      <c r="A48" s="46" t="s">
        <v>58</v>
      </c>
      <c r="B48" s="43" t="s">
        <v>10</v>
      </c>
      <c r="C48" s="41">
        <v>13</v>
      </c>
      <c r="D48" s="43" t="s">
        <v>11</v>
      </c>
      <c r="E48" s="43">
        <v>2</v>
      </c>
      <c r="F48" s="43">
        <v>42</v>
      </c>
      <c r="G48" s="44">
        <v>11.5</v>
      </c>
      <c r="H48" s="45">
        <f t="shared" si="0"/>
        <v>273809.52380952379</v>
      </c>
      <c r="W48" s="23"/>
      <c r="X48" s="24"/>
      <c r="AA48" s="37"/>
      <c r="AB48" s="38"/>
    </row>
    <row r="49" spans="1:28">
      <c r="A49" s="39" t="s">
        <v>59</v>
      </c>
      <c r="B49" s="43" t="s">
        <v>10</v>
      </c>
      <c r="C49" s="41">
        <v>13</v>
      </c>
      <c r="D49" s="43" t="s">
        <v>11</v>
      </c>
      <c r="E49" s="43">
        <v>2</v>
      </c>
      <c r="F49" s="43">
        <v>57</v>
      </c>
      <c r="G49" s="44">
        <v>18.600000000000001</v>
      </c>
      <c r="H49" s="45">
        <f t="shared" si="0"/>
        <v>326315.78947368421</v>
      </c>
      <c r="W49" s="23"/>
      <c r="X49" s="24"/>
      <c r="AA49" s="37"/>
      <c r="AB49" s="38"/>
    </row>
    <row r="50" spans="1:28">
      <c r="A50" s="39" t="s">
        <v>60</v>
      </c>
      <c r="B50" s="43" t="s">
        <v>10</v>
      </c>
      <c r="C50" s="41">
        <v>13</v>
      </c>
      <c r="D50" s="43" t="s">
        <v>21</v>
      </c>
      <c r="E50" s="43">
        <v>2</v>
      </c>
      <c r="F50" s="43">
        <v>74</v>
      </c>
      <c r="G50" s="44">
        <v>15.9</v>
      </c>
      <c r="H50" s="45">
        <f t="shared" si="0"/>
        <v>214864.86486486485</v>
      </c>
      <c r="U50" s="24"/>
      <c r="W50" s="23"/>
      <c r="X50" s="24"/>
      <c r="AA50" s="37"/>
      <c r="AB50" s="38"/>
    </row>
    <row r="51" spans="1:28">
      <c r="A51" s="46" t="s">
        <v>61</v>
      </c>
      <c r="B51" s="43" t="s">
        <v>10</v>
      </c>
      <c r="C51" s="41">
        <v>13</v>
      </c>
      <c r="D51" s="43" t="s">
        <v>11</v>
      </c>
      <c r="E51" s="43">
        <v>1</v>
      </c>
      <c r="F51" s="43">
        <v>29</v>
      </c>
      <c r="G51" s="44">
        <v>8.3000000000000007</v>
      </c>
      <c r="H51" s="45">
        <f t="shared" si="0"/>
        <v>286206.89655172417</v>
      </c>
      <c r="U51" s="24"/>
      <c r="W51" s="23"/>
      <c r="X51" s="24"/>
      <c r="AA51" s="37"/>
      <c r="AB51" s="38"/>
    </row>
    <row r="52" spans="1:28">
      <c r="A52" s="46" t="s">
        <v>62</v>
      </c>
      <c r="B52" s="43" t="s">
        <v>10</v>
      </c>
      <c r="C52" s="41">
        <v>8</v>
      </c>
      <c r="D52" s="43" t="s">
        <v>11</v>
      </c>
      <c r="E52" s="43">
        <v>3</v>
      </c>
      <c r="F52" s="43">
        <v>110</v>
      </c>
      <c r="G52" s="44">
        <v>21.9</v>
      </c>
      <c r="H52" s="45">
        <f t="shared" si="0"/>
        <v>199090.90909090909</v>
      </c>
      <c r="W52" s="23"/>
      <c r="X52" s="24"/>
      <c r="AA52" s="37"/>
      <c r="AB52" s="38"/>
    </row>
    <row r="53" spans="1:28">
      <c r="A53" s="39" t="s">
        <v>63</v>
      </c>
      <c r="B53" s="43" t="s">
        <v>10</v>
      </c>
      <c r="C53" s="41">
        <v>7</v>
      </c>
      <c r="D53" s="43" t="s">
        <v>11</v>
      </c>
      <c r="E53" s="43">
        <v>1</v>
      </c>
      <c r="F53" s="43">
        <v>36</v>
      </c>
      <c r="G53" s="44">
        <v>8.1999999999999993</v>
      </c>
      <c r="H53" s="45">
        <f t="shared" si="0"/>
        <v>227777.77777777775</v>
      </c>
      <c r="W53" s="23"/>
      <c r="X53" s="24"/>
      <c r="AA53" s="37"/>
      <c r="AB53" s="38"/>
    </row>
    <row r="54" spans="1:28">
      <c r="A54" s="39" t="s">
        <v>64</v>
      </c>
      <c r="B54" s="43" t="s">
        <v>19</v>
      </c>
      <c r="C54" s="41">
        <v>2</v>
      </c>
      <c r="D54" s="43" t="s">
        <v>11</v>
      </c>
      <c r="E54" s="43">
        <v>2</v>
      </c>
      <c r="F54" s="43">
        <v>99</v>
      </c>
      <c r="G54" s="44">
        <v>35</v>
      </c>
      <c r="H54" s="45">
        <f t="shared" si="0"/>
        <v>353535.35353535356</v>
      </c>
      <c r="U54" s="24"/>
      <c r="W54" s="23"/>
      <c r="X54" s="24"/>
      <c r="AA54" s="37"/>
      <c r="AB54" s="38"/>
    </row>
    <row r="55" spans="1:28">
      <c r="A55" s="39" t="s">
        <v>65</v>
      </c>
      <c r="B55" s="43" t="s">
        <v>10</v>
      </c>
      <c r="C55" s="41">
        <v>9</v>
      </c>
      <c r="D55" s="43" t="s">
        <v>11</v>
      </c>
      <c r="E55" s="43">
        <v>1</v>
      </c>
      <c r="F55" s="43">
        <v>34</v>
      </c>
      <c r="G55" s="44">
        <v>8.9</v>
      </c>
      <c r="H55" s="45">
        <f t="shared" si="0"/>
        <v>261764.70588235295</v>
      </c>
      <c r="U55" s="24"/>
      <c r="W55" s="23"/>
      <c r="X55" s="24"/>
      <c r="AA55" s="37"/>
      <c r="AB55" s="38"/>
    </row>
    <row r="56" spans="1:28">
      <c r="A56" s="46" t="s">
        <v>66</v>
      </c>
      <c r="B56" s="43" t="s">
        <v>10</v>
      </c>
      <c r="C56" s="41">
        <v>9</v>
      </c>
      <c r="D56" s="43" t="s">
        <v>11</v>
      </c>
      <c r="E56" s="43">
        <v>2</v>
      </c>
      <c r="F56" s="43">
        <v>40</v>
      </c>
      <c r="G56" s="44">
        <v>10.9</v>
      </c>
      <c r="H56" s="45">
        <f t="shared" si="0"/>
        <v>272500</v>
      </c>
      <c r="U56" s="24"/>
      <c r="W56" s="23"/>
      <c r="X56" s="24"/>
      <c r="AA56" s="37"/>
      <c r="AB56" s="38"/>
    </row>
    <row r="57" spans="1:28">
      <c r="A57" s="39" t="s">
        <v>67</v>
      </c>
      <c r="B57" s="43" t="s">
        <v>10</v>
      </c>
      <c r="C57" s="41">
        <v>5</v>
      </c>
      <c r="D57" s="43" t="s">
        <v>11</v>
      </c>
      <c r="E57" s="43">
        <v>3</v>
      </c>
      <c r="F57" s="43">
        <v>84</v>
      </c>
      <c r="G57" s="44">
        <v>29.5</v>
      </c>
      <c r="H57" s="45">
        <f t="shared" si="0"/>
        <v>351190.47619047621</v>
      </c>
      <c r="W57" s="23"/>
      <c r="X57" s="24"/>
      <c r="AA57" s="37"/>
      <c r="AB57" s="38"/>
    </row>
    <row r="58" spans="1:28">
      <c r="A58" s="39" t="s">
        <v>68</v>
      </c>
      <c r="B58" s="43" t="s">
        <v>10</v>
      </c>
      <c r="C58" s="41">
        <v>13</v>
      </c>
      <c r="D58" s="43" t="s">
        <v>21</v>
      </c>
      <c r="E58" s="43">
        <v>2</v>
      </c>
      <c r="F58" s="43">
        <v>58</v>
      </c>
      <c r="G58" s="44">
        <v>11.8</v>
      </c>
      <c r="H58" s="45">
        <f t="shared" si="0"/>
        <v>203448.27586206896</v>
      </c>
      <c r="U58" s="24"/>
      <c r="W58" s="23"/>
      <c r="X58" s="24"/>
      <c r="AA58" s="37"/>
      <c r="AB58" s="38"/>
    </row>
    <row r="59" spans="1:28">
      <c r="A59" s="46" t="s">
        <v>69</v>
      </c>
      <c r="B59" s="43" t="s">
        <v>10</v>
      </c>
      <c r="C59" s="41">
        <v>13</v>
      </c>
      <c r="D59" s="43" t="s">
        <v>11</v>
      </c>
      <c r="E59" s="43">
        <v>1</v>
      </c>
      <c r="F59" s="43">
        <v>24</v>
      </c>
      <c r="G59" s="44">
        <v>6.2</v>
      </c>
      <c r="H59" s="45">
        <f t="shared" si="0"/>
        <v>258333.33333333334</v>
      </c>
      <c r="U59" s="24"/>
      <c r="W59" s="23"/>
      <c r="X59" s="24"/>
      <c r="AA59" s="37"/>
      <c r="AB59" s="38"/>
    </row>
    <row r="60" spans="1:28">
      <c r="A60" s="39" t="s">
        <v>70</v>
      </c>
      <c r="B60" s="43" t="s">
        <v>10</v>
      </c>
      <c r="C60" s="41">
        <v>9</v>
      </c>
      <c r="D60" s="43" t="s">
        <v>11</v>
      </c>
      <c r="E60" s="43">
        <v>3</v>
      </c>
      <c r="F60" s="43">
        <v>71</v>
      </c>
      <c r="G60" s="44">
        <v>16.899999999999999</v>
      </c>
      <c r="H60" s="45">
        <f t="shared" si="0"/>
        <v>238028.1690140845</v>
      </c>
      <c r="W60" s="23"/>
      <c r="X60" s="24"/>
      <c r="AA60" s="37"/>
      <c r="AB60" s="38"/>
    </row>
    <row r="61" spans="1:28">
      <c r="A61" s="46" t="s">
        <v>71</v>
      </c>
      <c r="B61" s="43" t="s">
        <v>10</v>
      </c>
      <c r="C61" s="41">
        <v>13</v>
      </c>
      <c r="D61" s="43" t="s">
        <v>11</v>
      </c>
      <c r="E61" s="43">
        <v>5</v>
      </c>
      <c r="F61" s="43">
        <v>70</v>
      </c>
      <c r="G61" s="44">
        <v>27</v>
      </c>
      <c r="H61" s="45">
        <f t="shared" si="0"/>
        <v>385714.28571428574</v>
      </c>
      <c r="U61" s="24"/>
      <c r="W61" s="23"/>
      <c r="X61" s="24"/>
      <c r="AA61" s="37"/>
      <c r="AB61" s="38"/>
    </row>
    <row r="62" spans="1:28">
      <c r="A62" s="39" t="s">
        <v>72</v>
      </c>
      <c r="B62" s="43" t="s">
        <v>10</v>
      </c>
      <c r="C62" s="41">
        <v>6</v>
      </c>
      <c r="D62" s="43" t="s">
        <v>11</v>
      </c>
      <c r="E62" s="43">
        <v>1</v>
      </c>
      <c r="F62" s="43">
        <v>45</v>
      </c>
      <c r="G62" s="44">
        <v>12</v>
      </c>
      <c r="H62" s="45">
        <f t="shared" si="0"/>
        <v>266666.66666666669</v>
      </c>
      <c r="W62" s="23"/>
      <c r="X62" s="24"/>
      <c r="AA62" s="37"/>
      <c r="AB62" s="38"/>
    </row>
    <row r="63" spans="1:28">
      <c r="A63" s="39" t="s">
        <v>73</v>
      </c>
      <c r="B63" s="43" t="s">
        <v>10</v>
      </c>
      <c r="C63" s="41">
        <v>9</v>
      </c>
      <c r="D63" s="43" t="s">
        <v>11</v>
      </c>
      <c r="E63" s="43">
        <v>2</v>
      </c>
      <c r="F63" s="43">
        <v>52</v>
      </c>
      <c r="G63" s="44">
        <v>16.5</v>
      </c>
      <c r="H63" s="45">
        <f t="shared" si="0"/>
        <v>317307.69230769231</v>
      </c>
      <c r="U63" s="24"/>
      <c r="W63" s="23"/>
      <c r="X63" s="24"/>
      <c r="AA63" s="37"/>
      <c r="AB63" s="38"/>
    </row>
    <row r="64" spans="1:28">
      <c r="A64" s="39" t="s">
        <v>74</v>
      </c>
      <c r="B64" s="43" t="s">
        <v>10</v>
      </c>
      <c r="C64" s="41">
        <v>9</v>
      </c>
      <c r="D64" s="43" t="s">
        <v>11</v>
      </c>
      <c r="E64" s="43">
        <v>2</v>
      </c>
      <c r="F64" s="43">
        <v>58</v>
      </c>
      <c r="G64" s="44">
        <v>18.5</v>
      </c>
      <c r="H64" s="45">
        <f t="shared" si="0"/>
        <v>318965.5172413793</v>
      </c>
      <c r="U64" s="24"/>
      <c r="W64" s="23"/>
      <c r="X64" s="24"/>
      <c r="AA64" s="37"/>
      <c r="AB64" s="38"/>
    </row>
    <row r="65" spans="1:28">
      <c r="A65" s="39" t="s">
        <v>75</v>
      </c>
      <c r="B65" s="43" t="s">
        <v>19</v>
      </c>
      <c r="C65" s="41">
        <v>11</v>
      </c>
      <c r="D65" s="43" t="s">
        <v>21</v>
      </c>
      <c r="E65" s="43">
        <v>3</v>
      </c>
      <c r="F65" s="43">
        <v>65</v>
      </c>
      <c r="G65" s="44">
        <v>11.5</v>
      </c>
      <c r="H65" s="45">
        <f t="shared" si="0"/>
        <v>176923.07692307694</v>
      </c>
      <c r="U65" s="24"/>
      <c r="W65" s="23"/>
      <c r="X65" s="24"/>
      <c r="AA65" s="37"/>
      <c r="AB65" s="38"/>
    </row>
    <row r="66" spans="1:28">
      <c r="A66" s="39" t="s">
        <v>76</v>
      </c>
      <c r="B66" s="43" t="s">
        <v>10</v>
      </c>
      <c r="C66" s="41">
        <v>8</v>
      </c>
      <c r="D66" s="43" t="s">
        <v>11</v>
      </c>
      <c r="E66" s="43">
        <v>3</v>
      </c>
      <c r="F66" s="43">
        <v>97</v>
      </c>
      <c r="G66" s="44">
        <v>20</v>
      </c>
      <c r="H66" s="45">
        <f t="shared" si="0"/>
        <v>206185.56701030929</v>
      </c>
      <c r="U66" s="24"/>
      <c r="W66" s="23"/>
      <c r="X66" s="24"/>
      <c r="AA66" s="37"/>
      <c r="AB66" s="38"/>
    </row>
    <row r="67" spans="1:28">
      <c r="A67" s="39" t="s">
        <v>77</v>
      </c>
      <c r="B67" s="43" t="s">
        <v>10</v>
      </c>
      <c r="C67" s="41">
        <v>13</v>
      </c>
      <c r="D67" s="43" t="s">
        <v>11</v>
      </c>
      <c r="E67" s="43">
        <v>1</v>
      </c>
      <c r="F67" s="43">
        <v>23</v>
      </c>
      <c r="G67" s="44">
        <v>7</v>
      </c>
      <c r="H67" s="45">
        <f t="shared" si="0"/>
        <v>304347.82608695654</v>
      </c>
      <c r="U67" s="24"/>
      <c r="W67" s="23"/>
      <c r="X67" s="24"/>
      <c r="AA67" s="37"/>
      <c r="AB67" s="38"/>
    </row>
    <row r="68" spans="1:28">
      <c r="A68" s="39" t="s">
        <v>78</v>
      </c>
      <c r="B68" s="43" t="s">
        <v>10</v>
      </c>
      <c r="C68" s="41">
        <v>17</v>
      </c>
      <c r="D68" s="43" t="s">
        <v>21</v>
      </c>
      <c r="E68" s="43">
        <v>3</v>
      </c>
      <c r="F68" s="43">
        <v>78</v>
      </c>
      <c r="G68" s="44">
        <v>11.9</v>
      </c>
      <c r="H68" s="45">
        <f t="shared" ref="H68:H106" si="1">G68*1000000/F68</f>
        <v>152564.10256410256</v>
      </c>
      <c r="U68" s="24"/>
      <c r="W68" s="23"/>
      <c r="X68" s="24"/>
      <c r="AA68" s="37"/>
      <c r="AB68" s="38"/>
    </row>
    <row r="69" spans="1:28">
      <c r="A69" s="39" t="s">
        <v>79</v>
      </c>
      <c r="B69" s="43" t="s">
        <v>10</v>
      </c>
      <c r="C69" s="41">
        <v>10</v>
      </c>
      <c r="D69" s="43" t="s">
        <v>21</v>
      </c>
      <c r="E69" s="43">
        <v>1</v>
      </c>
      <c r="F69" s="43">
        <v>36</v>
      </c>
      <c r="G69" s="44">
        <v>6.9</v>
      </c>
      <c r="H69" s="45">
        <f t="shared" si="1"/>
        <v>191666.66666666666</v>
      </c>
      <c r="U69" s="24"/>
      <c r="W69" s="23"/>
      <c r="X69" s="24"/>
      <c r="AA69" s="37"/>
      <c r="AB69" s="38"/>
    </row>
    <row r="70" spans="1:28">
      <c r="A70" s="46" t="s">
        <v>80</v>
      </c>
      <c r="B70" s="43" t="s">
        <v>10</v>
      </c>
      <c r="C70" s="41">
        <v>15</v>
      </c>
      <c r="D70" s="43" t="s">
        <v>21</v>
      </c>
      <c r="E70" s="43">
        <v>2</v>
      </c>
      <c r="F70" s="43">
        <v>55</v>
      </c>
      <c r="G70" s="44">
        <v>10.5</v>
      </c>
      <c r="H70" s="45">
        <f t="shared" si="1"/>
        <v>190909.09090909091</v>
      </c>
      <c r="U70" s="24"/>
      <c r="W70" s="23"/>
      <c r="X70" s="24"/>
      <c r="AA70" s="37"/>
      <c r="AB70" s="38"/>
    </row>
    <row r="71" spans="1:28">
      <c r="A71" s="39" t="s">
        <v>81</v>
      </c>
      <c r="B71" s="43" t="s">
        <v>10</v>
      </c>
      <c r="C71" s="41">
        <v>13</v>
      </c>
      <c r="D71" s="43" t="s">
        <v>11</v>
      </c>
      <c r="E71" s="43">
        <v>2</v>
      </c>
      <c r="F71" s="43">
        <v>50</v>
      </c>
      <c r="G71" s="44">
        <v>14.5</v>
      </c>
      <c r="H71" s="45">
        <f t="shared" si="1"/>
        <v>290000</v>
      </c>
      <c r="W71" s="23"/>
      <c r="X71" s="24"/>
      <c r="AA71" s="37"/>
      <c r="AB71" s="38"/>
    </row>
    <row r="72" spans="1:28">
      <c r="A72" s="46" t="s">
        <v>82</v>
      </c>
      <c r="B72" s="43" t="s">
        <v>10</v>
      </c>
      <c r="C72" s="41">
        <v>13</v>
      </c>
      <c r="D72" s="43" t="s">
        <v>11</v>
      </c>
      <c r="E72" s="43">
        <v>1</v>
      </c>
      <c r="F72" s="43">
        <v>44</v>
      </c>
      <c r="G72" s="44">
        <v>13</v>
      </c>
      <c r="H72" s="45">
        <f t="shared" si="1"/>
        <v>295454.54545454547</v>
      </c>
      <c r="U72" s="24"/>
      <c r="W72" s="23"/>
      <c r="X72" s="24"/>
      <c r="AA72" s="37"/>
      <c r="AB72" s="38"/>
    </row>
    <row r="73" spans="1:28">
      <c r="A73" s="39" t="s">
        <v>83</v>
      </c>
      <c r="B73" s="43" t="s">
        <v>10</v>
      </c>
      <c r="C73" s="41">
        <v>7</v>
      </c>
      <c r="D73" s="43" t="s">
        <v>11</v>
      </c>
      <c r="E73" s="43">
        <v>2</v>
      </c>
      <c r="F73" s="43">
        <v>57</v>
      </c>
      <c r="G73" s="44">
        <v>14.7</v>
      </c>
      <c r="H73" s="45">
        <f t="shared" si="1"/>
        <v>257894.73684210525</v>
      </c>
      <c r="W73" s="23"/>
      <c r="X73" s="24"/>
      <c r="AA73" s="37"/>
      <c r="AB73" s="38"/>
    </row>
    <row r="74" spans="1:28">
      <c r="A74" s="46" t="s">
        <v>84</v>
      </c>
      <c r="B74" s="43" t="s">
        <v>10</v>
      </c>
      <c r="C74" s="41">
        <v>9</v>
      </c>
      <c r="D74" s="43" t="s">
        <v>11</v>
      </c>
      <c r="E74" s="43">
        <v>3</v>
      </c>
      <c r="F74" s="43">
        <v>105</v>
      </c>
      <c r="G74" s="44">
        <v>29</v>
      </c>
      <c r="H74" s="45">
        <f t="shared" si="1"/>
        <v>276190.47619047621</v>
      </c>
      <c r="U74" s="24"/>
      <c r="W74" s="23"/>
      <c r="X74" s="24"/>
      <c r="AA74" s="37"/>
      <c r="AB74" s="38"/>
    </row>
    <row r="75" spans="1:28">
      <c r="A75" s="39" t="s">
        <v>85</v>
      </c>
      <c r="B75" s="43" t="s">
        <v>10</v>
      </c>
      <c r="C75" s="41">
        <v>8</v>
      </c>
      <c r="D75" s="43" t="s">
        <v>11</v>
      </c>
      <c r="E75" s="43">
        <v>1</v>
      </c>
      <c r="F75" s="43">
        <v>43</v>
      </c>
      <c r="G75" s="44">
        <v>11</v>
      </c>
      <c r="H75" s="45">
        <f t="shared" si="1"/>
        <v>255813.95348837209</v>
      </c>
      <c r="W75" s="23"/>
      <c r="X75" s="24"/>
      <c r="AA75" s="37"/>
      <c r="AB75" s="38"/>
    </row>
    <row r="76" spans="1:28">
      <c r="A76" s="39" t="s">
        <v>86</v>
      </c>
      <c r="B76" s="43" t="s">
        <v>10</v>
      </c>
      <c r="C76" s="41">
        <v>8</v>
      </c>
      <c r="D76" s="43" t="s">
        <v>11</v>
      </c>
      <c r="E76" s="43">
        <v>1</v>
      </c>
      <c r="F76" s="43">
        <v>27</v>
      </c>
      <c r="G76" s="44">
        <v>8.6</v>
      </c>
      <c r="H76" s="45">
        <f t="shared" si="1"/>
        <v>318518.51851851854</v>
      </c>
      <c r="U76" s="24"/>
      <c r="W76" s="23"/>
      <c r="X76" s="24"/>
      <c r="AA76" s="37"/>
      <c r="AB76" s="38"/>
    </row>
    <row r="77" spans="1:28">
      <c r="A77" s="39" t="s">
        <v>87</v>
      </c>
      <c r="B77" s="43" t="s">
        <v>10</v>
      </c>
      <c r="C77" s="41">
        <v>13</v>
      </c>
      <c r="D77" s="43" t="s">
        <v>11</v>
      </c>
      <c r="E77" s="43">
        <v>2</v>
      </c>
      <c r="F77" s="43">
        <v>39</v>
      </c>
      <c r="G77" s="44">
        <v>16.899999999999999</v>
      </c>
      <c r="H77" s="45">
        <f t="shared" si="1"/>
        <v>433333.33333333331</v>
      </c>
      <c r="U77" s="24"/>
      <c r="W77" s="23"/>
      <c r="X77" s="24"/>
      <c r="AA77" s="37"/>
      <c r="AB77" s="38"/>
    </row>
    <row r="78" spans="1:28">
      <c r="A78" s="39" t="s">
        <v>88</v>
      </c>
      <c r="B78" s="43" t="s">
        <v>10</v>
      </c>
      <c r="C78" s="41">
        <v>13</v>
      </c>
      <c r="D78" s="43" t="s">
        <v>21</v>
      </c>
      <c r="E78" s="43">
        <v>4</v>
      </c>
      <c r="F78" s="43">
        <v>75</v>
      </c>
      <c r="G78" s="44">
        <v>16</v>
      </c>
      <c r="H78" s="45">
        <f t="shared" si="1"/>
        <v>213333.33333333334</v>
      </c>
      <c r="U78" s="24"/>
      <c r="W78" s="23"/>
      <c r="X78" s="24"/>
      <c r="AA78" s="37"/>
      <c r="AB78" s="38"/>
    </row>
    <row r="79" spans="1:28">
      <c r="A79" s="39" t="s">
        <v>89</v>
      </c>
      <c r="B79" s="43" t="s">
        <v>19</v>
      </c>
      <c r="C79" s="41">
        <v>2</v>
      </c>
      <c r="D79" s="43" t="s">
        <v>11</v>
      </c>
      <c r="E79" s="43">
        <v>2</v>
      </c>
      <c r="F79" s="43">
        <v>60</v>
      </c>
      <c r="G79" s="44">
        <v>19.899999999999999</v>
      </c>
      <c r="H79" s="45">
        <f t="shared" si="1"/>
        <v>331666.66666666669</v>
      </c>
      <c r="U79" s="24"/>
      <c r="W79" s="23"/>
      <c r="X79" s="24"/>
      <c r="AA79" s="37"/>
      <c r="AB79" s="38"/>
    </row>
    <row r="80" spans="1:28">
      <c r="A80" s="39" t="s">
        <v>90</v>
      </c>
      <c r="B80" s="43" t="s">
        <v>10</v>
      </c>
      <c r="C80" s="41">
        <v>13</v>
      </c>
      <c r="D80" s="43" t="s">
        <v>11</v>
      </c>
      <c r="E80" s="43">
        <v>2</v>
      </c>
      <c r="F80" s="43">
        <v>96</v>
      </c>
      <c r="G80" s="44">
        <v>31.5</v>
      </c>
      <c r="H80" s="45">
        <f t="shared" si="1"/>
        <v>328125</v>
      </c>
      <c r="U80" s="24"/>
      <c r="W80" s="23"/>
      <c r="X80" s="24"/>
      <c r="AA80" s="37"/>
      <c r="AB80" s="38"/>
    </row>
    <row r="81" spans="1:28">
      <c r="A81" s="46" t="s">
        <v>91</v>
      </c>
      <c r="B81" s="43" t="s">
        <v>10</v>
      </c>
      <c r="C81" s="41">
        <v>9</v>
      </c>
      <c r="D81" s="43" t="s">
        <v>11</v>
      </c>
      <c r="E81" s="43">
        <v>2</v>
      </c>
      <c r="F81" s="43">
        <v>61</v>
      </c>
      <c r="G81" s="44">
        <v>15.7</v>
      </c>
      <c r="H81" s="45">
        <f t="shared" si="1"/>
        <v>257377.04918032786</v>
      </c>
      <c r="U81" s="24"/>
      <c r="W81" s="23"/>
      <c r="X81" s="24"/>
      <c r="AA81" s="37"/>
      <c r="AB81" s="38"/>
    </row>
    <row r="82" spans="1:28">
      <c r="A82" s="39" t="s">
        <v>92</v>
      </c>
      <c r="B82" s="43" t="s">
        <v>10</v>
      </c>
      <c r="C82" s="41">
        <v>13</v>
      </c>
      <c r="D82" s="43" t="s">
        <v>11</v>
      </c>
      <c r="E82" s="43">
        <v>1</v>
      </c>
      <c r="F82" s="43">
        <v>26</v>
      </c>
      <c r="G82" s="44">
        <v>7.3</v>
      </c>
      <c r="H82" s="45">
        <f t="shared" si="1"/>
        <v>280769.23076923075</v>
      </c>
      <c r="W82" s="23"/>
      <c r="X82" s="24"/>
      <c r="AA82" s="37"/>
      <c r="AB82" s="38"/>
    </row>
    <row r="83" spans="1:28">
      <c r="A83" s="46" t="s">
        <v>93</v>
      </c>
      <c r="B83" s="43" t="s">
        <v>10</v>
      </c>
      <c r="C83" s="41">
        <v>9</v>
      </c>
      <c r="D83" s="43" t="s">
        <v>11</v>
      </c>
      <c r="E83" s="43">
        <v>1</v>
      </c>
      <c r="F83" s="43">
        <v>30</v>
      </c>
      <c r="G83" s="44">
        <v>9.4</v>
      </c>
      <c r="H83" s="45">
        <f t="shared" si="1"/>
        <v>313333.33333333331</v>
      </c>
      <c r="U83" s="24"/>
      <c r="W83" s="23"/>
      <c r="X83" s="24"/>
      <c r="AA83" s="37"/>
      <c r="AB83" s="38"/>
    </row>
    <row r="84" spans="1:28">
      <c r="A84" s="39" t="s">
        <v>94</v>
      </c>
      <c r="B84" s="43" t="s">
        <v>10</v>
      </c>
      <c r="C84" s="41">
        <v>13</v>
      </c>
      <c r="D84" s="43" t="s">
        <v>21</v>
      </c>
      <c r="E84" s="43">
        <v>4</v>
      </c>
      <c r="F84" s="43">
        <v>80</v>
      </c>
      <c r="G84" s="44">
        <v>16.8</v>
      </c>
      <c r="H84" s="45">
        <f t="shared" si="1"/>
        <v>210000</v>
      </c>
      <c r="W84" s="23"/>
      <c r="X84" s="24"/>
      <c r="AA84" s="37"/>
      <c r="AB84" s="38"/>
    </row>
    <row r="85" spans="1:28">
      <c r="A85" s="46" t="s">
        <v>95</v>
      </c>
      <c r="B85" s="43" t="s">
        <v>10</v>
      </c>
      <c r="C85" s="41">
        <v>13</v>
      </c>
      <c r="D85" s="43" t="s">
        <v>21</v>
      </c>
      <c r="E85" s="43">
        <v>1</v>
      </c>
      <c r="F85" s="43">
        <v>27</v>
      </c>
      <c r="G85" s="44">
        <v>7.2</v>
      </c>
      <c r="H85" s="45">
        <f t="shared" si="1"/>
        <v>266666.66666666669</v>
      </c>
      <c r="U85" s="24"/>
      <c r="W85" s="23"/>
      <c r="X85" s="24"/>
      <c r="AA85" s="37"/>
      <c r="AB85" s="38"/>
    </row>
    <row r="86" spans="1:28">
      <c r="A86" s="39" t="s">
        <v>96</v>
      </c>
      <c r="B86" s="43" t="s">
        <v>10</v>
      </c>
      <c r="C86" s="41">
        <v>9</v>
      </c>
      <c r="D86" s="43" t="s">
        <v>11</v>
      </c>
      <c r="E86" s="43">
        <v>3</v>
      </c>
      <c r="F86" s="43">
        <v>96</v>
      </c>
      <c r="G86" s="44">
        <v>29.9</v>
      </c>
      <c r="H86" s="45">
        <f t="shared" si="1"/>
        <v>311458.33333333331</v>
      </c>
      <c r="W86" s="23"/>
      <c r="X86" s="24"/>
      <c r="AA86" s="37"/>
      <c r="AB86" s="38"/>
    </row>
    <row r="87" spans="1:28">
      <c r="A87" s="39" t="s">
        <v>97</v>
      </c>
      <c r="B87" s="43" t="s">
        <v>10</v>
      </c>
      <c r="C87" s="41">
        <v>9</v>
      </c>
      <c r="D87" s="43" t="s">
        <v>11</v>
      </c>
      <c r="E87" s="43">
        <v>2</v>
      </c>
      <c r="F87" s="43">
        <v>72</v>
      </c>
      <c r="G87" s="44">
        <v>16.8</v>
      </c>
      <c r="H87" s="45">
        <f t="shared" si="1"/>
        <v>233333.33333333334</v>
      </c>
      <c r="U87" s="24"/>
      <c r="W87" s="23"/>
      <c r="X87" s="24"/>
      <c r="AA87" s="37"/>
      <c r="AB87" s="38"/>
    </row>
    <row r="88" spans="1:28">
      <c r="A88" s="39" t="s">
        <v>98</v>
      </c>
      <c r="B88" s="43" t="s">
        <v>10</v>
      </c>
      <c r="C88" s="41">
        <v>14</v>
      </c>
      <c r="D88" s="43" t="s">
        <v>11</v>
      </c>
      <c r="E88" s="43">
        <v>1</v>
      </c>
      <c r="F88" s="43">
        <v>29</v>
      </c>
      <c r="G88" s="44">
        <v>8.5</v>
      </c>
      <c r="H88" s="45">
        <f t="shared" si="1"/>
        <v>293103.44827586209</v>
      </c>
      <c r="U88" s="24"/>
      <c r="W88" s="23"/>
      <c r="X88" s="24"/>
      <c r="AA88" s="37"/>
      <c r="AB88" s="38"/>
    </row>
    <row r="89" spans="1:28">
      <c r="A89" s="39" t="s">
        <v>99</v>
      </c>
      <c r="B89" s="43" t="s">
        <v>10</v>
      </c>
      <c r="C89" s="41">
        <v>8</v>
      </c>
      <c r="D89" s="43" t="s">
        <v>11</v>
      </c>
      <c r="E89" s="43">
        <v>3</v>
      </c>
      <c r="F89" s="43">
        <v>100</v>
      </c>
      <c r="G89" s="44">
        <v>15.8</v>
      </c>
      <c r="H89" s="45">
        <f t="shared" si="1"/>
        <v>158000</v>
      </c>
      <c r="U89" s="24"/>
      <c r="W89" s="23"/>
      <c r="X89" s="24"/>
      <c r="AA89" s="37"/>
      <c r="AB89" s="38"/>
    </row>
    <row r="90" spans="1:28">
      <c r="A90" s="39" t="s">
        <v>100</v>
      </c>
      <c r="B90" s="43" t="s">
        <v>10</v>
      </c>
      <c r="C90" s="41">
        <v>5</v>
      </c>
      <c r="D90" s="43" t="s">
        <v>11</v>
      </c>
      <c r="E90" s="43">
        <v>2</v>
      </c>
      <c r="F90" s="43">
        <v>81</v>
      </c>
      <c r="G90" s="44">
        <v>25.9</v>
      </c>
      <c r="H90" s="45">
        <f t="shared" si="1"/>
        <v>319753.08641975309</v>
      </c>
      <c r="U90" s="24"/>
      <c r="W90" s="23"/>
      <c r="X90" s="24"/>
      <c r="AA90" s="37"/>
      <c r="AB90" s="38"/>
    </row>
    <row r="91" spans="1:28">
      <c r="A91" s="39" t="s">
        <v>101</v>
      </c>
      <c r="B91" s="43" t="s">
        <v>10</v>
      </c>
      <c r="C91" s="41">
        <v>8</v>
      </c>
      <c r="D91" s="43" t="s">
        <v>11</v>
      </c>
      <c r="E91" s="43">
        <v>1</v>
      </c>
      <c r="F91" s="43">
        <v>31</v>
      </c>
      <c r="G91" s="44">
        <v>7.9</v>
      </c>
      <c r="H91" s="45">
        <f t="shared" si="1"/>
        <v>254838.70967741936</v>
      </c>
      <c r="U91" s="24"/>
      <c r="W91" s="23"/>
      <c r="X91" s="24"/>
      <c r="AA91" s="37"/>
      <c r="AB91" s="38"/>
    </row>
    <row r="92" spans="1:28">
      <c r="A92" s="46" t="s">
        <v>102</v>
      </c>
      <c r="B92" s="43" t="s">
        <v>10</v>
      </c>
      <c r="C92" s="41">
        <v>5</v>
      </c>
      <c r="D92" s="43" t="s">
        <v>11</v>
      </c>
      <c r="E92" s="43">
        <v>2</v>
      </c>
      <c r="F92" s="43">
        <v>62</v>
      </c>
      <c r="G92" s="44">
        <v>27.4</v>
      </c>
      <c r="H92" s="45">
        <f t="shared" si="1"/>
        <v>441935.48387096776</v>
      </c>
      <c r="U92" s="24"/>
      <c r="W92" s="23"/>
      <c r="X92" s="24"/>
      <c r="AA92" s="37"/>
      <c r="AB92" s="38"/>
    </row>
    <row r="93" spans="1:28">
      <c r="A93" s="39" t="s">
        <v>103</v>
      </c>
      <c r="B93" s="43" t="s">
        <v>10</v>
      </c>
      <c r="C93" s="41">
        <v>13</v>
      </c>
      <c r="D93" s="43" t="s">
        <v>11</v>
      </c>
      <c r="E93" s="43">
        <v>1</v>
      </c>
      <c r="F93" s="43">
        <v>40</v>
      </c>
      <c r="G93" s="44">
        <v>16.5</v>
      </c>
      <c r="H93" s="45">
        <f t="shared" si="1"/>
        <v>412500</v>
      </c>
      <c r="W93" s="23"/>
      <c r="X93" s="24"/>
      <c r="AA93" s="37"/>
      <c r="AB93" s="38"/>
    </row>
    <row r="94" spans="1:28">
      <c r="A94" s="46" t="s">
        <v>104</v>
      </c>
      <c r="B94" s="43" t="s">
        <v>10</v>
      </c>
      <c r="C94" s="41">
        <v>9</v>
      </c>
      <c r="D94" s="43" t="s">
        <v>11</v>
      </c>
      <c r="E94" s="43">
        <v>1</v>
      </c>
      <c r="F94" s="43">
        <v>40</v>
      </c>
      <c r="G94" s="44">
        <v>11.5</v>
      </c>
      <c r="H94" s="45">
        <f t="shared" si="1"/>
        <v>287500</v>
      </c>
      <c r="U94" s="24"/>
      <c r="W94" s="23"/>
      <c r="X94" s="24"/>
      <c r="AA94" s="37"/>
      <c r="AB94" s="38"/>
    </row>
    <row r="95" spans="1:28">
      <c r="A95" s="39" t="s">
        <v>105</v>
      </c>
      <c r="B95" s="43" t="s">
        <v>19</v>
      </c>
      <c r="C95" s="41">
        <v>11</v>
      </c>
      <c r="D95" s="43" t="s">
        <v>11</v>
      </c>
      <c r="E95" s="43">
        <v>3</v>
      </c>
      <c r="F95" s="43">
        <v>105</v>
      </c>
      <c r="G95" s="44">
        <v>29</v>
      </c>
      <c r="H95" s="45">
        <f t="shared" si="1"/>
        <v>276190.47619047621</v>
      </c>
      <c r="W95" s="23"/>
      <c r="X95" s="24"/>
      <c r="AA95" s="37"/>
      <c r="AB95" s="38"/>
    </row>
    <row r="96" spans="1:28">
      <c r="A96" s="39" t="s">
        <v>106</v>
      </c>
      <c r="B96" s="43" t="s">
        <v>10</v>
      </c>
      <c r="C96" s="41">
        <v>13</v>
      </c>
      <c r="D96" s="43" t="s">
        <v>11</v>
      </c>
      <c r="E96" s="43">
        <v>2</v>
      </c>
      <c r="F96" s="43">
        <v>54</v>
      </c>
      <c r="G96" s="44">
        <v>15.5</v>
      </c>
      <c r="H96" s="45">
        <f t="shared" si="1"/>
        <v>287037.03703703702</v>
      </c>
      <c r="U96" s="24"/>
      <c r="W96" s="23"/>
      <c r="X96" s="24"/>
      <c r="AA96" s="37"/>
      <c r="AB96" s="38"/>
    </row>
    <row r="97" spans="1:28">
      <c r="A97" s="39" t="s">
        <v>107</v>
      </c>
      <c r="B97" s="43" t="s">
        <v>10</v>
      </c>
      <c r="C97" s="41">
        <v>14</v>
      </c>
      <c r="D97" s="43" t="s">
        <v>11</v>
      </c>
      <c r="E97" s="43">
        <v>1</v>
      </c>
      <c r="F97" s="43">
        <v>38</v>
      </c>
      <c r="G97" s="44">
        <v>10.5</v>
      </c>
      <c r="H97" s="45">
        <f t="shared" si="1"/>
        <v>276315.78947368421</v>
      </c>
      <c r="U97" s="24"/>
      <c r="W97" s="23"/>
      <c r="X97" s="24"/>
      <c r="AA97" s="37"/>
      <c r="AB97" s="38"/>
    </row>
    <row r="98" spans="1:28">
      <c r="A98" s="46" t="s">
        <v>108</v>
      </c>
      <c r="B98" s="43" t="s">
        <v>10</v>
      </c>
      <c r="C98" s="41">
        <v>13</v>
      </c>
      <c r="D98" s="43" t="s">
        <v>11</v>
      </c>
      <c r="E98" s="43">
        <v>3</v>
      </c>
      <c r="F98" s="43">
        <v>77</v>
      </c>
      <c r="G98" s="44">
        <v>36</v>
      </c>
      <c r="H98" s="45">
        <f t="shared" si="1"/>
        <v>467532.4675324675</v>
      </c>
      <c r="U98" s="24"/>
      <c r="W98" s="23"/>
      <c r="X98" s="24"/>
      <c r="AA98" s="37"/>
      <c r="AB98" s="38"/>
    </row>
    <row r="99" spans="1:28">
      <c r="A99" s="39" t="s">
        <v>109</v>
      </c>
      <c r="B99" s="43" t="s">
        <v>10</v>
      </c>
      <c r="C99" s="41">
        <v>13</v>
      </c>
      <c r="D99" s="43" t="s">
        <v>11</v>
      </c>
      <c r="E99" s="43">
        <v>1</v>
      </c>
      <c r="F99" s="43">
        <v>25</v>
      </c>
      <c r="G99" s="44">
        <v>6.6</v>
      </c>
      <c r="H99" s="45">
        <f t="shared" si="1"/>
        <v>264000</v>
      </c>
      <c r="W99" s="23"/>
      <c r="X99" s="24"/>
      <c r="AA99" s="37"/>
      <c r="AB99" s="38"/>
    </row>
    <row r="100" spans="1:28">
      <c r="A100" s="39" t="s">
        <v>110</v>
      </c>
      <c r="B100" s="43" t="s">
        <v>10</v>
      </c>
      <c r="C100" s="41">
        <v>6</v>
      </c>
      <c r="D100" s="43" t="s">
        <v>11</v>
      </c>
      <c r="E100" s="43">
        <v>5</v>
      </c>
      <c r="F100" s="43">
        <v>153</v>
      </c>
      <c r="G100" s="44">
        <v>37.299999999999997</v>
      </c>
      <c r="H100" s="45">
        <f t="shared" si="1"/>
        <v>243790.84967320261</v>
      </c>
      <c r="U100" s="24"/>
      <c r="W100" s="23"/>
      <c r="X100" s="24"/>
      <c r="AA100" s="37"/>
      <c r="AB100" s="38"/>
    </row>
    <row r="101" spans="1:28">
      <c r="A101" s="39" t="s">
        <v>111</v>
      </c>
      <c r="B101" s="43" t="s">
        <v>10</v>
      </c>
      <c r="C101" s="41">
        <v>9</v>
      </c>
      <c r="D101" s="43" t="s">
        <v>11</v>
      </c>
      <c r="E101" s="43">
        <v>3</v>
      </c>
      <c r="F101" s="43">
        <v>80</v>
      </c>
      <c r="G101" s="44">
        <v>18.2</v>
      </c>
      <c r="H101" s="45">
        <f t="shared" si="1"/>
        <v>227500</v>
      </c>
      <c r="U101" s="24"/>
      <c r="W101" s="23"/>
      <c r="X101" s="24"/>
      <c r="AA101" s="37"/>
      <c r="AB101" s="38"/>
    </row>
    <row r="102" spans="1:28">
      <c r="A102" s="39" t="s">
        <v>112</v>
      </c>
      <c r="B102" s="43" t="s">
        <v>10</v>
      </c>
      <c r="C102" s="41">
        <v>8</v>
      </c>
      <c r="D102" s="43" t="s">
        <v>11</v>
      </c>
      <c r="E102" s="43">
        <v>2</v>
      </c>
      <c r="F102" s="43">
        <v>77</v>
      </c>
      <c r="G102" s="44">
        <v>16.5</v>
      </c>
      <c r="H102" s="45">
        <f t="shared" si="1"/>
        <v>214285.71428571429</v>
      </c>
      <c r="U102" s="24"/>
      <c r="W102" s="23"/>
      <c r="X102" s="24"/>
      <c r="AA102" s="37"/>
      <c r="AB102" s="38"/>
    </row>
    <row r="103" spans="1:28">
      <c r="A103" s="39" t="s">
        <v>113</v>
      </c>
      <c r="B103" s="43" t="s">
        <v>10</v>
      </c>
      <c r="C103" s="41">
        <v>21</v>
      </c>
      <c r="D103" s="43" t="s">
        <v>21</v>
      </c>
      <c r="E103" s="43">
        <v>2</v>
      </c>
      <c r="F103" s="43">
        <v>35</v>
      </c>
      <c r="G103" s="44">
        <v>8</v>
      </c>
      <c r="H103" s="45">
        <f t="shared" si="1"/>
        <v>228571.42857142858</v>
      </c>
      <c r="U103" s="24"/>
      <c r="W103" s="23"/>
      <c r="X103" s="24"/>
      <c r="AA103" s="37"/>
      <c r="AB103" s="38"/>
    </row>
    <row r="104" spans="1:28">
      <c r="A104" s="39" t="s">
        <v>114</v>
      </c>
      <c r="B104" s="43" t="s">
        <v>10</v>
      </c>
      <c r="C104" s="41">
        <v>9</v>
      </c>
      <c r="D104" s="43" t="s">
        <v>11</v>
      </c>
      <c r="E104" s="43">
        <v>2</v>
      </c>
      <c r="F104" s="43">
        <v>82</v>
      </c>
      <c r="G104" s="44">
        <v>18</v>
      </c>
      <c r="H104" s="45">
        <f t="shared" si="1"/>
        <v>219512.19512195123</v>
      </c>
      <c r="U104" s="24"/>
      <c r="W104" s="23"/>
      <c r="X104" s="24"/>
      <c r="AA104" s="37"/>
      <c r="AB104" s="38"/>
    </row>
    <row r="105" spans="1:28">
      <c r="A105" s="46" t="s">
        <v>115</v>
      </c>
      <c r="B105" s="43" t="s">
        <v>10</v>
      </c>
      <c r="C105" s="41">
        <v>15</v>
      </c>
      <c r="D105" s="43" t="s">
        <v>11</v>
      </c>
      <c r="E105" s="43">
        <v>1</v>
      </c>
      <c r="F105" s="43">
        <v>32</v>
      </c>
      <c r="G105" s="44">
        <v>11</v>
      </c>
      <c r="H105" s="45">
        <f t="shared" si="1"/>
        <v>343750</v>
      </c>
      <c r="U105" s="24"/>
      <c r="W105" s="23"/>
      <c r="X105" s="24"/>
      <c r="AA105" s="37"/>
      <c r="AB105" s="38"/>
    </row>
    <row r="106" spans="1:28" ht="15" thickBot="1">
      <c r="A106" s="48" t="s">
        <v>116</v>
      </c>
      <c r="B106" s="52" t="s">
        <v>19</v>
      </c>
      <c r="C106" s="50">
        <v>12</v>
      </c>
      <c r="D106" s="52" t="s">
        <v>11</v>
      </c>
      <c r="E106" s="52">
        <v>3</v>
      </c>
      <c r="F106" s="52">
        <v>68</v>
      </c>
      <c r="G106" s="53">
        <v>39</v>
      </c>
      <c r="H106" s="54">
        <f t="shared" si="1"/>
        <v>573529.4117647059</v>
      </c>
      <c r="W106" s="23"/>
      <c r="X106" s="24"/>
      <c r="AA106" s="37"/>
      <c r="AB106" s="38"/>
    </row>
    <row r="107" spans="1:28">
      <c r="W107" s="23"/>
      <c r="X107" s="24"/>
      <c r="AA107" s="37"/>
      <c r="AB107" s="38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sqref="A1:H1"/>
    </sheetView>
  </sheetViews>
  <sheetFormatPr defaultColWidth="11.5703125" defaultRowHeight="12.75"/>
  <cols>
    <col min="1" max="1" width="20.140625" customWidth="1"/>
    <col min="2" max="2" width="8.140625" style="93" customWidth="1"/>
    <col min="3" max="3" width="9.85546875" style="95" customWidth="1"/>
    <col min="4" max="4" width="9.140625" style="93" customWidth="1"/>
    <col min="5" max="5" width="7.42578125" customWidth="1"/>
    <col min="6" max="6" width="13" customWidth="1"/>
    <col min="7" max="7" width="11.85546875" customWidth="1"/>
    <col min="8" max="8" width="16.140625" customWidth="1"/>
    <col min="9" max="9" width="3.140625" customWidth="1"/>
    <col min="13" max="13" width="10.85546875" customWidth="1"/>
    <col min="14" max="14" width="2.140625" customWidth="1"/>
    <col min="15" max="15" width="3.7109375" customWidth="1"/>
    <col min="16" max="16" width="17" style="92" customWidth="1"/>
  </cols>
  <sheetData>
    <row r="1" spans="1:16" ht="32.25" customHeight="1" thickBot="1">
      <c r="A1" s="125" t="s">
        <v>0</v>
      </c>
      <c r="B1" s="126"/>
      <c r="C1" s="126"/>
      <c r="D1" s="126"/>
      <c r="E1" s="126"/>
      <c r="F1" s="126"/>
      <c r="G1" s="126"/>
      <c r="H1" s="127"/>
      <c r="J1" s="131" t="s">
        <v>257</v>
      </c>
      <c r="K1" s="132"/>
      <c r="L1" s="132"/>
      <c r="M1" s="132"/>
      <c r="N1" s="133"/>
    </row>
    <row r="2" spans="1:16" ht="39.75" customHeight="1" thickBot="1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J2" s="134"/>
      <c r="K2" s="135"/>
      <c r="L2" s="135"/>
      <c r="M2" s="135"/>
      <c r="N2" s="136"/>
    </row>
    <row r="3" spans="1:16" ht="18" customHeight="1">
      <c r="A3" s="30" t="s">
        <v>9</v>
      </c>
      <c r="B3" s="34" t="s">
        <v>10</v>
      </c>
      <c r="C3" s="32">
        <v>7</v>
      </c>
      <c r="D3" s="34" t="s">
        <v>11</v>
      </c>
      <c r="E3" s="34">
        <v>1</v>
      </c>
      <c r="F3" s="34">
        <v>33</v>
      </c>
      <c r="G3" s="35">
        <v>7.5</v>
      </c>
      <c r="H3" s="36">
        <f>G3*1000000/F3</f>
        <v>227272.72727272726</v>
      </c>
      <c r="J3" s="134"/>
      <c r="K3" s="135"/>
      <c r="L3" s="135"/>
      <c r="M3" s="135"/>
      <c r="N3" s="136"/>
    </row>
    <row r="4" spans="1:16" ht="14.25">
      <c r="A4" s="39" t="s">
        <v>12</v>
      </c>
      <c r="B4" s="43" t="s">
        <v>10</v>
      </c>
      <c r="C4" s="41">
        <v>7</v>
      </c>
      <c r="D4" s="43" t="s">
        <v>11</v>
      </c>
      <c r="E4" s="43">
        <v>4</v>
      </c>
      <c r="F4" s="43">
        <v>97</v>
      </c>
      <c r="G4" s="44">
        <v>29.9</v>
      </c>
      <c r="H4" s="45">
        <f t="shared" ref="H4:H67" si="0">G4*1000000/F4</f>
        <v>308247.42268041236</v>
      </c>
      <c r="J4" s="134"/>
      <c r="K4" s="135"/>
      <c r="L4" s="135"/>
      <c r="M4" s="135"/>
      <c r="N4" s="136"/>
    </row>
    <row r="5" spans="1:16" ht="14.25">
      <c r="A5" s="39" t="s">
        <v>13</v>
      </c>
      <c r="B5" s="43" t="s">
        <v>10</v>
      </c>
      <c r="C5" s="41">
        <v>9</v>
      </c>
      <c r="D5" s="43" t="s">
        <v>11</v>
      </c>
      <c r="E5" s="43">
        <v>3</v>
      </c>
      <c r="F5" s="43">
        <v>73</v>
      </c>
      <c r="G5" s="44">
        <v>23.8</v>
      </c>
      <c r="H5" s="45">
        <f t="shared" si="0"/>
        <v>326027.39726027398</v>
      </c>
      <c r="J5" s="134"/>
      <c r="K5" s="135"/>
      <c r="L5" s="135"/>
      <c r="M5" s="135"/>
      <c r="N5" s="136"/>
    </row>
    <row r="6" spans="1:16" ht="15" thickBot="1">
      <c r="A6" s="39" t="s">
        <v>14</v>
      </c>
      <c r="B6" s="43" t="s">
        <v>10</v>
      </c>
      <c r="C6" s="41">
        <v>9</v>
      </c>
      <c r="D6" s="43" t="s">
        <v>11</v>
      </c>
      <c r="E6" s="43">
        <v>2</v>
      </c>
      <c r="F6" s="43">
        <v>62</v>
      </c>
      <c r="G6" s="44">
        <v>14.8</v>
      </c>
      <c r="H6" s="45">
        <f t="shared" si="0"/>
        <v>238709.67741935485</v>
      </c>
      <c r="J6" s="137"/>
      <c r="K6" s="138"/>
      <c r="L6" s="138"/>
      <c r="M6" s="138"/>
      <c r="N6" s="139"/>
    </row>
    <row r="7" spans="1:16" ht="14.25">
      <c r="A7" s="46" t="s">
        <v>15</v>
      </c>
      <c r="B7" s="43" t="s">
        <v>10</v>
      </c>
      <c r="C7" s="41">
        <v>20</v>
      </c>
      <c r="D7" s="43" t="s">
        <v>11</v>
      </c>
      <c r="E7" s="43">
        <v>3</v>
      </c>
      <c r="F7" s="43">
        <v>90</v>
      </c>
      <c r="G7" s="44">
        <v>25</v>
      </c>
      <c r="H7" s="45">
        <f t="shared" si="0"/>
        <v>277777.77777777775</v>
      </c>
    </row>
    <row r="8" spans="1:16" ht="15" thickBot="1">
      <c r="A8" s="39" t="s">
        <v>16</v>
      </c>
      <c r="B8" s="43" t="s">
        <v>10</v>
      </c>
      <c r="C8" s="41">
        <v>9</v>
      </c>
      <c r="D8" s="43" t="s">
        <v>11</v>
      </c>
      <c r="E8" s="43">
        <v>1</v>
      </c>
      <c r="F8" s="43">
        <v>49</v>
      </c>
      <c r="G8" s="44">
        <v>15</v>
      </c>
      <c r="H8" s="45">
        <f t="shared" si="0"/>
        <v>306122.44897959183</v>
      </c>
    </row>
    <row r="9" spans="1:16" ht="17.25" customHeight="1" thickBot="1">
      <c r="A9" s="39" t="s">
        <v>17</v>
      </c>
      <c r="B9" s="43" t="s">
        <v>10</v>
      </c>
      <c r="C9" s="41">
        <v>7</v>
      </c>
      <c r="D9" s="43" t="s">
        <v>11</v>
      </c>
      <c r="E9" s="43">
        <v>2</v>
      </c>
      <c r="F9" s="43">
        <v>83</v>
      </c>
      <c r="G9" s="44">
        <v>18</v>
      </c>
      <c r="H9" s="45">
        <f t="shared" si="0"/>
        <v>216867.46987951806</v>
      </c>
      <c r="J9" s="131" t="s">
        <v>258</v>
      </c>
      <c r="K9" s="132"/>
      <c r="L9" s="132"/>
      <c r="M9" s="132"/>
      <c r="N9" s="133"/>
      <c r="O9" s="93"/>
    </row>
    <row r="10" spans="1:16" ht="15" thickBot="1">
      <c r="A10" s="46" t="s">
        <v>18</v>
      </c>
      <c r="B10" s="43" t="s">
        <v>19</v>
      </c>
      <c r="C10" s="41">
        <v>12</v>
      </c>
      <c r="D10" s="43" t="s">
        <v>11</v>
      </c>
      <c r="E10" s="43">
        <v>3</v>
      </c>
      <c r="F10" s="43">
        <v>91</v>
      </c>
      <c r="G10" s="44">
        <v>32.9</v>
      </c>
      <c r="H10" s="45">
        <f t="shared" si="0"/>
        <v>361538.46153846156</v>
      </c>
      <c r="J10" s="134"/>
      <c r="K10" s="135"/>
      <c r="L10" s="135"/>
      <c r="M10" s="135"/>
      <c r="N10" s="136"/>
      <c r="P10" s="94"/>
    </row>
    <row r="11" spans="1:16" ht="15" thickBot="1">
      <c r="A11" s="46" t="s">
        <v>20</v>
      </c>
      <c r="B11" s="43" t="s">
        <v>10</v>
      </c>
      <c r="C11" s="41">
        <v>10</v>
      </c>
      <c r="D11" s="43" t="s">
        <v>21</v>
      </c>
      <c r="E11" s="43">
        <v>2</v>
      </c>
      <c r="F11" s="43">
        <v>49</v>
      </c>
      <c r="G11" s="44">
        <v>8.6999999999999993</v>
      </c>
      <c r="H11" s="45">
        <f t="shared" si="0"/>
        <v>177551.02040816325</v>
      </c>
      <c r="J11" s="137"/>
      <c r="K11" s="138"/>
      <c r="L11" s="138"/>
      <c r="M11" s="138"/>
      <c r="N11" s="139"/>
    </row>
    <row r="12" spans="1:16" ht="14.25">
      <c r="A12" s="39" t="s">
        <v>22</v>
      </c>
      <c r="B12" s="43" t="s">
        <v>10</v>
      </c>
      <c r="C12" s="41">
        <v>8</v>
      </c>
      <c r="D12" s="43" t="s">
        <v>11</v>
      </c>
      <c r="E12" s="43">
        <v>1</v>
      </c>
      <c r="F12" s="43">
        <v>36</v>
      </c>
      <c r="G12" s="44">
        <v>10.5</v>
      </c>
      <c r="H12" s="45">
        <f t="shared" si="0"/>
        <v>291666.66666666669</v>
      </c>
    </row>
    <row r="13" spans="1:16" ht="14.25">
      <c r="A13" s="39" t="s">
        <v>23</v>
      </c>
      <c r="B13" s="43" t="s">
        <v>10</v>
      </c>
      <c r="C13" s="41">
        <v>7</v>
      </c>
      <c r="D13" s="43" t="s">
        <v>11</v>
      </c>
      <c r="E13" s="43">
        <v>3</v>
      </c>
      <c r="F13" s="43">
        <v>84</v>
      </c>
      <c r="G13" s="44">
        <v>25</v>
      </c>
      <c r="H13" s="45">
        <f t="shared" si="0"/>
        <v>297619.04761904763</v>
      </c>
    </row>
    <row r="14" spans="1:16" ht="14.25">
      <c r="A14" s="39" t="s">
        <v>24</v>
      </c>
      <c r="B14" s="43" t="s">
        <v>10</v>
      </c>
      <c r="C14" s="41">
        <v>13</v>
      </c>
      <c r="D14" s="43" t="s">
        <v>21</v>
      </c>
      <c r="E14" s="43">
        <v>3</v>
      </c>
      <c r="F14" s="43">
        <v>58</v>
      </c>
      <c r="G14" s="44">
        <v>11.9</v>
      </c>
      <c r="H14" s="45">
        <f t="shared" si="0"/>
        <v>205172.41379310345</v>
      </c>
    </row>
    <row r="15" spans="1:16" ht="14.25">
      <c r="A15" s="39" t="s">
        <v>25</v>
      </c>
      <c r="B15" s="43" t="s">
        <v>19</v>
      </c>
      <c r="C15" s="41">
        <v>2</v>
      </c>
      <c r="D15" s="43" t="s">
        <v>11</v>
      </c>
      <c r="E15" s="43">
        <v>1</v>
      </c>
      <c r="F15" s="43">
        <v>57</v>
      </c>
      <c r="G15" s="44">
        <v>16</v>
      </c>
      <c r="H15" s="45">
        <f t="shared" si="0"/>
        <v>280701.75438596489</v>
      </c>
    </row>
    <row r="16" spans="1:16" ht="14.25">
      <c r="A16" s="39" t="s">
        <v>26</v>
      </c>
      <c r="B16" s="43" t="s">
        <v>10</v>
      </c>
      <c r="C16" s="41">
        <v>13</v>
      </c>
      <c r="D16" s="43" t="s">
        <v>11</v>
      </c>
      <c r="E16" s="43">
        <v>1</v>
      </c>
      <c r="F16" s="43">
        <v>47</v>
      </c>
      <c r="G16" s="44">
        <v>11.3</v>
      </c>
      <c r="H16" s="45">
        <f t="shared" si="0"/>
        <v>240425.53191489363</v>
      </c>
    </row>
    <row r="17" spans="1:16" ht="15" thickBot="1">
      <c r="A17" s="46" t="s">
        <v>27</v>
      </c>
      <c r="B17" s="43" t="s">
        <v>10</v>
      </c>
      <c r="C17" s="41">
        <v>13</v>
      </c>
      <c r="D17" s="43" t="s">
        <v>21</v>
      </c>
      <c r="E17" s="43">
        <v>3</v>
      </c>
      <c r="F17" s="43">
        <v>58</v>
      </c>
      <c r="G17" s="44">
        <v>11.6</v>
      </c>
      <c r="H17" s="45">
        <f t="shared" si="0"/>
        <v>200000</v>
      </c>
    </row>
    <row r="18" spans="1:16" ht="15" thickBot="1">
      <c r="A18" s="46" t="s">
        <v>28</v>
      </c>
      <c r="B18" s="43" t="s">
        <v>10</v>
      </c>
      <c r="C18" s="41">
        <v>9</v>
      </c>
      <c r="D18" s="43" t="s">
        <v>11</v>
      </c>
      <c r="E18" s="43">
        <v>2</v>
      </c>
      <c r="F18" s="43">
        <v>62</v>
      </c>
      <c r="G18" s="44">
        <v>14.4</v>
      </c>
      <c r="H18" s="45">
        <f t="shared" si="0"/>
        <v>232258.06451612903</v>
      </c>
      <c r="J18" s="131" t="s">
        <v>259</v>
      </c>
      <c r="K18" s="132"/>
      <c r="L18" s="132"/>
      <c r="M18" s="132"/>
      <c r="N18" s="133"/>
    </row>
    <row r="19" spans="1:16" ht="15" thickBot="1">
      <c r="A19" s="39" t="s">
        <v>29</v>
      </c>
      <c r="B19" s="43" t="s">
        <v>10</v>
      </c>
      <c r="C19" s="41">
        <v>13</v>
      </c>
      <c r="D19" s="43" t="s">
        <v>21</v>
      </c>
      <c r="E19" s="43">
        <v>1</v>
      </c>
      <c r="F19" s="43">
        <v>27</v>
      </c>
      <c r="G19" s="44">
        <v>7.8</v>
      </c>
      <c r="H19" s="45">
        <f t="shared" si="0"/>
        <v>288888.88888888888</v>
      </c>
      <c r="J19" s="134"/>
      <c r="K19" s="135"/>
      <c r="L19" s="135"/>
      <c r="M19" s="135"/>
      <c r="N19" s="136"/>
      <c r="P19" s="94"/>
    </row>
    <row r="20" spans="1:16" ht="15" thickBot="1">
      <c r="A20" s="39" t="s">
        <v>30</v>
      </c>
      <c r="B20" s="43" t="s">
        <v>10</v>
      </c>
      <c r="C20" s="41">
        <v>10</v>
      </c>
      <c r="D20" s="43" t="s">
        <v>21</v>
      </c>
      <c r="E20" s="43">
        <v>3</v>
      </c>
      <c r="F20" s="43">
        <v>53</v>
      </c>
      <c r="G20" s="44">
        <v>10.4</v>
      </c>
      <c r="H20" s="45">
        <f t="shared" si="0"/>
        <v>196226.41509433961</v>
      </c>
      <c r="J20" s="137"/>
      <c r="K20" s="138"/>
      <c r="L20" s="138"/>
      <c r="M20" s="138"/>
      <c r="N20" s="139"/>
    </row>
    <row r="21" spans="1:16" ht="14.25">
      <c r="A21" s="39" t="s">
        <v>31</v>
      </c>
      <c r="B21" s="43" t="s">
        <v>10</v>
      </c>
      <c r="C21" s="41">
        <v>9</v>
      </c>
      <c r="D21" s="43" t="s">
        <v>11</v>
      </c>
      <c r="E21" s="43">
        <v>2</v>
      </c>
      <c r="F21" s="43">
        <v>43</v>
      </c>
      <c r="G21" s="44">
        <v>12</v>
      </c>
      <c r="H21" s="45">
        <f t="shared" si="0"/>
        <v>279069.76744186046</v>
      </c>
    </row>
    <row r="22" spans="1:16" ht="14.25">
      <c r="A22" s="39" t="s">
        <v>32</v>
      </c>
      <c r="B22" s="43" t="s">
        <v>10</v>
      </c>
      <c r="C22" s="41">
        <v>13</v>
      </c>
      <c r="D22" s="43" t="s">
        <v>21</v>
      </c>
      <c r="E22" s="43">
        <v>3</v>
      </c>
      <c r="F22" s="43">
        <v>68</v>
      </c>
      <c r="G22" s="44">
        <v>14.6</v>
      </c>
      <c r="H22" s="45">
        <f t="shared" si="0"/>
        <v>214705.88235294117</v>
      </c>
    </row>
    <row r="23" spans="1:16" ht="14.25">
      <c r="A23" s="46" t="s">
        <v>33</v>
      </c>
      <c r="B23" s="43" t="s">
        <v>10</v>
      </c>
      <c r="C23" s="41">
        <v>5</v>
      </c>
      <c r="D23" s="43" t="s">
        <v>11</v>
      </c>
      <c r="E23" s="43">
        <v>4</v>
      </c>
      <c r="F23" s="43">
        <v>120</v>
      </c>
      <c r="G23" s="44">
        <v>42.9</v>
      </c>
      <c r="H23" s="45">
        <f t="shared" si="0"/>
        <v>357500</v>
      </c>
    </row>
    <row r="24" spans="1:16" ht="14.25">
      <c r="A24" s="39" t="s">
        <v>34</v>
      </c>
      <c r="B24" s="43" t="s">
        <v>10</v>
      </c>
      <c r="C24" s="41">
        <v>9</v>
      </c>
      <c r="D24" s="43" t="s">
        <v>11</v>
      </c>
      <c r="E24" s="43">
        <v>3</v>
      </c>
      <c r="F24" s="43">
        <v>72</v>
      </c>
      <c r="G24" s="44">
        <v>17.899999999999999</v>
      </c>
      <c r="H24" s="45">
        <f t="shared" si="0"/>
        <v>248611.11111111112</v>
      </c>
    </row>
    <row r="25" spans="1:16" ht="14.25">
      <c r="A25" s="46" t="s">
        <v>35</v>
      </c>
      <c r="B25" s="43" t="s">
        <v>10</v>
      </c>
      <c r="C25" s="41">
        <v>9</v>
      </c>
      <c r="D25" s="43" t="s">
        <v>11</v>
      </c>
      <c r="E25" s="43">
        <v>4</v>
      </c>
      <c r="F25" s="43">
        <v>113</v>
      </c>
      <c r="G25" s="44">
        <v>36</v>
      </c>
      <c r="H25" s="45">
        <f t="shared" si="0"/>
        <v>318584.0707964602</v>
      </c>
    </row>
    <row r="26" spans="1:16" ht="15" customHeight="1">
      <c r="A26" s="46" t="s">
        <v>36</v>
      </c>
      <c r="B26" s="43" t="s">
        <v>19</v>
      </c>
      <c r="C26" s="41">
        <v>3</v>
      </c>
      <c r="D26" s="43" t="s">
        <v>11</v>
      </c>
      <c r="E26" s="43">
        <v>2</v>
      </c>
      <c r="F26" s="43">
        <v>69</v>
      </c>
      <c r="G26" s="44">
        <v>20.5</v>
      </c>
      <c r="H26" s="45">
        <f t="shared" si="0"/>
        <v>297101.44927536231</v>
      </c>
    </row>
    <row r="27" spans="1:16" ht="15" thickBot="1">
      <c r="A27" s="46" t="s">
        <v>37</v>
      </c>
      <c r="B27" s="43" t="s">
        <v>19</v>
      </c>
      <c r="C27" s="41">
        <v>2</v>
      </c>
      <c r="D27" s="43" t="s">
        <v>11</v>
      </c>
      <c r="E27" s="43">
        <v>3</v>
      </c>
      <c r="F27" s="43">
        <v>90</v>
      </c>
      <c r="G27" s="44">
        <v>26</v>
      </c>
      <c r="H27" s="45">
        <f t="shared" si="0"/>
        <v>288888.88888888888</v>
      </c>
    </row>
    <row r="28" spans="1:16" ht="15" thickBot="1">
      <c r="A28" s="39" t="s">
        <v>38</v>
      </c>
      <c r="B28" s="43" t="s">
        <v>10</v>
      </c>
      <c r="C28" s="41">
        <v>13</v>
      </c>
      <c r="D28" s="43" t="s">
        <v>11</v>
      </c>
      <c r="E28" s="43">
        <v>3</v>
      </c>
      <c r="F28" s="43">
        <v>95</v>
      </c>
      <c r="G28" s="44">
        <v>19.899999999999999</v>
      </c>
      <c r="H28" s="45">
        <f t="shared" si="0"/>
        <v>209473.68421052632</v>
      </c>
      <c r="J28" s="131" t="s">
        <v>260</v>
      </c>
      <c r="K28" s="132"/>
      <c r="L28" s="132"/>
      <c r="M28" s="132"/>
      <c r="N28" s="133"/>
    </row>
    <row r="29" spans="1:16" ht="15" thickBot="1">
      <c r="A29" s="39" t="s">
        <v>39</v>
      </c>
      <c r="B29" s="43" t="s">
        <v>10</v>
      </c>
      <c r="C29" s="41">
        <v>18</v>
      </c>
      <c r="D29" s="43" t="s">
        <v>21</v>
      </c>
      <c r="E29" s="43">
        <v>2</v>
      </c>
      <c r="F29" s="43">
        <v>60</v>
      </c>
      <c r="G29" s="44">
        <v>8.9</v>
      </c>
      <c r="H29" s="45">
        <f t="shared" si="0"/>
        <v>148333.33333333334</v>
      </c>
      <c r="J29" s="134"/>
      <c r="K29" s="135"/>
      <c r="L29" s="135"/>
      <c r="M29" s="135"/>
      <c r="N29" s="136"/>
      <c r="P29" s="94"/>
    </row>
    <row r="30" spans="1:16" ht="15" thickBot="1">
      <c r="A30" s="46" t="s">
        <v>40</v>
      </c>
      <c r="B30" s="43" t="s">
        <v>10</v>
      </c>
      <c r="C30" s="41">
        <v>9</v>
      </c>
      <c r="D30" s="43" t="s">
        <v>11</v>
      </c>
      <c r="E30" s="43">
        <v>3</v>
      </c>
      <c r="F30" s="43">
        <v>68</v>
      </c>
      <c r="G30" s="44">
        <v>20.8</v>
      </c>
      <c r="H30" s="45">
        <f t="shared" si="0"/>
        <v>305882.35294117645</v>
      </c>
      <c r="J30" s="137"/>
      <c r="K30" s="138"/>
      <c r="L30" s="138"/>
      <c r="M30" s="138"/>
      <c r="N30" s="139"/>
    </row>
    <row r="31" spans="1:16" ht="14.25">
      <c r="A31" s="39" t="s">
        <v>41</v>
      </c>
      <c r="B31" s="43" t="s">
        <v>10</v>
      </c>
      <c r="C31" s="41">
        <v>15</v>
      </c>
      <c r="D31" s="43" t="s">
        <v>21</v>
      </c>
      <c r="E31" s="43">
        <v>3</v>
      </c>
      <c r="F31" s="43">
        <v>71</v>
      </c>
      <c r="G31" s="44">
        <v>12.6</v>
      </c>
      <c r="H31" s="45">
        <f t="shared" si="0"/>
        <v>177464.78873239437</v>
      </c>
    </row>
    <row r="32" spans="1:16" ht="14.25">
      <c r="A32" s="39" t="s">
        <v>42</v>
      </c>
      <c r="B32" s="43" t="s">
        <v>10</v>
      </c>
      <c r="C32" s="41">
        <v>6</v>
      </c>
      <c r="D32" s="43" t="s">
        <v>11</v>
      </c>
      <c r="E32" s="43">
        <v>1</v>
      </c>
      <c r="F32" s="43">
        <v>42</v>
      </c>
      <c r="G32" s="44">
        <v>14</v>
      </c>
      <c r="H32" s="45">
        <f t="shared" si="0"/>
        <v>333333.33333333331</v>
      </c>
    </row>
    <row r="33" spans="1:8" ht="14.25">
      <c r="A33" s="46" t="s">
        <v>43</v>
      </c>
      <c r="B33" s="43" t="s">
        <v>10</v>
      </c>
      <c r="C33" s="41">
        <v>9</v>
      </c>
      <c r="D33" s="43" t="s">
        <v>21</v>
      </c>
      <c r="E33" s="43">
        <v>1</v>
      </c>
      <c r="F33" s="43">
        <v>36</v>
      </c>
      <c r="G33" s="44">
        <v>10.3</v>
      </c>
      <c r="H33" s="45">
        <f t="shared" si="0"/>
        <v>286111.11111111112</v>
      </c>
    </row>
    <row r="34" spans="1:8" ht="14.25">
      <c r="A34" s="46" t="s">
        <v>44</v>
      </c>
      <c r="B34" s="43" t="s">
        <v>10</v>
      </c>
      <c r="C34" s="41">
        <v>14</v>
      </c>
      <c r="D34" s="43" t="s">
        <v>21</v>
      </c>
      <c r="E34" s="43">
        <v>3</v>
      </c>
      <c r="F34" s="43">
        <v>68</v>
      </c>
      <c r="G34" s="44">
        <v>13.5</v>
      </c>
      <c r="H34" s="45">
        <f t="shared" si="0"/>
        <v>198529.41176470587</v>
      </c>
    </row>
    <row r="35" spans="1:8" ht="14.25">
      <c r="A35" s="39" t="s">
        <v>45</v>
      </c>
      <c r="B35" s="43" t="s">
        <v>10</v>
      </c>
      <c r="C35" s="41">
        <v>13</v>
      </c>
      <c r="D35" s="43" t="s">
        <v>21</v>
      </c>
      <c r="E35" s="43">
        <v>3</v>
      </c>
      <c r="F35" s="43">
        <v>74</v>
      </c>
      <c r="G35" s="44">
        <v>13.9</v>
      </c>
      <c r="H35" s="45">
        <f t="shared" si="0"/>
        <v>187837.83783783784</v>
      </c>
    </row>
    <row r="36" spans="1:8" ht="14.25">
      <c r="A36" s="39" t="s">
        <v>46</v>
      </c>
      <c r="B36" s="43" t="s">
        <v>10</v>
      </c>
      <c r="C36" s="41">
        <v>9</v>
      </c>
      <c r="D36" s="43" t="s">
        <v>11</v>
      </c>
      <c r="E36" s="43">
        <v>3</v>
      </c>
      <c r="F36" s="43">
        <v>58</v>
      </c>
      <c r="G36" s="44">
        <v>13.7</v>
      </c>
      <c r="H36" s="45">
        <f t="shared" si="0"/>
        <v>236206.89655172414</v>
      </c>
    </row>
    <row r="37" spans="1:8" ht="14.25">
      <c r="A37" s="39" t="s">
        <v>47</v>
      </c>
      <c r="B37" s="43" t="s">
        <v>19</v>
      </c>
      <c r="C37" s="41">
        <v>3</v>
      </c>
      <c r="D37" s="43" t="s">
        <v>11</v>
      </c>
      <c r="E37" s="43">
        <v>2</v>
      </c>
      <c r="F37" s="43">
        <v>38</v>
      </c>
      <c r="G37" s="44">
        <v>11.9</v>
      </c>
      <c r="H37" s="45">
        <f t="shared" si="0"/>
        <v>313157.89473684208</v>
      </c>
    </row>
    <row r="38" spans="1:8" ht="14.25">
      <c r="A38" s="46" t="s">
        <v>48</v>
      </c>
      <c r="B38" s="43" t="s">
        <v>10</v>
      </c>
      <c r="C38" s="41">
        <v>9</v>
      </c>
      <c r="D38" s="43" t="s">
        <v>11</v>
      </c>
      <c r="E38" s="43">
        <v>4</v>
      </c>
      <c r="F38" s="43">
        <v>160</v>
      </c>
      <c r="G38" s="44">
        <v>43</v>
      </c>
      <c r="H38" s="45">
        <f t="shared" si="0"/>
        <v>268750</v>
      </c>
    </row>
    <row r="39" spans="1:8" ht="14.25">
      <c r="A39" s="46" t="s">
        <v>49</v>
      </c>
      <c r="B39" s="43" t="s">
        <v>19</v>
      </c>
      <c r="C39" s="41">
        <v>2</v>
      </c>
      <c r="D39" s="43" t="s">
        <v>11</v>
      </c>
      <c r="E39" s="43">
        <v>2</v>
      </c>
      <c r="F39" s="43">
        <v>63</v>
      </c>
      <c r="G39" s="44">
        <v>17.899999999999999</v>
      </c>
      <c r="H39" s="45">
        <f t="shared" si="0"/>
        <v>284126.98412698414</v>
      </c>
    </row>
    <row r="40" spans="1:8" ht="14.25">
      <c r="A40" s="39" t="s">
        <v>50</v>
      </c>
      <c r="B40" s="43" t="s">
        <v>10</v>
      </c>
      <c r="C40" s="41">
        <v>4</v>
      </c>
      <c r="D40" s="43" t="s">
        <v>21</v>
      </c>
      <c r="E40" s="43">
        <v>3</v>
      </c>
      <c r="F40" s="43">
        <v>72</v>
      </c>
      <c r="G40" s="44">
        <v>12</v>
      </c>
      <c r="H40" s="45">
        <f t="shared" si="0"/>
        <v>166666.66666666666</v>
      </c>
    </row>
    <row r="41" spans="1:8" ht="14.25">
      <c r="A41" s="39" t="s">
        <v>51</v>
      </c>
      <c r="B41" s="43" t="s">
        <v>10</v>
      </c>
      <c r="C41" s="41">
        <v>9</v>
      </c>
      <c r="D41" s="43" t="s">
        <v>11</v>
      </c>
      <c r="E41" s="43">
        <v>2</v>
      </c>
      <c r="F41" s="43">
        <v>71</v>
      </c>
      <c r="G41" s="44">
        <v>16.5</v>
      </c>
      <c r="H41" s="45">
        <f t="shared" si="0"/>
        <v>232394.36619718309</v>
      </c>
    </row>
    <row r="42" spans="1:8" ht="14.25">
      <c r="A42" s="39" t="s">
        <v>52</v>
      </c>
      <c r="B42" s="43" t="s">
        <v>10</v>
      </c>
      <c r="C42" s="41">
        <v>6</v>
      </c>
      <c r="D42" s="43" t="s">
        <v>11</v>
      </c>
      <c r="E42" s="43">
        <v>1</v>
      </c>
      <c r="F42" s="43">
        <v>50</v>
      </c>
      <c r="G42" s="44">
        <v>16</v>
      </c>
      <c r="H42" s="45">
        <f t="shared" si="0"/>
        <v>320000</v>
      </c>
    </row>
    <row r="43" spans="1:8" ht="14.25">
      <c r="A43" s="39" t="s">
        <v>53</v>
      </c>
      <c r="B43" s="43" t="s">
        <v>19</v>
      </c>
      <c r="C43" s="41">
        <v>1</v>
      </c>
      <c r="D43" s="43" t="s">
        <v>11</v>
      </c>
      <c r="E43" s="43">
        <v>2</v>
      </c>
      <c r="F43" s="43">
        <v>40</v>
      </c>
      <c r="G43" s="44">
        <v>11</v>
      </c>
      <c r="H43" s="45">
        <f t="shared" si="0"/>
        <v>275000</v>
      </c>
    </row>
    <row r="44" spans="1:8" ht="14.25">
      <c r="A44" s="46" t="s">
        <v>54</v>
      </c>
      <c r="B44" s="43" t="s">
        <v>10</v>
      </c>
      <c r="C44" s="41">
        <v>13</v>
      </c>
      <c r="D44" s="43" t="s">
        <v>21</v>
      </c>
      <c r="E44" s="43">
        <v>3</v>
      </c>
      <c r="F44" s="43">
        <v>55</v>
      </c>
      <c r="G44" s="44">
        <v>12.8</v>
      </c>
      <c r="H44" s="45">
        <f t="shared" si="0"/>
        <v>232727.27272727274</v>
      </c>
    </row>
    <row r="45" spans="1:8" ht="14.25">
      <c r="A45" s="46" t="s">
        <v>55</v>
      </c>
      <c r="B45" s="43" t="s">
        <v>10</v>
      </c>
      <c r="C45" s="41">
        <v>6</v>
      </c>
      <c r="D45" s="43" t="s">
        <v>11</v>
      </c>
      <c r="E45" s="43">
        <v>1</v>
      </c>
      <c r="F45" s="43">
        <v>52</v>
      </c>
      <c r="G45" s="44">
        <v>17.7</v>
      </c>
      <c r="H45" s="45">
        <f t="shared" si="0"/>
        <v>340384.61538461538</v>
      </c>
    </row>
    <row r="46" spans="1:8" ht="14.25">
      <c r="A46" s="46" t="s">
        <v>56</v>
      </c>
      <c r="B46" s="43" t="s">
        <v>10</v>
      </c>
      <c r="C46" s="41">
        <v>4</v>
      </c>
      <c r="D46" s="43" t="s">
        <v>21</v>
      </c>
      <c r="E46" s="43">
        <v>3</v>
      </c>
      <c r="F46" s="43">
        <v>59</v>
      </c>
      <c r="G46" s="44">
        <v>11</v>
      </c>
      <c r="H46" s="45">
        <f t="shared" si="0"/>
        <v>186440.67796610171</v>
      </c>
    </row>
    <row r="47" spans="1:8" ht="14.25">
      <c r="A47" s="46" t="s">
        <v>57</v>
      </c>
      <c r="B47" s="43" t="s">
        <v>19</v>
      </c>
      <c r="C47" s="41">
        <v>1</v>
      </c>
      <c r="D47" s="43" t="s">
        <v>11</v>
      </c>
      <c r="E47" s="43">
        <v>2</v>
      </c>
      <c r="F47" s="43">
        <v>70</v>
      </c>
      <c r="G47" s="44">
        <v>29.9</v>
      </c>
      <c r="H47" s="45">
        <f t="shared" si="0"/>
        <v>427142.85714285716</v>
      </c>
    </row>
    <row r="48" spans="1:8" ht="14.25">
      <c r="A48" s="46" t="s">
        <v>58</v>
      </c>
      <c r="B48" s="43" t="s">
        <v>10</v>
      </c>
      <c r="C48" s="41">
        <v>13</v>
      </c>
      <c r="D48" s="43" t="s">
        <v>11</v>
      </c>
      <c r="E48" s="43">
        <v>2</v>
      </c>
      <c r="F48" s="43">
        <v>42</v>
      </c>
      <c r="G48" s="44">
        <v>11.5</v>
      </c>
      <c r="H48" s="45">
        <f t="shared" si="0"/>
        <v>273809.52380952379</v>
      </c>
    </row>
    <row r="49" spans="1:8" ht="14.25">
      <c r="A49" s="39" t="s">
        <v>59</v>
      </c>
      <c r="B49" s="43" t="s">
        <v>10</v>
      </c>
      <c r="C49" s="41">
        <v>13</v>
      </c>
      <c r="D49" s="43" t="s">
        <v>11</v>
      </c>
      <c r="E49" s="43">
        <v>2</v>
      </c>
      <c r="F49" s="43">
        <v>57</v>
      </c>
      <c r="G49" s="44">
        <v>18.600000000000001</v>
      </c>
      <c r="H49" s="45">
        <f t="shared" si="0"/>
        <v>326315.78947368421</v>
      </c>
    </row>
    <row r="50" spans="1:8" ht="14.25">
      <c r="A50" s="39" t="s">
        <v>60</v>
      </c>
      <c r="B50" s="43" t="s">
        <v>10</v>
      </c>
      <c r="C50" s="41">
        <v>13</v>
      </c>
      <c r="D50" s="43" t="s">
        <v>21</v>
      </c>
      <c r="E50" s="43">
        <v>2</v>
      </c>
      <c r="F50" s="43">
        <v>74</v>
      </c>
      <c r="G50" s="44">
        <v>15.9</v>
      </c>
      <c r="H50" s="45">
        <f t="shared" si="0"/>
        <v>214864.86486486485</v>
      </c>
    </row>
    <row r="51" spans="1:8" ht="14.25">
      <c r="A51" s="46" t="s">
        <v>61</v>
      </c>
      <c r="B51" s="43" t="s">
        <v>10</v>
      </c>
      <c r="C51" s="41">
        <v>13</v>
      </c>
      <c r="D51" s="43" t="s">
        <v>11</v>
      </c>
      <c r="E51" s="43">
        <v>1</v>
      </c>
      <c r="F51" s="43">
        <v>29</v>
      </c>
      <c r="G51" s="44">
        <v>8.3000000000000007</v>
      </c>
      <c r="H51" s="45">
        <f t="shared" si="0"/>
        <v>286206.89655172417</v>
      </c>
    </row>
    <row r="52" spans="1:8" ht="14.25">
      <c r="A52" s="46" t="s">
        <v>62</v>
      </c>
      <c r="B52" s="43" t="s">
        <v>10</v>
      </c>
      <c r="C52" s="41">
        <v>8</v>
      </c>
      <c r="D52" s="43" t="s">
        <v>11</v>
      </c>
      <c r="E52" s="43">
        <v>3</v>
      </c>
      <c r="F52" s="43">
        <v>110</v>
      </c>
      <c r="G52" s="44">
        <v>21.9</v>
      </c>
      <c r="H52" s="45">
        <f t="shared" si="0"/>
        <v>199090.90909090909</v>
      </c>
    </row>
    <row r="53" spans="1:8" ht="14.25">
      <c r="A53" s="39" t="s">
        <v>63</v>
      </c>
      <c r="B53" s="43" t="s">
        <v>10</v>
      </c>
      <c r="C53" s="41">
        <v>7</v>
      </c>
      <c r="D53" s="43" t="s">
        <v>11</v>
      </c>
      <c r="E53" s="43">
        <v>1</v>
      </c>
      <c r="F53" s="43">
        <v>36</v>
      </c>
      <c r="G53" s="44">
        <v>8.1999999999999993</v>
      </c>
      <c r="H53" s="45">
        <f t="shared" si="0"/>
        <v>227777.77777777775</v>
      </c>
    </row>
    <row r="54" spans="1:8" ht="14.25">
      <c r="A54" s="39" t="s">
        <v>64</v>
      </c>
      <c r="B54" s="43" t="s">
        <v>19</v>
      </c>
      <c r="C54" s="41">
        <v>2</v>
      </c>
      <c r="D54" s="43" t="s">
        <v>11</v>
      </c>
      <c r="E54" s="43">
        <v>2</v>
      </c>
      <c r="F54" s="43">
        <v>99</v>
      </c>
      <c r="G54" s="44">
        <v>35</v>
      </c>
      <c r="H54" s="45">
        <f t="shared" si="0"/>
        <v>353535.35353535356</v>
      </c>
    </row>
    <row r="55" spans="1:8" ht="14.25">
      <c r="A55" s="39" t="s">
        <v>65</v>
      </c>
      <c r="B55" s="43" t="s">
        <v>10</v>
      </c>
      <c r="C55" s="41">
        <v>9</v>
      </c>
      <c r="D55" s="43" t="s">
        <v>11</v>
      </c>
      <c r="E55" s="43">
        <v>1</v>
      </c>
      <c r="F55" s="43">
        <v>34</v>
      </c>
      <c r="G55" s="44">
        <v>8.9</v>
      </c>
      <c r="H55" s="45">
        <f t="shared" si="0"/>
        <v>261764.70588235295</v>
      </c>
    </row>
    <row r="56" spans="1:8" ht="14.25">
      <c r="A56" s="46" t="s">
        <v>66</v>
      </c>
      <c r="B56" s="43" t="s">
        <v>10</v>
      </c>
      <c r="C56" s="41">
        <v>9</v>
      </c>
      <c r="D56" s="43" t="s">
        <v>11</v>
      </c>
      <c r="E56" s="43">
        <v>2</v>
      </c>
      <c r="F56" s="43">
        <v>40</v>
      </c>
      <c r="G56" s="44">
        <v>10.9</v>
      </c>
      <c r="H56" s="45">
        <f t="shared" si="0"/>
        <v>272500</v>
      </c>
    </row>
    <row r="57" spans="1:8" ht="14.25">
      <c r="A57" s="39" t="s">
        <v>67</v>
      </c>
      <c r="B57" s="43" t="s">
        <v>10</v>
      </c>
      <c r="C57" s="41">
        <v>5</v>
      </c>
      <c r="D57" s="43" t="s">
        <v>11</v>
      </c>
      <c r="E57" s="43">
        <v>3</v>
      </c>
      <c r="F57" s="43">
        <v>84</v>
      </c>
      <c r="G57" s="44">
        <v>29.5</v>
      </c>
      <c r="H57" s="45">
        <f t="shared" si="0"/>
        <v>351190.47619047621</v>
      </c>
    </row>
    <row r="58" spans="1:8" ht="14.25">
      <c r="A58" s="39" t="s">
        <v>68</v>
      </c>
      <c r="B58" s="43" t="s">
        <v>10</v>
      </c>
      <c r="C58" s="41">
        <v>13</v>
      </c>
      <c r="D58" s="43" t="s">
        <v>21</v>
      </c>
      <c r="E58" s="43">
        <v>2</v>
      </c>
      <c r="F58" s="43">
        <v>58</v>
      </c>
      <c r="G58" s="44">
        <v>11.8</v>
      </c>
      <c r="H58" s="45">
        <f t="shared" si="0"/>
        <v>203448.27586206896</v>
      </c>
    </row>
    <row r="59" spans="1:8" ht="14.25">
      <c r="A59" s="46" t="s">
        <v>69</v>
      </c>
      <c r="B59" s="43" t="s">
        <v>10</v>
      </c>
      <c r="C59" s="41">
        <v>13</v>
      </c>
      <c r="D59" s="43" t="s">
        <v>11</v>
      </c>
      <c r="E59" s="43">
        <v>1</v>
      </c>
      <c r="F59" s="43">
        <v>24</v>
      </c>
      <c r="G59" s="44">
        <v>6.2</v>
      </c>
      <c r="H59" s="45">
        <f t="shared" si="0"/>
        <v>258333.33333333334</v>
      </c>
    </row>
    <row r="60" spans="1:8" ht="14.25">
      <c r="A60" s="39" t="s">
        <v>70</v>
      </c>
      <c r="B60" s="43" t="s">
        <v>10</v>
      </c>
      <c r="C60" s="41">
        <v>9</v>
      </c>
      <c r="D60" s="43" t="s">
        <v>11</v>
      </c>
      <c r="E60" s="43">
        <v>3</v>
      </c>
      <c r="F60" s="43">
        <v>71</v>
      </c>
      <c r="G60" s="44">
        <v>16.899999999999999</v>
      </c>
      <c r="H60" s="45">
        <f t="shared" si="0"/>
        <v>238028.1690140845</v>
      </c>
    </row>
    <row r="61" spans="1:8" ht="14.25">
      <c r="A61" s="46" t="s">
        <v>71</v>
      </c>
      <c r="B61" s="43" t="s">
        <v>10</v>
      </c>
      <c r="C61" s="41">
        <v>13</v>
      </c>
      <c r="D61" s="43" t="s">
        <v>11</v>
      </c>
      <c r="E61" s="43">
        <v>5</v>
      </c>
      <c r="F61" s="43">
        <v>70</v>
      </c>
      <c r="G61" s="44">
        <v>27</v>
      </c>
      <c r="H61" s="45">
        <f t="shared" si="0"/>
        <v>385714.28571428574</v>
      </c>
    </row>
    <row r="62" spans="1:8" ht="14.25">
      <c r="A62" s="39" t="s">
        <v>72</v>
      </c>
      <c r="B62" s="43" t="s">
        <v>10</v>
      </c>
      <c r="C62" s="41">
        <v>6</v>
      </c>
      <c r="D62" s="43" t="s">
        <v>11</v>
      </c>
      <c r="E62" s="43">
        <v>1</v>
      </c>
      <c r="F62" s="43">
        <v>45</v>
      </c>
      <c r="G62" s="44">
        <v>12</v>
      </c>
      <c r="H62" s="45">
        <f t="shared" si="0"/>
        <v>266666.66666666669</v>
      </c>
    </row>
    <row r="63" spans="1:8" ht="14.25">
      <c r="A63" s="39" t="s">
        <v>73</v>
      </c>
      <c r="B63" s="43" t="s">
        <v>10</v>
      </c>
      <c r="C63" s="41">
        <v>9</v>
      </c>
      <c r="D63" s="43" t="s">
        <v>11</v>
      </c>
      <c r="E63" s="43">
        <v>2</v>
      </c>
      <c r="F63" s="43">
        <v>52</v>
      </c>
      <c r="G63" s="44">
        <v>16.5</v>
      </c>
      <c r="H63" s="45">
        <f t="shared" si="0"/>
        <v>317307.69230769231</v>
      </c>
    </row>
    <row r="64" spans="1:8" ht="14.25">
      <c r="A64" s="39" t="s">
        <v>74</v>
      </c>
      <c r="B64" s="43" t="s">
        <v>10</v>
      </c>
      <c r="C64" s="41">
        <v>9</v>
      </c>
      <c r="D64" s="43" t="s">
        <v>11</v>
      </c>
      <c r="E64" s="43">
        <v>2</v>
      </c>
      <c r="F64" s="43">
        <v>58</v>
      </c>
      <c r="G64" s="44">
        <v>18.5</v>
      </c>
      <c r="H64" s="45">
        <f t="shared" si="0"/>
        <v>318965.5172413793</v>
      </c>
    </row>
    <row r="65" spans="1:8" ht="14.25">
      <c r="A65" s="39" t="s">
        <v>75</v>
      </c>
      <c r="B65" s="43" t="s">
        <v>19</v>
      </c>
      <c r="C65" s="41">
        <v>11</v>
      </c>
      <c r="D65" s="43" t="s">
        <v>21</v>
      </c>
      <c r="E65" s="43">
        <v>3</v>
      </c>
      <c r="F65" s="43">
        <v>65</v>
      </c>
      <c r="G65" s="44">
        <v>11.5</v>
      </c>
      <c r="H65" s="45">
        <f t="shared" si="0"/>
        <v>176923.07692307694</v>
      </c>
    </row>
    <row r="66" spans="1:8" ht="14.25">
      <c r="A66" s="39" t="s">
        <v>76</v>
      </c>
      <c r="B66" s="43" t="s">
        <v>10</v>
      </c>
      <c r="C66" s="41">
        <v>8</v>
      </c>
      <c r="D66" s="43" t="s">
        <v>11</v>
      </c>
      <c r="E66" s="43">
        <v>3</v>
      </c>
      <c r="F66" s="43">
        <v>97</v>
      </c>
      <c r="G66" s="44">
        <v>20</v>
      </c>
      <c r="H66" s="45">
        <f t="shared" si="0"/>
        <v>206185.56701030929</v>
      </c>
    </row>
    <row r="67" spans="1:8" ht="14.25">
      <c r="A67" s="39" t="s">
        <v>77</v>
      </c>
      <c r="B67" s="43" t="s">
        <v>10</v>
      </c>
      <c r="C67" s="41">
        <v>13</v>
      </c>
      <c r="D67" s="43" t="s">
        <v>11</v>
      </c>
      <c r="E67" s="43">
        <v>1</v>
      </c>
      <c r="F67" s="43">
        <v>23</v>
      </c>
      <c r="G67" s="44">
        <v>7</v>
      </c>
      <c r="H67" s="45">
        <f t="shared" si="0"/>
        <v>304347.82608695654</v>
      </c>
    </row>
    <row r="68" spans="1:8" ht="14.25">
      <c r="A68" s="39" t="s">
        <v>78</v>
      </c>
      <c r="B68" s="43" t="s">
        <v>10</v>
      </c>
      <c r="C68" s="41">
        <v>17</v>
      </c>
      <c r="D68" s="43" t="s">
        <v>21</v>
      </c>
      <c r="E68" s="43">
        <v>3</v>
      </c>
      <c r="F68" s="43">
        <v>78</v>
      </c>
      <c r="G68" s="44">
        <v>11.9</v>
      </c>
      <c r="H68" s="45">
        <f t="shared" ref="H68:H106" si="1">G68*1000000/F68</f>
        <v>152564.10256410256</v>
      </c>
    </row>
    <row r="69" spans="1:8" ht="14.25">
      <c r="A69" s="39" t="s">
        <v>79</v>
      </c>
      <c r="B69" s="43" t="s">
        <v>10</v>
      </c>
      <c r="C69" s="41">
        <v>10</v>
      </c>
      <c r="D69" s="43" t="s">
        <v>21</v>
      </c>
      <c r="E69" s="43">
        <v>1</v>
      </c>
      <c r="F69" s="43">
        <v>36</v>
      </c>
      <c r="G69" s="44">
        <v>6.9</v>
      </c>
      <c r="H69" s="45">
        <f t="shared" si="1"/>
        <v>191666.66666666666</v>
      </c>
    </row>
    <row r="70" spans="1:8" ht="14.25">
      <c r="A70" s="46" t="s">
        <v>80</v>
      </c>
      <c r="B70" s="43" t="s">
        <v>10</v>
      </c>
      <c r="C70" s="41">
        <v>15</v>
      </c>
      <c r="D70" s="43" t="s">
        <v>21</v>
      </c>
      <c r="E70" s="43">
        <v>2</v>
      </c>
      <c r="F70" s="43">
        <v>55</v>
      </c>
      <c r="G70" s="44">
        <v>10.5</v>
      </c>
      <c r="H70" s="45">
        <f t="shared" si="1"/>
        <v>190909.09090909091</v>
      </c>
    </row>
    <row r="71" spans="1:8" ht="14.25">
      <c r="A71" s="39" t="s">
        <v>81</v>
      </c>
      <c r="B71" s="43" t="s">
        <v>10</v>
      </c>
      <c r="C71" s="41">
        <v>13</v>
      </c>
      <c r="D71" s="43" t="s">
        <v>11</v>
      </c>
      <c r="E71" s="43">
        <v>2</v>
      </c>
      <c r="F71" s="43">
        <v>50</v>
      </c>
      <c r="G71" s="44">
        <v>14.5</v>
      </c>
      <c r="H71" s="45">
        <f t="shared" si="1"/>
        <v>290000</v>
      </c>
    </row>
    <row r="72" spans="1:8" ht="14.25">
      <c r="A72" s="46" t="s">
        <v>82</v>
      </c>
      <c r="B72" s="43" t="s">
        <v>10</v>
      </c>
      <c r="C72" s="41">
        <v>13</v>
      </c>
      <c r="D72" s="43" t="s">
        <v>11</v>
      </c>
      <c r="E72" s="43">
        <v>1</v>
      </c>
      <c r="F72" s="43">
        <v>44</v>
      </c>
      <c r="G72" s="44">
        <v>13</v>
      </c>
      <c r="H72" s="45">
        <f t="shared" si="1"/>
        <v>295454.54545454547</v>
      </c>
    </row>
    <row r="73" spans="1:8" ht="14.25">
      <c r="A73" s="39" t="s">
        <v>83</v>
      </c>
      <c r="B73" s="43" t="s">
        <v>10</v>
      </c>
      <c r="C73" s="41">
        <v>7</v>
      </c>
      <c r="D73" s="43" t="s">
        <v>11</v>
      </c>
      <c r="E73" s="43">
        <v>2</v>
      </c>
      <c r="F73" s="43">
        <v>57</v>
      </c>
      <c r="G73" s="44">
        <v>14.7</v>
      </c>
      <c r="H73" s="45">
        <f t="shared" si="1"/>
        <v>257894.73684210525</v>
      </c>
    </row>
    <row r="74" spans="1:8" ht="14.25">
      <c r="A74" s="46" t="s">
        <v>84</v>
      </c>
      <c r="B74" s="43" t="s">
        <v>10</v>
      </c>
      <c r="C74" s="41">
        <v>9</v>
      </c>
      <c r="D74" s="43" t="s">
        <v>11</v>
      </c>
      <c r="E74" s="43">
        <v>3</v>
      </c>
      <c r="F74" s="43">
        <v>105</v>
      </c>
      <c r="G74" s="44">
        <v>29</v>
      </c>
      <c r="H74" s="45">
        <f t="shared" si="1"/>
        <v>276190.47619047621</v>
      </c>
    </row>
    <row r="75" spans="1:8" ht="14.25">
      <c r="A75" s="39" t="s">
        <v>85</v>
      </c>
      <c r="B75" s="43" t="s">
        <v>10</v>
      </c>
      <c r="C75" s="41">
        <v>8</v>
      </c>
      <c r="D75" s="43" t="s">
        <v>11</v>
      </c>
      <c r="E75" s="43">
        <v>1</v>
      </c>
      <c r="F75" s="43">
        <v>43</v>
      </c>
      <c r="G75" s="44">
        <v>11</v>
      </c>
      <c r="H75" s="45">
        <f t="shared" si="1"/>
        <v>255813.95348837209</v>
      </c>
    </row>
    <row r="76" spans="1:8" ht="14.25">
      <c r="A76" s="39" t="s">
        <v>86</v>
      </c>
      <c r="B76" s="43" t="s">
        <v>10</v>
      </c>
      <c r="C76" s="41">
        <v>8</v>
      </c>
      <c r="D76" s="43" t="s">
        <v>11</v>
      </c>
      <c r="E76" s="43">
        <v>1</v>
      </c>
      <c r="F76" s="43">
        <v>27</v>
      </c>
      <c r="G76" s="44">
        <v>8.6</v>
      </c>
      <c r="H76" s="45">
        <f t="shared" si="1"/>
        <v>318518.51851851854</v>
      </c>
    </row>
    <row r="77" spans="1:8" ht="14.25">
      <c r="A77" s="39" t="s">
        <v>87</v>
      </c>
      <c r="B77" s="43" t="s">
        <v>10</v>
      </c>
      <c r="C77" s="41">
        <v>13</v>
      </c>
      <c r="D77" s="43" t="s">
        <v>11</v>
      </c>
      <c r="E77" s="43">
        <v>2</v>
      </c>
      <c r="F77" s="43">
        <v>39</v>
      </c>
      <c r="G77" s="44">
        <v>16.899999999999999</v>
      </c>
      <c r="H77" s="45">
        <f t="shared" si="1"/>
        <v>433333.33333333331</v>
      </c>
    </row>
    <row r="78" spans="1:8" ht="14.25">
      <c r="A78" s="39" t="s">
        <v>88</v>
      </c>
      <c r="B78" s="43" t="s">
        <v>10</v>
      </c>
      <c r="C78" s="41">
        <v>13</v>
      </c>
      <c r="D78" s="43" t="s">
        <v>21</v>
      </c>
      <c r="E78" s="43">
        <v>4</v>
      </c>
      <c r="F78" s="43">
        <v>75</v>
      </c>
      <c r="G78" s="44">
        <v>16</v>
      </c>
      <c r="H78" s="45">
        <f t="shared" si="1"/>
        <v>213333.33333333334</v>
      </c>
    </row>
    <row r="79" spans="1:8" ht="14.25">
      <c r="A79" s="39" t="s">
        <v>89</v>
      </c>
      <c r="B79" s="43" t="s">
        <v>19</v>
      </c>
      <c r="C79" s="41">
        <v>2</v>
      </c>
      <c r="D79" s="43" t="s">
        <v>11</v>
      </c>
      <c r="E79" s="43">
        <v>2</v>
      </c>
      <c r="F79" s="43">
        <v>60</v>
      </c>
      <c r="G79" s="44">
        <v>19.899999999999999</v>
      </c>
      <c r="H79" s="45">
        <f t="shared" si="1"/>
        <v>331666.66666666669</v>
      </c>
    </row>
    <row r="80" spans="1:8" ht="14.25">
      <c r="A80" s="39" t="s">
        <v>90</v>
      </c>
      <c r="B80" s="43" t="s">
        <v>10</v>
      </c>
      <c r="C80" s="41">
        <v>13</v>
      </c>
      <c r="D80" s="43" t="s">
        <v>11</v>
      </c>
      <c r="E80" s="43">
        <v>2</v>
      </c>
      <c r="F80" s="43">
        <v>96</v>
      </c>
      <c r="G80" s="44">
        <v>31.5</v>
      </c>
      <c r="H80" s="45">
        <f t="shared" si="1"/>
        <v>328125</v>
      </c>
    </row>
    <row r="81" spans="1:8" ht="14.25">
      <c r="A81" s="46" t="s">
        <v>91</v>
      </c>
      <c r="B81" s="43" t="s">
        <v>10</v>
      </c>
      <c r="C81" s="41">
        <v>9</v>
      </c>
      <c r="D81" s="43" t="s">
        <v>11</v>
      </c>
      <c r="E81" s="43">
        <v>2</v>
      </c>
      <c r="F81" s="43">
        <v>61</v>
      </c>
      <c r="G81" s="44">
        <v>15.7</v>
      </c>
      <c r="H81" s="45">
        <f t="shared" si="1"/>
        <v>257377.04918032786</v>
      </c>
    </row>
    <row r="82" spans="1:8" ht="14.25">
      <c r="A82" s="39" t="s">
        <v>92</v>
      </c>
      <c r="B82" s="43" t="s">
        <v>10</v>
      </c>
      <c r="C82" s="41">
        <v>13</v>
      </c>
      <c r="D82" s="43" t="s">
        <v>11</v>
      </c>
      <c r="E82" s="43">
        <v>1</v>
      </c>
      <c r="F82" s="43">
        <v>26</v>
      </c>
      <c r="G82" s="44">
        <v>7.3</v>
      </c>
      <c r="H82" s="45">
        <f t="shared" si="1"/>
        <v>280769.23076923075</v>
      </c>
    </row>
    <row r="83" spans="1:8" ht="14.25">
      <c r="A83" s="46" t="s">
        <v>93</v>
      </c>
      <c r="B83" s="43" t="s">
        <v>10</v>
      </c>
      <c r="C83" s="41">
        <v>9</v>
      </c>
      <c r="D83" s="43" t="s">
        <v>11</v>
      </c>
      <c r="E83" s="43">
        <v>1</v>
      </c>
      <c r="F83" s="43">
        <v>30</v>
      </c>
      <c r="G83" s="44">
        <v>9.4</v>
      </c>
      <c r="H83" s="45">
        <f t="shared" si="1"/>
        <v>313333.33333333331</v>
      </c>
    </row>
    <row r="84" spans="1:8" ht="14.25">
      <c r="A84" s="39" t="s">
        <v>94</v>
      </c>
      <c r="B84" s="43" t="s">
        <v>10</v>
      </c>
      <c r="C84" s="41">
        <v>13</v>
      </c>
      <c r="D84" s="43" t="s">
        <v>21</v>
      </c>
      <c r="E84" s="43">
        <v>4</v>
      </c>
      <c r="F84" s="43">
        <v>80</v>
      </c>
      <c r="G84" s="44">
        <v>16.8</v>
      </c>
      <c r="H84" s="45">
        <f t="shared" si="1"/>
        <v>210000</v>
      </c>
    </row>
    <row r="85" spans="1:8" ht="14.25">
      <c r="A85" s="46" t="s">
        <v>95</v>
      </c>
      <c r="B85" s="43" t="s">
        <v>10</v>
      </c>
      <c r="C85" s="41">
        <v>13</v>
      </c>
      <c r="D85" s="43" t="s">
        <v>21</v>
      </c>
      <c r="E85" s="43">
        <v>1</v>
      </c>
      <c r="F85" s="43">
        <v>27</v>
      </c>
      <c r="G85" s="44">
        <v>7.2</v>
      </c>
      <c r="H85" s="45">
        <f t="shared" si="1"/>
        <v>266666.66666666669</v>
      </c>
    </row>
    <row r="86" spans="1:8" ht="14.25">
      <c r="A86" s="39" t="s">
        <v>96</v>
      </c>
      <c r="B86" s="43" t="s">
        <v>10</v>
      </c>
      <c r="C86" s="41">
        <v>9</v>
      </c>
      <c r="D86" s="43" t="s">
        <v>11</v>
      </c>
      <c r="E86" s="43">
        <v>3</v>
      </c>
      <c r="F86" s="43">
        <v>96</v>
      </c>
      <c r="G86" s="44">
        <v>29.9</v>
      </c>
      <c r="H86" s="45">
        <f t="shared" si="1"/>
        <v>311458.33333333331</v>
      </c>
    </row>
    <row r="87" spans="1:8" ht="14.25">
      <c r="A87" s="39" t="s">
        <v>97</v>
      </c>
      <c r="B87" s="43" t="s">
        <v>10</v>
      </c>
      <c r="C87" s="41">
        <v>9</v>
      </c>
      <c r="D87" s="43" t="s">
        <v>11</v>
      </c>
      <c r="E87" s="43">
        <v>2</v>
      </c>
      <c r="F87" s="43">
        <v>72</v>
      </c>
      <c r="G87" s="44">
        <v>16.8</v>
      </c>
      <c r="H87" s="45">
        <f t="shared" si="1"/>
        <v>233333.33333333334</v>
      </c>
    </row>
    <row r="88" spans="1:8" ht="14.25">
      <c r="A88" s="39" t="s">
        <v>98</v>
      </c>
      <c r="B88" s="43" t="s">
        <v>10</v>
      </c>
      <c r="C88" s="41">
        <v>14</v>
      </c>
      <c r="D88" s="43" t="s">
        <v>11</v>
      </c>
      <c r="E88" s="43">
        <v>1</v>
      </c>
      <c r="F88" s="43">
        <v>29</v>
      </c>
      <c r="G88" s="44">
        <v>8.5</v>
      </c>
      <c r="H88" s="45">
        <f t="shared" si="1"/>
        <v>293103.44827586209</v>
      </c>
    </row>
    <row r="89" spans="1:8" ht="14.25">
      <c r="A89" s="39" t="s">
        <v>99</v>
      </c>
      <c r="B89" s="43" t="s">
        <v>10</v>
      </c>
      <c r="C89" s="41">
        <v>8</v>
      </c>
      <c r="D89" s="43" t="s">
        <v>11</v>
      </c>
      <c r="E89" s="43">
        <v>3</v>
      </c>
      <c r="F89" s="43">
        <v>100</v>
      </c>
      <c r="G89" s="44">
        <v>15.8</v>
      </c>
      <c r="H89" s="45">
        <f t="shared" si="1"/>
        <v>158000</v>
      </c>
    </row>
    <row r="90" spans="1:8" ht="14.25">
      <c r="A90" s="39" t="s">
        <v>100</v>
      </c>
      <c r="B90" s="43" t="s">
        <v>10</v>
      </c>
      <c r="C90" s="41">
        <v>5</v>
      </c>
      <c r="D90" s="43" t="s">
        <v>11</v>
      </c>
      <c r="E90" s="43">
        <v>2</v>
      </c>
      <c r="F90" s="43">
        <v>81</v>
      </c>
      <c r="G90" s="44">
        <v>25.9</v>
      </c>
      <c r="H90" s="45">
        <f t="shared" si="1"/>
        <v>319753.08641975309</v>
      </c>
    </row>
    <row r="91" spans="1:8" ht="14.25">
      <c r="A91" s="39" t="s">
        <v>101</v>
      </c>
      <c r="B91" s="43" t="s">
        <v>10</v>
      </c>
      <c r="C91" s="41">
        <v>8</v>
      </c>
      <c r="D91" s="43" t="s">
        <v>11</v>
      </c>
      <c r="E91" s="43">
        <v>1</v>
      </c>
      <c r="F91" s="43">
        <v>31</v>
      </c>
      <c r="G91" s="44">
        <v>7.9</v>
      </c>
      <c r="H91" s="45">
        <f t="shared" si="1"/>
        <v>254838.70967741936</v>
      </c>
    </row>
    <row r="92" spans="1:8" ht="14.25">
      <c r="A92" s="46" t="s">
        <v>102</v>
      </c>
      <c r="B92" s="43" t="s">
        <v>10</v>
      </c>
      <c r="C92" s="41">
        <v>5</v>
      </c>
      <c r="D92" s="43" t="s">
        <v>11</v>
      </c>
      <c r="E92" s="43">
        <v>2</v>
      </c>
      <c r="F92" s="43">
        <v>62</v>
      </c>
      <c r="G92" s="44">
        <v>27.4</v>
      </c>
      <c r="H92" s="45">
        <f t="shared" si="1"/>
        <v>441935.48387096776</v>
      </c>
    </row>
    <row r="93" spans="1:8" ht="14.25">
      <c r="A93" s="39" t="s">
        <v>103</v>
      </c>
      <c r="B93" s="43" t="s">
        <v>10</v>
      </c>
      <c r="C93" s="41">
        <v>13</v>
      </c>
      <c r="D93" s="43" t="s">
        <v>11</v>
      </c>
      <c r="E93" s="43">
        <v>1</v>
      </c>
      <c r="F93" s="43">
        <v>40</v>
      </c>
      <c r="G93" s="44">
        <v>16.5</v>
      </c>
      <c r="H93" s="45">
        <f t="shared" si="1"/>
        <v>412500</v>
      </c>
    </row>
    <row r="94" spans="1:8" ht="14.25">
      <c r="A94" s="46" t="s">
        <v>104</v>
      </c>
      <c r="B94" s="43" t="s">
        <v>10</v>
      </c>
      <c r="C94" s="41">
        <v>9</v>
      </c>
      <c r="D94" s="43" t="s">
        <v>11</v>
      </c>
      <c r="E94" s="43">
        <v>1</v>
      </c>
      <c r="F94" s="43">
        <v>40</v>
      </c>
      <c r="G94" s="44">
        <v>11.5</v>
      </c>
      <c r="H94" s="45">
        <f t="shared" si="1"/>
        <v>287500</v>
      </c>
    </row>
    <row r="95" spans="1:8" ht="14.25">
      <c r="A95" s="39" t="s">
        <v>105</v>
      </c>
      <c r="B95" s="43" t="s">
        <v>19</v>
      </c>
      <c r="C95" s="41">
        <v>11</v>
      </c>
      <c r="D95" s="43" t="s">
        <v>11</v>
      </c>
      <c r="E95" s="43">
        <v>3</v>
      </c>
      <c r="F95" s="43">
        <v>105</v>
      </c>
      <c r="G95" s="44">
        <v>29</v>
      </c>
      <c r="H95" s="45">
        <f t="shared" si="1"/>
        <v>276190.47619047621</v>
      </c>
    </row>
    <row r="96" spans="1:8" ht="14.25">
      <c r="A96" s="39" t="s">
        <v>106</v>
      </c>
      <c r="B96" s="43" t="s">
        <v>10</v>
      </c>
      <c r="C96" s="41">
        <v>13</v>
      </c>
      <c r="D96" s="43" t="s">
        <v>11</v>
      </c>
      <c r="E96" s="43">
        <v>2</v>
      </c>
      <c r="F96" s="43">
        <v>54</v>
      </c>
      <c r="G96" s="44">
        <v>15.5</v>
      </c>
      <c r="H96" s="45">
        <f t="shared" si="1"/>
        <v>287037.03703703702</v>
      </c>
    </row>
    <row r="97" spans="1:8" ht="14.25">
      <c r="A97" s="39" t="s">
        <v>107</v>
      </c>
      <c r="B97" s="43" t="s">
        <v>10</v>
      </c>
      <c r="C97" s="41">
        <v>14</v>
      </c>
      <c r="D97" s="43" t="s">
        <v>11</v>
      </c>
      <c r="E97" s="43">
        <v>1</v>
      </c>
      <c r="F97" s="43">
        <v>38</v>
      </c>
      <c r="G97" s="44">
        <v>10.5</v>
      </c>
      <c r="H97" s="45">
        <f t="shared" si="1"/>
        <v>276315.78947368421</v>
      </c>
    </row>
    <row r="98" spans="1:8" ht="14.25">
      <c r="A98" s="46" t="s">
        <v>108</v>
      </c>
      <c r="B98" s="43" t="s">
        <v>10</v>
      </c>
      <c r="C98" s="41">
        <v>13</v>
      </c>
      <c r="D98" s="43" t="s">
        <v>11</v>
      </c>
      <c r="E98" s="43">
        <v>3</v>
      </c>
      <c r="F98" s="43">
        <v>77</v>
      </c>
      <c r="G98" s="44">
        <v>36</v>
      </c>
      <c r="H98" s="45">
        <f t="shared" si="1"/>
        <v>467532.4675324675</v>
      </c>
    </row>
    <row r="99" spans="1:8" ht="14.25">
      <c r="A99" s="39" t="s">
        <v>109</v>
      </c>
      <c r="B99" s="43" t="s">
        <v>10</v>
      </c>
      <c r="C99" s="41">
        <v>13</v>
      </c>
      <c r="D99" s="43" t="s">
        <v>11</v>
      </c>
      <c r="E99" s="43">
        <v>1</v>
      </c>
      <c r="F99" s="43">
        <v>25</v>
      </c>
      <c r="G99" s="44">
        <v>6.6</v>
      </c>
      <c r="H99" s="45">
        <f t="shared" si="1"/>
        <v>264000</v>
      </c>
    </row>
    <row r="100" spans="1:8" ht="14.25">
      <c r="A100" s="39" t="s">
        <v>110</v>
      </c>
      <c r="B100" s="43" t="s">
        <v>10</v>
      </c>
      <c r="C100" s="41">
        <v>6</v>
      </c>
      <c r="D100" s="43" t="s">
        <v>11</v>
      </c>
      <c r="E100" s="43">
        <v>5</v>
      </c>
      <c r="F100" s="43">
        <v>153</v>
      </c>
      <c r="G100" s="44">
        <v>37.299999999999997</v>
      </c>
      <c r="H100" s="45">
        <f t="shared" si="1"/>
        <v>243790.84967320261</v>
      </c>
    </row>
    <row r="101" spans="1:8" ht="14.25">
      <c r="A101" s="39" t="s">
        <v>111</v>
      </c>
      <c r="B101" s="43" t="s">
        <v>10</v>
      </c>
      <c r="C101" s="41">
        <v>9</v>
      </c>
      <c r="D101" s="43" t="s">
        <v>11</v>
      </c>
      <c r="E101" s="43">
        <v>3</v>
      </c>
      <c r="F101" s="43">
        <v>80</v>
      </c>
      <c r="G101" s="44">
        <v>18.2</v>
      </c>
      <c r="H101" s="45">
        <f t="shared" si="1"/>
        <v>227500</v>
      </c>
    </row>
    <row r="102" spans="1:8" ht="14.25">
      <c r="A102" s="39" t="s">
        <v>112</v>
      </c>
      <c r="B102" s="43" t="s">
        <v>10</v>
      </c>
      <c r="C102" s="41">
        <v>8</v>
      </c>
      <c r="D102" s="43" t="s">
        <v>11</v>
      </c>
      <c r="E102" s="43">
        <v>2</v>
      </c>
      <c r="F102" s="43">
        <v>77</v>
      </c>
      <c r="G102" s="44">
        <v>16.5</v>
      </c>
      <c r="H102" s="45">
        <f t="shared" si="1"/>
        <v>214285.71428571429</v>
      </c>
    </row>
    <row r="103" spans="1:8" ht="14.25">
      <c r="A103" s="39" t="s">
        <v>113</v>
      </c>
      <c r="B103" s="43" t="s">
        <v>10</v>
      </c>
      <c r="C103" s="41">
        <v>21</v>
      </c>
      <c r="D103" s="43" t="s">
        <v>21</v>
      </c>
      <c r="E103" s="43">
        <v>2</v>
      </c>
      <c r="F103" s="43">
        <v>35</v>
      </c>
      <c r="G103" s="44">
        <v>8</v>
      </c>
      <c r="H103" s="45">
        <f t="shared" si="1"/>
        <v>228571.42857142858</v>
      </c>
    </row>
    <row r="104" spans="1:8" ht="14.25">
      <c r="A104" s="39" t="s">
        <v>114</v>
      </c>
      <c r="B104" s="43" t="s">
        <v>10</v>
      </c>
      <c r="C104" s="41">
        <v>9</v>
      </c>
      <c r="D104" s="43" t="s">
        <v>11</v>
      </c>
      <c r="E104" s="43">
        <v>2</v>
      </c>
      <c r="F104" s="43">
        <v>82</v>
      </c>
      <c r="G104" s="44">
        <v>18</v>
      </c>
      <c r="H104" s="45">
        <f t="shared" si="1"/>
        <v>219512.19512195123</v>
      </c>
    </row>
    <row r="105" spans="1:8" ht="14.25">
      <c r="A105" s="46" t="s">
        <v>115</v>
      </c>
      <c r="B105" s="43" t="s">
        <v>10</v>
      </c>
      <c r="C105" s="41">
        <v>15</v>
      </c>
      <c r="D105" s="43" t="s">
        <v>11</v>
      </c>
      <c r="E105" s="43">
        <v>1</v>
      </c>
      <c r="F105" s="43">
        <v>32</v>
      </c>
      <c r="G105" s="44">
        <v>11</v>
      </c>
      <c r="H105" s="45">
        <f t="shared" si="1"/>
        <v>343750</v>
      </c>
    </row>
    <row r="106" spans="1:8" ht="15" thickBot="1">
      <c r="A106" s="48" t="s">
        <v>116</v>
      </c>
      <c r="B106" s="52" t="s">
        <v>19</v>
      </c>
      <c r="C106" s="50">
        <v>12</v>
      </c>
      <c r="D106" s="52" t="s">
        <v>11</v>
      </c>
      <c r="E106" s="52">
        <v>3</v>
      </c>
      <c r="F106" s="52">
        <v>68</v>
      </c>
      <c r="G106" s="53">
        <v>39</v>
      </c>
      <c r="H106" s="54">
        <f t="shared" si="1"/>
        <v>573529.4117647059</v>
      </c>
    </row>
  </sheetData>
  <sheetProtection selectLockedCells="1" selectUnlockedCells="1"/>
  <mergeCells count="5">
    <mergeCell ref="A1:H1"/>
    <mergeCell ref="J1:N6"/>
    <mergeCell ref="J9:N11"/>
    <mergeCell ref="J18:N20"/>
    <mergeCell ref="J28:N3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N33" sqref="N33"/>
    </sheetView>
  </sheetViews>
  <sheetFormatPr defaultColWidth="11.5703125" defaultRowHeight="12.75"/>
  <cols>
    <col min="1" max="1" width="20.140625" customWidth="1"/>
    <col min="2" max="2" width="8.140625" style="93" customWidth="1"/>
    <col min="3" max="3" width="9.85546875" style="95" customWidth="1"/>
    <col min="4" max="4" width="9.140625" style="93" customWidth="1"/>
    <col min="5" max="5" width="7.42578125" customWidth="1"/>
    <col min="6" max="6" width="13" customWidth="1"/>
    <col min="7" max="7" width="11.85546875" customWidth="1"/>
    <col min="8" max="8" width="16.140625" customWidth="1"/>
    <col min="9" max="9" width="3.140625" customWidth="1"/>
    <col min="13" max="13" width="10.85546875" customWidth="1"/>
    <col min="14" max="14" width="2.140625" customWidth="1"/>
    <col min="15" max="15" width="3.7109375" customWidth="1"/>
    <col min="16" max="16" width="17" style="92" customWidth="1"/>
  </cols>
  <sheetData>
    <row r="1" spans="1:16" ht="32.25" customHeight="1" thickBot="1">
      <c r="A1" s="125" t="s">
        <v>0</v>
      </c>
      <c r="B1" s="126"/>
      <c r="C1" s="126"/>
      <c r="D1" s="126"/>
      <c r="E1" s="126"/>
      <c r="F1" s="126"/>
      <c r="G1" s="126"/>
      <c r="H1" s="127"/>
      <c r="J1" s="131" t="s">
        <v>257</v>
      </c>
      <c r="K1" s="132"/>
      <c r="L1" s="132"/>
      <c r="M1" s="132"/>
      <c r="N1" s="133"/>
    </row>
    <row r="2" spans="1:16" ht="39.75" customHeight="1" thickBot="1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J2" s="134"/>
      <c r="K2" s="135"/>
      <c r="L2" s="135"/>
      <c r="M2" s="135"/>
      <c r="N2" s="136"/>
    </row>
    <row r="3" spans="1:16" ht="18" customHeight="1">
      <c r="A3" s="30" t="s">
        <v>9</v>
      </c>
      <c r="B3" s="34" t="s">
        <v>10</v>
      </c>
      <c r="C3" s="32">
        <v>7</v>
      </c>
      <c r="D3" s="34" t="s">
        <v>11</v>
      </c>
      <c r="E3" s="34">
        <v>1</v>
      </c>
      <c r="F3" s="34">
        <v>33</v>
      </c>
      <c r="G3" s="35">
        <v>7.5</v>
      </c>
      <c r="H3" s="36">
        <f>G3*1000000/F3</f>
        <v>227272.72727272726</v>
      </c>
      <c r="J3" s="134"/>
      <c r="K3" s="135"/>
      <c r="L3" s="135"/>
      <c r="M3" s="135"/>
      <c r="N3" s="136"/>
    </row>
    <row r="4" spans="1:16" ht="14.25">
      <c r="A4" s="39" t="s">
        <v>12</v>
      </c>
      <c r="B4" s="43" t="s">
        <v>10</v>
      </c>
      <c r="C4" s="41">
        <v>7</v>
      </c>
      <c r="D4" s="43" t="s">
        <v>11</v>
      </c>
      <c r="E4" s="43">
        <v>4</v>
      </c>
      <c r="F4" s="43">
        <v>97</v>
      </c>
      <c r="G4" s="44">
        <v>29.9</v>
      </c>
      <c r="H4" s="45">
        <f t="shared" ref="H4:H67" si="0">G4*1000000/F4</f>
        <v>308247.42268041236</v>
      </c>
      <c r="J4" s="134"/>
      <c r="K4" s="135"/>
      <c r="L4" s="135"/>
      <c r="M4" s="135"/>
      <c r="N4" s="136"/>
    </row>
    <row r="5" spans="1:16" ht="14.25">
      <c r="A5" s="39" t="s">
        <v>13</v>
      </c>
      <c r="B5" s="43" t="s">
        <v>10</v>
      </c>
      <c r="C5" s="41">
        <v>9</v>
      </c>
      <c r="D5" s="43" t="s">
        <v>11</v>
      </c>
      <c r="E5" s="43">
        <v>3</v>
      </c>
      <c r="F5" s="43">
        <v>73</v>
      </c>
      <c r="G5" s="44">
        <v>23.8</v>
      </c>
      <c r="H5" s="45">
        <f t="shared" si="0"/>
        <v>326027.39726027398</v>
      </c>
      <c r="J5" s="134"/>
      <c r="K5" s="135"/>
      <c r="L5" s="135"/>
      <c r="M5" s="135"/>
      <c r="N5" s="136"/>
    </row>
    <row r="6" spans="1:16" ht="15" thickBot="1">
      <c r="A6" s="39" t="s">
        <v>14</v>
      </c>
      <c r="B6" s="43" t="s">
        <v>10</v>
      </c>
      <c r="C6" s="41">
        <v>9</v>
      </c>
      <c r="D6" s="43" t="s">
        <v>11</v>
      </c>
      <c r="E6" s="43">
        <v>2</v>
      </c>
      <c r="F6" s="43">
        <v>62</v>
      </c>
      <c r="G6" s="44">
        <v>14.8</v>
      </c>
      <c r="H6" s="45">
        <f t="shared" si="0"/>
        <v>238709.67741935485</v>
      </c>
      <c r="J6" s="137"/>
      <c r="K6" s="138"/>
      <c r="L6" s="138"/>
      <c r="M6" s="138"/>
      <c r="N6" s="139"/>
    </row>
    <row r="7" spans="1:16" ht="14.25">
      <c r="A7" s="46" t="s">
        <v>15</v>
      </c>
      <c r="B7" s="43" t="s">
        <v>10</v>
      </c>
      <c r="C7" s="41">
        <v>20</v>
      </c>
      <c r="D7" s="43" t="s">
        <v>11</v>
      </c>
      <c r="E7" s="43">
        <v>3</v>
      </c>
      <c r="F7" s="43">
        <v>90</v>
      </c>
      <c r="G7" s="44">
        <v>25</v>
      </c>
      <c r="H7" s="45">
        <f t="shared" si="0"/>
        <v>277777.77777777775</v>
      </c>
    </row>
    <row r="8" spans="1:16" ht="15" thickBot="1">
      <c r="A8" s="39" t="s">
        <v>16</v>
      </c>
      <c r="B8" s="43" t="s">
        <v>10</v>
      </c>
      <c r="C8" s="41">
        <v>9</v>
      </c>
      <c r="D8" s="43" t="s">
        <v>11</v>
      </c>
      <c r="E8" s="43">
        <v>1</v>
      </c>
      <c r="F8" s="43">
        <v>49</v>
      </c>
      <c r="G8" s="44">
        <v>15</v>
      </c>
      <c r="H8" s="45">
        <f t="shared" si="0"/>
        <v>306122.44897959183</v>
      </c>
    </row>
    <row r="9" spans="1:16" ht="17.25" customHeight="1" thickBot="1">
      <c r="A9" s="39" t="s">
        <v>17</v>
      </c>
      <c r="B9" s="43" t="s">
        <v>10</v>
      </c>
      <c r="C9" s="41">
        <v>7</v>
      </c>
      <c r="D9" s="43" t="s">
        <v>11</v>
      </c>
      <c r="E9" s="43">
        <v>2</v>
      </c>
      <c r="F9" s="43">
        <v>83</v>
      </c>
      <c r="G9" s="44">
        <v>18</v>
      </c>
      <c r="H9" s="45">
        <f t="shared" si="0"/>
        <v>216867.46987951806</v>
      </c>
      <c r="J9" s="131" t="s">
        <v>261</v>
      </c>
      <c r="K9" s="132"/>
      <c r="L9" s="132"/>
      <c r="M9" s="132"/>
      <c r="N9" s="133"/>
      <c r="O9" s="93"/>
    </row>
    <row r="10" spans="1:16" ht="15" thickBot="1">
      <c r="A10" s="46" t="s">
        <v>18</v>
      </c>
      <c r="B10" s="43" t="s">
        <v>19</v>
      </c>
      <c r="C10" s="41">
        <v>12</v>
      </c>
      <c r="D10" s="43" t="s">
        <v>11</v>
      </c>
      <c r="E10" s="43">
        <v>3</v>
      </c>
      <c r="F10" s="43">
        <v>91</v>
      </c>
      <c r="G10" s="44">
        <v>32.9</v>
      </c>
      <c r="H10" s="45">
        <f t="shared" si="0"/>
        <v>361538.46153846156</v>
      </c>
      <c r="J10" s="134"/>
      <c r="K10" s="135"/>
      <c r="L10" s="135"/>
      <c r="M10" s="135"/>
      <c r="N10" s="136"/>
      <c r="P10" s="94"/>
    </row>
    <row r="11" spans="1:16" ht="15" thickBot="1">
      <c r="A11" s="46" t="s">
        <v>20</v>
      </c>
      <c r="B11" s="43" t="s">
        <v>10</v>
      </c>
      <c r="C11" s="41">
        <v>10</v>
      </c>
      <c r="D11" s="43" t="s">
        <v>21</v>
      </c>
      <c r="E11" s="43">
        <v>2</v>
      </c>
      <c r="F11" s="43">
        <v>49</v>
      </c>
      <c r="G11" s="44">
        <v>8.6999999999999993</v>
      </c>
      <c r="H11" s="45">
        <f t="shared" si="0"/>
        <v>177551.02040816325</v>
      </c>
      <c r="J11" s="137"/>
      <c r="K11" s="138"/>
      <c r="L11" s="138"/>
      <c r="M11" s="138"/>
      <c r="N11" s="139"/>
    </row>
    <row r="12" spans="1:16" ht="14.25">
      <c r="A12" s="39" t="s">
        <v>22</v>
      </c>
      <c r="B12" s="43" t="s">
        <v>10</v>
      </c>
      <c r="C12" s="41">
        <v>8</v>
      </c>
      <c r="D12" s="43" t="s">
        <v>11</v>
      </c>
      <c r="E12" s="43">
        <v>1</v>
      </c>
      <c r="F12" s="43">
        <v>36</v>
      </c>
      <c r="G12" s="44">
        <v>10.5</v>
      </c>
      <c r="H12" s="45">
        <f t="shared" si="0"/>
        <v>291666.66666666669</v>
      </c>
    </row>
    <row r="13" spans="1:16" ht="14.25">
      <c r="A13" s="39" t="s">
        <v>23</v>
      </c>
      <c r="B13" s="43" t="s">
        <v>10</v>
      </c>
      <c r="C13" s="41">
        <v>7</v>
      </c>
      <c r="D13" s="43" t="s">
        <v>11</v>
      </c>
      <c r="E13" s="43">
        <v>3</v>
      </c>
      <c r="F13" s="43">
        <v>84</v>
      </c>
      <c r="G13" s="44">
        <v>25</v>
      </c>
      <c r="H13" s="45">
        <f t="shared" si="0"/>
        <v>297619.04761904763</v>
      </c>
    </row>
    <row r="14" spans="1:16" ht="14.25">
      <c r="A14" s="39" t="s">
        <v>24</v>
      </c>
      <c r="B14" s="43" t="s">
        <v>10</v>
      </c>
      <c r="C14" s="41">
        <v>13</v>
      </c>
      <c r="D14" s="43" t="s">
        <v>21</v>
      </c>
      <c r="E14" s="43">
        <v>3</v>
      </c>
      <c r="F14" s="43">
        <v>58</v>
      </c>
      <c r="G14" s="44">
        <v>11.9</v>
      </c>
      <c r="H14" s="45">
        <f t="shared" si="0"/>
        <v>205172.41379310345</v>
      </c>
    </row>
    <row r="15" spans="1:16" ht="14.25">
      <c r="A15" s="39" t="s">
        <v>25</v>
      </c>
      <c r="B15" s="43" t="s">
        <v>19</v>
      </c>
      <c r="C15" s="41">
        <v>2</v>
      </c>
      <c r="D15" s="43" t="s">
        <v>11</v>
      </c>
      <c r="E15" s="43">
        <v>1</v>
      </c>
      <c r="F15" s="43">
        <v>57</v>
      </c>
      <c r="G15" s="44">
        <v>16</v>
      </c>
      <c r="H15" s="45">
        <f t="shared" si="0"/>
        <v>280701.75438596489</v>
      </c>
    </row>
    <row r="16" spans="1:16" ht="14.25">
      <c r="A16" s="39" t="s">
        <v>26</v>
      </c>
      <c r="B16" s="43" t="s">
        <v>10</v>
      </c>
      <c r="C16" s="41">
        <v>13</v>
      </c>
      <c r="D16" s="43" t="s">
        <v>11</v>
      </c>
      <c r="E16" s="43">
        <v>1</v>
      </c>
      <c r="F16" s="43">
        <v>47</v>
      </c>
      <c r="G16" s="44">
        <v>11.3</v>
      </c>
      <c r="H16" s="45">
        <f t="shared" si="0"/>
        <v>240425.53191489363</v>
      </c>
    </row>
    <row r="17" spans="1:16" ht="15" thickBot="1">
      <c r="A17" s="46" t="s">
        <v>27</v>
      </c>
      <c r="B17" s="43" t="s">
        <v>10</v>
      </c>
      <c r="C17" s="41">
        <v>13</v>
      </c>
      <c r="D17" s="43" t="s">
        <v>21</v>
      </c>
      <c r="E17" s="43">
        <v>3</v>
      </c>
      <c r="F17" s="43">
        <v>58</v>
      </c>
      <c r="G17" s="44">
        <v>11.6</v>
      </c>
      <c r="H17" s="45">
        <f t="shared" si="0"/>
        <v>200000</v>
      </c>
    </row>
    <row r="18" spans="1:16" ht="15" customHeight="1" thickBot="1">
      <c r="A18" s="46" t="s">
        <v>28</v>
      </c>
      <c r="B18" s="43" t="s">
        <v>10</v>
      </c>
      <c r="C18" s="41">
        <v>9</v>
      </c>
      <c r="D18" s="43" t="s">
        <v>11</v>
      </c>
      <c r="E18" s="43">
        <v>2</v>
      </c>
      <c r="F18" s="43">
        <v>62</v>
      </c>
      <c r="G18" s="44">
        <v>14.4</v>
      </c>
      <c r="H18" s="45">
        <f t="shared" si="0"/>
        <v>232258.06451612903</v>
      </c>
      <c r="J18" s="131" t="s">
        <v>262</v>
      </c>
      <c r="K18" s="132"/>
      <c r="L18" s="132"/>
      <c r="M18" s="132"/>
      <c r="N18" s="133"/>
    </row>
    <row r="19" spans="1:16" ht="15" customHeight="1" thickBot="1">
      <c r="A19" s="39" t="s">
        <v>29</v>
      </c>
      <c r="B19" s="43" t="s">
        <v>10</v>
      </c>
      <c r="C19" s="41">
        <v>13</v>
      </c>
      <c r="D19" s="43" t="s">
        <v>21</v>
      </c>
      <c r="E19" s="43">
        <v>1</v>
      </c>
      <c r="F19" s="43">
        <v>27</v>
      </c>
      <c r="G19" s="44">
        <v>7.8</v>
      </c>
      <c r="H19" s="45">
        <f t="shared" si="0"/>
        <v>288888.88888888888</v>
      </c>
      <c r="J19" s="134"/>
      <c r="K19" s="135"/>
      <c r="L19" s="135"/>
      <c r="M19" s="135"/>
      <c r="N19" s="136"/>
      <c r="P19" s="94"/>
    </row>
    <row r="20" spans="1:16" ht="15" customHeight="1">
      <c r="A20" s="39" t="s">
        <v>30</v>
      </c>
      <c r="B20" s="43" t="s">
        <v>10</v>
      </c>
      <c r="C20" s="41">
        <v>10</v>
      </c>
      <c r="D20" s="43" t="s">
        <v>21</v>
      </c>
      <c r="E20" s="43">
        <v>3</v>
      </c>
      <c r="F20" s="43">
        <v>53</v>
      </c>
      <c r="G20" s="44">
        <v>10.4</v>
      </c>
      <c r="H20" s="45">
        <f t="shared" si="0"/>
        <v>196226.41509433961</v>
      </c>
      <c r="J20" s="134"/>
      <c r="K20" s="135"/>
      <c r="L20" s="135"/>
      <c r="M20" s="135"/>
      <c r="N20" s="136"/>
    </row>
    <row r="21" spans="1:16" ht="15" thickBot="1">
      <c r="A21" s="39" t="s">
        <v>31</v>
      </c>
      <c r="B21" s="43" t="s">
        <v>10</v>
      </c>
      <c r="C21" s="41">
        <v>9</v>
      </c>
      <c r="D21" s="43" t="s">
        <v>11</v>
      </c>
      <c r="E21" s="43">
        <v>2</v>
      </c>
      <c r="F21" s="43">
        <v>43</v>
      </c>
      <c r="G21" s="44">
        <v>12</v>
      </c>
      <c r="H21" s="45">
        <f t="shared" si="0"/>
        <v>279069.76744186046</v>
      </c>
      <c r="J21" s="137"/>
      <c r="K21" s="138"/>
      <c r="L21" s="138"/>
      <c r="M21" s="138"/>
      <c r="N21" s="139"/>
    </row>
    <row r="22" spans="1:16" ht="14.25">
      <c r="A22" s="39" t="s">
        <v>32</v>
      </c>
      <c r="B22" s="43" t="s">
        <v>10</v>
      </c>
      <c r="C22" s="41">
        <v>13</v>
      </c>
      <c r="D22" s="43" t="s">
        <v>21</v>
      </c>
      <c r="E22" s="43">
        <v>3</v>
      </c>
      <c r="F22" s="43">
        <v>68</v>
      </c>
      <c r="G22" s="44">
        <v>14.6</v>
      </c>
      <c r="H22" s="45">
        <f t="shared" si="0"/>
        <v>214705.88235294117</v>
      </c>
    </row>
    <row r="23" spans="1:16" ht="14.25">
      <c r="A23" s="46" t="s">
        <v>33</v>
      </c>
      <c r="B23" s="43" t="s">
        <v>10</v>
      </c>
      <c r="C23" s="41">
        <v>5</v>
      </c>
      <c r="D23" s="43" t="s">
        <v>11</v>
      </c>
      <c r="E23" s="43">
        <v>4</v>
      </c>
      <c r="F23" s="43">
        <v>120</v>
      </c>
      <c r="G23" s="44">
        <v>42.9</v>
      </c>
      <c r="H23" s="45">
        <f t="shared" si="0"/>
        <v>357500</v>
      </c>
    </row>
    <row r="24" spans="1:16" ht="14.25">
      <c r="A24" s="39" t="s">
        <v>34</v>
      </c>
      <c r="B24" s="43" t="s">
        <v>10</v>
      </c>
      <c r="C24" s="41">
        <v>9</v>
      </c>
      <c r="D24" s="43" t="s">
        <v>11</v>
      </c>
      <c r="E24" s="43">
        <v>3</v>
      </c>
      <c r="F24" s="43">
        <v>72</v>
      </c>
      <c r="G24" s="44">
        <v>17.899999999999999</v>
      </c>
      <c r="H24" s="45">
        <f t="shared" si="0"/>
        <v>248611.11111111112</v>
      </c>
    </row>
    <row r="25" spans="1:16" ht="14.25">
      <c r="A25" s="46" t="s">
        <v>35</v>
      </c>
      <c r="B25" s="43" t="s">
        <v>10</v>
      </c>
      <c r="C25" s="41">
        <v>9</v>
      </c>
      <c r="D25" s="43" t="s">
        <v>11</v>
      </c>
      <c r="E25" s="43">
        <v>4</v>
      </c>
      <c r="F25" s="43">
        <v>113</v>
      </c>
      <c r="G25" s="44">
        <v>36</v>
      </c>
      <c r="H25" s="45">
        <f t="shared" si="0"/>
        <v>318584.0707964602</v>
      </c>
    </row>
    <row r="26" spans="1:16" ht="15" customHeight="1">
      <c r="A26" s="46" t="s">
        <v>36</v>
      </c>
      <c r="B26" s="43" t="s">
        <v>19</v>
      </c>
      <c r="C26" s="41">
        <v>3</v>
      </c>
      <c r="D26" s="43" t="s">
        <v>11</v>
      </c>
      <c r="E26" s="43">
        <v>2</v>
      </c>
      <c r="F26" s="43">
        <v>69</v>
      </c>
      <c r="G26" s="44">
        <v>20.5</v>
      </c>
      <c r="H26" s="45">
        <f t="shared" si="0"/>
        <v>297101.44927536231</v>
      </c>
    </row>
    <row r="27" spans="1:16" ht="15" thickBot="1">
      <c r="A27" s="46" t="s">
        <v>37</v>
      </c>
      <c r="B27" s="43" t="s">
        <v>19</v>
      </c>
      <c r="C27" s="41">
        <v>2</v>
      </c>
      <c r="D27" s="43" t="s">
        <v>11</v>
      </c>
      <c r="E27" s="43">
        <v>3</v>
      </c>
      <c r="F27" s="43">
        <v>90</v>
      </c>
      <c r="G27" s="44">
        <v>26</v>
      </c>
      <c r="H27" s="45">
        <f t="shared" si="0"/>
        <v>288888.88888888888</v>
      </c>
    </row>
    <row r="28" spans="1:16" ht="15" customHeight="1" thickBot="1">
      <c r="A28" s="39" t="s">
        <v>38</v>
      </c>
      <c r="B28" s="43" t="s">
        <v>10</v>
      </c>
      <c r="C28" s="41">
        <v>13</v>
      </c>
      <c r="D28" s="43" t="s">
        <v>11</v>
      </c>
      <c r="E28" s="43">
        <v>3</v>
      </c>
      <c r="F28" s="43">
        <v>95</v>
      </c>
      <c r="G28" s="44">
        <v>19.899999999999999</v>
      </c>
      <c r="H28" s="45">
        <f t="shared" si="0"/>
        <v>209473.68421052632</v>
      </c>
      <c r="J28" s="131" t="s">
        <v>263</v>
      </c>
      <c r="K28" s="132"/>
      <c r="L28" s="132"/>
      <c r="M28" s="132"/>
      <c r="N28" s="133"/>
    </row>
    <row r="29" spans="1:16" ht="15" customHeight="1" thickBot="1">
      <c r="A29" s="39" t="s">
        <v>39</v>
      </c>
      <c r="B29" s="43" t="s">
        <v>10</v>
      </c>
      <c r="C29" s="41">
        <v>18</v>
      </c>
      <c r="D29" s="43" t="s">
        <v>21</v>
      </c>
      <c r="E29" s="43">
        <v>2</v>
      </c>
      <c r="F29" s="43">
        <v>60</v>
      </c>
      <c r="G29" s="44">
        <v>8.9</v>
      </c>
      <c r="H29" s="45">
        <f t="shared" si="0"/>
        <v>148333.33333333334</v>
      </c>
      <c r="J29" s="134"/>
      <c r="K29" s="135"/>
      <c r="L29" s="135"/>
      <c r="M29" s="135"/>
      <c r="N29" s="136"/>
      <c r="P29" s="94"/>
    </row>
    <row r="30" spans="1:16" ht="15" customHeight="1" thickBot="1">
      <c r="A30" s="46" t="s">
        <v>40</v>
      </c>
      <c r="B30" s="43" t="s">
        <v>10</v>
      </c>
      <c r="C30" s="41">
        <v>9</v>
      </c>
      <c r="D30" s="43" t="s">
        <v>11</v>
      </c>
      <c r="E30" s="43">
        <v>3</v>
      </c>
      <c r="F30" s="43">
        <v>68</v>
      </c>
      <c r="G30" s="44">
        <v>20.8</v>
      </c>
      <c r="H30" s="45">
        <f t="shared" si="0"/>
        <v>305882.35294117645</v>
      </c>
      <c r="J30" s="137"/>
      <c r="K30" s="138"/>
      <c r="L30" s="138"/>
      <c r="M30" s="138"/>
      <c r="N30" s="139"/>
    </row>
    <row r="31" spans="1:16" ht="14.25" customHeight="1">
      <c r="A31" s="39" t="s">
        <v>41</v>
      </c>
      <c r="B31" s="43" t="s">
        <v>10</v>
      </c>
      <c r="C31" s="41">
        <v>15</v>
      </c>
      <c r="D31" s="43" t="s">
        <v>21</v>
      </c>
      <c r="E31" s="43">
        <v>3</v>
      </c>
      <c r="F31" s="43">
        <v>71</v>
      </c>
      <c r="G31" s="44">
        <v>12.6</v>
      </c>
      <c r="H31" s="45">
        <f t="shared" si="0"/>
        <v>177464.78873239437</v>
      </c>
    </row>
    <row r="32" spans="1:16" ht="15" customHeight="1">
      <c r="A32" s="39" t="s">
        <v>42</v>
      </c>
      <c r="B32" s="43" t="s">
        <v>10</v>
      </c>
      <c r="C32" s="41">
        <v>6</v>
      </c>
      <c r="D32" s="43" t="s">
        <v>11</v>
      </c>
      <c r="E32" s="43">
        <v>1</v>
      </c>
      <c r="F32" s="43">
        <v>42</v>
      </c>
      <c r="G32" s="44">
        <v>14</v>
      </c>
      <c r="H32" s="45">
        <f t="shared" si="0"/>
        <v>333333.33333333331</v>
      </c>
    </row>
    <row r="33" spans="1:8" ht="14.25">
      <c r="A33" s="46" t="s">
        <v>43</v>
      </c>
      <c r="B33" s="43" t="s">
        <v>10</v>
      </c>
      <c r="C33" s="41">
        <v>9</v>
      </c>
      <c r="D33" s="43" t="s">
        <v>21</v>
      </c>
      <c r="E33" s="43">
        <v>1</v>
      </c>
      <c r="F33" s="43">
        <v>36</v>
      </c>
      <c r="G33" s="44">
        <v>10.3</v>
      </c>
      <c r="H33" s="45">
        <f t="shared" si="0"/>
        <v>286111.11111111112</v>
      </c>
    </row>
    <row r="34" spans="1:8" ht="14.25">
      <c r="A34" s="46" t="s">
        <v>44</v>
      </c>
      <c r="B34" s="43" t="s">
        <v>10</v>
      </c>
      <c r="C34" s="41">
        <v>14</v>
      </c>
      <c r="D34" s="43" t="s">
        <v>21</v>
      </c>
      <c r="E34" s="43">
        <v>3</v>
      </c>
      <c r="F34" s="43">
        <v>68</v>
      </c>
      <c r="G34" s="44">
        <v>13.5</v>
      </c>
      <c r="H34" s="45">
        <f t="shared" si="0"/>
        <v>198529.41176470587</v>
      </c>
    </row>
    <row r="35" spans="1:8" ht="14.25">
      <c r="A35" s="39" t="s">
        <v>45</v>
      </c>
      <c r="B35" s="43" t="s">
        <v>10</v>
      </c>
      <c r="C35" s="41">
        <v>13</v>
      </c>
      <c r="D35" s="43" t="s">
        <v>21</v>
      </c>
      <c r="E35" s="43">
        <v>3</v>
      </c>
      <c r="F35" s="43">
        <v>74</v>
      </c>
      <c r="G35" s="44">
        <v>13.9</v>
      </c>
      <c r="H35" s="45">
        <f t="shared" si="0"/>
        <v>187837.83783783784</v>
      </c>
    </row>
    <row r="36" spans="1:8" ht="14.25">
      <c r="A36" s="39" t="s">
        <v>46</v>
      </c>
      <c r="B36" s="43" t="s">
        <v>10</v>
      </c>
      <c r="C36" s="41">
        <v>9</v>
      </c>
      <c r="D36" s="43" t="s">
        <v>11</v>
      </c>
      <c r="E36" s="43">
        <v>3</v>
      </c>
      <c r="F36" s="43">
        <v>58</v>
      </c>
      <c r="G36" s="44">
        <v>13.7</v>
      </c>
      <c r="H36" s="45">
        <f t="shared" si="0"/>
        <v>236206.89655172414</v>
      </c>
    </row>
    <row r="37" spans="1:8" ht="14.25">
      <c r="A37" s="39" t="s">
        <v>47</v>
      </c>
      <c r="B37" s="43" t="s">
        <v>19</v>
      </c>
      <c r="C37" s="41">
        <v>3</v>
      </c>
      <c r="D37" s="43" t="s">
        <v>11</v>
      </c>
      <c r="E37" s="43">
        <v>2</v>
      </c>
      <c r="F37" s="43">
        <v>38</v>
      </c>
      <c r="G37" s="44">
        <v>11.9</v>
      </c>
      <c r="H37" s="45">
        <f t="shared" si="0"/>
        <v>313157.89473684208</v>
      </c>
    </row>
    <row r="38" spans="1:8" ht="14.25">
      <c r="A38" s="46" t="s">
        <v>48</v>
      </c>
      <c r="B38" s="43" t="s">
        <v>10</v>
      </c>
      <c r="C38" s="41">
        <v>9</v>
      </c>
      <c r="D38" s="43" t="s">
        <v>11</v>
      </c>
      <c r="E38" s="43">
        <v>4</v>
      </c>
      <c r="F38" s="43">
        <v>160</v>
      </c>
      <c r="G38" s="44">
        <v>43</v>
      </c>
      <c r="H38" s="45">
        <f t="shared" si="0"/>
        <v>268750</v>
      </c>
    </row>
    <row r="39" spans="1:8" ht="14.25">
      <c r="A39" s="46" t="s">
        <v>49</v>
      </c>
      <c r="B39" s="43" t="s">
        <v>19</v>
      </c>
      <c r="C39" s="41">
        <v>2</v>
      </c>
      <c r="D39" s="43" t="s">
        <v>11</v>
      </c>
      <c r="E39" s="43">
        <v>2</v>
      </c>
      <c r="F39" s="43">
        <v>63</v>
      </c>
      <c r="G39" s="44">
        <v>17.899999999999999</v>
      </c>
      <c r="H39" s="45">
        <f t="shared" si="0"/>
        <v>284126.98412698414</v>
      </c>
    </row>
    <row r="40" spans="1:8" ht="14.25">
      <c r="A40" s="39" t="s">
        <v>50</v>
      </c>
      <c r="B40" s="43" t="s">
        <v>10</v>
      </c>
      <c r="C40" s="41">
        <v>4</v>
      </c>
      <c r="D40" s="43" t="s">
        <v>21</v>
      </c>
      <c r="E40" s="43">
        <v>3</v>
      </c>
      <c r="F40" s="43">
        <v>72</v>
      </c>
      <c r="G40" s="44">
        <v>12</v>
      </c>
      <c r="H40" s="45">
        <f t="shared" si="0"/>
        <v>166666.66666666666</v>
      </c>
    </row>
    <row r="41" spans="1:8" ht="14.25">
      <c r="A41" s="39" t="s">
        <v>51</v>
      </c>
      <c r="B41" s="43" t="s">
        <v>10</v>
      </c>
      <c r="C41" s="41">
        <v>9</v>
      </c>
      <c r="D41" s="43" t="s">
        <v>11</v>
      </c>
      <c r="E41" s="43">
        <v>2</v>
      </c>
      <c r="F41" s="43">
        <v>71</v>
      </c>
      <c r="G41" s="44">
        <v>16.5</v>
      </c>
      <c r="H41" s="45">
        <f t="shared" si="0"/>
        <v>232394.36619718309</v>
      </c>
    </row>
    <row r="42" spans="1:8" ht="14.25">
      <c r="A42" s="39" t="s">
        <v>52</v>
      </c>
      <c r="B42" s="43" t="s">
        <v>10</v>
      </c>
      <c r="C42" s="41">
        <v>6</v>
      </c>
      <c r="D42" s="43" t="s">
        <v>11</v>
      </c>
      <c r="E42" s="43">
        <v>1</v>
      </c>
      <c r="F42" s="43">
        <v>50</v>
      </c>
      <c r="G42" s="44">
        <v>16</v>
      </c>
      <c r="H42" s="45">
        <f t="shared" si="0"/>
        <v>320000</v>
      </c>
    </row>
    <row r="43" spans="1:8" ht="14.25">
      <c r="A43" s="39" t="s">
        <v>53</v>
      </c>
      <c r="B43" s="43" t="s">
        <v>19</v>
      </c>
      <c r="C43" s="41">
        <v>1</v>
      </c>
      <c r="D43" s="43" t="s">
        <v>11</v>
      </c>
      <c r="E43" s="43">
        <v>2</v>
      </c>
      <c r="F43" s="43">
        <v>40</v>
      </c>
      <c r="G43" s="44">
        <v>11</v>
      </c>
      <c r="H43" s="45">
        <f t="shared" si="0"/>
        <v>275000</v>
      </c>
    </row>
    <row r="44" spans="1:8" ht="14.25">
      <c r="A44" s="46" t="s">
        <v>54</v>
      </c>
      <c r="B44" s="43" t="s">
        <v>10</v>
      </c>
      <c r="C44" s="41">
        <v>13</v>
      </c>
      <c r="D44" s="43" t="s">
        <v>21</v>
      </c>
      <c r="E44" s="43">
        <v>3</v>
      </c>
      <c r="F44" s="43">
        <v>55</v>
      </c>
      <c r="G44" s="44">
        <v>12.8</v>
      </c>
      <c r="H44" s="45">
        <f t="shared" si="0"/>
        <v>232727.27272727274</v>
      </c>
    </row>
    <row r="45" spans="1:8" ht="14.25">
      <c r="A45" s="46" t="s">
        <v>55</v>
      </c>
      <c r="B45" s="43" t="s">
        <v>10</v>
      </c>
      <c r="C45" s="41">
        <v>6</v>
      </c>
      <c r="D45" s="43" t="s">
        <v>11</v>
      </c>
      <c r="E45" s="43">
        <v>1</v>
      </c>
      <c r="F45" s="43">
        <v>52</v>
      </c>
      <c r="G45" s="44">
        <v>17.7</v>
      </c>
      <c r="H45" s="45">
        <f t="shared" si="0"/>
        <v>340384.61538461538</v>
      </c>
    </row>
    <row r="46" spans="1:8" ht="14.25">
      <c r="A46" s="46" t="s">
        <v>56</v>
      </c>
      <c r="B46" s="43" t="s">
        <v>10</v>
      </c>
      <c r="C46" s="41">
        <v>4</v>
      </c>
      <c r="D46" s="43" t="s">
        <v>21</v>
      </c>
      <c r="E46" s="43">
        <v>3</v>
      </c>
      <c r="F46" s="43">
        <v>59</v>
      </c>
      <c r="G46" s="44">
        <v>11</v>
      </c>
      <c r="H46" s="45">
        <f t="shared" si="0"/>
        <v>186440.67796610171</v>
      </c>
    </row>
    <row r="47" spans="1:8" ht="14.25">
      <c r="A47" s="46" t="s">
        <v>57</v>
      </c>
      <c r="B47" s="43" t="s">
        <v>19</v>
      </c>
      <c r="C47" s="41">
        <v>1</v>
      </c>
      <c r="D47" s="43" t="s">
        <v>11</v>
      </c>
      <c r="E47" s="43">
        <v>2</v>
      </c>
      <c r="F47" s="43">
        <v>70</v>
      </c>
      <c r="G47" s="44">
        <v>29.9</v>
      </c>
      <c r="H47" s="45">
        <f t="shared" si="0"/>
        <v>427142.85714285716</v>
      </c>
    </row>
    <row r="48" spans="1:8" ht="14.25">
      <c r="A48" s="46" t="s">
        <v>58</v>
      </c>
      <c r="B48" s="43" t="s">
        <v>10</v>
      </c>
      <c r="C48" s="41">
        <v>13</v>
      </c>
      <c r="D48" s="43" t="s">
        <v>11</v>
      </c>
      <c r="E48" s="43">
        <v>2</v>
      </c>
      <c r="F48" s="43">
        <v>42</v>
      </c>
      <c r="G48" s="44">
        <v>11.5</v>
      </c>
      <c r="H48" s="45">
        <f t="shared" si="0"/>
        <v>273809.52380952379</v>
      </c>
    </row>
    <row r="49" spans="1:8" ht="14.25">
      <c r="A49" s="39" t="s">
        <v>59</v>
      </c>
      <c r="B49" s="43" t="s">
        <v>10</v>
      </c>
      <c r="C49" s="41">
        <v>13</v>
      </c>
      <c r="D49" s="43" t="s">
        <v>11</v>
      </c>
      <c r="E49" s="43">
        <v>2</v>
      </c>
      <c r="F49" s="43">
        <v>57</v>
      </c>
      <c r="G49" s="44">
        <v>18.600000000000001</v>
      </c>
      <c r="H49" s="45">
        <f t="shared" si="0"/>
        <v>326315.78947368421</v>
      </c>
    </row>
    <row r="50" spans="1:8" ht="14.25">
      <c r="A50" s="39" t="s">
        <v>60</v>
      </c>
      <c r="B50" s="43" t="s">
        <v>10</v>
      </c>
      <c r="C50" s="41">
        <v>13</v>
      </c>
      <c r="D50" s="43" t="s">
        <v>21</v>
      </c>
      <c r="E50" s="43">
        <v>2</v>
      </c>
      <c r="F50" s="43">
        <v>74</v>
      </c>
      <c r="G50" s="44">
        <v>15.9</v>
      </c>
      <c r="H50" s="45">
        <f t="shared" si="0"/>
        <v>214864.86486486485</v>
      </c>
    </row>
    <row r="51" spans="1:8" ht="14.25">
      <c r="A51" s="46" t="s">
        <v>61</v>
      </c>
      <c r="B51" s="43" t="s">
        <v>10</v>
      </c>
      <c r="C51" s="41">
        <v>13</v>
      </c>
      <c r="D51" s="43" t="s">
        <v>11</v>
      </c>
      <c r="E51" s="43">
        <v>1</v>
      </c>
      <c r="F51" s="43">
        <v>29</v>
      </c>
      <c r="G51" s="44">
        <v>8.3000000000000007</v>
      </c>
      <c r="H51" s="45">
        <f t="shared" si="0"/>
        <v>286206.89655172417</v>
      </c>
    </row>
    <row r="52" spans="1:8" ht="14.25">
      <c r="A52" s="46" t="s">
        <v>62</v>
      </c>
      <c r="B52" s="43" t="s">
        <v>10</v>
      </c>
      <c r="C52" s="41">
        <v>8</v>
      </c>
      <c r="D52" s="43" t="s">
        <v>11</v>
      </c>
      <c r="E52" s="43">
        <v>3</v>
      </c>
      <c r="F52" s="43">
        <v>110</v>
      </c>
      <c r="G52" s="44">
        <v>21.9</v>
      </c>
      <c r="H52" s="45">
        <f t="shared" si="0"/>
        <v>199090.90909090909</v>
      </c>
    </row>
    <row r="53" spans="1:8" ht="14.25">
      <c r="A53" s="39" t="s">
        <v>63</v>
      </c>
      <c r="B53" s="43" t="s">
        <v>10</v>
      </c>
      <c r="C53" s="41">
        <v>7</v>
      </c>
      <c r="D53" s="43" t="s">
        <v>11</v>
      </c>
      <c r="E53" s="43">
        <v>1</v>
      </c>
      <c r="F53" s="43">
        <v>36</v>
      </c>
      <c r="G53" s="44">
        <v>8.1999999999999993</v>
      </c>
      <c r="H53" s="45">
        <f t="shared" si="0"/>
        <v>227777.77777777775</v>
      </c>
    </row>
    <row r="54" spans="1:8" ht="14.25">
      <c r="A54" s="39" t="s">
        <v>64</v>
      </c>
      <c r="B54" s="43" t="s">
        <v>19</v>
      </c>
      <c r="C54" s="41">
        <v>2</v>
      </c>
      <c r="D54" s="43" t="s">
        <v>11</v>
      </c>
      <c r="E54" s="43">
        <v>2</v>
      </c>
      <c r="F54" s="43">
        <v>99</v>
      </c>
      <c r="G54" s="44">
        <v>35</v>
      </c>
      <c r="H54" s="45">
        <f t="shared" si="0"/>
        <v>353535.35353535356</v>
      </c>
    </row>
    <row r="55" spans="1:8" ht="14.25">
      <c r="A55" s="39" t="s">
        <v>65</v>
      </c>
      <c r="B55" s="43" t="s">
        <v>10</v>
      </c>
      <c r="C55" s="41">
        <v>9</v>
      </c>
      <c r="D55" s="43" t="s">
        <v>11</v>
      </c>
      <c r="E55" s="43">
        <v>1</v>
      </c>
      <c r="F55" s="43">
        <v>34</v>
      </c>
      <c r="G55" s="44">
        <v>8.9</v>
      </c>
      <c r="H55" s="45">
        <f t="shared" si="0"/>
        <v>261764.70588235295</v>
      </c>
    </row>
    <row r="56" spans="1:8" ht="14.25">
      <c r="A56" s="46" t="s">
        <v>66</v>
      </c>
      <c r="B56" s="43" t="s">
        <v>10</v>
      </c>
      <c r="C56" s="41">
        <v>9</v>
      </c>
      <c r="D56" s="43" t="s">
        <v>11</v>
      </c>
      <c r="E56" s="43">
        <v>2</v>
      </c>
      <c r="F56" s="43">
        <v>40</v>
      </c>
      <c r="G56" s="44">
        <v>10.9</v>
      </c>
      <c r="H56" s="45">
        <f t="shared" si="0"/>
        <v>272500</v>
      </c>
    </row>
    <row r="57" spans="1:8" ht="14.25">
      <c r="A57" s="39" t="s">
        <v>67</v>
      </c>
      <c r="B57" s="43" t="s">
        <v>10</v>
      </c>
      <c r="C57" s="41">
        <v>5</v>
      </c>
      <c r="D57" s="43" t="s">
        <v>11</v>
      </c>
      <c r="E57" s="43">
        <v>3</v>
      </c>
      <c r="F57" s="43">
        <v>84</v>
      </c>
      <c r="G57" s="44">
        <v>29.5</v>
      </c>
      <c r="H57" s="45">
        <f t="shared" si="0"/>
        <v>351190.47619047621</v>
      </c>
    </row>
    <row r="58" spans="1:8" ht="14.25">
      <c r="A58" s="39" t="s">
        <v>68</v>
      </c>
      <c r="B58" s="43" t="s">
        <v>10</v>
      </c>
      <c r="C58" s="41">
        <v>13</v>
      </c>
      <c r="D58" s="43" t="s">
        <v>21</v>
      </c>
      <c r="E58" s="43">
        <v>2</v>
      </c>
      <c r="F58" s="43">
        <v>58</v>
      </c>
      <c r="G58" s="44">
        <v>11.8</v>
      </c>
      <c r="H58" s="45">
        <f t="shared" si="0"/>
        <v>203448.27586206896</v>
      </c>
    </row>
    <row r="59" spans="1:8" ht="14.25">
      <c r="A59" s="46" t="s">
        <v>69</v>
      </c>
      <c r="B59" s="43" t="s">
        <v>10</v>
      </c>
      <c r="C59" s="41">
        <v>13</v>
      </c>
      <c r="D59" s="43" t="s">
        <v>11</v>
      </c>
      <c r="E59" s="43">
        <v>1</v>
      </c>
      <c r="F59" s="43">
        <v>24</v>
      </c>
      <c r="G59" s="44">
        <v>6.2</v>
      </c>
      <c r="H59" s="45">
        <f t="shared" si="0"/>
        <v>258333.33333333334</v>
      </c>
    </row>
    <row r="60" spans="1:8" ht="14.25">
      <c r="A60" s="39" t="s">
        <v>70</v>
      </c>
      <c r="B60" s="43" t="s">
        <v>10</v>
      </c>
      <c r="C60" s="41">
        <v>9</v>
      </c>
      <c r="D60" s="43" t="s">
        <v>11</v>
      </c>
      <c r="E60" s="43">
        <v>3</v>
      </c>
      <c r="F60" s="43">
        <v>71</v>
      </c>
      <c r="G60" s="44">
        <v>16.899999999999999</v>
      </c>
      <c r="H60" s="45">
        <f t="shared" si="0"/>
        <v>238028.1690140845</v>
      </c>
    </row>
    <row r="61" spans="1:8" ht="14.25">
      <c r="A61" s="46" t="s">
        <v>71</v>
      </c>
      <c r="B61" s="43" t="s">
        <v>10</v>
      </c>
      <c r="C61" s="41">
        <v>13</v>
      </c>
      <c r="D61" s="43" t="s">
        <v>11</v>
      </c>
      <c r="E61" s="43">
        <v>5</v>
      </c>
      <c r="F61" s="43">
        <v>70</v>
      </c>
      <c r="G61" s="44">
        <v>27</v>
      </c>
      <c r="H61" s="45">
        <f t="shared" si="0"/>
        <v>385714.28571428574</v>
      </c>
    </row>
    <row r="62" spans="1:8" ht="14.25">
      <c r="A62" s="39" t="s">
        <v>72</v>
      </c>
      <c r="B62" s="43" t="s">
        <v>10</v>
      </c>
      <c r="C62" s="41">
        <v>6</v>
      </c>
      <c r="D62" s="43" t="s">
        <v>11</v>
      </c>
      <c r="E62" s="43">
        <v>1</v>
      </c>
      <c r="F62" s="43">
        <v>45</v>
      </c>
      <c r="G62" s="44">
        <v>12</v>
      </c>
      <c r="H62" s="45">
        <f t="shared" si="0"/>
        <v>266666.66666666669</v>
      </c>
    </row>
    <row r="63" spans="1:8" ht="14.25">
      <c r="A63" s="39" t="s">
        <v>73</v>
      </c>
      <c r="B63" s="43" t="s">
        <v>10</v>
      </c>
      <c r="C63" s="41">
        <v>9</v>
      </c>
      <c r="D63" s="43" t="s">
        <v>11</v>
      </c>
      <c r="E63" s="43">
        <v>2</v>
      </c>
      <c r="F63" s="43">
        <v>52</v>
      </c>
      <c r="G63" s="44">
        <v>16.5</v>
      </c>
      <c r="H63" s="45">
        <f t="shared" si="0"/>
        <v>317307.69230769231</v>
      </c>
    </row>
    <row r="64" spans="1:8" ht="14.25">
      <c r="A64" s="39" t="s">
        <v>74</v>
      </c>
      <c r="B64" s="43" t="s">
        <v>10</v>
      </c>
      <c r="C64" s="41">
        <v>9</v>
      </c>
      <c r="D64" s="43" t="s">
        <v>11</v>
      </c>
      <c r="E64" s="43">
        <v>2</v>
      </c>
      <c r="F64" s="43">
        <v>58</v>
      </c>
      <c r="G64" s="44">
        <v>18.5</v>
      </c>
      <c r="H64" s="45">
        <f t="shared" si="0"/>
        <v>318965.5172413793</v>
      </c>
    </row>
    <row r="65" spans="1:8" ht="14.25">
      <c r="A65" s="39" t="s">
        <v>75</v>
      </c>
      <c r="B65" s="43" t="s">
        <v>19</v>
      </c>
      <c r="C65" s="41">
        <v>11</v>
      </c>
      <c r="D65" s="43" t="s">
        <v>21</v>
      </c>
      <c r="E65" s="43">
        <v>3</v>
      </c>
      <c r="F65" s="43">
        <v>65</v>
      </c>
      <c r="G65" s="44">
        <v>11.5</v>
      </c>
      <c r="H65" s="45">
        <f t="shared" si="0"/>
        <v>176923.07692307694</v>
      </c>
    </row>
    <row r="66" spans="1:8" ht="14.25">
      <c r="A66" s="39" t="s">
        <v>76</v>
      </c>
      <c r="B66" s="43" t="s">
        <v>10</v>
      </c>
      <c r="C66" s="41">
        <v>8</v>
      </c>
      <c r="D66" s="43" t="s">
        <v>11</v>
      </c>
      <c r="E66" s="43">
        <v>3</v>
      </c>
      <c r="F66" s="43">
        <v>97</v>
      </c>
      <c r="G66" s="44">
        <v>20</v>
      </c>
      <c r="H66" s="45">
        <f t="shared" si="0"/>
        <v>206185.56701030929</v>
      </c>
    </row>
    <row r="67" spans="1:8" ht="14.25">
      <c r="A67" s="39" t="s">
        <v>77</v>
      </c>
      <c r="B67" s="43" t="s">
        <v>10</v>
      </c>
      <c r="C67" s="41">
        <v>13</v>
      </c>
      <c r="D67" s="43" t="s">
        <v>11</v>
      </c>
      <c r="E67" s="43">
        <v>1</v>
      </c>
      <c r="F67" s="43">
        <v>23</v>
      </c>
      <c r="G67" s="44">
        <v>7</v>
      </c>
      <c r="H67" s="45">
        <f t="shared" si="0"/>
        <v>304347.82608695654</v>
      </c>
    </row>
    <row r="68" spans="1:8" ht="14.25">
      <c r="A68" s="39" t="s">
        <v>78</v>
      </c>
      <c r="B68" s="43" t="s">
        <v>10</v>
      </c>
      <c r="C68" s="41">
        <v>17</v>
      </c>
      <c r="D68" s="43" t="s">
        <v>21</v>
      </c>
      <c r="E68" s="43">
        <v>3</v>
      </c>
      <c r="F68" s="43">
        <v>78</v>
      </c>
      <c r="G68" s="44">
        <v>11.9</v>
      </c>
      <c r="H68" s="45">
        <f t="shared" ref="H68:H106" si="1">G68*1000000/F68</f>
        <v>152564.10256410256</v>
      </c>
    </row>
    <row r="69" spans="1:8" ht="14.25">
      <c r="A69" s="39" t="s">
        <v>79</v>
      </c>
      <c r="B69" s="43" t="s">
        <v>10</v>
      </c>
      <c r="C69" s="41">
        <v>10</v>
      </c>
      <c r="D69" s="43" t="s">
        <v>21</v>
      </c>
      <c r="E69" s="43">
        <v>1</v>
      </c>
      <c r="F69" s="43">
        <v>36</v>
      </c>
      <c r="G69" s="44">
        <v>6.9</v>
      </c>
      <c r="H69" s="45">
        <f t="shared" si="1"/>
        <v>191666.66666666666</v>
      </c>
    </row>
    <row r="70" spans="1:8" ht="14.25">
      <c r="A70" s="46" t="s">
        <v>80</v>
      </c>
      <c r="B70" s="43" t="s">
        <v>10</v>
      </c>
      <c r="C70" s="41">
        <v>15</v>
      </c>
      <c r="D70" s="43" t="s">
        <v>21</v>
      </c>
      <c r="E70" s="43">
        <v>2</v>
      </c>
      <c r="F70" s="43">
        <v>55</v>
      </c>
      <c r="G70" s="44">
        <v>10.5</v>
      </c>
      <c r="H70" s="45">
        <f t="shared" si="1"/>
        <v>190909.09090909091</v>
      </c>
    </row>
    <row r="71" spans="1:8" ht="14.25">
      <c r="A71" s="39" t="s">
        <v>81</v>
      </c>
      <c r="B71" s="43" t="s">
        <v>10</v>
      </c>
      <c r="C71" s="41">
        <v>13</v>
      </c>
      <c r="D71" s="43" t="s">
        <v>11</v>
      </c>
      <c r="E71" s="43">
        <v>2</v>
      </c>
      <c r="F71" s="43">
        <v>50</v>
      </c>
      <c r="G71" s="44">
        <v>14.5</v>
      </c>
      <c r="H71" s="45">
        <f t="shared" si="1"/>
        <v>290000</v>
      </c>
    </row>
    <row r="72" spans="1:8" ht="14.25">
      <c r="A72" s="46" t="s">
        <v>82</v>
      </c>
      <c r="B72" s="43" t="s">
        <v>10</v>
      </c>
      <c r="C72" s="41">
        <v>13</v>
      </c>
      <c r="D72" s="43" t="s">
        <v>11</v>
      </c>
      <c r="E72" s="43">
        <v>1</v>
      </c>
      <c r="F72" s="43">
        <v>44</v>
      </c>
      <c r="G72" s="44">
        <v>13</v>
      </c>
      <c r="H72" s="45">
        <f t="shared" si="1"/>
        <v>295454.54545454547</v>
      </c>
    </row>
    <row r="73" spans="1:8" ht="14.25">
      <c r="A73" s="39" t="s">
        <v>83</v>
      </c>
      <c r="B73" s="43" t="s">
        <v>10</v>
      </c>
      <c r="C73" s="41">
        <v>7</v>
      </c>
      <c r="D73" s="43" t="s">
        <v>11</v>
      </c>
      <c r="E73" s="43">
        <v>2</v>
      </c>
      <c r="F73" s="43">
        <v>57</v>
      </c>
      <c r="G73" s="44">
        <v>14.7</v>
      </c>
      <c r="H73" s="45">
        <f t="shared" si="1"/>
        <v>257894.73684210525</v>
      </c>
    </row>
    <row r="74" spans="1:8" ht="14.25">
      <c r="A74" s="46" t="s">
        <v>84</v>
      </c>
      <c r="B74" s="43" t="s">
        <v>10</v>
      </c>
      <c r="C74" s="41">
        <v>9</v>
      </c>
      <c r="D74" s="43" t="s">
        <v>11</v>
      </c>
      <c r="E74" s="43">
        <v>3</v>
      </c>
      <c r="F74" s="43">
        <v>105</v>
      </c>
      <c r="G74" s="44">
        <v>29</v>
      </c>
      <c r="H74" s="45">
        <f t="shared" si="1"/>
        <v>276190.47619047621</v>
      </c>
    </row>
    <row r="75" spans="1:8" ht="14.25">
      <c r="A75" s="39" t="s">
        <v>85</v>
      </c>
      <c r="B75" s="43" t="s">
        <v>10</v>
      </c>
      <c r="C75" s="41">
        <v>8</v>
      </c>
      <c r="D75" s="43" t="s">
        <v>11</v>
      </c>
      <c r="E75" s="43">
        <v>1</v>
      </c>
      <c r="F75" s="43">
        <v>43</v>
      </c>
      <c r="G75" s="44">
        <v>11</v>
      </c>
      <c r="H75" s="45">
        <f t="shared" si="1"/>
        <v>255813.95348837209</v>
      </c>
    </row>
    <row r="76" spans="1:8" ht="14.25">
      <c r="A76" s="39" t="s">
        <v>86</v>
      </c>
      <c r="B76" s="43" t="s">
        <v>10</v>
      </c>
      <c r="C76" s="41">
        <v>8</v>
      </c>
      <c r="D76" s="43" t="s">
        <v>11</v>
      </c>
      <c r="E76" s="43">
        <v>1</v>
      </c>
      <c r="F76" s="43">
        <v>27</v>
      </c>
      <c r="G76" s="44">
        <v>8.6</v>
      </c>
      <c r="H76" s="45">
        <f t="shared" si="1"/>
        <v>318518.51851851854</v>
      </c>
    </row>
    <row r="77" spans="1:8" ht="14.25">
      <c r="A77" s="39" t="s">
        <v>87</v>
      </c>
      <c r="B77" s="43" t="s">
        <v>10</v>
      </c>
      <c r="C77" s="41">
        <v>13</v>
      </c>
      <c r="D77" s="43" t="s">
        <v>11</v>
      </c>
      <c r="E77" s="43">
        <v>2</v>
      </c>
      <c r="F77" s="43">
        <v>39</v>
      </c>
      <c r="G77" s="44">
        <v>16.899999999999999</v>
      </c>
      <c r="H77" s="45">
        <f t="shared" si="1"/>
        <v>433333.33333333331</v>
      </c>
    </row>
    <row r="78" spans="1:8" ht="14.25">
      <c r="A78" s="39" t="s">
        <v>88</v>
      </c>
      <c r="B78" s="43" t="s">
        <v>10</v>
      </c>
      <c r="C78" s="41">
        <v>13</v>
      </c>
      <c r="D78" s="43" t="s">
        <v>21</v>
      </c>
      <c r="E78" s="43">
        <v>4</v>
      </c>
      <c r="F78" s="43">
        <v>75</v>
      </c>
      <c r="G78" s="44">
        <v>16</v>
      </c>
      <c r="H78" s="45">
        <f t="shared" si="1"/>
        <v>213333.33333333334</v>
      </c>
    </row>
    <row r="79" spans="1:8" ht="14.25">
      <c r="A79" s="39" t="s">
        <v>89</v>
      </c>
      <c r="B79" s="43" t="s">
        <v>19</v>
      </c>
      <c r="C79" s="41">
        <v>2</v>
      </c>
      <c r="D79" s="43" t="s">
        <v>11</v>
      </c>
      <c r="E79" s="43">
        <v>2</v>
      </c>
      <c r="F79" s="43">
        <v>60</v>
      </c>
      <c r="G79" s="44">
        <v>19.899999999999999</v>
      </c>
      <c r="H79" s="45">
        <f t="shared" si="1"/>
        <v>331666.66666666669</v>
      </c>
    </row>
    <row r="80" spans="1:8" ht="14.25">
      <c r="A80" s="39" t="s">
        <v>90</v>
      </c>
      <c r="B80" s="43" t="s">
        <v>10</v>
      </c>
      <c r="C80" s="41">
        <v>13</v>
      </c>
      <c r="D80" s="43" t="s">
        <v>11</v>
      </c>
      <c r="E80" s="43">
        <v>2</v>
      </c>
      <c r="F80" s="43">
        <v>96</v>
      </c>
      <c r="G80" s="44">
        <v>31.5</v>
      </c>
      <c r="H80" s="45">
        <f t="shared" si="1"/>
        <v>328125</v>
      </c>
    </row>
    <row r="81" spans="1:8" ht="14.25">
      <c r="A81" s="46" t="s">
        <v>91</v>
      </c>
      <c r="B81" s="43" t="s">
        <v>10</v>
      </c>
      <c r="C81" s="41">
        <v>9</v>
      </c>
      <c r="D81" s="43" t="s">
        <v>11</v>
      </c>
      <c r="E81" s="43">
        <v>2</v>
      </c>
      <c r="F81" s="43">
        <v>61</v>
      </c>
      <c r="G81" s="44">
        <v>15.7</v>
      </c>
      <c r="H81" s="45">
        <f t="shared" si="1"/>
        <v>257377.04918032786</v>
      </c>
    </row>
    <row r="82" spans="1:8" ht="14.25">
      <c r="A82" s="39" t="s">
        <v>92</v>
      </c>
      <c r="B82" s="43" t="s">
        <v>10</v>
      </c>
      <c r="C82" s="41">
        <v>13</v>
      </c>
      <c r="D82" s="43" t="s">
        <v>11</v>
      </c>
      <c r="E82" s="43">
        <v>1</v>
      </c>
      <c r="F82" s="43">
        <v>26</v>
      </c>
      <c r="G82" s="44">
        <v>7.3</v>
      </c>
      <c r="H82" s="45">
        <f t="shared" si="1"/>
        <v>280769.23076923075</v>
      </c>
    </row>
    <row r="83" spans="1:8" ht="14.25">
      <c r="A83" s="46" t="s">
        <v>93</v>
      </c>
      <c r="B83" s="43" t="s">
        <v>10</v>
      </c>
      <c r="C83" s="41">
        <v>9</v>
      </c>
      <c r="D83" s="43" t="s">
        <v>11</v>
      </c>
      <c r="E83" s="43">
        <v>1</v>
      </c>
      <c r="F83" s="43">
        <v>30</v>
      </c>
      <c r="G83" s="44">
        <v>9.4</v>
      </c>
      <c r="H83" s="45">
        <f t="shared" si="1"/>
        <v>313333.33333333331</v>
      </c>
    </row>
    <row r="84" spans="1:8" ht="14.25">
      <c r="A84" s="39" t="s">
        <v>94</v>
      </c>
      <c r="B84" s="43" t="s">
        <v>10</v>
      </c>
      <c r="C84" s="41">
        <v>13</v>
      </c>
      <c r="D84" s="43" t="s">
        <v>21</v>
      </c>
      <c r="E84" s="43">
        <v>4</v>
      </c>
      <c r="F84" s="43">
        <v>80</v>
      </c>
      <c r="G84" s="44">
        <v>16.8</v>
      </c>
      <c r="H84" s="45">
        <f t="shared" si="1"/>
        <v>210000</v>
      </c>
    </row>
    <row r="85" spans="1:8" ht="14.25">
      <c r="A85" s="46" t="s">
        <v>95</v>
      </c>
      <c r="B85" s="43" t="s">
        <v>10</v>
      </c>
      <c r="C85" s="41">
        <v>13</v>
      </c>
      <c r="D85" s="43" t="s">
        <v>21</v>
      </c>
      <c r="E85" s="43">
        <v>1</v>
      </c>
      <c r="F85" s="43">
        <v>27</v>
      </c>
      <c r="G85" s="44">
        <v>7.2</v>
      </c>
      <c r="H85" s="45">
        <f t="shared" si="1"/>
        <v>266666.66666666669</v>
      </c>
    </row>
    <row r="86" spans="1:8" ht="14.25">
      <c r="A86" s="39" t="s">
        <v>96</v>
      </c>
      <c r="B86" s="43" t="s">
        <v>10</v>
      </c>
      <c r="C86" s="41">
        <v>9</v>
      </c>
      <c r="D86" s="43" t="s">
        <v>11</v>
      </c>
      <c r="E86" s="43">
        <v>3</v>
      </c>
      <c r="F86" s="43">
        <v>96</v>
      </c>
      <c r="G86" s="44">
        <v>29.9</v>
      </c>
      <c r="H86" s="45">
        <f t="shared" si="1"/>
        <v>311458.33333333331</v>
      </c>
    </row>
    <row r="87" spans="1:8" ht="14.25">
      <c r="A87" s="39" t="s">
        <v>97</v>
      </c>
      <c r="B87" s="43" t="s">
        <v>10</v>
      </c>
      <c r="C87" s="41">
        <v>9</v>
      </c>
      <c r="D87" s="43" t="s">
        <v>11</v>
      </c>
      <c r="E87" s="43">
        <v>2</v>
      </c>
      <c r="F87" s="43">
        <v>72</v>
      </c>
      <c r="G87" s="44">
        <v>16.8</v>
      </c>
      <c r="H87" s="45">
        <f t="shared" si="1"/>
        <v>233333.33333333334</v>
      </c>
    </row>
    <row r="88" spans="1:8" ht="14.25">
      <c r="A88" s="39" t="s">
        <v>98</v>
      </c>
      <c r="B88" s="43" t="s">
        <v>10</v>
      </c>
      <c r="C88" s="41">
        <v>14</v>
      </c>
      <c r="D88" s="43" t="s">
        <v>11</v>
      </c>
      <c r="E88" s="43">
        <v>1</v>
      </c>
      <c r="F88" s="43">
        <v>29</v>
      </c>
      <c r="G88" s="44">
        <v>8.5</v>
      </c>
      <c r="H88" s="45">
        <f t="shared" si="1"/>
        <v>293103.44827586209</v>
      </c>
    </row>
    <row r="89" spans="1:8" ht="14.25">
      <c r="A89" s="39" t="s">
        <v>99</v>
      </c>
      <c r="B89" s="43" t="s">
        <v>10</v>
      </c>
      <c r="C89" s="41">
        <v>8</v>
      </c>
      <c r="D89" s="43" t="s">
        <v>11</v>
      </c>
      <c r="E89" s="43">
        <v>3</v>
      </c>
      <c r="F89" s="43">
        <v>100</v>
      </c>
      <c r="G89" s="44">
        <v>15.8</v>
      </c>
      <c r="H89" s="45">
        <f t="shared" si="1"/>
        <v>158000</v>
      </c>
    </row>
    <row r="90" spans="1:8" ht="14.25">
      <c r="A90" s="39" t="s">
        <v>100</v>
      </c>
      <c r="B90" s="43" t="s">
        <v>10</v>
      </c>
      <c r="C90" s="41">
        <v>5</v>
      </c>
      <c r="D90" s="43" t="s">
        <v>11</v>
      </c>
      <c r="E90" s="43">
        <v>2</v>
      </c>
      <c r="F90" s="43">
        <v>81</v>
      </c>
      <c r="G90" s="44">
        <v>25.9</v>
      </c>
      <c r="H90" s="45">
        <f t="shared" si="1"/>
        <v>319753.08641975309</v>
      </c>
    </row>
    <row r="91" spans="1:8" ht="14.25">
      <c r="A91" s="39" t="s">
        <v>101</v>
      </c>
      <c r="B91" s="43" t="s">
        <v>10</v>
      </c>
      <c r="C91" s="41">
        <v>8</v>
      </c>
      <c r="D91" s="43" t="s">
        <v>11</v>
      </c>
      <c r="E91" s="43">
        <v>1</v>
      </c>
      <c r="F91" s="43">
        <v>31</v>
      </c>
      <c r="G91" s="44">
        <v>7.9</v>
      </c>
      <c r="H91" s="45">
        <f t="shared" si="1"/>
        <v>254838.70967741936</v>
      </c>
    </row>
    <row r="92" spans="1:8" ht="14.25">
      <c r="A92" s="46" t="s">
        <v>102</v>
      </c>
      <c r="B92" s="43" t="s">
        <v>10</v>
      </c>
      <c r="C92" s="41">
        <v>5</v>
      </c>
      <c r="D92" s="43" t="s">
        <v>11</v>
      </c>
      <c r="E92" s="43">
        <v>2</v>
      </c>
      <c r="F92" s="43">
        <v>62</v>
      </c>
      <c r="G92" s="44">
        <v>27.4</v>
      </c>
      <c r="H92" s="45">
        <f t="shared" si="1"/>
        <v>441935.48387096776</v>
      </c>
    </row>
    <row r="93" spans="1:8" ht="14.25">
      <c r="A93" s="39" t="s">
        <v>103</v>
      </c>
      <c r="B93" s="43" t="s">
        <v>10</v>
      </c>
      <c r="C93" s="41">
        <v>13</v>
      </c>
      <c r="D93" s="43" t="s">
        <v>11</v>
      </c>
      <c r="E93" s="43">
        <v>1</v>
      </c>
      <c r="F93" s="43">
        <v>40</v>
      </c>
      <c r="G93" s="44">
        <v>16.5</v>
      </c>
      <c r="H93" s="45">
        <f t="shared" si="1"/>
        <v>412500</v>
      </c>
    </row>
    <row r="94" spans="1:8" ht="14.25">
      <c r="A94" s="46" t="s">
        <v>104</v>
      </c>
      <c r="B94" s="43" t="s">
        <v>10</v>
      </c>
      <c r="C94" s="41">
        <v>9</v>
      </c>
      <c r="D94" s="43" t="s">
        <v>11</v>
      </c>
      <c r="E94" s="43">
        <v>1</v>
      </c>
      <c r="F94" s="43">
        <v>40</v>
      </c>
      <c r="G94" s="44">
        <v>11.5</v>
      </c>
      <c r="H94" s="45">
        <f t="shared" si="1"/>
        <v>287500</v>
      </c>
    </row>
    <row r="95" spans="1:8" ht="14.25">
      <c r="A95" s="39" t="s">
        <v>105</v>
      </c>
      <c r="B95" s="43" t="s">
        <v>19</v>
      </c>
      <c r="C95" s="41">
        <v>11</v>
      </c>
      <c r="D95" s="43" t="s">
        <v>11</v>
      </c>
      <c r="E95" s="43">
        <v>3</v>
      </c>
      <c r="F95" s="43">
        <v>105</v>
      </c>
      <c r="G95" s="44">
        <v>29</v>
      </c>
      <c r="H95" s="45">
        <f t="shared" si="1"/>
        <v>276190.47619047621</v>
      </c>
    </row>
    <row r="96" spans="1:8" ht="14.25">
      <c r="A96" s="39" t="s">
        <v>106</v>
      </c>
      <c r="B96" s="43" t="s">
        <v>10</v>
      </c>
      <c r="C96" s="41">
        <v>13</v>
      </c>
      <c r="D96" s="43" t="s">
        <v>11</v>
      </c>
      <c r="E96" s="43">
        <v>2</v>
      </c>
      <c r="F96" s="43">
        <v>54</v>
      </c>
      <c r="G96" s="44">
        <v>15.5</v>
      </c>
      <c r="H96" s="45">
        <f t="shared" si="1"/>
        <v>287037.03703703702</v>
      </c>
    </row>
    <row r="97" spans="1:8" ht="14.25">
      <c r="A97" s="39" t="s">
        <v>107</v>
      </c>
      <c r="B97" s="43" t="s">
        <v>10</v>
      </c>
      <c r="C97" s="41">
        <v>14</v>
      </c>
      <c r="D97" s="43" t="s">
        <v>11</v>
      </c>
      <c r="E97" s="43">
        <v>1</v>
      </c>
      <c r="F97" s="43">
        <v>38</v>
      </c>
      <c r="G97" s="44">
        <v>10.5</v>
      </c>
      <c r="H97" s="45">
        <f t="shared" si="1"/>
        <v>276315.78947368421</v>
      </c>
    </row>
    <row r="98" spans="1:8" ht="14.25">
      <c r="A98" s="46" t="s">
        <v>108</v>
      </c>
      <c r="B98" s="43" t="s">
        <v>10</v>
      </c>
      <c r="C98" s="41">
        <v>13</v>
      </c>
      <c r="D98" s="43" t="s">
        <v>11</v>
      </c>
      <c r="E98" s="43">
        <v>3</v>
      </c>
      <c r="F98" s="43">
        <v>77</v>
      </c>
      <c r="G98" s="44">
        <v>36</v>
      </c>
      <c r="H98" s="45">
        <f t="shared" si="1"/>
        <v>467532.4675324675</v>
      </c>
    </row>
    <row r="99" spans="1:8" ht="14.25">
      <c r="A99" s="39" t="s">
        <v>109</v>
      </c>
      <c r="B99" s="43" t="s">
        <v>10</v>
      </c>
      <c r="C99" s="41">
        <v>13</v>
      </c>
      <c r="D99" s="43" t="s">
        <v>11</v>
      </c>
      <c r="E99" s="43">
        <v>1</v>
      </c>
      <c r="F99" s="43">
        <v>25</v>
      </c>
      <c r="G99" s="44">
        <v>6.6</v>
      </c>
      <c r="H99" s="45">
        <f t="shared" si="1"/>
        <v>264000</v>
      </c>
    </row>
    <row r="100" spans="1:8" ht="14.25">
      <c r="A100" s="39" t="s">
        <v>110</v>
      </c>
      <c r="B100" s="43" t="s">
        <v>10</v>
      </c>
      <c r="C100" s="41">
        <v>6</v>
      </c>
      <c r="D100" s="43" t="s">
        <v>11</v>
      </c>
      <c r="E100" s="43">
        <v>5</v>
      </c>
      <c r="F100" s="43">
        <v>153</v>
      </c>
      <c r="G100" s="44">
        <v>37.299999999999997</v>
      </c>
      <c r="H100" s="45">
        <f t="shared" si="1"/>
        <v>243790.84967320261</v>
      </c>
    </row>
    <row r="101" spans="1:8" ht="14.25">
      <c r="A101" s="39" t="s">
        <v>111</v>
      </c>
      <c r="B101" s="43" t="s">
        <v>10</v>
      </c>
      <c r="C101" s="41">
        <v>9</v>
      </c>
      <c r="D101" s="43" t="s">
        <v>11</v>
      </c>
      <c r="E101" s="43">
        <v>3</v>
      </c>
      <c r="F101" s="43">
        <v>80</v>
      </c>
      <c r="G101" s="44">
        <v>18.2</v>
      </c>
      <c r="H101" s="45">
        <f t="shared" si="1"/>
        <v>227500</v>
      </c>
    </row>
    <row r="102" spans="1:8" ht="14.25">
      <c r="A102" s="39" t="s">
        <v>112</v>
      </c>
      <c r="B102" s="43" t="s">
        <v>10</v>
      </c>
      <c r="C102" s="41">
        <v>8</v>
      </c>
      <c r="D102" s="43" t="s">
        <v>11</v>
      </c>
      <c r="E102" s="43">
        <v>2</v>
      </c>
      <c r="F102" s="43">
        <v>77</v>
      </c>
      <c r="G102" s="44">
        <v>16.5</v>
      </c>
      <c r="H102" s="45">
        <f t="shared" si="1"/>
        <v>214285.71428571429</v>
      </c>
    </row>
    <row r="103" spans="1:8" ht="14.25">
      <c r="A103" s="39" t="s">
        <v>113</v>
      </c>
      <c r="B103" s="43" t="s">
        <v>10</v>
      </c>
      <c r="C103" s="41">
        <v>21</v>
      </c>
      <c r="D103" s="43" t="s">
        <v>21</v>
      </c>
      <c r="E103" s="43">
        <v>2</v>
      </c>
      <c r="F103" s="43">
        <v>35</v>
      </c>
      <c r="G103" s="44">
        <v>8</v>
      </c>
      <c r="H103" s="45">
        <f t="shared" si="1"/>
        <v>228571.42857142858</v>
      </c>
    </row>
    <row r="104" spans="1:8" ht="14.25">
      <c r="A104" s="39" t="s">
        <v>114</v>
      </c>
      <c r="B104" s="43" t="s">
        <v>10</v>
      </c>
      <c r="C104" s="41">
        <v>9</v>
      </c>
      <c r="D104" s="43" t="s">
        <v>11</v>
      </c>
      <c r="E104" s="43">
        <v>2</v>
      </c>
      <c r="F104" s="43">
        <v>82</v>
      </c>
      <c r="G104" s="44">
        <v>18</v>
      </c>
      <c r="H104" s="45">
        <f t="shared" si="1"/>
        <v>219512.19512195123</v>
      </c>
    </row>
    <row r="105" spans="1:8" ht="14.25">
      <c r="A105" s="46" t="s">
        <v>115</v>
      </c>
      <c r="B105" s="43" t="s">
        <v>10</v>
      </c>
      <c r="C105" s="41">
        <v>15</v>
      </c>
      <c r="D105" s="43" t="s">
        <v>11</v>
      </c>
      <c r="E105" s="43">
        <v>1</v>
      </c>
      <c r="F105" s="43">
        <v>32</v>
      </c>
      <c r="G105" s="44">
        <v>11</v>
      </c>
      <c r="H105" s="45">
        <f t="shared" si="1"/>
        <v>343750</v>
      </c>
    </row>
    <row r="106" spans="1:8" ht="15" thickBot="1">
      <c r="A106" s="48" t="s">
        <v>116</v>
      </c>
      <c r="B106" s="52" t="s">
        <v>19</v>
      </c>
      <c r="C106" s="50">
        <v>12</v>
      </c>
      <c r="D106" s="52" t="s">
        <v>11</v>
      </c>
      <c r="E106" s="52">
        <v>3</v>
      </c>
      <c r="F106" s="52">
        <v>68</v>
      </c>
      <c r="G106" s="53">
        <v>39</v>
      </c>
      <c r="H106" s="54">
        <f t="shared" si="1"/>
        <v>573529.4117647059</v>
      </c>
    </row>
  </sheetData>
  <sheetProtection selectLockedCells="1" selectUnlockedCells="1"/>
  <mergeCells count="5">
    <mergeCell ref="A1:H1"/>
    <mergeCell ref="J1:N6"/>
    <mergeCell ref="J9:N11"/>
    <mergeCell ref="J18:N21"/>
    <mergeCell ref="J28:N3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V65539"/>
  <sheetViews>
    <sheetView workbookViewId="0">
      <selection activeCell="L6" sqref="L6"/>
    </sheetView>
  </sheetViews>
  <sheetFormatPr defaultColWidth="9.140625" defaultRowHeight="14.25"/>
  <cols>
    <col min="1" max="1" width="19.140625" style="12" customWidth="1"/>
    <col min="2" max="2" width="11.7109375" style="13" customWidth="1"/>
    <col min="3" max="4" width="10.42578125" style="13" customWidth="1"/>
    <col min="5" max="5" width="11" style="13" customWidth="1"/>
    <col min="6" max="6" width="10.42578125" style="13" customWidth="1"/>
    <col min="7" max="9" width="10.42578125" style="12" customWidth="1"/>
    <col min="10" max="256" width="9.7109375" style="12" customWidth="1"/>
    <col min="257" max="16384" width="9.140625" style="14"/>
  </cols>
  <sheetData>
    <row r="10" spans="1:15" s="12" customFormat="1" ht="15">
      <c r="B10" s="13"/>
      <c r="C10" s="13"/>
      <c r="D10" s="13"/>
      <c r="E10" s="13"/>
      <c r="F10" s="13"/>
      <c r="H10" s="14"/>
      <c r="I10" s="14"/>
      <c r="J10" s="14"/>
      <c r="K10" s="14"/>
      <c r="L10" s="14"/>
      <c r="M10" s="14"/>
      <c r="N10" s="14"/>
      <c r="O10" s="15"/>
    </row>
    <row r="11" spans="1:15" s="12" customFormat="1" ht="27.75" customHeight="1">
      <c r="A11" s="16" t="s">
        <v>117</v>
      </c>
      <c r="B11" s="16" t="s">
        <v>118</v>
      </c>
      <c r="C11" s="16" t="s">
        <v>119</v>
      </c>
      <c r="D11" s="16" t="s">
        <v>120</v>
      </c>
      <c r="E11" s="16" t="s">
        <v>121</v>
      </c>
      <c r="F11" s="16" t="s">
        <v>122</v>
      </c>
      <c r="H11" s="14"/>
      <c r="I11" s="14"/>
      <c r="J11" s="14"/>
      <c r="K11" s="14"/>
      <c r="L11" s="14"/>
      <c r="M11" s="14"/>
      <c r="N11" s="14"/>
      <c r="O11" s="15"/>
    </row>
    <row r="12" spans="1:15" s="12" customFormat="1" ht="15">
      <c r="A12" s="17" t="s">
        <v>123</v>
      </c>
      <c r="B12" s="18" t="s">
        <v>124</v>
      </c>
      <c r="C12" s="18">
        <v>14</v>
      </c>
      <c r="D12" s="18">
        <v>15</v>
      </c>
      <c r="E12" s="18">
        <v>3</v>
      </c>
      <c r="F12" s="18">
        <v>50</v>
      </c>
      <c r="H12" s="14"/>
      <c r="I12" s="14"/>
      <c r="J12" s="14"/>
      <c r="K12" s="14"/>
      <c r="L12" s="14"/>
      <c r="M12" s="14"/>
      <c r="N12" s="14"/>
      <c r="O12" s="15"/>
    </row>
    <row r="13" spans="1:15" s="19" customFormat="1" ht="15">
      <c r="A13" s="17" t="s">
        <v>125</v>
      </c>
      <c r="B13" s="18" t="s">
        <v>126</v>
      </c>
      <c r="C13" s="18">
        <v>11</v>
      </c>
      <c r="D13" s="18">
        <v>12</v>
      </c>
      <c r="E13" s="18">
        <v>2</v>
      </c>
      <c r="F13" s="18">
        <v>8</v>
      </c>
      <c r="O13" s="20"/>
    </row>
    <row r="14" spans="1:15" s="19" customFormat="1" ht="15">
      <c r="A14" s="17" t="s">
        <v>127</v>
      </c>
      <c r="B14" s="18" t="s">
        <v>128</v>
      </c>
      <c r="C14" s="18">
        <v>12</v>
      </c>
      <c r="D14" s="18">
        <v>11</v>
      </c>
      <c r="E14" s="18">
        <v>2</v>
      </c>
      <c r="F14" s="18">
        <v>6</v>
      </c>
    </row>
    <row r="15" spans="1:15" s="19" customFormat="1" ht="15">
      <c r="A15" s="17" t="s">
        <v>129</v>
      </c>
      <c r="B15" s="18" t="s">
        <v>128</v>
      </c>
      <c r="C15" s="18">
        <v>11</v>
      </c>
      <c r="D15" s="18">
        <v>8</v>
      </c>
      <c r="E15" s="18">
        <v>2.5</v>
      </c>
      <c r="F15" s="18">
        <v>2</v>
      </c>
    </row>
    <row r="16" spans="1:15" s="12" customFormat="1" ht="15">
      <c r="A16" s="17" t="s">
        <v>130</v>
      </c>
      <c r="B16" s="18" t="s">
        <v>128</v>
      </c>
      <c r="C16" s="18">
        <v>11</v>
      </c>
      <c r="D16" s="18">
        <v>2</v>
      </c>
      <c r="E16" s="18">
        <v>0.5</v>
      </c>
      <c r="F16" s="18">
        <v>1.5</v>
      </c>
      <c r="H16" s="14"/>
      <c r="I16" s="14"/>
      <c r="J16" s="14"/>
      <c r="K16" s="14"/>
      <c r="L16" s="14"/>
      <c r="M16" s="14"/>
      <c r="N16" s="14"/>
    </row>
    <row r="17" spans="1:14" s="12" customFormat="1" ht="15">
      <c r="A17" s="17" t="s">
        <v>131</v>
      </c>
      <c r="B17" s="18" t="s">
        <v>126</v>
      </c>
      <c r="C17" s="18">
        <v>7</v>
      </c>
      <c r="D17" s="18">
        <v>14</v>
      </c>
      <c r="E17" s="18">
        <v>1.3</v>
      </c>
      <c r="F17" s="18">
        <v>0</v>
      </c>
      <c r="H17" s="14"/>
      <c r="I17" s="14"/>
      <c r="J17" s="14"/>
      <c r="K17" s="14"/>
      <c r="L17" s="14"/>
      <c r="M17" s="14"/>
      <c r="N17" s="14"/>
    </row>
    <row r="18" spans="1:14" s="12" customFormat="1" ht="15">
      <c r="A18" s="17" t="s">
        <v>132</v>
      </c>
      <c r="B18" s="18" t="s">
        <v>128</v>
      </c>
      <c r="C18" s="18">
        <v>10</v>
      </c>
      <c r="D18" s="18">
        <v>4</v>
      </c>
      <c r="E18" s="18">
        <v>1.2</v>
      </c>
      <c r="F18" s="18">
        <v>1</v>
      </c>
      <c r="H18" s="14"/>
      <c r="I18" s="14"/>
      <c r="J18" s="14"/>
      <c r="K18" s="14"/>
      <c r="L18" s="14"/>
      <c r="M18" s="14"/>
      <c r="N18" s="14"/>
    </row>
    <row r="19" spans="1:14" s="12" customFormat="1" ht="15">
      <c r="A19" s="17" t="s">
        <v>133</v>
      </c>
      <c r="B19" s="18" t="s">
        <v>128</v>
      </c>
      <c r="C19" s="18">
        <v>14</v>
      </c>
      <c r="D19" s="18">
        <v>15</v>
      </c>
      <c r="E19" s="18">
        <v>2</v>
      </c>
      <c r="F19" s="18">
        <v>15</v>
      </c>
    </row>
    <row r="20" spans="1:14" s="12" customFormat="1" ht="15">
      <c r="A20" s="17" t="s">
        <v>134</v>
      </c>
      <c r="B20" s="18" t="s">
        <v>126</v>
      </c>
      <c r="C20" s="18">
        <v>10</v>
      </c>
      <c r="D20" s="18">
        <v>8</v>
      </c>
      <c r="E20" s="18">
        <v>3</v>
      </c>
      <c r="F20" s="18">
        <v>8</v>
      </c>
    </row>
    <row r="21" spans="1:14" s="12" customFormat="1" ht="15">
      <c r="A21" s="17" t="s">
        <v>135</v>
      </c>
      <c r="B21" s="18" t="s">
        <v>128</v>
      </c>
      <c r="C21" s="18">
        <v>14</v>
      </c>
      <c r="D21" s="18">
        <v>16</v>
      </c>
      <c r="E21" s="18">
        <v>1.5</v>
      </c>
      <c r="F21" s="18">
        <v>15</v>
      </c>
    </row>
    <row r="22" spans="1:14" s="12" customFormat="1" ht="15">
      <c r="A22" s="17" t="s">
        <v>136</v>
      </c>
      <c r="B22" s="18" t="s">
        <v>128</v>
      </c>
      <c r="C22" s="18">
        <v>4</v>
      </c>
      <c r="D22" s="18">
        <v>0</v>
      </c>
      <c r="E22" s="18">
        <v>0.2</v>
      </c>
      <c r="F22" s="18">
        <v>0.5</v>
      </c>
    </row>
    <row r="23" spans="1:14" s="12" customFormat="1" ht="15">
      <c r="A23" s="17" t="s">
        <v>137</v>
      </c>
      <c r="B23" s="18" t="s">
        <v>124</v>
      </c>
      <c r="C23" s="18">
        <v>11</v>
      </c>
      <c r="D23" s="18">
        <v>12</v>
      </c>
      <c r="E23" s="18">
        <v>2</v>
      </c>
      <c r="F23" s="18">
        <v>9</v>
      </c>
    </row>
    <row r="24" spans="1:14" s="12" customFormat="1" ht="15">
      <c r="A24" s="17" t="s">
        <v>138</v>
      </c>
      <c r="B24" s="18" t="s">
        <v>139</v>
      </c>
      <c r="C24" s="18">
        <v>6</v>
      </c>
      <c r="D24" s="18">
        <v>0</v>
      </c>
      <c r="E24" s="18">
        <v>0.5</v>
      </c>
      <c r="F24" s="18">
        <v>1.2</v>
      </c>
    </row>
    <row r="25" spans="1:14" s="12" customFormat="1" ht="15">
      <c r="A25" s="17" t="s">
        <v>140</v>
      </c>
      <c r="B25" s="18" t="s">
        <v>126</v>
      </c>
      <c r="C25" s="18">
        <v>13</v>
      </c>
      <c r="D25" s="18">
        <v>11</v>
      </c>
      <c r="E25" s="18">
        <v>2</v>
      </c>
      <c r="F25" s="18">
        <v>12</v>
      </c>
    </row>
    <row r="26" spans="1:14" s="12" customFormat="1" ht="15">
      <c r="A26" s="17" t="s">
        <v>141</v>
      </c>
      <c r="B26" s="18" t="s">
        <v>128</v>
      </c>
      <c r="C26" s="18">
        <v>6</v>
      </c>
      <c r="D26" s="18">
        <v>2</v>
      </c>
      <c r="E26" s="18">
        <v>7</v>
      </c>
      <c r="F26" s="18">
        <v>50</v>
      </c>
    </row>
    <row r="27" spans="1:14" s="12" customFormat="1" ht="15">
      <c r="A27" s="17" t="s">
        <v>142</v>
      </c>
      <c r="B27" s="18" t="s">
        <v>128</v>
      </c>
      <c r="C27" s="18">
        <v>12</v>
      </c>
      <c r="D27" s="18">
        <v>14</v>
      </c>
      <c r="E27" s="18">
        <v>1</v>
      </c>
      <c r="F27" s="18">
        <v>10</v>
      </c>
    </row>
    <row r="28" spans="1:14" s="12" customFormat="1" ht="15">
      <c r="A28" s="17" t="s">
        <v>143</v>
      </c>
      <c r="B28" s="18" t="s">
        <v>124</v>
      </c>
      <c r="C28" s="18">
        <v>15</v>
      </c>
      <c r="D28" s="18">
        <v>10</v>
      </c>
      <c r="E28" s="18">
        <v>2</v>
      </c>
      <c r="F28" s="18">
        <v>5</v>
      </c>
    </row>
    <row r="29" spans="1:14" s="12" customFormat="1" ht="15">
      <c r="A29" s="17" t="s">
        <v>144</v>
      </c>
      <c r="B29" s="18" t="s">
        <v>128</v>
      </c>
      <c r="C29" s="18">
        <v>8</v>
      </c>
      <c r="D29" s="18">
        <v>2</v>
      </c>
      <c r="E29" s="18">
        <v>0.3</v>
      </c>
      <c r="F29" s="18">
        <v>1</v>
      </c>
    </row>
    <row r="32" spans="1:14" s="12" customFormat="1" ht="12.75">
      <c r="A32" s="12" t="s">
        <v>145</v>
      </c>
      <c r="B32" s="13"/>
      <c r="C32" s="13"/>
      <c r="D32" s="13"/>
      <c r="E32" s="13"/>
      <c r="F32" s="13"/>
    </row>
    <row r="65534" spans="2:6" s="12" customFormat="1">
      <c r="B65534" s="21"/>
      <c r="C65534" s="21"/>
      <c r="D65534" s="21"/>
      <c r="E65534" s="21"/>
      <c r="F65534" s="21"/>
    </row>
    <row r="65535" spans="2:6" s="12" customFormat="1">
      <c r="B65535" s="21"/>
      <c r="C65535" s="21"/>
      <c r="D65535" s="21"/>
      <c r="E65535" s="21"/>
      <c r="F65535" s="21"/>
    </row>
    <row r="65536" spans="2:6" s="12" customFormat="1">
      <c r="B65536" s="21"/>
      <c r="C65536" s="21"/>
      <c r="D65536" s="21"/>
      <c r="E65536" s="21"/>
      <c r="F65536" s="21"/>
    </row>
    <row r="65537" spans="2:6" s="12" customFormat="1">
      <c r="B65537" s="21"/>
      <c r="C65537" s="21"/>
      <c r="D65537" s="21"/>
      <c r="E65537" s="21"/>
      <c r="F65537" s="21"/>
    </row>
    <row r="65538" spans="2:6" s="12" customFormat="1">
      <c r="B65538" s="21"/>
      <c r="C65538" s="21"/>
      <c r="D65538" s="21"/>
      <c r="E65538" s="21"/>
      <c r="F65538" s="21"/>
    </row>
    <row r="65539" spans="2:6" s="12" customFormat="1">
      <c r="B65539" s="21"/>
      <c r="C65539" s="21"/>
      <c r="D65539" s="21"/>
      <c r="E65539" s="21"/>
      <c r="F65539" s="21"/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&amp;COldal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selection sqref="A1:H1"/>
    </sheetView>
  </sheetViews>
  <sheetFormatPr defaultColWidth="16.5703125" defaultRowHeight="14.25"/>
  <cols>
    <col min="1" max="1" width="20.5703125" style="22" customWidth="1"/>
    <col min="2" max="2" width="7.140625" style="22" customWidth="1"/>
    <col min="3" max="3" width="8.7109375" style="22" customWidth="1"/>
    <col min="4" max="4" width="8" style="22" customWidth="1"/>
    <col min="5" max="5" width="8.140625" style="55" customWidth="1"/>
    <col min="6" max="6" width="12.85546875" style="55" customWidth="1"/>
    <col min="7" max="7" width="10.85546875" style="22" customWidth="1"/>
    <col min="8" max="8" width="15.42578125" style="22" customWidth="1"/>
    <col min="9" max="9" width="4.28515625" style="22" customWidth="1"/>
    <col min="10" max="16384" width="16.5703125" style="22"/>
  </cols>
  <sheetData>
    <row r="1" spans="1:28" ht="58.5" customHeight="1" thickBot="1">
      <c r="A1" s="125" t="s">
        <v>0</v>
      </c>
      <c r="B1" s="126"/>
      <c r="C1" s="126"/>
      <c r="D1" s="126"/>
      <c r="E1" s="126"/>
      <c r="F1" s="126"/>
      <c r="G1" s="126"/>
      <c r="H1" s="127"/>
      <c r="J1" s="23"/>
      <c r="K1" s="24"/>
    </row>
    <row r="2" spans="1:28" s="28" customFormat="1" ht="56.25" customHeight="1" thickBot="1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J2" s="29"/>
    </row>
    <row r="3" spans="1:28" ht="14.25" customHeight="1">
      <c r="A3" s="30" t="s">
        <v>9</v>
      </c>
      <c r="B3" s="31" t="s">
        <v>10</v>
      </c>
      <c r="C3" s="32">
        <v>7</v>
      </c>
      <c r="D3" s="33" t="s">
        <v>11</v>
      </c>
      <c r="E3" s="34">
        <v>1</v>
      </c>
      <c r="F3" s="34">
        <v>33</v>
      </c>
      <c r="G3" s="35">
        <v>7.5</v>
      </c>
      <c r="H3" s="36">
        <f>G3*1000000/F3</f>
        <v>227272.72727272726</v>
      </c>
      <c r="J3" s="23"/>
      <c r="K3" s="24"/>
      <c r="N3" s="37"/>
      <c r="O3" s="38"/>
      <c r="S3" s="23"/>
      <c r="T3" s="23"/>
      <c r="U3" s="24"/>
      <c r="X3" s="37"/>
      <c r="Y3" s="38"/>
    </row>
    <row r="4" spans="1:28" ht="14.25" customHeight="1">
      <c r="A4" s="39" t="s">
        <v>12</v>
      </c>
      <c r="B4" s="40" t="s">
        <v>10</v>
      </c>
      <c r="C4" s="41">
        <v>7</v>
      </c>
      <c r="D4" s="42" t="s">
        <v>11</v>
      </c>
      <c r="E4" s="43">
        <v>4</v>
      </c>
      <c r="F4" s="43">
        <v>97</v>
      </c>
      <c r="G4" s="44">
        <v>29.9</v>
      </c>
      <c r="H4" s="45">
        <f t="shared" ref="H4:H67" si="0">G4*1000000/F4</f>
        <v>308247.42268041236</v>
      </c>
      <c r="N4" s="37"/>
      <c r="O4" s="38"/>
      <c r="R4" s="24"/>
      <c r="S4" s="23"/>
      <c r="T4" s="23"/>
      <c r="U4" s="24"/>
      <c r="X4" s="37"/>
      <c r="Y4" s="38"/>
    </row>
    <row r="5" spans="1:28" ht="14.25" customHeight="1">
      <c r="A5" s="39" t="s">
        <v>13</v>
      </c>
      <c r="B5" s="40" t="s">
        <v>10</v>
      </c>
      <c r="C5" s="41">
        <v>9</v>
      </c>
      <c r="D5" s="42" t="s">
        <v>11</v>
      </c>
      <c r="E5" s="43">
        <v>3</v>
      </c>
      <c r="F5" s="43">
        <v>73</v>
      </c>
      <c r="G5" s="44">
        <v>23.8</v>
      </c>
      <c r="H5" s="45">
        <f t="shared" si="0"/>
        <v>326027.39726027398</v>
      </c>
      <c r="N5" s="37"/>
      <c r="O5" s="38"/>
      <c r="R5" s="24"/>
      <c r="S5" s="23"/>
      <c r="T5" s="23"/>
      <c r="U5" s="24"/>
      <c r="X5" s="37"/>
      <c r="Y5" s="38"/>
    </row>
    <row r="6" spans="1:28" ht="14.25" customHeight="1">
      <c r="A6" s="39" t="s">
        <v>14</v>
      </c>
      <c r="B6" s="40" t="s">
        <v>10</v>
      </c>
      <c r="C6" s="41">
        <v>9</v>
      </c>
      <c r="D6" s="42" t="s">
        <v>11</v>
      </c>
      <c r="E6" s="43">
        <v>2</v>
      </c>
      <c r="F6" s="43">
        <v>62</v>
      </c>
      <c r="G6" s="44">
        <v>14.8</v>
      </c>
      <c r="H6" s="45">
        <f t="shared" si="0"/>
        <v>238709.67741935485</v>
      </c>
      <c r="N6" s="37"/>
      <c r="O6" s="38"/>
      <c r="R6" s="24"/>
      <c r="S6" s="23"/>
      <c r="T6" s="23"/>
      <c r="U6" s="24"/>
      <c r="X6" s="37"/>
      <c r="Y6" s="38"/>
    </row>
    <row r="7" spans="1:28" ht="14.25" customHeight="1">
      <c r="A7" s="46" t="s">
        <v>15</v>
      </c>
      <c r="B7" s="40" t="s">
        <v>10</v>
      </c>
      <c r="C7" s="41">
        <v>20</v>
      </c>
      <c r="D7" s="42" t="s">
        <v>11</v>
      </c>
      <c r="E7" s="43">
        <v>3</v>
      </c>
      <c r="F7" s="43">
        <v>90</v>
      </c>
      <c r="G7" s="44">
        <v>25</v>
      </c>
      <c r="H7" s="45">
        <f t="shared" si="0"/>
        <v>277777.77777777775</v>
      </c>
      <c r="J7" s="47"/>
      <c r="K7" s="47"/>
      <c r="L7" s="47"/>
      <c r="M7" s="47"/>
      <c r="S7" s="23"/>
      <c r="T7" s="23"/>
      <c r="U7" s="24"/>
      <c r="X7" s="37"/>
      <c r="Y7" s="38"/>
    </row>
    <row r="8" spans="1:28" ht="14.25" customHeight="1">
      <c r="A8" s="39" t="s">
        <v>16</v>
      </c>
      <c r="B8" s="40" t="s">
        <v>10</v>
      </c>
      <c r="C8" s="41">
        <v>9</v>
      </c>
      <c r="D8" s="42" t="s">
        <v>11</v>
      </c>
      <c r="E8" s="43">
        <v>1</v>
      </c>
      <c r="F8" s="43">
        <v>49</v>
      </c>
      <c r="G8" s="44">
        <v>15</v>
      </c>
      <c r="H8" s="45">
        <f t="shared" si="0"/>
        <v>306122.44897959183</v>
      </c>
      <c r="J8" s="77" t="s">
        <v>236</v>
      </c>
      <c r="M8" s="23"/>
      <c r="N8" s="24"/>
      <c r="U8" s="24"/>
      <c r="V8" s="23"/>
      <c r="W8" s="23"/>
      <c r="X8" s="24"/>
      <c r="AA8" s="37"/>
      <c r="AB8" s="38"/>
    </row>
    <row r="9" spans="1:28" ht="14.25" customHeight="1">
      <c r="A9" s="39" t="s">
        <v>17</v>
      </c>
      <c r="B9" s="40" t="s">
        <v>10</v>
      </c>
      <c r="C9" s="41">
        <v>7</v>
      </c>
      <c r="D9" s="42" t="s">
        <v>11</v>
      </c>
      <c r="E9" s="43">
        <v>2</v>
      </c>
      <c r="F9" s="43">
        <v>83</v>
      </c>
      <c r="G9" s="44">
        <v>18</v>
      </c>
      <c r="H9" s="45">
        <f t="shared" si="0"/>
        <v>216867.46987951806</v>
      </c>
      <c r="M9" s="23"/>
      <c r="N9" s="24"/>
      <c r="U9" s="24"/>
      <c r="V9" s="23"/>
      <c r="W9" s="23"/>
      <c r="X9" s="24"/>
      <c r="AA9" s="37"/>
      <c r="AB9" s="38"/>
    </row>
    <row r="10" spans="1:28" ht="14.25" customHeight="1">
      <c r="A10" s="46" t="s">
        <v>18</v>
      </c>
      <c r="B10" s="40" t="s">
        <v>19</v>
      </c>
      <c r="C10" s="41">
        <v>12</v>
      </c>
      <c r="D10" s="42" t="s">
        <v>11</v>
      </c>
      <c r="E10" s="43">
        <v>3</v>
      </c>
      <c r="F10" s="43">
        <v>91</v>
      </c>
      <c r="G10" s="44">
        <v>32.9</v>
      </c>
      <c r="H10" s="45">
        <f t="shared" si="0"/>
        <v>361538.46153846156</v>
      </c>
      <c r="J10" s="78" t="s">
        <v>239</v>
      </c>
      <c r="M10" s="23"/>
      <c r="N10" s="24"/>
      <c r="Q10" s="47"/>
      <c r="R10" s="47"/>
      <c r="V10" s="23"/>
      <c r="W10" s="23"/>
      <c r="X10" s="24"/>
      <c r="AA10" s="37"/>
      <c r="AB10" s="38"/>
    </row>
    <row r="11" spans="1:28">
      <c r="A11" s="46" t="s">
        <v>20</v>
      </c>
      <c r="B11" s="40" t="s">
        <v>10</v>
      </c>
      <c r="C11" s="41">
        <v>10</v>
      </c>
      <c r="D11" s="42" t="s">
        <v>21</v>
      </c>
      <c r="E11" s="43">
        <v>2</v>
      </c>
      <c r="F11" s="43">
        <v>49</v>
      </c>
      <c r="G11" s="44">
        <v>8.6999999999999993</v>
      </c>
      <c r="H11" s="45">
        <f t="shared" si="0"/>
        <v>177551.02040816325</v>
      </c>
      <c r="M11" s="23"/>
      <c r="N11" s="24"/>
      <c r="Q11" s="37"/>
      <c r="R11" s="38"/>
      <c r="V11" s="23"/>
      <c r="W11" s="23"/>
      <c r="X11" s="24"/>
      <c r="AA11" s="37"/>
      <c r="AB11" s="38"/>
    </row>
    <row r="12" spans="1:28">
      <c r="A12" s="39" t="s">
        <v>22</v>
      </c>
      <c r="B12" s="40" t="s">
        <v>10</v>
      </c>
      <c r="C12" s="41">
        <v>8</v>
      </c>
      <c r="D12" s="42" t="s">
        <v>11</v>
      </c>
      <c r="E12" s="43">
        <v>1</v>
      </c>
      <c r="F12" s="43">
        <v>36</v>
      </c>
      <c r="G12" s="44">
        <v>10.5</v>
      </c>
      <c r="H12" s="45">
        <f t="shared" si="0"/>
        <v>291666.66666666669</v>
      </c>
      <c r="M12" s="23"/>
      <c r="N12" s="24"/>
      <c r="Q12" s="37"/>
      <c r="R12" s="38"/>
      <c r="U12" s="24"/>
      <c r="V12" s="23"/>
      <c r="W12" s="23"/>
      <c r="X12" s="24"/>
      <c r="AA12" s="37"/>
      <c r="AB12" s="38"/>
    </row>
    <row r="13" spans="1:28">
      <c r="A13" s="39" t="s">
        <v>23</v>
      </c>
      <c r="B13" s="40" t="s">
        <v>10</v>
      </c>
      <c r="C13" s="41">
        <v>7</v>
      </c>
      <c r="D13" s="42" t="s">
        <v>11</v>
      </c>
      <c r="E13" s="43">
        <v>3</v>
      </c>
      <c r="F13" s="43">
        <v>84</v>
      </c>
      <c r="G13" s="44">
        <v>25</v>
      </c>
      <c r="H13" s="45">
        <f t="shared" si="0"/>
        <v>297619.04761904763</v>
      </c>
      <c r="K13" s="24"/>
      <c r="M13" s="23"/>
      <c r="N13" s="24"/>
      <c r="Q13" s="37"/>
      <c r="R13" s="38"/>
      <c r="U13" s="24"/>
      <c r="V13" s="23"/>
      <c r="W13" s="23"/>
      <c r="X13" s="24"/>
      <c r="AA13" s="37"/>
      <c r="AB13" s="38"/>
    </row>
    <row r="14" spans="1:28">
      <c r="A14" s="39" t="s">
        <v>24</v>
      </c>
      <c r="B14" s="40" t="s">
        <v>10</v>
      </c>
      <c r="C14" s="41">
        <v>13</v>
      </c>
      <c r="D14" s="42" t="s">
        <v>21</v>
      </c>
      <c r="E14" s="43">
        <v>3</v>
      </c>
      <c r="F14" s="43">
        <v>58</v>
      </c>
      <c r="G14" s="44">
        <v>11.9</v>
      </c>
      <c r="H14" s="45">
        <f t="shared" si="0"/>
        <v>205172.41379310345</v>
      </c>
      <c r="M14" s="23"/>
      <c r="N14" s="24"/>
      <c r="Q14" s="37"/>
      <c r="R14" s="38"/>
      <c r="U14" s="24"/>
      <c r="V14" s="23"/>
      <c r="W14" s="23"/>
      <c r="X14" s="24"/>
      <c r="AA14" s="37"/>
      <c r="AB14" s="38"/>
    </row>
    <row r="15" spans="1:28">
      <c r="A15" s="39" t="s">
        <v>25</v>
      </c>
      <c r="B15" s="40" t="s">
        <v>19</v>
      </c>
      <c r="C15" s="41">
        <v>2</v>
      </c>
      <c r="D15" s="42" t="s">
        <v>11</v>
      </c>
      <c r="E15" s="43">
        <v>1</v>
      </c>
      <c r="F15" s="43">
        <v>57</v>
      </c>
      <c r="G15" s="44">
        <v>16</v>
      </c>
      <c r="H15" s="45">
        <f t="shared" si="0"/>
        <v>280701.75438596489</v>
      </c>
      <c r="M15" s="23"/>
      <c r="N15" s="24"/>
      <c r="Q15" s="37"/>
      <c r="R15" s="38"/>
      <c r="U15" s="24"/>
      <c r="V15" s="23"/>
      <c r="W15" s="23"/>
      <c r="X15" s="24"/>
      <c r="AA15" s="37"/>
      <c r="AB15" s="38"/>
    </row>
    <row r="16" spans="1:28">
      <c r="A16" s="39" t="s">
        <v>26</v>
      </c>
      <c r="B16" s="40" t="s">
        <v>10</v>
      </c>
      <c r="C16" s="41">
        <v>13</v>
      </c>
      <c r="D16" s="42" t="s">
        <v>11</v>
      </c>
      <c r="E16" s="43">
        <v>1</v>
      </c>
      <c r="F16" s="43">
        <v>47</v>
      </c>
      <c r="G16" s="44">
        <v>11.3</v>
      </c>
      <c r="H16" s="45">
        <f t="shared" si="0"/>
        <v>240425.53191489363</v>
      </c>
      <c r="K16" s="24"/>
      <c r="M16" s="23"/>
      <c r="N16" s="24"/>
      <c r="Q16" s="37"/>
      <c r="R16" s="38"/>
      <c r="U16" s="24"/>
      <c r="V16" s="23"/>
      <c r="W16" s="23"/>
      <c r="X16" s="24"/>
      <c r="AA16" s="37"/>
      <c r="AB16" s="38"/>
    </row>
    <row r="17" spans="1:28">
      <c r="A17" s="46" t="s">
        <v>27</v>
      </c>
      <c r="B17" s="40" t="s">
        <v>10</v>
      </c>
      <c r="C17" s="41">
        <v>13</v>
      </c>
      <c r="D17" s="42" t="s">
        <v>21</v>
      </c>
      <c r="E17" s="43">
        <v>3</v>
      </c>
      <c r="F17" s="43">
        <v>58</v>
      </c>
      <c r="G17" s="44">
        <v>11.6</v>
      </c>
      <c r="H17" s="45">
        <f t="shared" si="0"/>
        <v>200000</v>
      </c>
      <c r="M17" s="23"/>
      <c r="N17" s="24"/>
      <c r="Q17" s="37"/>
      <c r="R17" s="38"/>
      <c r="V17" s="23"/>
      <c r="W17" s="23"/>
      <c r="X17" s="24"/>
      <c r="AA17" s="37"/>
      <c r="AB17" s="38"/>
    </row>
    <row r="18" spans="1:28">
      <c r="A18" s="46" t="s">
        <v>28</v>
      </c>
      <c r="B18" s="40" t="s">
        <v>10</v>
      </c>
      <c r="C18" s="41">
        <v>9</v>
      </c>
      <c r="D18" s="42" t="s">
        <v>11</v>
      </c>
      <c r="E18" s="43">
        <v>2</v>
      </c>
      <c r="F18" s="43">
        <v>62</v>
      </c>
      <c r="G18" s="44">
        <v>14.4</v>
      </c>
      <c r="H18" s="45">
        <f t="shared" si="0"/>
        <v>232258.06451612903</v>
      </c>
      <c r="M18" s="23"/>
      <c r="N18" s="24"/>
      <c r="Q18" s="37"/>
      <c r="R18" s="38"/>
      <c r="V18" s="23"/>
      <c r="W18" s="23"/>
      <c r="X18" s="24"/>
      <c r="AA18" s="37"/>
      <c r="AB18" s="38"/>
    </row>
    <row r="19" spans="1:28">
      <c r="A19" s="39" t="s">
        <v>29</v>
      </c>
      <c r="B19" s="40" t="s">
        <v>10</v>
      </c>
      <c r="C19" s="41">
        <v>13</v>
      </c>
      <c r="D19" s="42" t="s">
        <v>21</v>
      </c>
      <c r="E19" s="43">
        <v>1</v>
      </c>
      <c r="F19" s="43">
        <v>27</v>
      </c>
      <c r="G19" s="44">
        <v>7.8</v>
      </c>
      <c r="H19" s="45">
        <f t="shared" si="0"/>
        <v>288888.88888888888</v>
      </c>
      <c r="K19" s="24"/>
      <c r="M19" s="23"/>
      <c r="N19" s="24"/>
      <c r="Q19" s="37"/>
      <c r="R19" s="38"/>
      <c r="U19" s="24"/>
      <c r="V19" s="23"/>
      <c r="W19" s="23"/>
      <c r="X19" s="24"/>
      <c r="AA19" s="37"/>
      <c r="AB19" s="38"/>
    </row>
    <row r="20" spans="1:28">
      <c r="A20" s="39" t="s">
        <v>30</v>
      </c>
      <c r="B20" s="40" t="s">
        <v>10</v>
      </c>
      <c r="C20" s="41">
        <v>10</v>
      </c>
      <c r="D20" s="42" t="s">
        <v>21</v>
      </c>
      <c r="E20" s="43">
        <v>3</v>
      </c>
      <c r="F20" s="43">
        <v>53</v>
      </c>
      <c r="G20" s="44">
        <v>10.4</v>
      </c>
      <c r="H20" s="45">
        <f t="shared" si="0"/>
        <v>196226.41509433961</v>
      </c>
      <c r="K20" s="24"/>
      <c r="M20" s="23"/>
      <c r="N20" s="24"/>
      <c r="Q20" s="37"/>
      <c r="R20" s="38"/>
      <c r="U20" s="24"/>
      <c r="V20" s="23"/>
      <c r="W20" s="23"/>
      <c r="X20" s="24"/>
      <c r="AA20" s="37"/>
      <c r="AB20" s="38"/>
    </row>
    <row r="21" spans="1:28">
      <c r="A21" s="39" t="s">
        <v>31</v>
      </c>
      <c r="B21" s="40" t="s">
        <v>10</v>
      </c>
      <c r="C21" s="41">
        <v>9</v>
      </c>
      <c r="D21" s="42" t="s">
        <v>11</v>
      </c>
      <c r="E21" s="43">
        <v>2</v>
      </c>
      <c r="F21" s="43">
        <v>43</v>
      </c>
      <c r="G21" s="44">
        <v>12</v>
      </c>
      <c r="H21" s="45">
        <f t="shared" si="0"/>
        <v>279069.76744186046</v>
      </c>
      <c r="K21" s="24"/>
      <c r="M21" s="23"/>
      <c r="N21" s="24"/>
      <c r="Q21" s="37"/>
      <c r="R21" s="38"/>
      <c r="U21" s="24"/>
      <c r="V21" s="23"/>
      <c r="W21" s="23"/>
      <c r="X21" s="24"/>
      <c r="AA21" s="37"/>
      <c r="AB21" s="38"/>
    </row>
    <row r="22" spans="1:28">
      <c r="A22" s="39" t="s">
        <v>32</v>
      </c>
      <c r="B22" s="40" t="s">
        <v>10</v>
      </c>
      <c r="C22" s="41">
        <v>13</v>
      </c>
      <c r="D22" s="42" t="s">
        <v>21</v>
      </c>
      <c r="E22" s="43">
        <v>3</v>
      </c>
      <c r="F22" s="43">
        <v>68</v>
      </c>
      <c r="G22" s="44">
        <v>14.6</v>
      </c>
      <c r="H22" s="45">
        <f t="shared" si="0"/>
        <v>214705.88235294117</v>
      </c>
      <c r="Q22" s="37"/>
      <c r="R22" s="38"/>
      <c r="U22" s="24"/>
      <c r="W22" s="23"/>
      <c r="X22" s="24"/>
      <c r="AA22" s="37"/>
      <c r="AB22" s="38"/>
    </row>
    <row r="23" spans="1:28">
      <c r="A23" s="46" t="s">
        <v>33</v>
      </c>
      <c r="B23" s="40" t="s">
        <v>10</v>
      </c>
      <c r="C23" s="41">
        <v>5</v>
      </c>
      <c r="D23" s="42" t="s">
        <v>11</v>
      </c>
      <c r="E23" s="43">
        <v>4</v>
      </c>
      <c r="F23" s="43">
        <v>120</v>
      </c>
      <c r="G23" s="44">
        <v>42.9</v>
      </c>
      <c r="H23" s="45">
        <f t="shared" si="0"/>
        <v>357500</v>
      </c>
      <c r="K23" s="24"/>
      <c r="Q23" s="37"/>
      <c r="R23" s="38"/>
      <c r="W23" s="23"/>
      <c r="X23" s="24"/>
      <c r="AA23" s="37"/>
      <c r="AB23" s="38"/>
    </row>
    <row r="24" spans="1:28">
      <c r="A24" s="39" t="s">
        <v>34</v>
      </c>
      <c r="B24" s="40" t="s">
        <v>10</v>
      </c>
      <c r="C24" s="41">
        <v>9</v>
      </c>
      <c r="D24" s="42" t="s">
        <v>11</v>
      </c>
      <c r="E24" s="43">
        <v>3</v>
      </c>
      <c r="F24" s="43">
        <v>72</v>
      </c>
      <c r="G24" s="44">
        <v>17.899999999999999</v>
      </c>
      <c r="H24" s="45">
        <f t="shared" si="0"/>
        <v>248611.11111111112</v>
      </c>
      <c r="K24" s="24"/>
      <c r="Q24" s="37"/>
      <c r="R24" s="38"/>
      <c r="U24" s="24"/>
      <c r="W24" s="23"/>
      <c r="X24" s="24"/>
      <c r="AA24" s="37"/>
      <c r="AB24" s="38"/>
    </row>
    <row r="25" spans="1:28">
      <c r="A25" s="46" t="s">
        <v>35</v>
      </c>
      <c r="B25" s="40" t="s">
        <v>10</v>
      </c>
      <c r="C25" s="41">
        <v>9</v>
      </c>
      <c r="D25" s="42" t="s">
        <v>11</v>
      </c>
      <c r="E25" s="43">
        <v>4</v>
      </c>
      <c r="F25" s="43">
        <v>113</v>
      </c>
      <c r="G25" s="44">
        <v>36</v>
      </c>
      <c r="H25" s="45">
        <f t="shared" si="0"/>
        <v>318584.0707964602</v>
      </c>
      <c r="W25" s="23"/>
      <c r="X25" s="24"/>
      <c r="AA25" s="37"/>
      <c r="AB25" s="38"/>
    </row>
    <row r="26" spans="1:28">
      <c r="A26" s="46" t="s">
        <v>36</v>
      </c>
      <c r="B26" s="40" t="s">
        <v>19</v>
      </c>
      <c r="C26" s="41">
        <v>3</v>
      </c>
      <c r="D26" s="42" t="s">
        <v>11</v>
      </c>
      <c r="E26" s="43">
        <v>2</v>
      </c>
      <c r="F26" s="43">
        <v>69</v>
      </c>
      <c r="G26" s="44">
        <v>20.5</v>
      </c>
      <c r="H26" s="45">
        <f t="shared" si="0"/>
        <v>297101.44927536231</v>
      </c>
      <c r="W26" s="23"/>
      <c r="X26" s="24"/>
      <c r="AA26" s="37"/>
      <c r="AB26" s="38"/>
    </row>
    <row r="27" spans="1:28">
      <c r="A27" s="46" t="s">
        <v>37</v>
      </c>
      <c r="B27" s="40" t="s">
        <v>19</v>
      </c>
      <c r="C27" s="41">
        <v>2</v>
      </c>
      <c r="D27" s="42" t="s">
        <v>11</v>
      </c>
      <c r="E27" s="43">
        <v>3</v>
      </c>
      <c r="F27" s="43">
        <v>90</v>
      </c>
      <c r="G27" s="44">
        <v>26</v>
      </c>
      <c r="H27" s="45">
        <f t="shared" si="0"/>
        <v>288888.88888888888</v>
      </c>
      <c r="W27" s="23"/>
      <c r="X27" s="24"/>
      <c r="AA27" s="37"/>
      <c r="AB27" s="38"/>
    </row>
    <row r="28" spans="1:28">
      <c r="A28" s="39" t="s">
        <v>38</v>
      </c>
      <c r="B28" s="40" t="s">
        <v>10</v>
      </c>
      <c r="C28" s="41">
        <v>13</v>
      </c>
      <c r="D28" s="42" t="s">
        <v>11</v>
      </c>
      <c r="E28" s="43">
        <v>3</v>
      </c>
      <c r="F28" s="43">
        <v>95</v>
      </c>
      <c r="G28" s="44">
        <v>19.899999999999999</v>
      </c>
      <c r="H28" s="45">
        <f t="shared" si="0"/>
        <v>209473.68421052632</v>
      </c>
      <c r="U28" s="24"/>
      <c r="W28" s="23"/>
      <c r="X28" s="24"/>
      <c r="AA28" s="37"/>
      <c r="AB28" s="38"/>
    </row>
    <row r="29" spans="1:28">
      <c r="A29" s="39" t="s">
        <v>39</v>
      </c>
      <c r="B29" s="40" t="s">
        <v>10</v>
      </c>
      <c r="C29" s="41">
        <v>18</v>
      </c>
      <c r="D29" s="42" t="s">
        <v>21</v>
      </c>
      <c r="E29" s="43">
        <v>2</v>
      </c>
      <c r="F29" s="43">
        <v>60</v>
      </c>
      <c r="G29" s="44">
        <v>8.9</v>
      </c>
      <c r="H29" s="45">
        <f t="shared" si="0"/>
        <v>148333.33333333334</v>
      </c>
      <c r="U29" s="24"/>
      <c r="W29" s="23"/>
      <c r="X29" s="24"/>
      <c r="AA29" s="37"/>
      <c r="AB29" s="38"/>
    </row>
    <row r="30" spans="1:28">
      <c r="A30" s="46" t="s">
        <v>40</v>
      </c>
      <c r="B30" s="40" t="s">
        <v>10</v>
      </c>
      <c r="C30" s="41">
        <v>9</v>
      </c>
      <c r="D30" s="42" t="s">
        <v>11</v>
      </c>
      <c r="E30" s="43">
        <v>3</v>
      </c>
      <c r="F30" s="43">
        <v>68</v>
      </c>
      <c r="G30" s="44">
        <v>20.8</v>
      </c>
      <c r="H30" s="45">
        <f t="shared" si="0"/>
        <v>305882.35294117645</v>
      </c>
      <c r="W30" s="23"/>
      <c r="X30" s="24"/>
      <c r="AA30" s="37"/>
      <c r="AB30" s="38"/>
    </row>
    <row r="31" spans="1:28">
      <c r="A31" s="39" t="s">
        <v>41</v>
      </c>
      <c r="B31" s="40" t="s">
        <v>10</v>
      </c>
      <c r="C31" s="41">
        <v>15</v>
      </c>
      <c r="D31" s="42" t="s">
        <v>21</v>
      </c>
      <c r="E31" s="43">
        <v>3</v>
      </c>
      <c r="F31" s="43">
        <v>71</v>
      </c>
      <c r="G31" s="44">
        <v>12.6</v>
      </c>
      <c r="H31" s="45">
        <f t="shared" si="0"/>
        <v>177464.78873239437</v>
      </c>
      <c r="U31" s="24"/>
      <c r="W31" s="23"/>
      <c r="X31" s="24"/>
      <c r="AA31" s="37"/>
      <c r="AB31" s="38"/>
    </row>
    <row r="32" spans="1:28">
      <c r="A32" s="39" t="s">
        <v>42</v>
      </c>
      <c r="B32" s="40" t="s">
        <v>10</v>
      </c>
      <c r="C32" s="41">
        <v>6</v>
      </c>
      <c r="D32" s="42" t="s">
        <v>11</v>
      </c>
      <c r="E32" s="43">
        <v>1</v>
      </c>
      <c r="F32" s="43">
        <v>42</v>
      </c>
      <c r="G32" s="44">
        <v>14</v>
      </c>
      <c r="H32" s="45">
        <f t="shared" si="0"/>
        <v>333333.33333333331</v>
      </c>
      <c r="U32" s="24"/>
      <c r="W32" s="23"/>
      <c r="X32" s="24"/>
      <c r="AA32" s="37"/>
      <c r="AB32" s="38"/>
    </row>
    <row r="33" spans="1:28">
      <c r="A33" s="46" t="s">
        <v>43</v>
      </c>
      <c r="B33" s="40" t="s">
        <v>10</v>
      </c>
      <c r="C33" s="41">
        <v>9</v>
      </c>
      <c r="D33" s="42" t="s">
        <v>21</v>
      </c>
      <c r="E33" s="43">
        <v>1</v>
      </c>
      <c r="F33" s="43">
        <v>36</v>
      </c>
      <c r="G33" s="44">
        <v>10.3</v>
      </c>
      <c r="H33" s="45">
        <f t="shared" si="0"/>
        <v>286111.11111111112</v>
      </c>
      <c r="W33" s="23"/>
      <c r="X33" s="24"/>
      <c r="AA33" s="37"/>
      <c r="AB33" s="38"/>
    </row>
    <row r="34" spans="1:28">
      <c r="A34" s="46" t="s">
        <v>44</v>
      </c>
      <c r="B34" s="40" t="s">
        <v>10</v>
      </c>
      <c r="C34" s="41">
        <v>14</v>
      </c>
      <c r="D34" s="42" t="s">
        <v>21</v>
      </c>
      <c r="E34" s="43">
        <v>3</v>
      </c>
      <c r="F34" s="43">
        <v>68</v>
      </c>
      <c r="G34" s="44">
        <v>13.5</v>
      </c>
      <c r="H34" s="45">
        <f t="shared" si="0"/>
        <v>198529.41176470587</v>
      </c>
      <c r="W34" s="23"/>
      <c r="X34" s="24"/>
      <c r="AA34" s="37"/>
      <c r="AB34" s="38"/>
    </row>
    <row r="35" spans="1:28">
      <c r="A35" s="39" t="s">
        <v>45</v>
      </c>
      <c r="B35" s="40" t="s">
        <v>10</v>
      </c>
      <c r="C35" s="41">
        <v>13</v>
      </c>
      <c r="D35" s="42" t="s">
        <v>21</v>
      </c>
      <c r="E35" s="43">
        <v>3</v>
      </c>
      <c r="F35" s="43">
        <v>74</v>
      </c>
      <c r="G35" s="44">
        <v>13.9</v>
      </c>
      <c r="H35" s="45">
        <f t="shared" si="0"/>
        <v>187837.83783783784</v>
      </c>
      <c r="U35" s="24"/>
      <c r="W35" s="23"/>
      <c r="X35" s="24"/>
      <c r="AA35" s="37"/>
      <c r="AB35" s="38"/>
    </row>
    <row r="36" spans="1:28">
      <c r="A36" s="39" t="s">
        <v>46</v>
      </c>
      <c r="B36" s="40" t="s">
        <v>10</v>
      </c>
      <c r="C36" s="41">
        <v>9</v>
      </c>
      <c r="D36" s="42" t="s">
        <v>11</v>
      </c>
      <c r="E36" s="43">
        <v>3</v>
      </c>
      <c r="F36" s="43">
        <v>58</v>
      </c>
      <c r="G36" s="44">
        <v>13.7</v>
      </c>
      <c r="H36" s="45">
        <f t="shared" si="0"/>
        <v>236206.89655172414</v>
      </c>
      <c r="U36" s="24"/>
      <c r="W36" s="23"/>
      <c r="X36" s="24"/>
      <c r="AA36" s="37"/>
      <c r="AB36" s="38"/>
    </row>
    <row r="37" spans="1:28">
      <c r="A37" s="39" t="s">
        <v>47</v>
      </c>
      <c r="B37" s="40" t="s">
        <v>19</v>
      </c>
      <c r="C37" s="41">
        <v>3</v>
      </c>
      <c r="D37" s="42" t="s">
        <v>11</v>
      </c>
      <c r="E37" s="43">
        <v>2</v>
      </c>
      <c r="F37" s="43">
        <v>38</v>
      </c>
      <c r="G37" s="44">
        <v>11.9</v>
      </c>
      <c r="H37" s="45">
        <f t="shared" si="0"/>
        <v>313157.89473684208</v>
      </c>
      <c r="U37" s="24"/>
      <c r="W37" s="23"/>
      <c r="X37" s="24"/>
      <c r="AA37" s="37"/>
      <c r="AB37" s="38"/>
    </row>
    <row r="38" spans="1:28">
      <c r="A38" s="46" t="s">
        <v>48</v>
      </c>
      <c r="B38" s="40" t="s">
        <v>10</v>
      </c>
      <c r="C38" s="41">
        <v>9</v>
      </c>
      <c r="D38" s="42" t="s">
        <v>11</v>
      </c>
      <c r="E38" s="43">
        <v>4</v>
      </c>
      <c r="F38" s="43">
        <v>160</v>
      </c>
      <c r="G38" s="44">
        <v>43</v>
      </c>
      <c r="H38" s="45">
        <f t="shared" si="0"/>
        <v>268750</v>
      </c>
      <c r="W38" s="23"/>
      <c r="X38" s="24"/>
      <c r="AA38" s="37"/>
      <c r="AB38" s="38"/>
    </row>
    <row r="39" spans="1:28">
      <c r="A39" s="46" t="s">
        <v>49</v>
      </c>
      <c r="B39" s="40" t="s">
        <v>19</v>
      </c>
      <c r="C39" s="41">
        <v>2</v>
      </c>
      <c r="D39" s="42" t="s">
        <v>11</v>
      </c>
      <c r="E39" s="43">
        <v>2</v>
      </c>
      <c r="F39" s="43">
        <v>63</v>
      </c>
      <c r="G39" s="44">
        <v>17.899999999999999</v>
      </c>
      <c r="H39" s="45">
        <f t="shared" si="0"/>
        <v>284126.98412698414</v>
      </c>
      <c r="W39" s="23"/>
      <c r="X39" s="24"/>
      <c r="AA39" s="37"/>
      <c r="AB39" s="38"/>
    </row>
    <row r="40" spans="1:28">
      <c r="A40" s="39" t="s">
        <v>50</v>
      </c>
      <c r="B40" s="40" t="s">
        <v>10</v>
      </c>
      <c r="C40" s="41">
        <v>4</v>
      </c>
      <c r="D40" s="42" t="s">
        <v>21</v>
      </c>
      <c r="E40" s="43">
        <v>3</v>
      </c>
      <c r="F40" s="43">
        <v>72</v>
      </c>
      <c r="G40" s="44">
        <v>12</v>
      </c>
      <c r="H40" s="45">
        <f t="shared" si="0"/>
        <v>166666.66666666666</v>
      </c>
      <c r="U40" s="24"/>
      <c r="W40" s="23"/>
      <c r="X40" s="24"/>
      <c r="AA40" s="37"/>
      <c r="AB40" s="38"/>
    </row>
    <row r="41" spans="1:28">
      <c r="A41" s="39" t="s">
        <v>51</v>
      </c>
      <c r="B41" s="40" t="s">
        <v>10</v>
      </c>
      <c r="C41" s="41">
        <v>9</v>
      </c>
      <c r="D41" s="42" t="s">
        <v>11</v>
      </c>
      <c r="E41" s="43">
        <v>2</v>
      </c>
      <c r="F41" s="43">
        <v>71</v>
      </c>
      <c r="G41" s="44">
        <v>16.5</v>
      </c>
      <c r="H41" s="45">
        <f t="shared" si="0"/>
        <v>232394.36619718309</v>
      </c>
      <c r="U41" s="24"/>
      <c r="W41" s="23"/>
      <c r="X41" s="24"/>
      <c r="AA41" s="37"/>
      <c r="AB41" s="38"/>
    </row>
    <row r="42" spans="1:28">
      <c r="A42" s="39" t="s">
        <v>52</v>
      </c>
      <c r="B42" s="40" t="s">
        <v>10</v>
      </c>
      <c r="C42" s="41">
        <v>6</v>
      </c>
      <c r="D42" s="42" t="s">
        <v>11</v>
      </c>
      <c r="E42" s="43">
        <v>1</v>
      </c>
      <c r="F42" s="43">
        <v>50</v>
      </c>
      <c r="G42" s="44">
        <v>16</v>
      </c>
      <c r="H42" s="45">
        <f t="shared" si="0"/>
        <v>320000</v>
      </c>
      <c r="U42" s="24"/>
      <c r="W42" s="23"/>
      <c r="X42" s="24"/>
      <c r="AA42" s="37"/>
      <c r="AB42" s="38"/>
    </row>
    <row r="43" spans="1:28">
      <c r="A43" s="39" t="s">
        <v>53</v>
      </c>
      <c r="B43" s="40" t="s">
        <v>19</v>
      </c>
      <c r="C43" s="41">
        <v>1</v>
      </c>
      <c r="D43" s="42" t="s">
        <v>11</v>
      </c>
      <c r="E43" s="43">
        <v>2</v>
      </c>
      <c r="F43" s="43">
        <v>40</v>
      </c>
      <c r="G43" s="44">
        <v>11</v>
      </c>
      <c r="H43" s="45">
        <f t="shared" si="0"/>
        <v>275000</v>
      </c>
      <c r="U43" s="24"/>
      <c r="W43" s="23"/>
      <c r="X43" s="24"/>
      <c r="AA43" s="37"/>
      <c r="AB43" s="38"/>
    </row>
    <row r="44" spans="1:28">
      <c r="A44" s="46" t="s">
        <v>54</v>
      </c>
      <c r="B44" s="40" t="s">
        <v>10</v>
      </c>
      <c r="C44" s="41">
        <v>13</v>
      </c>
      <c r="D44" s="42" t="s">
        <v>21</v>
      </c>
      <c r="E44" s="43">
        <v>3</v>
      </c>
      <c r="F44" s="43">
        <v>55</v>
      </c>
      <c r="G44" s="44">
        <v>12.8</v>
      </c>
      <c r="H44" s="45">
        <f t="shared" si="0"/>
        <v>232727.27272727274</v>
      </c>
      <c r="W44" s="23"/>
      <c r="X44" s="24"/>
      <c r="AA44" s="37"/>
      <c r="AB44" s="38"/>
    </row>
    <row r="45" spans="1:28">
      <c r="A45" s="46" t="s">
        <v>55</v>
      </c>
      <c r="B45" s="40" t="s">
        <v>10</v>
      </c>
      <c r="C45" s="41">
        <v>6</v>
      </c>
      <c r="D45" s="42" t="s">
        <v>11</v>
      </c>
      <c r="E45" s="43">
        <v>1</v>
      </c>
      <c r="F45" s="43">
        <v>52</v>
      </c>
      <c r="G45" s="44">
        <v>17.7</v>
      </c>
      <c r="H45" s="45">
        <f t="shared" si="0"/>
        <v>340384.61538461538</v>
      </c>
      <c r="W45" s="23"/>
      <c r="X45" s="24"/>
      <c r="AA45" s="37"/>
      <c r="AB45" s="38"/>
    </row>
    <row r="46" spans="1:28">
      <c r="A46" s="46" t="s">
        <v>56</v>
      </c>
      <c r="B46" s="40" t="s">
        <v>10</v>
      </c>
      <c r="C46" s="41">
        <v>4</v>
      </c>
      <c r="D46" s="42" t="s">
        <v>21</v>
      </c>
      <c r="E46" s="43">
        <v>3</v>
      </c>
      <c r="F46" s="43">
        <v>59</v>
      </c>
      <c r="G46" s="44">
        <v>11</v>
      </c>
      <c r="H46" s="45">
        <f t="shared" si="0"/>
        <v>186440.67796610171</v>
      </c>
      <c r="W46" s="23"/>
      <c r="X46" s="24"/>
      <c r="AA46" s="37"/>
      <c r="AB46" s="38"/>
    </row>
    <row r="47" spans="1:28">
      <c r="A47" s="46" t="s">
        <v>57</v>
      </c>
      <c r="B47" s="40" t="s">
        <v>19</v>
      </c>
      <c r="C47" s="41">
        <v>1</v>
      </c>
      <c r="D47" s="42" t="s">
        <v>11</v>
      </c>
      <c r="E47" s="43">
        <v>2</v>
      </c>
      <c r="F47" s="43">
        <v>70</v>
      </c>
      <c r="G47" s="44">
        <v>29.9</v>
      </c>
      <c r="H47" s="45">
        <f t="shared" si="0"/>
        <v>427142.85714285716</v>
      </c>
      <c r="W47" s="23"/>
      <c r="X47" s="24"/>
      <c r="AA47" s="37"/>
      <c r="AB47" s="38"/>
    </row>
    <row r="48" spans="1:28">
      <c r="A48" s="46" t="s">
        <v>58</v>
      </c>
      <c r="B48" s="40" t="s">
        <v>10</v>
      </c>
      <c r="C48" s="41">
        <v>13</v>
      </c>
      <c r="D48" s="42" t="s">
        <v>11</v>
      </c>
      <c r="E48" s="43">
        <v>2</v>
      </c>
      <c r="F48" s="43">
        <v>42</v>
      </c>
      <c r="G48" s="44">
        <v>11.5</v>
      </c>
      <c r="H48" s="45">
        <f t="shared" si="0"/>
        <v>273809.52380952379</v>
      </c>
      <c r="W48" s="23"/>
      <c r="X48" s="24"/>
      <c r="AA48" s="37"/>
      <c r="AB48" s="38"/>
    </row>
    <row r="49" spans="1:28">
      <c r="A49" s="39" t="s">
        <v>59</v>
      </c>
      <c r="B49" s="40" t="s">
        <v>10</v>
      </c>
      <c r="C49" s="41">
        <v>13</v>
      </c>
      <c r="D49" s="42" t="s">
        <v>11</v>
      </c>
      <c r="E49" s="43">
        <v>2</v>
      </c>
      <c r="F49" s="43">
        <v>57</v>
      </c>
      <c r="G49" s="44">
        <v>18.600000000000001</v>
      </c>
      <c r="H49" s="45">
        <f t="shared" si="0"/>
        <v>326315.78947368421</v>
      </c>
      <c r="U49" s="24"/>
      <c r="W49" s="23"/>
      <c r="X49" s="24"/>
      <c r="AA49" s="37"/>
      <c r="AB49" s="38"/>
    </row>
    <row r="50" spans="1:28">
      <c r="A50" s="39" t="s">
        <v>60</v>
      </c>
      <c r="B50" s="40" t="s">
        <v>10</v>
      </c>
      <c r="C50" s="41">
        <v>13</v>
      </c>
      <c r="D50" s="42" t="s">
        <v>21</v>
      </c>
      <c r="E50" s="43">
        <v>2</v>
      </c>
      <c r="F50" s="43">
        <v>74</v>
      </c>
      <c r="G50" s="44">
        <v>15.9</v>
      </c>
      <c r="H50" s="45">
        <f t="shared" si="0"/>
        <v>214864.86486486485</v>
      </c>
      <c r="U50" s="24"/>
      <c r="W50" s="23"/>
      <c r="X50" s="24"/>
      <c r="AA50" s="37"/>
      <c r="AB50" s="38"/>
    </row>
    <row r="51" spans="1:28">
      <c r="A51" s="46" t="s">
        <v>61</v>
      </c>
      <c r="B51" s="40" t="s">
        <v>10</v>
      </c>
      <c r="C51" s="41">
        <v>13</v>
      </c>
      <c r="D51" s="42" t="s">
        <v>11</v>
      </c>
      <c r="E51" s="43">
        <v>1</v>
      </c>
      <c r="F51" s="43">
        <v>29</v>
      </c>
      <c r="G51" s="44">
        <v>8.3000000000000007</v>
      </c>
      <c r="H51" s="45">
        <f t="shared" si="0"/>
        <v>286206.89655172417</v>
      </c>
      <c r="W51" s="23"/>
      <c r="X51" s="24"/>
      <c r="AA51" s="37"/>
      <c r="AB51" s="38"/>
    </row>
    <row r="52" spans="1:28">
      <c r="A52" s="46" t="s">
        <v>62</v>
      </c>
      <c r="B52" s="40" t="s">
        <v>10</v>
      </c>
      <c r="C52" s="41">
        <v>8</v>
      </c>
      <c r="D52" s="42" t="s">
        <v>11</v>
      </c>
      <c r="E52" s="43">
        <v>3</v>
      </c>
      <c r="F52" s="43">
        <v>110</v>
      </c>
      <c r="G52" s="44">
        <v>21.9</v>
      </c>
      <c r="H52" s="45">
        <f t="shared" si="0"/>
        <v>199090.90909090909</v>
      </c>
      <c r="W52" s="23"/>
      <c r="X52" s="24"/>
      <c r="AA52" s="37"/>
      <c r="AB52" s="38"/>
    </row>
    <row r="53" spans="1:28">
      <c r="A53" s="39" t="s">
        <v>63</v>
      </c>
      <c r="B53" s="40" t="s">
        <v>10</v>
      </c>
      <c r="C53" s="41">
        <v>7</v>
      </c>
      <c r="D53" s="42" t="s">
        <v>11</v>
      </c>
      <c r="E53" s="43">
        <v>1</v>
      </c>
      <c r="F53" s="43">
        <v>36</v>
      </c>
      <c r="G53" s="44">
        <v>8.1999999999999993</v>
      </c>
      <c r="H53" s="45">
        <f t="shared" si="0"/>
        <v>227777.77777777775</v>
      </c>
      <c r="U53" s="24"/>
      <c r="W53" s="23"/>
      <c r="X53" s="24"/>
      <c r="AA53" s="37"/>
      <c r="AB53" s="38"/>
    </row>
    <row r="54" spans="1:28">
      <c r="A54" s="39" t="s">
        <v>64</v>
      </c>
      <c r="B54" s="40" t="s">
        <v>19</v>
      </c>
      <c r="C54" s="41">
        <v>2</v>
      </c>
      <c r="D54" s="42" t="s">
        <v>11</v>
      </c>
      <c r="E54" s="43">
        <v>2</v>
      </c>
      <c r="F54" s="43">
        <v>99</v>
      </c>
      <c r="G54" s="44">
        <v>35</v>
      </c>
      <c r="H54" s="45">
        <f t="shared" si="0"/>
        <v>353535.35353535356</v>
      </c>
      <c r="U54" s="24"/>
      <c r="W54" s="23"/>
      <c r="X54" s="24"/>
      <c r="AA54" s="37"/>
      <c r="AB54" s="38"/>
    </row>
    <row r="55" spans="1:28">
      <c r="A55" s="39" t="s">
        <v>65</v>
      </c>
      <c r="B55" s="40" t="s">
        <v>10</v>
      </c>
      <c r="C55" s="41">
        <v>9</v>
      </c>
      <c r="D55" s="42" t="s">
        <v>11</v>
      </c>
      <c r="E55" s="43">
        <v>1</v>
      </c>
      <c r="F55" s="43">
        <v>34</v>
      </c>
      <c r="G55" s="44">
        <v>8.9</v>
      </c>
      <c r="H55" s="45">
        <f t="shared" si="0"/>
        <v>261764.70588235295</v>
      </c>
      <c r="U55" s="24"/>
      <c r="W55" s="23"/>
      <c r="X55" s="24"/>
      <c r="AA55" s="37"/>
      <c r="AB55" s="38"/>
    </row>
    <row r="56" spans="1:28">
      <c r="A56" s="46" t="s">
        <v>66</v>
      </c>
      <c r="B56" s="40" t="s">
        <v>10</v>
      </c>
      <c r="C56" s="41">
        <v>9</v>
      </c>
      <c r="D56" s="42" t="s">
        <v>11</v>
      </c>
      <c r="E56" s="43">
        <v>2</v>
      </c>
      <c r="F56" s="43">
        <v>40</v>
      </c>
      <c r="G56" s="44">
        <v>10.9</v>
      </c>
      <c r="H56" s="45">
        <f t="shared" si="0"/>
        <v>272500</v>
      </c>
      <c r="W56" s="23"/>
      <c r="X56" s="24"/>
      <c r="AA56" s="37"/>
      <c r="AB56" s="38"/>
    </row>
    <row r="57" spans="1:28">
      <c r="A57" s="39" t="s">
        <v>67</v>
      </c>
      <c r="B57" s="40" t="s">
        <v>10</v>
      </c>
      <c r="C57" s="41">
        <v>5</v>
      </c>
      <c r="D57" s="42" t="s">
        <v>11</v>
      </c>
      <c r="E57" s="43">
        <v>3</v>
      </c>
      <c r="F57" s="43">
        <v>84</v>
      </c>
      <c r="G57" s="44">
        <v>29.5</v>
      </c>
      <c r="H57" s="45">
        <f t="shared" si="0"/>
        <v>351190.47619047621</v>
      </c>
      <c r="U57" s="24"/>
      <c r="W57" s="23"/>
      <c r="X57" s="24"/>
      <c r="AA57" s="37"/>
      <c r="AB57" s="38"/>
    </row>
    <row r="58" spans="1:28">
      <c r="A58" s="39" t="s">
        <v>68</v>
      </c>
      <c r="B58" s="40" t="s">
        <v>10</v>
      </c>
      <c r="C58" s="41">
        <v>13</v>
      </c>
      <c r="D58" s="42" t="s">
        <v>21</v>
      </c>
      <c r="E58" s="43">
        <v>2</v>
      </c>
      <c r="F58" s="43">
        <v>58</v>
      </c>
      <c r="G58" s="44">
        <v>11.8</v>
      </c>
      <c r="H58" s="45">
        <f t="shared" si="0"/>
        <v>203448.27586206896</v>
      </c>
      <c r="U58" s="24"/>
      <c r="W58" s="23"/>
      <c r="X58" s="24"/>
      <c r="AA58" s="37"/>
      <c r="AB58" s="38"/>
    </row>
    <row r="59" spans="1:28">
      <c r="A59" s="46" t="s">
        <v>69</v>
      </c>
      <c r="B59" s="40" t="s">
        <v>10</v>
      </c>
      <c r="C59" s="41">
        <v>13</v>
      </c>
      <c r="D59" s="42" t="s">
        <v>11</v>
      </c>
      <c r="E59" s="43">
        <v>1</v>
      </c>
      <c r="F59" s="43">
        <v>24</v>
      </c>
      <c r="G59" s="44">
        <v>6.2</v>
      </c>
      <c r="H59" s="45">
        <f t="shared" si="0"/>
        <v>258333.33333333334</v>
      </c>
      <c r="W59" s="23"/>
      <c r="X59" s="24"/>
      <c r="AA59" s="37"/>
      <c r="AB59" s="38"/>
    </row>
    <row r="60" spans="1:28">
      <c r="A60" s="39" t="s">
        <v>70</v>
      </c>
      <c r="B60" s="40" t="s">
        <v>10</v>
      </c>
      <c r="C60" s="41">
        <v>9</v>
      </c>
      <c r="D60" s="42" t="s">
        <v>11</v>
      </c>
      <c r="E60" s="43">
        <v>3</v>
      </c>
      <c r="F60" s="43">
        <v>71</v>
      </c>
      <c r="G60" s="44">
        <v>16.899999999999999</v>
      </c>
      <c r="H60" s="45">
        <f t="shared" si="0"/>
        <v>238028.1690140845</v>
      </c>
      <c r="U60" s="24"/>
      <c r="W60" s="23"/>
      <c r="X60" s="24"/>
      <c r="AA60" s="37"/>
      <c r="AB60" s="38"/>
    </row>
    <row r="61" spans="1:28">
      <c r="A61" s="46" t="s">
        <v>71</v>
      </c>
      <c r="B61" s="40" t="s">
        <v>10</v>
      </c>
      <c r="C61" s="41">
        <v>13</v>
      </c>
      <c r="D61" s="42" t="s">
        <v>11</v>
      </c>
      <c r="E61" s="43">
        <v>5</v>
      </c>
      <c r="F61" s="43">
        <v>70</v>
      </c>
      <c r="G61" s="44">
        <v>27</v>
      </c>
      <c r="H61" s="45">
        <f t="shared" si="0"/>
        <v>385714.28571428574</v>
      </c>
      <c r="W61" s="23"/>
      <c r="X61" s="24"/>
      <c r="AA61" s="37"/>
      <c r="AB61" s="38"/>
    </row>
    <row r="62" spans="1:28">
      <c r="A62" s="39" t="s">
        <v>72</v>
      </c>
      <c r="B62" s="40" t="s">
        <v>10</v>
      </c>
      <c r="C62" s="41">
        <v>6</v>
      </c>
      <c r="D62" s="42" t="s">
        <v>11</v>
      </c>
      <c r="E62" s="43">
        <v>1</v>
      </c>
      <c r="F62" s="43">
        <v>45</v>
      </c>
      <c r="G62" s="44">
        <v>12</v>
      </c>
      <c r="H62" s="45">
        <f t="shared" si="0"/>
        <v>266666.66666666669</v>
      </c>
      <c r="U62" s="24"/>
      <c r="W62" s="23"/>
      <c r="X62" s="24"/>
      <c r="AA62" s="37"/>
      <c r="AB62" s="38"/>
    </row>
    <row r="63" spans="1:28">
      <c r="A63" s="39" t="s">
        <v>73</v>
      </c>
      <c r="B63" s="40" t="s">
        <v>10</v>
      </c>
      <c r="C63" s="41">
        <v>9</v>
      </c>
      <c r="D63" s="42" t="s">
        <v>11</v>
      </c>
      <c r="E63" s="43">
        <v>2</v>
      </c>
      <c r="F63" s="43">
        <v>52</v>
      </c>
      <c r="G63" s="44">
        <v>16.5</v>
      </c>
      <c r="H63" s="45">
        <f t="shared" si="0"/>
        <v>317307.69230769231</v>
      </c>
      <c r="U63" s="24"/>
      <c r="W63" s="23"/>
      <c r="X63" s="24"/>
      <c r="AA63" s="37"/>
      <c r="AB63" s="38"/>
    </row>
    <row r="64" spans="1:28">
      <c r="A64" s="39" t="s">
        <v>74</v>
      </c>
      <c r="B64" s="40" t="s">
        <v>10</v>
      </c>
      <c r="C64" s="41">
        <v>9</v>
      </c>
      <c r="D64" s="42" t="s">
        <v>11</v>
      </c>
      <c r="E64" s="43">
        <v>2</v>
      </c>
      <c r="F64" s="43">
        <v>58</v>
      </c>
      <c r="G64" s="44">
        <v>18.5</v>
      </c>
      <c r="H64" s="45">
        <f t="shared" si="0"/>
        <v>318965.5172413793</v>
      </c>
      <c r="U64" s="24"/>
      <c r="W64" s="23"/>
      <c r="X64" s="24"/>
      <c r="AA64" s="37"/>
      <c r="AB64" s="38"/>
    </row>
    <row r="65" spans="1:28">
      <c r="A65" s="39" t="s">
        <v>75</v>
      </c>
      <c r="B65" s="40" t="s">
        <v>19</v>
      </c>
      <c r="C65" s="41">
        <v>11</v>
      </c>
      <c r="D65" s="42" t="s">
        <v>21</v>
      </c>
      <c r="E65" s="43">
        <v>3</v>
      </c>
      <c r="F65" s="43">
        <v>65</v>
      </c>
      <c r="G65" s="44">
        <v>11.5</v>
      </c>
      <c r="H65" s="45">
        <f t="shared" si="0"/>
        <v>176923.07692307694</v>
      </c>
      <c r="U65" s="24"/>
      <c r="W65" s="23"/>
      <c r="X65" s="24"/>
      <c r="AA65" s="37"/>
      <c r="AB65" s="38"/>
    </row>
    <row r="66" spans="1:28">
      <c r="A66" s="39" t="s">
        <v>76</v>
      </c>
      <c r="B66" s="40" t="s">
        <v>10</v>
      </c>
      <c r="C66" s="41">
        <v>8</v>
      </c>
      <c r="D66" s="42" t="s">
        <v>11</v>
      </c>
      <c r="E66" s="43">
        <v>3</v>
      </c>
      <c r="F66" s="43">
        <v>97</v>
      </c>
      <c r="G66" s="44">
        <v>20</v>
      </c>
      <c r="H66" s="45">
        <f t="shared" si="0"/>
        <v>206185.56701030929</v>
      </c>
      <c r="U66" s="24"/>
      <c r="W66" s="23"/>
      <c r="X66" s="24"/>
      <c r="AA66" s="37"/>
      <c r="AB66" s="38"/>
    </row>
    <row r="67" spans="1:28">
      <c r="A67" s="39" t="s">
        <v>77</v>
      </c>
      <c r="B67" s="40" t="s">
        <v>10</v>
      </c>
      <c r="C67" s="41">
        <v>13</v>
      </c>
      <c r="D67" s="42" t="s">
        <v>11</v>
      </c>
      <c r="E67" s="43">
        <v>1</v>
      </c>
      <c r="F67" s="43">
        <v>23</v>
      </c>
      <c r="G67" s="44">
        <v>7</v>
      </c>
      <c r="H67" s="45">
        <f t="shared" si="0"/>
        <v>304347.82608695654</v>
      </c>
      <c r="U67" s="24"/>
      <c r="W67" s="23"/>
      <c r="X67" s="24"/>
      <c r="AA67" s="37"/>
      <c r="AB67" s="38"/>
    </row>
    <row r="68" spans="1:28">
      <c r="A68" s="39" t="s">
        <v>78</v>
      </c>
      <c r="B68" s="40" t="s">
        <v>10</v>
      </c>
      <c r="C68" s="41">
        <v>17</v>
      </c>
      <c r="D68" s="42" t="s">
        <v>21</v>
      </c>
      <c r="E68" s="43">
        <v>3</v>
      </c>
      <c r="F68" s="43">
        <v>78</v>
      </c>
      <c r="G68" s="44">
        <v>11.9</v>
      </c>
      <c r="H68" s="45">
        <f t="shared" ref="H68:H106" si="1">G68*1000000/F68</f>
        <v>152564.10256410256</v>
      </c>
      <c r="U68" s="24"/>
      <c r="W68" s="23"/>
      <c r="X68" s="24"/>
      <c r="AA68" s="37"/>
      <c r="AB68" s="38"/>
    </row>
    <row r="69" spans="1:28">
      <c r="A69" s="39" t="s">
        <v>79</v>
      </c>
      <c r="B69" s="40" t="s">
        <v>10</v>
      </c>
      <c r="C69" s="41">
        <v>10</v>
      </c>
      <c r="D69" s="42" t="s">
        <v>21</v>
      </c>
      <c r="E69" s="43">
        <v>1</v>
      </c>
      <c r="F69" s="43">
        <v>36</v>
      </c>
      <c r="G69" s="44">
        <v>6.9</v>
      </c>
      <c r="H69" s="45">
        <f t="shared" si="1"/>
        <v>191666.66666666666</v>
      </c>
      <c r="U69" s="24"/>
      <c r="W69" s="23"/>
      <c r="X69" s="24"/>
      <c r="AA69" s="37"/>
      <c r="AB69" s="38"/>
    </row>
    <row r="70" spans="1:28">
      <c r="A70" s="46" t="s">
        <v>80</v>
      </c>
      <c r="B70" s="40" t="s">
        <v>10</v>
      </c>
      <c r="C70" s="41">
        <v>15</v>
      </c>
      <c r="D70" s="42" t="s">
        <v>21</v>
      </c>
      <c r="E70" s="43">
        <v>2</v>
      </c>
      <c r="F70" s="43">
        <v>55</v>
      </c>
      <c r="G70" s="44">
        <v>10.5</v>
      </c>
      <c r="H70" s="45">
        <f t="shared" si="1"/>
        <v>190909.09090909091</v>
      </c>
      <c r="W70" s="23"/>
      <c r="X70" s="24"/>
      <c r="AA70" s="37"/>
      <c r="AB70" s="38"/>
    </row>
    <row r="71" spans="1:28">
      <c r="A71" s="39" t="s">
        <v>81</v>
      </c>
      <c r="B71" s="40" t="s">
        <v>10</v>
      </c>
      <c r="C71" s="41">
        <v>13</v>
      </c>
      <c r="D71" s="42" t="s">
        <v>11</v>
      </c>
      <c r="E71" s="43">
        <v>2</v>
      </c>
      <c r="F71" s="43">
        <v>50</v>
      </c>
      <c r="G71" s="44">
        <v>14.5</v>
      </c>
      <c r="H71" s="45">
        <f t="shared" si="1"/>
        <v>290000</v>
      </c>
      <c r="U71" s="24"/>
      <c r="W71" s="23"/>
      <c r="X71" s="24"/>
      <c r="AA71" s="37"/>
      <c r="AB71" s="38"/>
    </row>
    <row r="72" spans="1:28">
      <c r="A72" s="46" t="s">
        <v>82</v>
      </c>
      <c r="B72" s="40" t="s">
        <v>10</v>
      </c>
      <c r="C72" s="41">
        <v>13</v>
      </c>
      <c r="D72" s="42" t="s">
        <v>11</v>
      </c>
      <c r="E72" s="43">
        <v>1</v>
      </c>
      <c r="F72" s="43">
        <v>44</v>
      </c>
      <c r="G72" s="44">
        <v>13</v>
      </c>
      <c r="H72" s="45">
        <f t="shared" si="1"/>
        <v>295454.54545454547</v>
      </c>
      <c r="W72" s="23"/>
      <c r="X72" s="24"/>
      <c r="AA72" s="37"/>
      <c r="AB72" s="38"/>
    </row>
    <row r="73" spans="1:28">
      <c r="A73" s="39" t="s">
        <v>83</v>
      </c>
      <c r="B73" s="40" t="s">
        <v>10</v>
      </c>
      <c r="C73" s="41">
        <v>7</v>
      </c>
      <c r="D73" s="42" t="s">
        <v>11</v>
      </c>
      <c r="E73" s="43">
        <v>2</v>
      </c>
      <c r="F73" s="43">
        <v>57</v>
      </c>
      <c r="G73" s="44">
        <v>14.7</v>
      </c>
      <c r="H73" s="45">
        <f t="shared" si="1"/>
        <v>257894.73684210525</v>
      </c>
      <c r="U73" s="24"/>
      <c r="W73" s="23"/>
      <c r="X73" s="24"/>
      <c r="AA73" s="37"/>
      <c r="AB73" s="38"/>
    </row>
    <row r="74" spans="1:28">
      <c r="A74" s="46" t="s">
        <v>84</v>
      </c>
      <c r="B74" s="40" t="s">
        <v>10</v>
      </c>
      <c r="C74" s="41">
        <v>9</v>
      </c>
      <c r="D74" s="42" t="s">
        <v>11</v>
      </c>
      <c r="E74" s="43">
        <v>3</v>
      </c>
      <c r="F74" s="43">
        <v>105</v>
      </c>
      <c r="G74" s="44">
        <v>29</v>
      </c>
      <c r="H74" s="45">
        <f t="shared" si="1"/>
        <v>276190.47619047621</v>
      </c>
      <c r="W74" s="23"/>
      <c r="X74" s="24"/>
      <c r="AA74" s="37"/>
      <c r="AB74" s="38"/>
    </row>
    <row r="75" spans="1:28">
      <c r="A75" s="39" t="s">
        <v>85</v>
      </c>
      <c r="B75" s="40" t="s">
        <v>10</v>
      </c>
      <c r="C75" s="41">
        <v>8</v>
      </c>
      <c r="D75" s="42" t="s">
        <v>11</v>
      </c>
      <c r="E75" s="43">
        <v>1</v>
      </c>
      <c r="F75" s="43">
        <v>43</v>
      </c>
      <c r="G75" s="44">
        <v>11</v>
      </c>
      <c r="H75" s="45">
        <f t="shared" si="1"/>
        <v>255813.95348837209</v>
      </c>
      <c r="U75" s="24"/>
      <c r="W75" s="23"/>
      <c r="X75" s="24"/>
      <c r="AA75" s="37"/>
      <c r="AB75" s="38"/>
    </row>
    <row r="76" spans="1:28">
      <c r="A76" s="39" t="s">
        <v>86</v>
      </c>
      <c r="B76" s="40" t="s">
        <v>10</v>
      </c>
      <c r="C76" s="41">
        <v>8</v>
      </c>
      <c r="D76" s="42" t="s">
        <v>11</v>
      </c>
      <c r="E76" s="43">
        <v>1</v>
      </c>
      <c r="F76" s="43">
        <v>27</v>
      </c>
      <c r="G76" s="44">
        <v>8.6</v>
      </c>
      <c r="H76" s="45">
        <f t="shared" si="1"/>
        <v>318518.51851851854</v>
      </c>
      <c r="U76" s="24"/>
      <c r="W76" s="23"/>
      <c r="X76" s="24"/>
      <c r="AA76" s="37"/>
      <c r="AB76" s="38"/>
    </row>
    <row r="77" spans="1:28">
      <c r="A77" s="39" t="s">
        <v>87</v>
      </c>
      <c r="B77" s="40" t="s">
        <v>10</v>
      </c>
      <c r="C77" s="41">
        <v>13</v>
      </c>
      <c r="D77" s="42" t="s">
        <v>11</v>
      </c>
      <c r="E77" s="43">
        <v>2</v>
      </c>
      <c r="F77" s="43">
        <v>39</v>
      </c>
      <c r="G77" s="44">
        <v>16.899999999999999</v>
      </c>
      <c r="H77" s="45">
        <f t="shared" si="1"/>
        <v>433333.33333333331</v>
      </c>
      <c r="U77" s="24"/>
      <c r="W77" s="23"/>
      <c r="X77" s="24"/>
      <c r="AA77" s="37"/>
      <c r="AB77" s="38"/>
    </row>
    <row r="78" spans="1:28">
      <c r="A78" s="39" t="s">
        <v>88</v>
      </c>
      <c r="B78" s="40" t="s">
        <v>10</v>
      </c>
      <c r="C78" s="41">
        <v>13</v>
      </c>
      <c r="D78" s="42" t="s">
        <v>21</v>
      </c>
      <c r="E78" s="43">
        <v>4</v>
      </c>
      <c r="F78" s="43">
        <v>75</v>
      </c>
      <c r="G78" s="44">
        <v>16</v>
      </c>
      <c r="H78" s="45">
        <f t="shared" si="1"/>
        <v>213333.33333333334</v>
      </c>
      <c r="U78" s="24"/>
      <c r="W78" s="23"/>
      <c r="X78" s="24"/>
      <c r="AA78" s="37"/>
      <c r="AB78" s="38"/>
    </row>
    <row r="79" spans="1:28">
      <c r="A79" s="39" t="s">
        <v>89</v>
      </c>
      <c r="B79" s="40" t="s">
        <v>19</v>
      </c>
      <c r="C79" s="41">
        <v>2</v>
      </c>
      <c r="D79" s="42" t="s">
        <v>11</v>
      </c>
      <c r="E79" s="43">
        <v>2</v>
      </c>
      <c r="F79" s="43">
        <v>60</v>
      </c>
      <c r="G79" s="44">
        <v>19.899999999999999</v>
      </c>
      <c r="H79" s="45">
        <f t="shared" si="1"/>
        <v>331666.66666666669</v>
      </c>
      <c r="U79" s="24"/>
      <c r="W79" s="23"/>
      <c r="X79" s="24"/>
      <c r="AA79" s="37"/>
      <c r="AB79" s="38"/>
    </row>
    <row r="80" spans="1:28">
      <c r="A80" s="39" t="s">
        <v>90</v>
      </c>
      <c r="B80" s="40" t="s">
        <v>10</v>
      </c>
      <c r="C80" s="41">
        <v>13</v>
      </c>
      <c r="D80" s="42" t="s">
        <v>11</v>
      </c>
      <c r="E80" s="43">
        <v>2</v>
      </c>
      <c r="F80" s="43">
        <v>96</v>
      </c>
      <c r="G80" s="44">
        <v>31.5</v>
      </c>
      <c r="H80" s="45">
        <f t="shared" si="1"/>
        <v>328125</v>
      </c>
      <c r="U80" s="24"/>
      <c r="W80" s="23"/>
      <c r="X80" s="24"/>
      <c r="AA80" s="37"/>
      <c r="AB80" s="38"/>
    </row>
    <row r="81" spans="1:28">
      <c r="A81" s="46" t="s">
        <v>91</v>
      </c>
      <c r="B81" s="40" t="s">
        <v>10</v>
      </c>
      <c r="C81" s="41">
        <v>9</v>
      </c>
      <c r="D81" s="42" t="s">
        <v>11</v>
      </c>
      <c r="E81" s="43">
        <v>2</v>
      </c>
      <c r="F81" s="43">
        <v>61</v>
      </c>
      <c r="G81" s="44">
        <v>15.7</v>
      </c>
      <c r="H81" s="45">
        <f t="shared" si="1"/>
        <v>257377.04918032786</v>
      </c>
      <c r="W81" s="23"/>
      <c r="X81" s="24"/>
      <c r="AA81" s="37"/>
      <c r="AB81" s="38"/>
    </row>
    <row r="82" spans="1:28">
      <c r="A82" s="39" t="s">
        <v>92</v>
      </c>
      <c r="B82" s="40" t="s">
        <v>10</v>
      </c>
      <c r="C82" s="41">
        <v>13</v>
      </c>
      <c r="D82" s="42" t="s">
        <v>11</v>
      </c>
      <c r="E82" s="43">
        <v>1</v>
      </c>
      <c r="F82" s="43">
        <v>26</v>
      </c>
      <c r="G82" s="44">
        <v>7.3</v>
      </c>
      <c r="H82" s="45">
        <f t="shared" si="1"/>
        <v>280769.23076923075</v>
      </c>
      <c r="U82" s="24"/>
      <c r="W82" s="23"/>
      <c r="X82" s="24"/>
      <c r="AA82" s="37"/>
      <c r="AB82" s="38"/>
    </row>
    <row r="83" spans="1:28">
      <c r="A83" s="46" t="s">
        <v>93</v>
      </c>
      <c r="B83" s="40" t="s">
        <v>10</v>
      </c>
      <c r="C83" s="41">
        <v>9</v>
      </c>
      <c r="D83" s="42" t="s">
        <v>11</v>
      </c>
      <c r="E83" s="43">
        <v>1</v>
      </c>
      <c r="F83" s="43">
        <v>30</v>
      </c>
      <c r="G83" s="44">
        <v>9.4</v>
      </c>
      <c r="H83" s="45">
        <f t="shared" si="1"/>
        <v>313333.33333333331</v>
      </c>
      <c r="W83" s="23"/>
      <c r="X83" s="24"/>
      <c r="AA83" s="37"/>
      <c r="AB83" s="38"/>
    </row>
    <row r="84" spans="1:28">
      <c r="A84" s="39" t="s">
        <v>94</v>
      </c>
      <c r="B84" s="40" t="s">
        <v>10</v>
      </c>
      <c r="C84" s="41">
        <v>13</v>
      </c>
      <c r="D84" s="42" t="s">
        <v>21</v>
      </c>
      <c r="E84" s="43">
        <v>4</v>
      </c>
      <c r="F84" s="43">
        <v>80</v>
      </c>
      <c r="G84" s="44">
        <v>16.8</v>
      </c>
      <c r="H84" s="45">
        <f t="shared" si="1"/>
        <v>210000</v>
      </c>
      <c r="U84" s="24"/>
      <c r="W84" s="23"/>
      <c r="X84" s="24"/>
      <c r="AA84" s="37"/>
      <c r="AB84" s="38"/>
    </row>
    <row r="85" spans="1:28">
      <c r="A85" s="46" t="s">
        <v>95</v>
      </c>
      <c r="B85" s="40" t="s">
        <v>10</v>
      </c>
      <c r="C85" s="41">
        <v>13</v>
      </c>
      <c r="D85" s="42" t="s">
        <v>21</v>
      </c>
      <c r="E85" s="43">
        <v>1</v>
      </c>
      <c r="F85" s="43">
        <v>27</v>
      </c>
      <c r="G85" s="44">
        <v>7.2</v>
      </c>
      <c r="H85" s="45">
        <f t="shared" si="1"/>
        <v>266666.66666666669</v>
      </c>
      <c r="W85" s="23"/>
      <c r="X85" s="24"/>
      <c r="AA85" s="37"/>
      <c r="AB85" s="38"/>
    </row>
    <row r="86" spans="1:28">
      <c r="A86" s="39" t="s">
        <v>96</v>
      </c>
      <c r="B86" s="40" t="s">
        <v>10</v>
      </c>
      <c r="C86" s="41">
        <v>9</v>
      </c>
      <c r="D86" s="42" t="s">
        <v>11</v>
      </c>
      <c r="E86" s="43">
        <v>3</v>
      </c>
      <c r="F86" s="43">
        <v>96</v>
      </c>
      <c r="G86" s="44">
        <v>29.9</v>
      </c>
      <c r="H86" s="45">
        <f t="shared" si="1"/>
        <v>311458.33333333331</v>
      </c>
      <c r="U86" s="24"/>
      <c r="W86" s="23"/>
      <c r="X86" s="24"/>
      <c r="AA86" s="37"/>
      <c r="AB86" s="38"/>
    </row>
    <row r="87" spans="1:28">
      <c r="A87" s="39" t="s">
        <v>97</v>
      </c>
      <c r="B87" s="40" t="s">
        <v>10</v>
      </c>
      <c r="C87" s="41">
        <v>9</v>
      </c>
      <c r="D87" s="42" t="s">
        <v>11</v>
      </c>
      <c r="E87" s="43">
        <v>2</v>
      </c>
      <c r="F87" s="43">
        <v>72</v>
      </c>
      <c r="G87" s="44">
        <v>16.8</v>
      </c>
      <c r="H87" s="45">
        <f t="shared" si="1"/>
        <v>233333.33333333334</v>
      </c>
      <c r="U87" s="24"/>
      <c r="W87" s="23"/>
      <c r="X87" s="24"/>
      <c r="AA87" s="37"/>
      <c r="AB87" s="38"/>
    </row>
    <row r="88" spans="1:28">
      <c r="A88" s="39" t="s">
        <v>98</v>
      </c>
      <c r="B88" s="40" t="s">
        <v>10</v>
      </c>
      <c r="C88" s="41">
        <v>14</v>
      </c>
      <c r="D88" s="42" t="s">
        <v>11</v>
      </c>
      <c r="E88" s="43">
        <v>1</v>
      </c>
      <c r="F88" s="43">
        <v>29</v>
      </c>
      <c r="G88" s="44">
        <v>8.5</v>
      </c>
      <c r="H88" s="45">
        <f t="shared" si="1"/>
        <v>293103.44827586209</v>
      </c>
      <c r="U88" s="24"/>
      <c r="W88" s="23"/>
      <c r="X88" s="24"/>
      <c r="AA88" s="37"/>
      <c r="AB88" s="38"/>
    </row>
    <row r="89" spans="1:28">
      <c r="A89" s="39" t="s">
        <v>99</v>
      </c>
      <c r="B89" s="40" t="s">
        <v>10</v>
      </c>
      <c r="C89" s="41">
        <v>8</v>
      </c>
      <c r="D89" s="42" t="s">
        <v>11</v>
      </c>
      <c r="E89" s="43">
        <v>3</v>
      </c>
      <c r="F89" s="43">
        <v>100</v>
      </c>
      <c r="G89" s="44">
        <v>15.8</v>
      </c>
      <c r="H89" s="45">
        <f t="shared" si="1"/>
        <v>158000</v>
      </c>
      <c r="U89" s="24"/>
      <c r="W89" s="23"/>
      <c r="X89" s="24"/>
      <c r="AA89" s="37"/>
      <c r="AB89" s="38"/>
    </row>
    <row r="90" spans="1:28">
      <c r="A90" s="39" t="s">
        <v>100</v>
      </c>
      <c r="B90" s="40" t="s">
        <v>10</v>
      </c>
      <c r="C90" s="41">
        <v>5</v>
      </c>
      <c r="D90" s="42" t="s">
        <v>11</v>
      </c>
      <c r="E90" s="43">
        <v>2</v>
      </c>
      <c r="F90" s="43">
        <v>81</v>
      </c>
      <c r="G90" s="44">
        <v>25.9</v>
      </c>
      <c r="H90" s="45">
        <f t="shared" si="1"/>
        <v>319753.08641975309</v>
      </c>
      <c r="U90" s="24"/>
      <c r="W90" s="23"/>
      <c r="X90" s="24"/>
      <c r="AA90" s="37"/>
      <c r="AB90" s="38"/>
    </row>
    <row r="91" spans="1:28">
      <c r="A91" s="39" t="s">
        <v>101</v>
      </c>
      <c r="B91" s="40" t="s">
        <v>10</v>
      </c>
      <c r="C91" s="41">
        <v>8</v>
      </c>
      <c r="D91" s="42" t="s">
        <v>11</v>
      </c>
      <c r="E91" s="43">
        <v>1</v>
      </c>
      <c r="F91" s="43">
        <v>31</v>
      </c>
      <c r="G91" s="44">
        <v>7.9</v>
      </c>
      <c r="H91" s="45">
        <f t="shared" si="1"/>
        <v>254838.70967741936</v>
      </c>
      <c r="U91" s="24"/>
      <c r="W91" s="23"/>
      <c r="X91" s="24"/>
      <c r="AA91" s="37"/>
      <c r="AB91" s="38"/>
    </row>
    <row r="92" spans="1:28">
      <c r="A92" s="46" t="s">
        <v>102</v>
      </c>
      <c r="B92" s="40" t="s">
        <v>10</v>
      </c>
      <c r="C92" s="41">
        <v>5</v>
      </c>
      <c r="D92" s="42" t="s">
        <v>11</v>
      </c>
      <c r="E92" s="43">
        <v>2</v>
      </c>
      <c r="F92" s="43">
        <v>62</v>
      </c>
      <c r="G92" s="44">
        <v>27.4</v>
      </c>
      <c r="H92" s="45">
        <f t="shared" si="1"/>
        <v>441935.48387096776</v>
      </c>
      <c r="W92" s="23"/>
      <c r="X92" s="24"/>
      <c r="AA92" s="37"/>
      <c r="AB92" s="38"/>
    </row>
    <row r="93" spans="1:28">
      <c r="A93" s="39" t="s">
        <v>103</v>
      </c>
      <c r="B93" s="40" t="s">
        <v>10</v>
      </c>
      <c r="C93" s="41">
        <v>13</v>
      </c>
      <c r="D93" s="42" t="s">
        <v>11</v>
      </c>
      <c r="E93" s="43">
        <v>1</v>
      </c>
      <c r="F93" s="43">
        <v>40</v>
      </c>
      <c r="G93" s="44">
        <v>16.5</v>
      </c>
      <c r="H93" s="45">
        <f t="shared" si="1"/>
        <v>412500</v>
      </c>
      <c r="U93" s="24"/>
      <c r="W93" s="23"/>
      <c r="X93" s="24"/>
      <c r="AA93" s="37"/>
      <c r="AB93" s="38"/>
    </row>
    <row r="94" spans="1:28">
      <c r="A94" s="46" t="s">
        <v>104</v>
      </c>
      <c r="B94" s="40" t="s">
        <v>10</v>
      </c>
      <c r="C94" s="41">
        <v>9</v>
      </c>
      <c r="D94" s="42" t="s">
        <v>11</v>
      </c>
      <c r="E94" s="43">
        <v>1</v>
      </c>
      <c r="F94" s="43">
        <v>40</v>
      </c>
      <c r="G94" s="44">
        <v>11.5</v>
      </c>
      <c r="H94" s="45">
        <f t="shared" si="1"/>
        <v>287500</v>
      </c>
      <c r="W94" s="23"/>
      <c r="X94" s="24"/>
      <c r="AA94" s="37"/>
      <c r="AB94" s="38"/>
    </row>
    <row r="95" spans="1:28">
      <c r="A95" s="39" t="s">
        <v>105</v>
      </c>
      <c r="B95" s="40" t="s">
        <v>19</v>
      </c>
      <c r="C95" s="41">
        <v>11</v>
      </c>
      <c r="D95" s="42" t="s">
        <v>11</v>
      </c>
      <c r="E95" s="43">
        <v>3</v>
      </c>
      <c r="F95" s="43">
        <v>105</v>
      </c>
      <c r="G95" s="44">
        <v>29</v>
      </c>
      <c r="H95" s="45">
        <f t="shared" si="1"/>
        <v>276190.47619047621</v>
      </c>
      <c r="U95" s="24"/>
      <c r="W95" s="23"/>
      <c r="X95" s="24"/>
      <c r="AA95" s="37"/>
      <c r="AB95" s="38"/>
    </row>
    <row r="96" spans="1:28">
      <c r="A96" s="39" t="s">
        <v>106</v>
      </c>
      <c r="B96" s="40" t="s">
        <v>10</v>
      </c>
      <c r="C96" s="41">
        <v>13</v>
      </c>
      <c r="D96" s="42" t="s">
        <v>11</v>
      </c>
      <c r="E96" s="43">
        <v>2</v>
      </c>
      <c r="F96" s="43">
        <v>54</v>
      </c>
      <c r="G96" s="44">
        <v>15.5</v>
      </c>
      <c r="H96" s="45">
        <f t="shared" si="1"/>
        <v>287037.03703703702</v>
      </c>
      <c r="U96" s="24"/>
      <c r="W96" s="23"/>
      <c r="X96" s="24"/>
      <c r="AA96" s="37"/>
      <c r="AB96" s="38"/>
    </row>
    <row r="97" spans="1:28">
      <c r="A97" s="39" t="s">
        <v>107</v>
      </c>
      <c r="B97" s="40" t="s">
        <v>10</v>
      </c>
      <c r="C97" s="41">
        <v>14</v>
      </c>
      <c r="D97" s="42" t="s">
        <v>11</v>
      </c>
      <c r="E97" s="43">
        <v>1</v>
      </c>
      <c r="F97" s="43">
        <v>38</v>
      </c>
      <c r="G97" s="44">
        <v>10.5</v>
      </c>
      <c r="H97" s="45">
        <f t="shared" si="1"/>
        <v>276315.78947368421</v>
      </c>
      <c r="U97" s="24"/>
      <c r="W97" s="23"/>
      <c r="X97" s="24"/>
      <c r="AA97" s="37"/>
      <c r="AB97" s="38"/>
    </row>
    <row r="98" spans="1:28">
      <c r="A98" s="46" t="s">
        <v>108</v>
      </c>
      <c r="B98" s="40" t="s">
        <v>10</v>
      </c>
      <c r="C98" s="41">
        <v>13</v>
      </c>
      <c r="D98" s="42" t="s">
        <v>11</v>
      </c>
      <c r="E98" s="43">
        <v>3</v>
      </c>
      <c r="F98" s="43">
        <v>77</v>
      </c>
      <c r="G98" s="44">
        <v>36</v>
      </c>
      <c r="H98" s="45">
        <f t="shared" si="1"/>
        <v>467532.4675324675</v>
      </c>
      <c r="W98" s="23"/>
      <c r="X98" s="24"/>
      <c r="AA98" s="37"/>
      <c r="AB98" s="38"/>
    </row>
    <row r="99" spans="1:28">
      <c r="A99" s="39" t="s">
        <v>109</v>
      </c>
      <c r="B99" s="40" t="s">
        <v>10</v>
      </c>
      <c r="C99" s="41">
        <v>13</v>
      </c>
      <c r="D99" s="42" t="s">
        <v>11</v>
      </c>
      <c r="E99" s="43">
        <v>1</v>
      </c>
      <c r="F99" s="43">
        <v>25</v>
      </c>
      <c r="G99" s="44">
        <v>6.6</v>
      </c>
      <c r="H99" s="45">
        <f t="shared" si="1"/>
        <v>264000</v>
      </c>
      <c r="U99" s="24"/>
      <c r="W99" s="23"/>
      <c r="X99" s="24"/>
      <c r="AA99" s="37"/>
      <c r="AB99" s="38"/>
    </row>
    <row r="100" spans="1:28">
      <c r="A100" s="39" t="s">
        <v>110</v>
      </c>
      <c r="B100" s="40" t="s">
        <v>10</v>
      </c>
      <c r="C100" s="41">
        <v>6</v>
      </c>
      <c r="D100" s="42" t="s">
        <v>11</v>
      </c>
      <c r="E100" s="43">
        <v>5</v>
      </c>
      <c r="F100" s="43">
        <v>153</v>
      </c>
      <c r="G100" s="44">
        <v>37.299999999999997</v>
      </c>
      <c r="H100" s="45">
        <f t="shared" si="1"/>
        <v>243790.84967320261</v>
      </c>
      <c r="U100" s="24"/>
      <c r="W100" s="23"/>
      <c r="X100" s="24"/>
      <c r="AA100" s="37"/>
      <c r="AB100" s="38"/>
    </row>
    <row r="101" spans="1:28">
      <c r="A101" s="39" t="s">
        <v>111</v>
      </c>
      <c r="B101" s="40" t="s">
        <v>10</v>
      </c>
      <c r="C101" s="41">
        <v>9</v>
      </c>
      <c r="D101" s="42" t="s">
        <v>11</v>
      </c>
      <c r="E101" s="43">
        <v>3</v>
      </c>
      <c r="F101" s="43">
        <v>80</v>
      </c>
      <c r="G101" s="44">
        <v>18.2</v>
      </c>
      <c r="H101" s="45">
        <f t="shared" si="1"/>
        <v>227500</v>
      </c>
      <c r="U101" s="24"/>
      <c r="W101" s="23"/>
      <c r="X101" s="24"/>
      <c r="AA101" s="37"/>
      <c r="AB101" s="38"/>
    </row>
    <row r="102" spans="1:28">
      <c r="A102" s="39" t="s">
        <v>112</v>
      </c>
      <c r="B102" s="40" t="s">
        <v>10</v>
      </c>
      <c r="C102" s="41">
        <v>8</v>
      </c>
      <c r="D102" s="42" t="s">
        <v>11</v>
      </c>
      <c r="E102" s="43">
        <v>2</v>
      </c>
      <c r="F102" s="43">
        <v>77</v>
      </c>
      <c r="G102" s="44">
        <v>16.5</v>
      </c>
      <c r="H102" s="45">
        <f t="shared" si="1"/>
        <v>214285.71428571429</v>
      </c>
      <c r="U102" s="24"/>
      <c r="W102" s="23"/>
      <c r="X102" s="24"/>
      <c r="AA102" s="37"/>
      <c r="AB102" s="38"/>
    </row>
    <row r="103" spans="1:28">
      <c r="A103" s="39" t="s">
        <v>113</v>
      </c>
      <c r="B103" s="40" t="s">
        <v>10</v>
      </c>
      <c r="C103" s="41">
        <v>21</v>
      </c>
      <c r="D103" s="42" t="s">
        <v>21</v>
      </c>
      <c r="E103" s="43">
        <v>2</v>
      </c>
      <c r="F103" s="43">
        <v>35</v>
      </c>
      <c r="G103" s="44">
        <v>8</v>
      </c>
      <c r="H103" s="45">
        <f t="shared" si="1"/>
        <v>228571.42857142858</v>
      </c>
      <c r="U103" s="24"/>
      <c r="W103" s="23"/>
      <c r="X103" s="24"/>
      <c r="AA103" s="37"/>
      <c r="AB103" s="38"/>
    </row>
    <row r="104" spans="1:28">
      <c r="A104" s="39" t="s">
        <v>114</v>
      </c>
      <c r="B104" s="40" t="s">
        <v>10</v>
      </c>
      <c r="C104" s="41">
        <v>9</v>
      </c>
      <c r="D104" s="42" t="s">
        <v>11</v>
      </c>
      <c r="E104" s="43">
        <v>2</v>
      </c>
      <c r="F104" s="43">
        <v>82</v>
      </c>
      <c r="G104" s="44">
        <v>18</v>
      </c>
      <c r="H104" s="45">
        <f t="shared" si="1"/>
        <v>219512.19512195123</v>
      </c>
      <c r="U104" s="24"/>
      <c r="W104" s="23"/>
      <c r="X104" s="24"/>
      <c r="AA104" s="37"/>
      <c r="AB104" s="38"/>
    </row>
    <row r="105" spans="1:28">
      <c r="A105" s="46" t="s">
        <v>115</v>
      </c>
      <c r="B105" s="40" t="s">
        <v>10</v>
      </c>
      <c r="C105" s="41">
        <v>15</v>
      </c>
      <c r="D105" s="42" t="s">
        <v>11</v>
      </c>
      <c r="E105" s="43">
        <v>1</v>
      </c>
      <c r="F105" s="43">
        <v>32</v>
      </c>
      <c r="G105" s="44">
        <v>11</v>
      </c>
      <c r="H105" s="45">
        <f t="shared" si="1"/>
        <v>343750</v>
      </c>
      <c r="W105" s="23"/>
      <c r="X105" s="24"/>
      <c r="AA105" s="37"/>
      <c r="AB105" s="38"/>
    </row>
    <row r="106" spans="1:28" ht="15" thickBot="1">
      <c r="A106" s="48" t="s">
        <v>116</v>
      </c>
      <c r="B106" s="49" t="s">
        <v>19</v>
      </c>
      <c r="C106" s="50">
        <v>12</v>
      </c>
      <c r="D106" s="51" t="s">
        <v>11</v>
      </c>
      <c r="E106" s="52">
        <v>3</v>
      </c>
      <c r="F106" s="52">
        <v>68</v>
      </c>
      <c r="G106" s="53">
        <v>39</v>
      </c>
      <c r="H106" s="54">
        <f t="shared" si="1"/>
        <v>573529.4117647059</v>
      </c>
      <c r="W106" s="23"/>
      <c r="X106" s="24"/>
      <c r="AA106" s="37"/>
      <c r="AB106" s="38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&amp;COldal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16" sqref="K16"/>
    </sheetView>
  </sheetViews>
  <sheetFormatPr defaultColWidth="16.5703125" defaultRowHeight="14.25"/>
  <cols>
    <col min="1" max="1" width="9.28515625" style="55" customWidth="1"/>
    <col min="2" max="2" width="13.140625" style="59" bestFit="1" customWidth="1"/>
    <col min="3" max="3" width="12.7109375" style="55" customWidth="1"/>
    <col min="4" max="4" width="9.5703125" style="55" customWidth="1"/>
    <col min="5" max="5" width="8.140625" style="55" customWidth="1"/>
    <col min="6" max="6" width="14.5703125" style="55" customWidth="1"/>
    <col min="7" max="7" width="11.85546875" style="55" customWidth="1"/>
    <col min="8" max="8" width="4.28515625" style="22" customWidth="1"/>
    <col min="9" max="16384" width="16.5703125" style="22"/>
  </cols>
  <sheetData>
    <row r="1" spans="1:15" ht="63.75" customHeight="1" thickBot="1">
      <c r="A1" s="125" t="s">
        <v>146</v>
      </c>
      <c r="B1" s="126"/>
      <c r="C1" s="126"/>
      <c r="D1" s="126"/>
      <c r="E1" s="126"/>
      <c r="F1" s="126"/>
      <c r="G1" s="126"/>
      <c r="I1" s="23"/>
      <c r="J1" s="24"/>
    </row>
    <row r="2" spans="1:15" s="28" customFormat="1" ht="56.25" customHeight="1" thickBot="1">
      <c r="A2" s="26" t="s">
        <v>147</v>
      </c>
      <c r="B2" s="26" t="s">
        <v>148</v>
      </c>
      <c r="C2" s="26" t="s">
        <v>149</v>
      </c>
      <c r="D2" s="26" t="s">
        <v>150</v>
      </c>
      <c r="E2" s="26" t="s">
        <v>151</v>
      </c>
      <c r="F2" s="26" t="s">
        <v>152</v>
      </c>
      <c r="G2" s="26" t="s">
        <v>153</v>
      </c>
      <c r="I2" s="29"/>
    </row>
    <row r="3" spans="1:15">
      <c r="A3" s="56">
        <v>1896</v>
      </c>
      <c r="B3" s="57" t="s">
        <v>154</v>
      </c>
      <c r="C3" s="56">
        <v>295</v>
      </c>
      <c r="D3" s="56">
        <v>295</v>
      </c>
      <c r="E3" s="56">
        <v>0</v>
      </c>
      <c r="F3" s="56">
        <v>10</v>
      </c>
      <c r="G3" s="56">
        <v>42</v>
      </c>
    </row>
    <row r="4" spans="1:15">
      <c r="A4" s="56">
        <v>1900</v>
      </c>
      <c r="B4" s="57" t="s">
        <v>155</v>
      </c>
      <c r="C4" s="56">
        <v>1077</v>
      </c>
      <c r="D4" s="56">
        <v>1066</v>
      </c>
      <c r="E4" s="56">
        <v>11</v>
      </c>
      <c r="F4" s="56">
        <v>14</v>
      </c>
      <c r="G4" s="56">
        <v>97</v>
      </c>
    </row>
    <row r="5" spans="1:15">
      <c r="A5" s="56">
        <v>1904</v>
      </c>
      <c r="B5" s="57" t="s">
        <v>156</v>
      </c>
      <c r="C5" s="56">
        <v>554</v>
      </c>
      <c r="D5" s="56">
        <v>546</v>
      </c>
      <c r="E5" s="56">
        <v>8</v>
      </c>
      <c r="F5" s="56">
        <v>17</v>
      </c>
      <c r="G5" s="56">
        <v>102</v>
      </c>
    </row>
    <row r="6" spans="1:15">
      <c r="A6" s="56">
        <v>1906</v>
      </c>
      <c r="B6" s="57" t="s">
        <v>154</v>
      </c>
      <c r="C6" s="56">
        <v>884</v>
      </c>
      <c r="D6" s="56">
        <v>877</v>
      </c>
      <c r="E6" s="56">
        <v>7</v>
      </c>
      <c r="F6" s="56">
        <v>11</v>
      </c>
      <c r="G6" s="56">
        <v>77</v>
      </c>
    </row>
    <row r="7" spans="1:15">
      <c r="A7" s="56">
        <v>1908</v>
      </c>
      <c r="B7" s="57" t="s">
        <v>157</v>
      </c>
      <c r="C7" s="56">
        <v>2034</v>
      </c>
      <c r="D7" s="56">
        <v>36</v>
      </c>
      <c r="E7" s="56">
        <v>4750</v>
      </c>
      <c r="F7" s="56">
        <v>24</v>
      </c>
      <c r="G7" s="56">
        <v>109</v>
      </c>
    </row>
    <row r="8" spans="1:15" ht="15">
      <c r="A8" s="56">
        <v>1912</v>
      </c>
      <c r="B8" s="57" t="s">
        <v>158</v>
      </c>
      <c r="C8" s="56">
        <v>2504</v>
      </c>
      <c r="D8" s="56">
        <v>2447</v>
      </c>
      <c r="E8" s="56">
        <v>57</v>
      </c>
      <c r="F8" s="56">
        <v>13</v>
      </c>
      <c r="G8" s="56">
        <v>106</v>
      </c>
      <c r="I8" s="77" t="s">
        <v>236</v>
      </c>
    </row>
    <row r="9" spans="1:15" ht="15" thickBot="1">
      <c r="A9" s="56">
        <v>1920</v>
      </c>
      <c r="B9" s="57" t="s">
        <v>159</v>
      </c>
      <c r="C9" s="56">
        <v>2591</v>
      </c>
      <c r="D9" s="56">
        <v>2527</v>
      </c>
      <c r="E9" s="56">
        <v>64</v>
      </c>
      <c r="F9" s="56">
        <v>22</v>
      </c>
      <c r="G9" s="56">
        <v>154</v>
      </c>
    </row>
    <row r="10" spans="1:15" ht="16.5" thickBot="1">
      <c r="A10" s="56">
        <v>1924</v>
      </c>
      <c r="B10" s="57" t="s">
        <v>155</v>
      </c>
      <c r="C10" s="56">
        <v>3075</v>
      </c>
      <c r="D10" s="56">
        <v>2939</v>
      </c>
      <c r="E10" s="56">
        <v>136</v>
      </c>
      <c r="F10" s="56">
        <v>18</v>
      </c>
      <c r="G10" s="56">
        <v>131</v>
      </c>
      <c r="I10" s="78" t="s">
        <v>237</v>
      </c>
      <c r="O10" s="26"/>
    </row>
    <row r="11" spans="1:15">
      <c r="A11" s="56">
        <v>1928</v>
      </c>
      <c r="B11" s="57" t="s">
        <v>160</v>
      </c>
      <c r="C11" s="56">
        <v>2971</v>
      </c>
      <c r="D11" s="56">
        <v>263</v>
      </c>
      <c r="E11" s="56">
        <v>1998</v>
      </c>
      <c r="F11" s="56">
        <v>15</v>
      </c>
      <c r="G11" s="56">
        <v>122</v>
      </c>
      <c r="I11" s="78" t="s">
        <v>238</v>
      </c>
      <c r="O11" s="22" t="b">
        <f>E3&gt;D3</f>
        <v>0</v>
      </c>
    </row>
    <row r="12" spans="1:15" ht="15" thickBot="1">
      <c r="A12" s="56">
        <v>1932</v>
      </c>
      <c r="B12" s="57" t="s">
        <v>161</v>
      </c>
      <c r="C12" s="56">
        <v>1331</v>
      </c>
      <c r="D12" s="56">
        <v>1297</v>
      </c>
      <c r="E12" s="56">
        <v>34</v>
      </c>
      <c r="F12" s="56">
        <v>15</v>
      </c>
      <c r="G12" s="56">
        <v>126</v>
      </c>
      <c r="I12" s="78"/>
    </row>
    <row r="13" spans="1:15" ht="16.5" thickBot="1">
      <c r="A13" s="56">
        <v>1936</v>
      </c>
      <c r="B13" s="57" t="s">
        <v>162</v>
      </c>
      <c r="C13" s="56">
        <v>3980</v>
      </c>
      <c r="D13" s="56">
        <v>3652</v>
      </c>
      <c r="E13" s="56">
        <v>328</v>
      </c>
      <c r="F13" s="56">
        <v>20</v>
      </c>
      <c r="G13" s="56">
        <v>144</v>
      </c>
      <c r="O13" s="26"/>
    </row>
    <row r="14" spans="1:15">
      <c r="A14" s="56">
        <v>1948</v>
      </c>
      <c r="B14" s="57" t="s">
        <v>157</v>
      </c>
      <c r="C14" s="56">
        <v>4062</v>
      </c>
      <c r="D14" s="56">
        <v>3677</v>
      </c>
      <c r="E14" s="56">
        <v>385</v>
      </c>
      <c r="F14" s="56">
        <v>18</v>
      </c>
      <c r="G14" s="56">
        <v>150</v>
      </c>
      <c r="O14" s="22" t="b">
        <f>D3=E3</f>
        <v>0</v>
      </c>
    </row>
    <row r="15" spans="1:15">
      <c r="A15" s="56">
        <v>1952</v>
      </c>
      <c r="B15" s="57" t="s">
        <v>163</v>
      </c>
      <c r="C15" s="56">
        <v>5867</v>
      </c>
      <c r="D15" s="56">
        <v>517</v>
      </c>
      <c r="E15" s="56">
        <v>2708</v>
      </c>
      <c r="F15" s="56">
        <v>17</v>
      </c>
      <c r="G15" s="56">
        <v>149</v>
      </c>
    </row>
    <row r="16" spans="1:15">
      <c r="A16" s="56">
        <v>1956</v>
      </c>
      <c r="B16" s="57" t="s">
        <v>164</v>
      </c>
      <c r="C16" s="56">
        <v>3342</v>
      </c>
      <c r="D16" s="56">
        <v>2958</v>
      </c>
      <c r="E16" s="56">
        <v>384</v>
      </c>
      <c r="F16" s="56">
        <v>17</v>
      </c>
      <c r="G16" s="56">
        <v>151</v>
      </c>
    </row>
    <row r="17" spans="1:7">
      <c r="A17" s="56">
        <v>1960</v>
      </c>
      <c r="B17" s="57" t="s">
        <v>165</v>
      </c>
      <c r="C17" s="56">
        <v>5348</v>
      </c>
      <c r="D17" s="56">
        <v>4738</v>
      </c>
      <c r="E17" s="56">
        <v>610</v>
      </c>
      <c r="F17" s="56">
        <v>17</v>
      </c>
      <c r="G17" s="56">
        <v>150</v>
      </c>
    </row>
    <row r="18" spans="1:7">
      <c r="A18" s="56">
        <v>1964</v>
      </c>
      <c r="B18" s="57" t="s">
        <v>166</v>
      </c>
      <c r="C18" s="56">
        <v>5140</v>
      </c>
      <c r="D18" s="56">
        <v>4457</v>
      </c>
      <c r="E18" s="56">
        <v>683</v>
      </c>
      <c r="F18" s="56">
        <v>19</v>
      </c>
      <c r="G18" s="56">
        <v>163</v>
      </c>
    </row>
    <row r="19" spans="1:7">
      <c r="A19" s="56">
        <v>1968</v>
      </c>
      <c r="B19" s="57" t="s">
        <v>167</v>
      </c>
      <c r="C19" s="56">
        <v>5531</v>
      </c>
      <c r="D19" s="56">
        <v>781</v>
      </c>
      <c r="E19" s="56">
        <v>5350</v>
      </c>
      <c r="F19" s="56">
        <v>18</v>
      </c>
      <c r="G19" s="56">
        <v>172</v>
      </c>
    </row>
    <row r="20" spans="1:7">
      <c r="A20" s="56">
        <v>1972</v>
      </c>
      <c r="B20" s="57" t="s">
        <v>168</v>
      </c>
      <c r="C20" s="56">
        <v>7147</v>
      </c>
      <c r="D20" s="56">
        <v>5848</v>
      </c>
      <c r="E20" s="56">
        <v>1299</v>
      </c>
      <c r="F20" s="56">
        <v>21</v>
      </c>
      <c r="G20" s="56">
        <v>195</v>
      </c>
    </row>
    <row r="21" spans="1:7">
      <c r="A21" s="56">
        <v>1976</v>
      </c>
      <c r="B21" s="57" t="s">
        <v>169</v>
      </c>
      <c r="C21" s="56">
        <v>6085</v>
      </c>
      <c r="D21" s="56">
        <v>4834</v>
      </c>
      <c r="E21" s="56">
        <v>1251</v>
      </c>
      <c r="F21" s="56">
        <v>21</v>
      </c>
      <c r="G21" s="56">
        <v>198</v>
      </c>
    </row>
    <row r="22" spans="1:7">
      <c r="A22" s="56">
        <v>1980</v>
      </c>
      <c r="B22" s="57" t="s">
        <v>170</v>
      </c>
      <c r="C22" s="56">
        <v>5343</v>
      </c>
      <c r="D22" s="56">
        <v>1078</v>
      </c>
      <c r="E22" s="56">
        <v>1078</v>
      </c>
      <c r="F22" s="56">
        <v>21</v>
      </c>
      <c r="G22" s="56">
        <v>203</v>
      </c>
    </row>
    <row r="23" spans="1:7">
      <c r="A23" s="56">
        <v>1984</v>
      </c>
      <c r="B23" s="57" t="s">
        <v>161</v>
      </c>
      <c r="C23" s="56">
        <v>7078</v>
      </c>
      <c r="D23" s="56">
        <v>5458</v>
      </c>
      <c r="E23" s="56">
        <v>1620</v>
      </c>
      <c r="F23" s="56">
        <v>21</v>
      </c>
      <c r="G23" s="56">
        <v>221</v>
      </c>
    </row>
    <row r="24" spans="1:7">
      <c r="A24" s="56">
        <v>1988</v>
      </c>
      <c r="B24" s="57" t="s">
        <v>171</v>
      </c>
      <c r="C24" s="56">
        <v>9581</v>
      </c>
      <c r="D24" s="56">
        <v>7105</v>
      </c>
      <c r="E24" s="56">
        <v>2476</v>
      </c>
      <c r="F24" s="56">
        <v>23</v>
      </c>
      <c r="G24" s="56">
        <v>237</v>
      </c>
    </row>
    <row r="25" spans="1:7">
      <c r="A25" s="34">
        <v>1992</v>
      </c>
      <c r="B25" s="58" t="s">
        <v>172</v>
      </c>
      <c r="C25" s="34">
        <v>10557</v>
      </c>
      <c r="D25" s="34">
        <v>7550</v>
      </c>
      <c r="E25" s="34">
        <v>3007</v>
      </c>
      <c r="F25" s="34">
        <v>28</v>
      </c>
      <c r="G25" s="34">
        <v>257</v>
      </c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&amp;COldal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I18" sqref="I18"/>
    </sheetView>
  </sheetViews>
  <sheetFormatPr defaultColWidth="9.140625" defaultRowHeight="14.25"/>
  <cols>
    <col min="1" max="1" width="14.7109375" style="60" customWidth="1"/>
    <col min="2" max="2" width="5.42578125" style="60" customWidth="1"/>
    <col min="3" max="3" width="10.5703125" style="60" customWidth="1"/>
    <col min="4" max="4" width="6.42578125" style="60" customWidth="1"/>
    <col min="5" max="5" width="6.28515625" style="60" customWidth="1"/>
    <col min="6" max="6" width="7.7109375" style="60" customWidth="1"/>
    <col min="7" max="7" width="12.85546875" style="60" customWidth="1"/>
    <col min="8" max="8" width="13.5703125" style="60" customWidth="1"/>
    <col min="9" max="9" width="16.85546875" style="60" customWidth="1"/>
    <col min="10" max="256" width="9.7109375" style="60" customWidth="1"/>
    <col min="257" max="16384" width="9.140625" style="70"/>
  </cols>
  <sheetData>
    <row r="1" spans="1:9" ht="15">
      <c r="A1" s="128" t="s">
        <v>218</v>
      </c>
      <c r="B1" s="128"/>
      <c r="C1" s="128"/>
      <c r="D1" s="128"/>
      <c r="E1" s="128"/>
      <c r="F1" s="128"/>
      <c r="G1" s="128"/>
      <c r="H1" s="128"/>
      <c r="I1" s="128"/>
    </row>
    <row r="2" spans="1:9" ht="15">
      <c r="A2" s="61"/>
      <c r="B2" s="61"/>
      <c r="C2" s="61"/>
      <c r="D2" s="61"/>
      <c r="E2" s="61"/>
      <c r="F2" s="75"/>
      <c r="G2" s="61"/>
      <c r="H2" s="61"/>
      <c r="I2" s="61"/>
    </row>
    <row r="3" spans="1:9">
      <c r="I3" s="62"/>
    </row>
    <row r="4" spans="1:9">
      <c r="A4" s="63" t="s">
        <v>174</v>
      </c>
      <c r="I4" s="62"/>
    </row>
    <row r="5" spans="1:9">
      <c r="I5" s="62"/>
    </row>
    <row r="6" spans="1:9">
      <c r="A6" s="129" t="s">
        <v>175</v>
      </c>
      <c r="B6" s="129"/>
      <c r="C6" s="129"/>
      <c r="D6" s="129"/>
      <c r="E6" s="129"/>
      <c r="F6" s="129"/>
      <c r="G6" s="129"/>
      <c r="H6" s="129"/>
      <c r="I6" s="129"/>
    </row>
    <row r="7" spans="1:9">
      <c r="A7" s="129"/>
      <c r="B7" s="129"/>
      <c r="C7" s="129"/>
      <c r="D7" s="129"/>
      <c r="E7" s="129"/>
      <c r="F7" s="129"/>
      <c r="G7" s="129"/>
      <c r="H7" s="129"/>
      <c r="I7" s="129"/>
    </row>
    <row r="8" spans="1:9">
      <c r="I8" s="62"/>
    </row>
    <row r="9" spans="1:9">
      <c r="A9" s="64" t="s">
        <v>176</v>
      </c>
    </row>
    <row r="10" spans="1:9" ht="15.75">
      <c r="B10" s="65" t="s">
        <v>177</v>
      </c>
    </row>
    <row r="11" spans="1:9" ht="15.75">
      <c r="B11" s="65" t="s">
        <v>178</v>
      </c>
    </row>
    <row r="12" spans="1:9" ht="15.75">
      <c r="B12" s="65" t="s">
        <v>179</v>
      </c>
    </row>
    <row r="13" spans="1:9" ht="15.75">
      <c r="B13" s="65" t="s">
        <v>180</v>
      </c>
    </row>
    <row r="16" spans="1:9">
      <c r="A16" s="66" t="s">
        <v>181</v>
      </c>
      <c r="B16" s="66" t="s">
        <v>182</v>
      </c>
      <c r="C16" s="66" t="s">
        <v>183</v>
      </c>
      <c r="D16" s="66" t="s">
        <v>184</v>
      </c>
      <c r="E16" s="66" t="s">
        <v>185</v>
      </c>
      <c r="F16" s="66" t="s">
        <v>186</v>
      </c>
      <c r="G16" s="66" t="s">
        <v>187</v>
      </c>
      <c r="H16" s="66" t="s">
        <v>188</v>
      </c>
      <c r="I16" s="67" t="s">
        <v>219</v>
      </c>
    </row>
    <row r="17" spans="1:9">
      <c r="A17" s="68" t="s">
        <v>190</v>
      </c>
      <c r="B17" s="68" t="s">
        <v>191</v>
      </c>
      <c r="C17" s="68">
        <v>182</v>
      </c>
      <c r="D17" s="68" t="s">
        <v>192</v>
      </c>
      <c r="E17" s="68" t="s">
        <v>193</v>
      </c>
      <c r="F17" s="68">
        <v>29</v>
      </c>
      <c r="G17" s="68">
        <v>2</v>
      </c>
      <c r="H17" s="68">
        <v>5</v>
      </c>
      <c r="I17" s="69"/>
    </row>
    <row r="18" spans="1:9">
      <c r="A18" s="68" t="s">
        <v>194</v>
      </c>
      <c r="B18" s="68" t="s">
        <v>191</v>
      </c>
      <c r="C18" s="68">
        <v>153</v>
      </c>
      <c r="D18" s="68" t="s">
        <v>195</v>
      </c>
      <c r="E18" s="68" t="s">
        <v>195</v>
      </c>
      <c r="F18" s="68">
        <v>42</v>
      </c>
      <c r="G18" s="68">
        <v>3</v>
      </c>
      <c r="H18" s="68">
        <v>17</v>
      </c>
      <c r="I18" s="69"/>
    </row>
    <row r="19" spans="1:9">
      <c r="A19" s="68" t="s">
        <v>196</v>
      </c>
      <c r="B19" s="68" t="s">
        <v>191</v>
      </c>
      <c r="C19" s="68">
        <v>178</v>
      </c>
      <c r="D19" s="68" t="s">
        <v>195</v>
      </c>
      <c r="E19" s="68" t="s">
        <v>197</v>
      </c>
      <c r="F19" s="68">
        <v>37</v>
      </c>
      <c r="G19" s="68">
        <v>1</v>
      </c>
      <c r="H19" s="68">
        <v>4</v>
      </c>
      <c r="I19" s="69"/>
    </row>
    <row r="20" spans="1:9">
      <c r="A20" s="68" t="s">
        <v>198</v>
      </c>
      <c r="B20" s="68" t="s">
        <v>191</v>
      </c>
      <c r="C20" s="68">
        <v>184</v>
      </c>
      <c r="D20" s="68" t="s">
        <v>192</v>
      </c>
      <c r="E20" s="68" t="s">
        <v>195</v>
      </c>
      <c r="F20" s="68">
        <v>31</v>
      </c>
      <c r="G20" s="68">
        <v>4</v>
      </c>
      <c r="H20" s="68">
        <v>5</v>
      </c>
      <c r="I20" s="69"/>
    </row>
    <row r="21" spans="1:9">
      <c r="A21" s="68" t="s">
        <v>199</v>
      </c>
      <c r="B21" s="68" t="s">
        <v>191</v>
      </c>
      <c r="C21" s="68">
        <v>167</v>
      </c>
      <c r="D21" s="68" t="s">
        <v>195</v>
      </c>
      <c r="E21" s="68" t="s">
        <v>193</v>
      </c>
      <c r="F21" s="68">
        <v>27</v>
      </c>
      <c r="G21" s="68">
        <v>2</v>
      </c>
      <c r="H21" s="68">
        <v>11</v>
      </c>
      <c r="I21" s="69"/>
    </row>
    <row r="22" spans="1:9">
      <c r="A22" s="68" t="s">
        <v>200</v>
      </c>
      <c r="B22" s="68" t="s">
        <v>191</v>
      </c>
      <c r="C22" s="68">
        <v>176</v>
      </c>
      <c r="D22" s="68" t="s">
        <v>195</v>
      </c>
      <c r="E22" s="68" t="s">
        <v>195</v>
      </c>
      <c r="F22" s="68">
        <v>25</v>
      </c>
      <c r="G22" s="68">
        <v>7</v>
      </c>
      <c r="H22" s="68">
        <v>7</v>
      </c>
      <c r="I22" s="69"/>
    </row>
    <row r="23" spans="1:9">
      <c r="A23" s="68" t="s">
        <v>201</v>
      </c>
      <c r="B23" s="68" t="s">
        <v>202</v>
      </c>
      <c r="C23" s="68">
        <v>167</v>
      </c>
      <c r="D23" s="68" t="s">
        <v>192</v>
      </c>
      <c r="E23" s="68" t="s">
        <v>193</v>
      </c>
      <c r="F23" s="68">
        <v>32</v>
      </c>
      <c r="G23" s="68">
        <v>1</v>
      </c>
      <c r="H23" s="68">
        <v>5</v>
      </c>
      <c r="I23" s="69"/>
    </row>
    <row r="24" spans="1:9">
      <c r="A24" s="68" t="s">
        <v>203</v>
      </c>
      <c r="B24" s="68" t="s">
        <v>202</v>
      </c>
      <c r="C24" s="68">
        <v>158</v>
      </c>
      <c r="D24" s="68" t="s">
        <v>195</v>
      </c>
      <c r="E24" s="68" t="s">
        <v>195</v>
      </c>
      <c r="F24" s="68">
        <v>27</v>
      </c>
      <c r="G24" s="68">
        <v>3</v>
      </c>
      <c r="H24" s="68">
        <v>5</v>
      </c>
      <c r="I24" s="69"/>
    </row>
    <row r="25" spans="1:9">
      <c r="A25" s="68" t="s">
        <v>204</v>
      </c>
      <c r="B25" s="68" t="s">
        <v>191</v>
      </c>
      <c r="C25" s="68">
        <v>178</v>
      </c>
      <c r="D25" s="68" t="s">
        <v>195</v>
      </c>
      <c r="E25" s="68" t="s">
        <v>197</v>
      </c>
      <c r="F25" s="68">
        <v>34</v>
      </c>
      <c r="G25" s="68">
        <v>2</v>
      </c>
      <c r="H25" s="68">
        <v>7</v>
      </c>
      <c r="I25" s="69"/>
    </row>
    <row r="26" spans="1:9">
      <c r="A26" s="68" t="s">
        <v>205</v>
      </c>
      <c r="B26" s="68" t="s">
        <v>202</v>
      </c>
      <c r="C26" s="68">
        <v>156</v>
      </c>
      <c r="D26" s="68" t="s">
        <v>192</v>
      </c>
      <c r="E26" s="68" t="s">
        <v>195</v>
      </c>
      <c r="F26" s="68">
        <v>45</v>
      </c>
      <c r="G26" s="68">
        <v>6</v>
      </c>
      <c r="H26" s="68">
        <v>14</v>
      </c>
      <c r="I26" s="69"/>
    </row>
    <row r="27" spans="1:9">
      <c r="A27" s="68" t="s">
        <v>206</v>
      </c>
      <c r="B27" s="68" t="s">
        <v>191</v>
      </c>
      <c r="C27" s="68">
        <v>189</v>
      </c>
      <c r="D27" s="68" t="s">
        <v>195</v>
      </c>
      <c r="E27" s="68" t="s">
        <v>193</v>
      </c>
      <c r="F27" s="68">
        <v>23</v>
      </c>
      <c r="G27" s="68">
        <v>1</v>
      </c>
      <c r="H27" s="68">
        <v>5</v>
      </c>
      <c r="I27" s="69"/>
    </row>
    <row r="28" spans="1:9">
      <c r="A28" s="68" t="s">
        <v>207</v>
      </c>
      <c r="B28" s="68" t="s">
        <v>202</v>
      </c>
      <c r="C28" s="68">
        <v>171</v>
      </c>
      <c r="D28" s="68" t="s">
        <v>192</v>
      </c>
      <c r="E28" s="68" t="s">
        <v>197</v>
      </c>
      <c r="F28" s="68">
        <v>34</v>
      </c>
      <c r="G28" s="68">
        <v>5</v>
      </c>
      <c r="H28" s="68">
        <v>6</v>
      </c>
      <c r="I28" s="69"/>
    </row>
    <row r="29" spans="1:9">
      <c r="A29" s="68" t="s">
        <v>208</v>
      </c>
      <c r="B29" s="68" t="s">
        <v>202</v>
      </c>
      <c r="C29" s="68">
        <v>175</v>
      </c>
      <c r="D29" s="68" t="s">
        <v>195</v>
      </c>
      <c r="E29" s="68" t="s">
        <v>197</v>
      </c>
      <c r="F29" s="68">
        <v>35</v>
      </c>
      <c r="G29" s="68">
        <v>4</v>
      </c>
      <c r="H29" s="68">
        <v>12</v>
      </c>
      <c r="I29" s="69"/>
    </row>
    <row r="30" spans="1:9">
      <c r="A30" s="68" t="s">
        <v>209</v>
      </c>
      <c r="B30" s="68" t="s">
        <v>191</v>
      </c>
      <c r="C30" s="68">
        <v>195</v>
      </c>
      <c r="D30" s="68" t="s">
        <v>195</v>
      </c>
      <c r="E30" s="68" t="s">
        <v>197</v>
      </c>
      <c r="F30" s="68">
        <v>56</v>
      </c>
      <c r="G30" s="68">
        <v>5</v>
      </c>
      <c r="H30" s="68">
        <v>24</v>
      </c>
      <c r="I30" s="69"/>
    </row>
    <row r="31" spans="1:9">
      <c r="A31" s="68" t="s">
        <v>210</v>
      </c>
      <c r="B31" s="68" t="s">
        <v>191</v>
      </c>
      <c r="C31" s="68">
        <v>177</v>
      </c>
      <c r="D31" s="68" t="s">
        <v>192</v>
      </c>
      <c r="E31" s="68" t="s">
        <v>197</v>
      </c>
      <c r="F31" s="68">
        <v>73</v>
      </c>
      <c r="G31" s="68">
        <v>8</v>
      </c>
      <c r="H31" s="68">
        <v>28</v>
      </c>
      <c r="I31" s="69"/>
    </row>
    <row r="32" spans="1:9">
      <c r="A32" s="68" t="s">
        <v>211</v>
      </c>
      <c r="B32" s="68" t="s">
        <v>191</v>
      </c>
      <c r="C32" s="68">
        <v>171</v>
      </c>
      <c r="D32" s="68" t="s">
        <v>195</v>
      </c>
      <c r="E32" s="68" t="s">
        <v>193</v>
      </c>
      <c r="F32" s="68">
        <v>44</v>
      </c>
      <c r="G32" s="68">
        <v>3</v>
      </c>
      <c r="H32" s="68">
        <v>14</v>
      </c>
      <c r="I32" s="69"/>
    </row>
    <row r="35" spans="2:2">
      <c r="B35" s="70"/>
    </row>
  </sheetData>
  <mergeCells count="2">
    <mergeCell ref="A1:I1"/>
    <mergeCell ref="A6:I7"/>
  </mergeCells>
  <printOptions gridLines="1"/>
  <pageMargins left="0.74803149606299213" right="0.74803149606299213" top="1.1409448818897638" bottom="1.1409448818897638" header="0.5" footer="0.5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sqref="A1:F1"/>
    </sheetView>
  </sheetViews>
  <sheetFormatPr defaultColWidth="9.140625" defaultRowHeight="14.25"/>
  <cols>
    <col min="1" max="1" width="19.140625" style="72" customWidth="1"/>
    <col min="2" max="2" width="11.7109375" style="72" customWidth="1"/>
    <col min="3" max="4" width="10.42578125" style="72" customWidth="1"/>
    <col min="5" max="5" width="11" style="72" customWidth="1"/>
    <col min="6" max="9" width="10.42578125" style="72" customWidth="1"/>
    <col min="10" max="256" width="9.7109375" style="72" customWidth="1"/>
    <col min="257" max="16384" width="9.140625" style="70"/>
  </cols>
  <sheetData>
    <row r="1" spans="1:9" ht="15">
      <c r="A1" s="130" t="s">
        <v>212</v>
      </c>
      <c r="B1" s="130"/>
      <c r="C1" s="130"/>
      <c r="D1" s="130"/>
      <c r="E1" s="130"/>
      <c r="F1" s="130"/>
      <c r="G1" s="71"/>
      <c r="H1" s="71"/>
      <c r="I1" s="71"/>
    </row>
    <row r="3" spans="1:9">
      <c r="A3" s="73" t="s">
        <v>213</v>
      </c>
    </row>
    <row r="5" spans="1:9" s="60" customFormat="1" ht="12.75">
      <c r="A5" s="64" t="s">
        <v>176</v>
      </c>
    </row>
    <row r="6" spans="1:9" s="60" customFormat="1" ht="15.75">
      <c r="B6" s="65" t="s">
        <v>214</v>
      </c>
    </row>
    <row r="7" spans="1:9" s="60" customFormat="1" ht="15.75">
      <c r="B7" s="65" t="s">
        <v>215</v>
      </c>
    </row>
    <row r="8" spans="1:9" s="60" customFormat="1" ht="15.75">
      <c r="B8" s="65" t="s">
        <v>216</v>
      </c>
    </row>
    <row r="9" spans="1:9" s="60" customFormat="1" ht="15.75">
      <c r="B9" s="65" t="s">
        <v>217</v>
      </c>
    </row>
    <row r="10" spans="1:9" s="60" customFormat="1" ht="12.75"/>
    <row r="12" spans="1:9">
      <c r="A12" s="74" t="s">
        <v>117</v>
      </c>
      <c r="B12" s="74" t="s">
        <v>118</v>
      </c>
      <c r="C12" s="74" t="s">
        <v>119</v>
      </c>
      <c r="D12" s="74" t="s">
        <v>120</v>
      </c>
      <c r="E12" s="74" t="s">
        <v>121</v>
      </c>
      <c r="F12" s="74" t="s">
        <v>122</v>
      </c>
    </row>
    <row r="13" spans="1:9">
      <c r="A13" s="72" t="s">
        <v>123</v>
      </c>
      <c r="B13" s="72" t="s">
        <v>124</v>
      </c>
      <c r="C13" s="72">
        <v>14</v>
      </c>
      <c r="D13" s="72">
        <v>15</v>
      </c>
      <c r="E13" s="72">
        <v>3</v>
      </c>
      <c r="F13" s="72">
        <v>50</v>
      </c>
    </row>
    <row r="14" spans="1:9">
      <c r="A14" s="72" t="s">
        <v>125</v>
      </c>
      <c r="B14" s="72" t="s">
        <v>126</v>
      </c>
      <c r="C14" s="72">
        <v>11</v>
      </c>
      <c r="D14" s="72">
        <v>12</v>
      </c>
      <c r="E14" s="72">
        <v>2</v>
      </c>
      <c r="F14" s="72">
        <v>8</v>
      </c>
    </row>
    <row r="15" spans="1:9">
      <c r="A15" s="72" t="s">
        <v>127</v>
      </c>
      <c r="B15" s="72" t="s">
        <v>128</v>
      </c>
      <c r="C15" s="72">
        <v>12</v>
      </c>
      <c r="D15" s="72">
        <v>11</v>
      </c>
      <c r="E15" s="72">
        <v>2</v>
      </c>
      <c r="F15" s="72">
        <v>6</v>
      </c>
    </row>
    <row r="16" spans="1:9">
      <c r="A16" s="72" t="s">
        <v>129</v>
      </c>
      <c r="B16" s="72" t="s">
        <v>128</v>
      </c>
      <c r="C16" s="72">
        <v>11</v>
      </c>
      <c r="D16" s="72">
        <v>8</v>
      </c>
      <c r="E16" s="72">
        <v>2.5</v>
      </c>
      <c r="F16" s="72">
        <v>2</v>
      </c>
    </row>
    <row r="17" spans="1:6">
      <c r="A17" s="72" t="s">
        <v>130</v>
      </c>
      <c r="B17" s="72" t="s">
        <v>128</v>
      </c>
      <c r="C17" s="72">
        <v>11</v>
      </c>
      <c r="D17" s="72">
        <v>2</v>
      </c>
      <c r="E17" s="72">
        <v>0.5</v>
      </c>
      <c r="F17" s="72">
        <v>1.5</v>
      </c>
    </row>
    <row r="18" spans="1:6">
      <c r="A18" s="72" t="s">
        <v>131</v>
      </c>
      <c r="B18" s="72" t="s">
        <v>126</v>
      </c>
      <c r="C18" s="72">
        <v>7</v>
      </c>
      <c r="D18" s="72">
        <v>14</v>
      </c>
      <c r="E18" s="72">
        <v>1.3</v>
      </c>
      <c r="F18" s="72">
        <v>0</v>
      </c>
    </row>
    <row r="19" spans="1:6">
      <c r="A19" s="72" t="s">
        <v>132</v>
      </c>
      <c r="B19" s="72" t="s">
        <v>128</v>
      </c>
      <c r="C19" s="72">
        <v>10</v>
      </c>
      <c r="D19" s="72">
        <v>4</v>
      </c>
      <c r="E19" s="72">
        <v>1.2</v>
      </c>
      <c r="F19" s="72">
        <v>1</v>
      </c>
    </row>
    <row r="20" spans="1:6">
      <c r="A20" s="72" t="s">
        <v>133</v>
      </c>
      <c r="B20" s="72" t="s">
        <v>128</v>
      </c>
      <c r="C20" s="72">
        <v>14</v>
      </c>
      <c r="D20" s="72">
        <v>15</v>
      </c>
      <c r="E20" s="72">
        <v>2</v>
      </c>
      <c r="F20" s="72">
        <v>15</v>
      </c>
    </row>
    <row r="21" spans="1:6">
      <c r="A21" s="72" t="s">
        <v>134</v>
      </c>
      <c r="B21" s="72" t="s">
        <v>126</v>
      </c>
      <c r="C21" s="72">
        <v>10</v>
      </c>
      <c r="D21" s="72">
        <v>8</v>
      </c>
      <c r="E21" s="72">
        <v>3</v>
      </c>
      <c r="F21" s="72">
        <v>8</v>
      </c>
    </row>
    <row r="22" spans="1:6">
      <c r="A22" s="72" t="s">
        <v>135</v>
      </c>
      <c r="B22" s="72" t="s">
        <v>128</v>
      </c>
      <c r="C22" s="72">
        <v>14</v>
      </c>
      <c r="D22" s="72">
        <v>16</v>
      </c>
      <c r="E22" s="72">
        <v>1.5</v>
      </c>
      <c r="F22" s="72">
        <v>15</v>
      </c>
    </row>
    <row r="23" spans="1:6">
      <c r="A23" s="72" t="s">
        <v>136</v>
      </c>
      <c r="B23" s="72" t="s">
        <v>128</v>
      </c>
      <c r="C23" s="72">
        <v>4</v>
      </c>
      <c r="D23" s="72">
        <v>0</v>
      </c>
      <c r="E23" s="72">
        <v>0.2</v>
      </c>
      <c r="F23" s="72">
        <v>0.5</v>
      </c>
    </row>
    <row r="24" spans="1:6">
      <c r="A24" s="72" t="s">
        <v>137</v>
      </c>
      <c r="B24" s="72" t="s">
        <v>124</v>
      </c>
      <c r="C24" s="72">
        <v>11</v>
      </c>
      <c r="D24" s="72">
        <v>12</v>
      </c>
      <c r="E24" s="72">
        <v>2</v>
      </c>
      <c r="F24" s="72">
        <v>9</v>
      </c>
    </row>
    <row r="25" spans="1:6">
      <c r="A25" s="72" t="s">
        <v>138</v>
      </c>
      <c r="B25" s="72" t="s">
        <v>139</v>
      </c>
      <c r="C25" s="72">
        <v>6</v>
      </c>
      <c r="D25" s="72">
        <v>0</v>
      </c>
      <c r="E25" s="72">
        <v>0.5</v>
      </c>
      <c r="F25" s="72">
        <v>1.2</v>
      </c>
    </row>
    <row r="26" spans="1:6">
      <c r="A26" s="72" t="s">
        <v>140</v>
      </c>
      <c r="B26" s="72" t="s">
        <v>126</v>
      </c>
      <c r="C26" s="72">
        <v>13</v>
      </c>
      <c r="D26" s="72">
        <v>11</v>
      </c>
      <c r="E26" s="72">
        <v>2</v>
      </c>
      <c r="F26" s="72">
        <v>12</v>
      </c>
    </row>
    <row r="27" spans="1:6">
      <c r="A27" s="72" t="s">
        <v>141</v>
      </c>
      <c r="B27" s="72" t="s">
        <v>128</v>
      </c>
      <c r="C27" s="72">
        <v>6</v>
      </c>
      <c r="D27" s="72">
        <v>2</v>
      </c>
      <c r="E27" s="72">
        <v>7</v>
      </c>
      <c r="F27" s="72">
        <v>50</v>
      </c>
    </row>
    <row r="28" spans="1:6">
      <c r="A28" s="72" t="s">
        <v>142</v>
      </c>
      <c r="B28" s="72" t="s">
        <v>128</v>
      </c>
      <c r="C28" s="72">
        <v>12</v>
      </c>
      <c r="D28" s="72">
        <v>14</v>
      </c>
      <c r="E28" s="72">
        <v>1</v>
      </c>
      <c r="F28" s="72">
        <v>10</v>
      </c>
    </row>
    <row r="29" spans="1:6">
      <c r="A29" s="72" t="s">
        <v>143</v>
      </c>
      <c r="B29" s="72" t="s">
        <v>124</v>
      </c>
      <c r="C29" s="72">
        <v>15</v>
      </c>
      <c r="D29" s="72">
        <v>10</v>
      </c>
      <c r="E29" s="72">
        <v>2</v>
      </c>
      <c r="F29" s="72">
        <v>5</v>
      </c>
    </row>
    <row r="30" spans="1:6">
      <c r="A30" s="72" t="s">
        <v>144</v>
      </c>
      <c r="B30" s="72" t="s">
        <v>128</v>
      </c>
      <c r="C30" s="72">
        <v>8</v>
      </c>
      <c r="D30" s="72">
        <v>2</v>
      </c>
      <c r="E30" s="72">
        <v>0.3</v>
      </c>
      <c r="F30" s="72">
        <v>1</v>
      </c>
    </row>
  </sheetData>
  <mergeCells count="1">
    <mergeCell ref="A1:F1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N40" sqref="N40"/>
    </sheetView>
  </sheetViews>
  <sheetFormatPr defaultColWidth="9.140625" defaultRowHeight="14.25"/>
  <cols>
    <col min="1" max="1" width="14.7109375" style="60" customWidth="1"/>
    <col min="2" max="2" width="5.42578125" style="60" customWidth="1"/>
    <col min="3" max="3" width="10.5703125" style="60" customWidth="1"/>
    <col min="4" max="4" width="6.42578125" style="60" customWidth="1"/>
    <col min="5" max="5" width="6.28515625" style="60" customWidth="1"/>
    <col min="6" max="6" width="7.7109375" style="60" customWidth="1"/>
    <col min="7" max="7" width="12.85546875" style="60" customWidth="1"/>
    <col min="8" max="8" width="13.5703125" style="60" customWidth="1"/>
    <col min="9" max="9" width="16.85546875" style="60" customWidth="1"/>
    <col min="10" max="256" width="9.7109375" style="60" customWidth="1"/>
    <col min="257" max="16384" width="9.140625" style="70"/>
  </cols>
  <sheetData>
    <row r="1" spans="1:9" ht="15">
      <c r="A1" s="128" t="s">
        <v>173</v>
      </c>
      <c r="B1" s="128"/>
      <c r="C1" s="128"/>
      <c r="D1" s="128"/>
      <c r="E1" s="128"/>
      <c r="F1" s="128"/>
      <c r="G1" s="128"/>
      <c r="H1" s="128"/>
      <c r="I1" s="128"/>
    </row>
    <row r="2" spans="1:9">
      <c r="A2" s="61"/>
      <c r="B2" s="61"/>
      <c r="C2" s="61"/>
      <c r="D2" s="61"/>
      <c r="E2" s="61"/>
      <c r="F2" s="61"/>
      <c r="G2" s="61"/>
      <c r="H2" s="61"/>
      <c r="I2" s="61"/>
    </row>
    <row r="3" spans="1:9">
      <c r="A3" s="76" t="s">
        <v>220</v>
      </c>
      <c r="B3" s="61"/>
      <c r="C3" s="61"/>
      <c r="D3" s="61"/>
      <c r="E3" s="61"/>
      <c r="F3" s="61"/>
      <c r="G3" s="61"/>
      <c r="H3" s="61"/>
      <c r="I3" s="61"/>
    </row>
    <row r="4" spans="1:9">
      <c r="A4" s="61"/>
      <c r="B4" s="61"/>
      <c r="C4" s="61"/>
      <c r="D4" s="61"/>
      <c r="E4" s="61"/>
      <c r="F4" s="61"/>
      <c r="G4" s="61"/>
      <c r="H4" s="61"/>
      <c r="I4" s="61"/>
    </row>
    <row r="5" spans="1:9">
      <c r="A5" s="64" t="s">
        <v>221</v>
      </c>
    </row>
    <row r="6" spans="1:9" ht="15.75">
      <c r="B6" s="65" t="s">
        <v>222</v>
      </c>
    </row>
    <row r="7" spans="1:9" ht="15.75">
      <c r="A7" s="65"/>
      <c r="C7" s="64" t="s">
        <v>223</v>
      </c>
    </row>
    <row r="8" spans="1:9" ht="15.75">
      <c r="A8" s="65"/>
      <c r="C8" s="64" t="s">
        <v>224</v>
      </c>
    </row>
    <row r="9" spans="1:9" ht="15.75">
      <c r="A9" s="65"/>
      <c r="C9" s="64" t="s">
        <v>225</v>
      </c>
    </row>
    <row r="10" spans="1:9" ht="15.75">
      <c r="A10" s="65"/>
      <c r="C10" s="64" t="s">
        <v>226</v>
      </c>
    </row>
    <row r="11" spans="1:9" ht="15.75">
      <c r="B11" s="65" t="s">
        <v>227</v>
      </c>
    </row>
    <row r="12" spans="1:9">
      <c r="C12" s="76" t="s">
        <v>228</v>
      </c>
    </row>
    <row r="14" spans="1:9">
      <c r="A14" s="66" t="s">
        <v>181</v>
      </c>
      <c r="B14" s="66" t="s">
        <v>182</v>
      </c>
      <c r="C14" s="66" t="s">
        <v>183</v>
      </c>
      <c r="D14" s="66" t="s">
        <v>184</v>
      </c>
      <c r="E14" s="66" t="s">
        <v>185</v>
      </c>
      <c r="F14" s="66" t="s">
        <v>186</v>
      </c>
      <c r="G14" s="66" t="s">
        <v>187</v>
      </c>
      <c r="H14" s="66" t="s">
        <v>188</v>
      </c>
      <c r="I14" s="67" t="s">
        <v>189</v>
      </c>
    </row>
    <row r="15" spans="1:9">
      <c r="A15" s="68" t="s">
        <v>190</v>
      </c>
      <c r="B15" s="68" t="s">
        <v>191</v>
      </c>
      <c r="C15" s="68">
        <v>182</v>
      </c>
      <c r="D15" s="68" t="s">
        <v>192</v>
      </c>
      <c r="E15" s="68" t="s">
        <v>193</v>
      </c>
      <c r="F15" s="68">
        <v>29</v>
      </c>
      <c r="G15" s="68">
        <v>2</v>
      </c>
      <c r="H15" s="68">
        <v>5</v>
      </c>
      <c r="I15" s="69"/>
    </row>
    <row r="16" spans="1:9">
      <c r="A16" s="68" t="s">
        <v>194</v>
      </c>
      <c r="B16" s="68" t="s">
        <v>191</v>
      </c>
      <c r="C16" s="68">
        <v>153</v>
      </c>
      <c r="D16" s="68" t="s">
        <v>195</v>
      </c>
      <c r="E16" s="68" t="s">
        <v>195</v>
      </c>
      <c r="F16" s="68">
        <v>42</v>
      </c>
      <c r="G16" s="68">
        <v>3</v>
      </c>
      <c r="H16" s="68">
        <v>17</v>
      </c>
      <c r="I16" s="69"/>
    </row>
    <row r="17" spans="1:9">
      <c r="A17" s="68" t="s">
        <v>196</v>
      </c>
      <c r="B17" s="68" t="s">
        <v>191</v>
      </c>
      <c r="C17" s="68">
        <v>178</v>
      </c>
      <c r="D17" s="68" t="s">
        <v>195</v>
      </c>
      <c r="E17" s="68" t="s">
        <v>197</v>
      </c>
      <c r="F17" s="68">
        <v>37</v>
      </c>
      <c r="G17" s="68">
        <v>1</v>
      </c>
      <c r="H17" s="68">
        <v>4</v>
      </c>
      <c r="I17" s="69"/>
    </row>
    <row r="18" spans="1:9">
      <c r="A18" s="68" t="s">
        <v>198</v>
      </c>
      <c r="B18" s="68" t="s">
        <v>191</v>
      </c>
      <c r="C18" s="68">
        <v>184</v>
      </c>
      <c r="D18" s="68" t="s">
        <v>192</v>
      </c>
      <c r="E18" s="68" t="s">
        <v>195</v>
      </c>
      <c r="F18" s="68">
        <v>31</v>
      </c>
      <c r="G18" s="68">
        <v>4</v>
      </c>
      <c r="H18" s="68">
        <v>5</v>
      </c>
      <c r="I18" s="69"/>
    </row>
    <row r="19" spans="1:9">
      <c r="A19" s="68" t="s">
        <v>199</v>
      </c>
      <c r="B19" s="68" t="s">
        <v>191</v>
      </c>
      <c r="C19" s="68">
        <v>167</v>
      </c>
      <c r="D19" s="68" t="s">
        <v>195</v>
      </c>
      <c r="E19" s="68" t="s">
        <v>193</v>
      </c>
      <c r="F19" s="68">
        <v>27</v>
      </c>
      <c r="G19" s="68">
        <v>2</v>
      </c>
      <c r="H19" s="68">
        <v>11</v>
      </c>
      <c r="I19" s="69"/>
    </row>
    <row r="20" spans="1:9">
      <c r="A20" s="68" t="s">
        <v>200</v>
      </c>
      <c r="B20" s="68" t="s">
        <v>191</v>
      </c>
      <c r="C20" s="68">
        <v>176</v>
      </c>
      <c r="D20" s="68" t="s">
        <v>195</v>
      </c>
      <c r="E20" s="68" t="s">
        <v>195</v>
      </c>
      <c r="F20" s="68">
        <v>25</v>
      </c>
      <c r="G20" s="68">
        <v>7</v>
      </c>
      <c r="H20" s="68">
        <v>7</v>
      </c>
      <c r="I20" s="69"/>
    </row>
    <row r="21" spans="1:9">
      <c r="A21" s="68" t="s">
        <v>201</v>
      </c>
      <c r="B21" s="68" t="s">
        <v>202</v>
      </c>
      <c r="C21" s="68">
        <v>167</v>
      </c>
      <c r="D21" s="68" t="s">
        <v>192</v>
      </c>
      <c r="E21" s="68" t="s">
        <v>193</v>
      </c>
      <c r="F21" s="68">
        <v>32</v>
      </c>
      <c r="G21" s="68">
        <v>1</v>
      </c>
      <c r="H21" s="68">
        <v>5</v>
      </c>
      <c r="I21" s="69"/>
    </row>
    <row r="22" spans="1:9">
      <c r="A22" s="68" t="s">
        <v>203</v>
      </c>
      <c r="B22" s="68" t="s">
        <v>202</v>
      </c>
      <c r="C22" s="68">
        <v>158</v>
      </c>
      <c r="D22" s="68" t="s">
        <v>195</v>
      </c>
      <c r="E22" s="68" t="s">
        <v>195</v>
      </c>
      <c r="F22" s="68">
        <v>27</v>
      </c>
      <c r="G22" s="68">
        <v>3</v>
      </c>
      <c r="H22" s="68">
        <v>5</v>
      </c>
      <c r="I22" s="69"/>
    </row>
    <row r="23" spans="1:9">
      <c r="A23" s="68" t="s">
        <v>204</v>
      </c>
      <c r="B23" s="68" t="s">
        <v>191</v>
      </c>
      <c r="C23" s="68">
        <v>178</v>
      </c>
      <c r="D23" s="68" t="s">
        <v>195</v>
      </c>
      <c r="E23" s="68" t="s">
        <v>197</v>
      </c>
      <c r="F23" s="68">
        <v>34</v>
      </c>
      <c r="G23" s="68">
        <v>2</v>
      </c>
      <c r="H23" s="68">
        <v>7</v>
      </c>
      <c r="I23" s="69"/>
    </row>
    <row r="24" spans="1:9">
      <c r="A24" s="68" t="s">
        <v>205</v>
      </c>
      <c r="B24" s="68" t="s">
        <v>202</v>
      </c>
      <c r="C24" s="68">
        <v>156</v>
      </c>
      <c r="D24" s="68" t="s">
        <v>192</v>
      </c>
      <c r="E24" s="68" t="s">
        <v>195</v>
      </c>
      <c r="F24" s="68">
        <v>45</v>
      </c>
      <c r="G24" s="68">
        <v>6</v>
      </c>
      <c r="H24" s="68">
        <v>14</v>
      </c>
      <c r="I24" s="69"/>
    </row>
    <row r="25" spans="1:9">
      <c r="A25" s="68" t="s">
        <v>206</v>
      </c>
      <c r="B25" s="68" t="s">
        <v>191</v>
      </c>
      <c r="C25" s="68">
        <v>189</v>
      </c>
      <c r="D25" s="68" t="s">
        <v>195</v>
      </c>
      <c r="E25" s="68" t="s">
        <v>193</v>
      </c>
      <c r="F25" s="68">
        <v>23</v>
      </c>
      <c r="G25" s="68">
        <v>1</v>
      </c>
      <c r="H25" s="68">
        <v>5</v>
      </c>
      <c r="I25" s="69"/>
    </row>
    <row r="26" spans="1:9">
      <c r="A26" s="68" t="s">
        <v>207</v>
      </c>
      <c r="B26" s="68" t="s">
        <v>202</v>
      </c>
      <c r="C26" s="68">
        <v>171</v>
      </c>
      <c r="D26" s="68" t="s">
        <v>192</v>
      </c>
      <c r="E26" s="68" t="s">
        <v>197</v>
      </c>
      <c r="F26" s="68">
        <v>34</v>
      </c>
      <c r="G26" s="68">
        <v>5</v>
      </c>
      <c r="H26" s="68">
        <v>6</v>
      </c>
      <c r="I26" s="69"/>
    </row>
    <row r="27" spans="1:9">
      <c r="A27" s="68" t="s">
        <v>208</v>
      </c>
      <c r="B27" s="68" t="s">
        <v>202</v>
      </c>
      <c r="C27" s="68">
        <v>175</v>
      </c>
      <c r="D27" s="68" t="s">
        <v>195</v>
      </c>
      <c r="E27" s="68" t="s">
        <v>197</v>
      </c>
      <c r="F27" s="68">
        <v>35</v>
      </c>
      <c r="G27" s="68">
        <v>4</v>
      </c>
      <c r="H27" s="68">
        <v>12</v>
      </c>
      <c r="I27" s="69"/>
    </row>
    <row r="28" spans="1:9">
      <c r="A28" s="68" t="s">
        <v>209</v>
      </c>
      <c r="B28" s="68" t="s">
        <v>191</v>
      </c>
      <c r="C28" s="68">
        <v>195</v>
      </c>
      <c r="D28" s="68" t="s">
        <v>195</v>
      </c>
      <c r="E28" s="68" t="s">
        <v>197</v>
      </c>
      <c r="F28" s="68">
        <v>56</v>
      </c>
      <c r="G28" s="68">
        <v>5</v>
      </c>
      <c r="H28" s="68">
        <v>24</v>
      </c>
      <c r="I28" s="69"/>
    </row>
    <row r="29" spans="1:9">
      <c r="A29" s="68" t="s">
        <v>210</v>
      </c>
      <c r="B29" s="68" t="s">
        <v>191</v>
      </c>
      <c r="C29" s="68">
        <v>177</v>
      </c>
      <c r="D29" s="68" t="s">
        <v>192</v>
      </c>
      <c r="E29" s="68" t="s">
        <v>197</v>
      </c>
      <c r="F29" s="68">
        <v>73</v>
      </c>
      <c r="G29" s="68">
        <v>8</v>
      </c>
      <c r="H29" s="68">
        <v>28</v>
      </c>
      <c r="I29" s="69"/>
    </row>
    <row r="30" spans="1:9">
      <c r="A30" s="68" t="s">
        <v>211</v>
      </c>
      <c r="B30" s="68" t="s">
        <v>191</v>
      </c>
      <c r="C30" s="68">
        <v>171</v>
      </c>
      <c r="D30" s="68" t="s">
        <v>195</v>
      </c>
      <c r="E30" s="68" t="s">
        <v>193</v>
      </c>
      <c r="F30" s="68">
        <v>44</v>
      </c>
      <c r="G30" s="68">
        <v>3</v>
      </c>
      <c r="H30" s="68">
        <v>14</v>
      </c>
      <c r="I30" s="69"/>
    </row>
  </sheetData>
  <mergeCells count="1">
    <mergeCell ref="A1:I1"/>
  </mergeCells>
  <printOptions gridLines="1"/>
  <pageMargins left="0.74803149606299213" right="0.74803149606299213" top="1.1409448818897638" bottom="1.1409448818897638" header="0.5" footer="0.5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>
      <selection activeCell="J14" sqref="J14"/>
    </sheetView>
  </sheetViews>
  <sheetFormatPr defaultColWidth="9.140625" defaultRowHeight="14.25"/>
  <cols>
    <col min="1" max="1" width="19.140625" style="72" customWidth="1"/>
    <col min="2" max="2" width="11.7109375" style="72" customWidth="1"/>
    <col min="3" max="4" width="10.42578125" style="72" customWidth="1"/>
    <col min="5" max="5" width="11" style="72" customWidth="1"/>
    <col min="6" max="9" width="10.42578125" style="72" customWidth="1"/>
    <col min="10" max="256" width="9.7109375" style="72" customWidth="1"/>
    <col min="257" max="16384" width="9.140625" style="70"/>
  </cols>
  <sheetData>
    <row r="1" spans="1:9" ht="15">
      <c r="A1" s="130" t="s">
        <v>212</v>
      </c>
      <c r="B1" s="130"/>
      <c r="C1" s="130"/>
      <c r="D1" s="130"/>
      <c r="E1" s="130"/>
      <c r="F1" s="130"/>
      <c r="G1" s="71"/>
      <c r="H1" s="71"/>
      <c r="I1" s="71"/>
    </row>
    <row r="3" spans="1:9" s="60" customFormat="1" ht="12.75">
      <c r="A3" s="64" t="s">
        <v>221</v>
      </c>
    </row>
    <row r="4" spans="1:9" s="60" customFormat="1" ht="15.75">
      <c r="B4" s="65" t="s">
        <v>222</v>
      </c>
    </row>
    <row r="5" spans="1:9" s="60" customFormat="1" ht="15.75">
      <c r="A5" s="65"/>
      <c r="C5" s="64" t="s">
        <v>229</v>
      </c>
    </row>
    <row r="6" spans="1:9" s="60" customFormat="1" ht="15.75">
      <c r="A6" s="65"/>
      <c r="C6" s="64" t="s">
        <v>230</v>
      </c>
    </row>
    <row r="7" spans="1:9" s="60" customFormat="1" ht="15.75">
      <c r="A7" s="65"/>
      <c r="C7" s="64" t="s">
        <v>231</v>
      </c>
    </row>
    <row r="8" spans="1:9" s="60" customFormat="1" ht="15.75">
      <c r="A8" s="65"/>
      <c r="C8" s="64" t="s">
        <v>232</v>
      </c>
    </row>
    <row r="9" spans="1:9" s="60" customFormat="1" ht="15.75">
      <c r="B9" s="65" t="s">
        <v>233</v>
      </c>
    </row>
    <row r="10" spans="1:9" s="60" customFormat="1" ht="12.75">
      <c r="C10" s="76" t="s">
        <v>234</v>
      </c>
    </row>
    <row r="11" spans="1:9" s="60" customFormat="1" ht="12.75">
      <c r="C11" s="76" t="s">
        <v>235</v>
      </c>
    </row>
    <row r="13" spans="1:9">
      <c r="A13" s="74" t="s">
        <v>117</v>
      </c>
      <c r="B13" s="74" t="s">
        <v>118</v>
      </c>
      <c r="C13" s="74" t="s">
        <v>119</v>
      </c>
      <c r="D13" s="74" t="s">
        <v>120</v>
      </c>
      <c r="E13" s="74" t="s">
        <v>121</v>
      </c>
      <c r="F13" s="74" t="s">
        <v>122</v>
      </c>
    </row>
    <row r="14" spans="1:9">
      <c r="A14" s="72" t="s">
        <v>123</v>
      </c>
      <c r="B14" s="72" t="s">
        <v>124</v>
      </c>
      <c r="C14" s="72">
        <v>14</v>
      </c>
      <c r="D14" s="72">
        <v>15</v>
      </c>
      <c r="E14" s="72">
        <v>3</v>
      </c>
      <c r="F14" s="72">
        <v>50</v>
      </c>
    </row>
    <row r="15" spans="1:9">
      <c r="A15" s="72" t="s">
        <v>125</v>
      </c>
      <c r="B15" s="72" t="s">
        <v>126</v>
      </c>
      <c r="C15" s="72">
        <v>11</v>
      </c>
      <c r="D15" s="72">
        <v>12</v>
      </c>
      <c r="E15" s="72">
        <v>2</v>
      </c>
      <c r="F15" s="72">
        <v>8</v>
      </c>
    </row>
    <row r="16" spans="1:9">
      <c r="A16" s="72" t="s">
        <v>127</v>
      </c>
      <c r="B16" s="72" t="s">
        <v>128</v>
      </c>
      <c r="C16" s="72">
        <v>12</v>
      </c>
      <c r="D16" s="72">
        <v>11</v>
      </c>
      <c r="E16" s="72">
        <v>2</v>
      </c>
      <c r="F16" s="72">
        <v>6</v>
      </c>
    </row>
    <row r="17" spans="1:6">
      <c r="A17" s="72" t="s">
        <v>129</v>
      </c>
      <c r="B17" s="72" t="s">
        <v>128</v>
      </c>
      <c r="C17" s="72">
        <v>11</v>
      </c>
      <c r="D17" s="72">
        <v>8</v>
      </c>
      <c r="E17" s="72">
        <v>2.5</v>
      </c>
      <c r="F17" s="72">
        <v>2</v>
      </c>
    </row>
    <row r="18" spans="1:6">
      <c r="A18" s="72" t="s">
        <v>130</v>
      </c>
      <c r="B18" s="72" t="s">
        <v>128</v>
      </c>
      <c r="C18" s="72">
        <v>11</v>
      </c>
      <c r="D18" s="72">
        <v>2</v>
      </c>
      <c r="E18" s="72">
        <v>0.5</v>
      </c>
      <c r="F18" s="72">
        <v>1.5</v>
      </c>
    </row>
    <row r="19" spans="1:6">
      <c r="A19" s="72" t="s">
        <v>131</v>
      </c>
      <c r="B19" s="72" t="s">
        <v>126</v>
      </c>
      <c r="C19" s="72">
        <v>7</v>
      </c>
      <c r="D19" s="72">
        <v>14</v>
      </c>
      <c r="E19" s="72">
        <v>1.3</v>
      </c>
      <c r="F19" s="72">
        <v>0</v>
      </c>
    </row>
    <row r="20" spans="1:6">
      <c r="A20" s="72" t="s">
        <v>132</v>
      </c>
      <c r="B20" s="72" t="s">
        <v>128</v>
      </c>
      <c r="C20" s="72">
        <v>10</v>
      </c>
      <c r="D20" s="72">
        <v>4</v>
      </c>
      <c r="E20" s="72">
        <v>1.2</v>
      </c>
      <c r="F20" s="72">
        <v>1</v>
      </c>
    </row>
    <row r="21" spans="1:6">
      <c r="A21" s="72" t="s">
        <v>133</v>
      </c>
      <c r="B21" s="72" t="s">
        <v>128</v>
      </c>
      <c r="C21" s="72">
        <v>14</v>
      </c>
      <c r="D21" s="72">
        <v>15</v>
      </c>
      <c r="E21" s="72">
        <v>2</v>
      </c>
      <c r="F21" s="72">
        <v>15</v>
      </c>
    </row>
    <row r="22" spans="1:6">
      <c r="A22" s="72" t="s">
        <v>134</v>
      </c>
      <c r="B22" s="72" t="s">
        <v>126</v>
      </c>
      <c r="C22" s="72">
        <v>10</v>
      </c>
      <c r="D22" s="72">
        <v>8</v>
      </c>
      <c r="E22" s="72">
        <v>3</v>
      </c>
      <c r="F22" s="72">
        <v>8</v>
      </c>
    </row>
    <row r="23" spans="1:6">
      <c r="A23" s="72" t="s">
        <v>135</v>
      </c>
      <c r="B23" s="72" t="s">
        <v>128</v>
      </c>
      <c r="C23" s="72">
        <v>14</v>
      </c>
      <c r="D23" s="72">
        <v>16</v>
      </c>
      <c r="E23" s="72">
        <v>1.5</v>
      </c>
      <c r="F23" s="72">
        <v>15</v>
      </c>
    </row>
    <row r="24" spans="1:6">
      <c r="A24" s="72" t="s">
        <v>136</v>
      </c>
      <c r="B24" s="72" t="s">
        <v>128</v>
      </c>
      <c r="C24" s="72">
        <v>4</v>
      </c>
      <c r="D24" s="72">
        <v>0</v>
      </c>
      <c r="E24" s="72">
        <v>0.2</v>
      </c>
      <c r="F24" s="72">
        <v>0.5</v>
      </c>
    </row>
    <row r="25" spans="1:6">
      <c r="A25" s="72" t="s">
        <v>137</v>
      </c>
      <c r="B25" s="72" t="s">
        <v>124</v>
      </c>
      <c r="C25" s="72">
        <v>11</v>
      </c>
      <c r="D25" s="72">
        <v>12</v>
      </c>
      <c r="E25" s="72">
        <v>2</v>
      </c>
      <c r="F25" s="72">
        <v>9</v>
      </c>
    </row>
    <row r="26" spans="1:6">
      <c r="A26" s="72" t="s">
        <v>138</v>
      </c>
      <c r="B26" s="72" t="s">
        <v>139</v>
      </c>
      <c r="C26" s="72">
        <v>6</v>
      </c>
      <c r="D26" s="72">
        <v>0</v>
      </c>
      <c r="E26" s="72">
        <v>0.5</v>
      </c>
      <c r="F26" s="72">
        <v>1.2</v>
      </c>
    </row>
    <row r="27" spans="1:6">
      <c r="A27" s="72" t="s">
        <v>140</v>
      </c>
      <c r="B27" s="72" t="s">
        <v>126</v>
      </c>
      <c r="C27" s="72">
        <v>13</v>
      </c>
      <c r="D27" s="72">
        <v>11</v>
      </c>
      <c r="E27" s="72">
        <v>2</v>
      </c>
      <c r="F27" s="72">
        <v>12</v>
      </c>
    </row>
    <row r="28" spans="1:6">
      <c r="A28" s="72" t="s">
        <v>141</v>
      </c>
      <c r="B28" s="72" t="s">
        <v>128</v>
      </c>
      <c r="C28" s="72">
        <v>6</v>
      </c>
      <c r="D28" s="72">
        <v>2</v>
      </c>
      <c r="E28" s="72">
        <v>7</v>
      </c>
      <c r="F28" s="72">
        <v>50</v>
      </c>
    </row>
    <row r="29" spans="1:6">
      <c r="A29" s="72" t="s">
        <v>142</v>
      </c>
      <c r="B29" s="72" t="s">
        <v>128</v>
      </c>
      <c r="C29" s="72">
        <v>12</v>
      </c>
      <c r="D29" s="72">
        <v>14</v>
      </c>
      <c r="E29" s="72">
        <v>1</v>
      </c>
      <c r="F29" s="72">
        <v>10</v>
      </c>
    </row>
    <row r="30" spans="1:6">
      <c r="A30" s="72" t="s">
        <v>143</v>
      </c>
      <c r="B30" s="72" t="s">
        <v>124</v>
      </c>
      <c r="C30" s="72">
        <v>15</v>
      </c>
      <c r="D30" s="72">
        <v>10</v>
      </c>
      <c r="E30" s="72">
        <v>2</v>
      </c>
      <c r="F30" s="72">
        <v>5</v>
      </c>
    </row>
    <row r="31" spans="1:6">
      <c r="A31" s="72" t="s">
        <v>144</v>
      </c>
      <c r="B31" s="72" t="s">
        <v>128</v>
      </c>
      <c r="C31" s="72">
        <v>8</v>
      </c>
      <c r="D31" s="72">
        <v>2</v>
      </c>
      <c r="E31" s="72">
        <v>0.3</v>
      </c>
      <c r="F31" s="72">
        <v>1</v>
      </c>
    </row>
  </sheetData>
  <mergeCells count="1">
    <mergeCell ref="A1:F1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03"/>
  <sheetViews>
    <sheetView workbookViewId="0"/>
  </sheetViews>
  <sheetFormatPr defaultRowHeight="15"/>
  <cols>
    <col min="1" max="1" width="11.28515625" style="81" customWidth="1"/>
    <col min="2" max="2" width="10.140625" style="81" customWidth="1"/>
    <col min="3" max="3" width="10.28515625" style="81" customWidth="1"/>
    <col min="4" max="4" width="9.85546875" style="81" customWidth="1"/>
    <col min="5" max="5" width="7.140625" style="81" customWidth="1"/>
    <col min="6" max="6" width="10.42578125" style="81" customWidth="1"/>
    <col min="7" max="7" width="10.140625" style="81" customWidth="1"/>
    <col min="8" max="256" width="9.5703125" style="81" customWidth="1"/>
    <col min="257" max="16384" width="9.140625" style="90"/>
  </cols>
  <sheetData>
    <row r="1" spans="1:12" ht="12.75" customHeight="1">
      <c r="A1" s="79" t="s">
        <v>240</v>
      </c>
      <c r="B1" s="80"/>
      <c r="C1" s="80"/>
      <c r="D1" s="80"/>
      <c r="E1" s="80"/>
    </row>
    <row r="2" spans="1:12" ht="12.75" customHeight="1">
      <c r="A2" s="79" t="s">
        <v>241</v>
      </c>
      <c r="B2" s="82"/>
      <c r="C2" s="82"/>
      <c r="D2" s="82"/>
      <c r="E2" s="82"/>
    </row>
    <row r="3" spans="1:12">
      <c r="A3" s="79" t="s">
        <v>242</v>
      </c>
      <c r="B3" s="82"/>
      <c r="C3" s="82"/>
      <c r="D3" s="82"/>
      <c r="E3" s="82"/>
    </row>
    <row r="4" spans="1:12">
      <c r="A4" s="79" t="s">
        <v>243</v>
      </c>
    </row>
    <row r="5" spans="1:12">
      <c r="A5" s="83"/>
    </row>
    <row r="6" spans="1:12" ht="12.75" customHeight="1">
      <c r="A6" s="84" t="s">
        <v>244</v>
      </c>
      <c r="B6" s="84" t="s">
        <v>245</v>
      </c>
      <c r="C6" s="84" t="s">
        <v>246</v>
      </c>
      <c r="D6" s="84" t="s">
        <v>247</v>
      </c>
      <c r="E6" s="84" t="s">
        <v>248</v>
      </c>
      <c r="F6" s="84" t="s">
        <v>249</v>
      </c>
      <c r="G6" s="84" t="s">
        <v>250</v>
      </c>
    </row>
    <row r="7" spans="1:12">
      <c r="A7" s="85">
        <v>43101</v>
      </c>
      <c r="B7" s="86">
        <v>533000</v>
      </c>
      <c r="C7" s="86" t="s">
        <v>251</v>
      </c>
      <c r="D7" s="86" t="s">
        <v>252</v>
      </c>
      <c r="E7" s="86"/>
      <c r="F7" s="86"/>
      <c r="G7" s="86"/>
    </row>
    <row r="8" spans="1:12" ht="12.75" customHeight="1">
      <c r="A8" s="85">
        <v>43102</v>
      </c>
      <c r="B8" s="86">
        <v>134000</v>
      </c>
      <c r="C8" s="86" t="s">
        <v>253</v>
      </c>
      <c r="D8" s="86" t="s">
        <v>254</v>
      </c>
      <c r="E8" s="86"/>
      <c r="F8" s="86"/>
      <c r="G8" s="86"/>
    </row>
    <row r="9" spans="1:12">
      <c r="A9" s="85">
        <v>43103</v>
      </c>
      <c r="B9" s="86">
        <v>981000</v>
      </c>
      <c r="C9" s="86" t="s">
        <v>251</v>
      </c>
      <c r="D9" s="86" t="s">
        <v>252</v>
      </c>
      <c r="E9" s="86"/>
      <c r="F9" s="86"/>
      <c r="G9" s="86"/>
    </row>
    <row r="10" spans="1:12">
      <c r="A10" s="85">
        <v>43104</v>
      </c>
      <c r="B10" s="86">
        <v>428000</v>
      </c>
      <c r="C10" s="86" t="s">
        <v>253</v>
      </c>
      <c r="D10" s="86" t="s">
        <v>254</v>
      </c>
      <c r="E10" s="86"/>
      <c r="F10" s="86"/>
      <c r="G10" s="86"/>
      <c r="I10" s="87"/>
      <c r="J10" s="87"/>
      <c r="K10" s="87"/>
      <c r="L10" s="87"/>
    </row>
    <row r="11" spans="1:12">
      <c r="A11" s="85">
        <v>43105</v>
      </c>
      <c r="B11" s="86">
        <v>699000</v>
      </c>
      <c r="C11" s="86" t="s">
        <v>251</v>
      </c>
      <c r="D11" s="86" t="s">
        <v>254</v>
      </c>
      <c r="E11" s="86"/>
      <c r="F11" s="86"/>
      <c r="G11" s="86"/>
      <c r="H11" s="83"/>
      <c r="I11" s="87"/>
      <c r="J11" s="87"/>
      <c r="K11" s="87"/>
      <c r="L11" s="87"/>
    </row>
    <row r="12" spans="1:12">
      <c r="A12" s="85">
        <v>43106</v>
      </c>
      <c r="B12" s="86">
        <v>291000</v>
      </c>
      <c r="C12" s="86" t="s">
        <v>251</v>
      </c>
      <c r="D12" s="86" t="s">
        <v>255</v>
      </c>
      <c r="E12" s="86"/>
      <c r="F12" s="86"/>
      <c r="G12" s="86"/>
      <c r="I12" s="87"/>
      <c r="J12" s="87"/>
      <c r="K12" s="87"/>
      <c r="L12" s="87"/>
    </row>
    <row r="13" spans="1:12">
      <c r="A13" s="85">
        <v>43107</v>
      </c>
      <c r="B13" s="86">
        <v>797000</v>
      </c>
      <c r="C13" s="86" t="s">
        <v>251</v>
      </c>
      <c r="D13" s="86" t="s">
        <v>252</v>
      </c>
      <c r="E13" s="86"/>
      <c r="F13" s="86"/>
      <c r="G13" s="86"/>
      <c r="H13" s="83"/>
      <c r="I13" s="87"/>
      <c r="J13" s="87"/>
      <c r="K13" s="87"/>
      <c r="L13" s="87"/>
    </row>
    <row r="14" spans="1:12">
      <c r="A14" s="85">
        <v>43108</v>
      </c>
      <c r="B14" s="86">
        <v>49000</v>
      </c>
      <c r="C14" s="86" t="s">
        <v>253</v>
      </c>
      <c r="D14" s="86" t="s">
        <v>255</v>
      </c>
      <c r="E14" s="86"/>
      <c r="F14" s="86"/>
      <c r="G14" s="86"/>
    </row>
    <row r="15" spans="1:12">
      <c r="A15" s="85">
        <v>43109</v>
      </c>
      <c r="B15" s="86">
        <v>770000</v>
      </c>
      <c r="C15" s="86" t="s">
        <v>256</v>
      </c>
      <c r="D15" s="86" t="s">
        <v>255</v>
      </c>
      <c r="E15" s="86"/>
      <c r="F15" s="86"/>
      <c r="G15" s="86"/>
    </row>
    <row r="16" spans="1:12">
      <c r="A16" s="85">
        <v>43110</v>
      </c>
      <c r="B16" s="86">
        <v>412000</v>
      </c>
      <c r="C16" s="86" t="s">
        <v>251</v>
      </c>
      <c r="D16" s="86" t="s">
        <v>254</v>
      </c>
      <c r="E16" s="86"/>
      <c r="F16" s="86"/>
      <c r="G16" s="86"/>
    </row>
    <row r="17" spans="1:7">
      <c r="A17" s="85">
        <v>43111</v>
      </c>
      <c r="B17" s="86">
        <v>315000</v>
      </c>
      <c r="C17" s="86" t="s">
        <v>251</v>
      </c>
      <c r="D17" s="86" t="s">
        <v>255</v>
      </c>
      <c r="E17" s="86"/>
      <c r="F17" s="86"/>
      <c r="G17" s="86"/>
    </row>
    <row r="18" spans="1:7">
      <c r="A18" s="85">
        <v>43112</v>
      </c>
      <c r="B18" s="86">
        <v>452000</v>
      </c>
      <c r="C18" s="86" t="s">
        <v>253</v>
      </c>
      <c r="D18" s="86" t="s">
        <v>254</v>
      </c>
      <c r="E18" s="86"/>
      <c r="F18" s="86"/>
      <c r="G18" s="86"/>
    </row>
    <row r="19" spans="1:7">
      <c r="A19" s="85">
        <v>43113</v>
      </c>
      <c r="B19" s="86">
        <v>548000</v>
      </c>
      <c r="C19" s="86" t="s">
        <v>256</v>
      </c>
      <c r="D19" s="86" t="s">
        <v>255</v>
      </c>
      <c r="E19" s="86"/>
      <c r="F19" s="86"/>
      <c r="G19" s="86"/>
    </row>
    <row r="20" spans="1:7">
      <c r="A20" s="85">
        <v>43114</v>
      </c>
      <c r="B20" s="86">
        <v>68000</v>
      </c>
      <c r="C20" s="86" t="s">
        <v>253</v>
      </c>
      <c r="D20" s="86" t="s">
        <v>252</v>
      </c>
      <c r="E20" s="86"/>
      <c r="F20" s="86"/>
      <c r="G20" s="86"/>
    </row>
    <row r="21" spans="1:7">
      <c r="A21" s="85">
        <v>43115</v>
      </c>
      <c r="B21" s="86">
        <v>855000</v>
      </c>
      <c r="C21" s="86" t="s">
        <v>256</v>
      </c>
      <c r="D21" s="86" t="s">
        <v>252</v>
      </c>
      <c r="E21" s="86"/>
      <c r="F21" s="86"/>
      <c r="G21" s="86"/>
    </row>
    <row r="22" spans="1:7">
      <c r="A22" s="85">
        <v>43116</v>
      </c>
      <c r="B22" s="86">
        <v>578000</v>
      </c>
      <c r="C22" s="86" t="s">
        <v>256</v>
      </c>
      <c r="D22" s="86" t="s">
        <v>255</v>
      </c>
      <c r="E22" s="86"/>
      <c r="F22" s="86"/>
      <c r="G22" s="86"/>
    </row>
    <row r="23" spans="1:7">
      <c r="A23" s="85">
        <v>43117</v>
      </c>
      <c r="B23" s="86">
        <v>710000</v>
      </c>
      <c r="C23" s="86" t="s">
        <v>256</v>
      </c>
      <c r="D23" s="86" t="s">
        <v>252</v>
      </c>
      <c r="E23" s="86"/>
      <c r="F23" s="86"/>
      <c r="G23" s="86"/>
    </row>
    <row r="24" spans="1:7">
      <c r="A24" s="85">
        <v>43118</v>
      </c>
      <c r="B24" s="86">
        <v>360000</v>
      </c>
      <c r="C24" s="86" t="s">
        <v>253</v>
      </c>
      <c r="D24" s="86" t="s">
        <v>254</v>
      </c>
      <c r="E24" s="86"/>
      <c r="F24" s="86"/>
      <c r="G24" s="86"/>
    </row>
    <row r="25" spans="1:7">
      <c r="A25" s="85">
        <v>43119</v>
      </c>
      <c r="B25" s="86">
        <v>693000</v>
      </c>
      <c r="C25" s="86" t="s">
        <v>256</v>
      </c>
      <c r="D25" s="86" t="s">
        <v>255</v>
      </c>
      <c r="E25" s="86"/>
      <c r="F25" s="86"/>
      <c r="G25" s="86"/>
    </row>
    <row r="26" spans="1:7">
      <c r="A26" s="85">
        <v>43120</v>
      </c>
      <c r="B26" s="86">
        <v>206000</v>
      </c>
      <c r="C26" s="86" t="s">
        <v>256</v>
      </c>
      <c r="D26" s="86" t="s">
        <v>252</v>
      </c>
      <c r="E26" s="86"/>
      <c r="F26" s="86"/>
      <c r="G26" s="86"/>
    </row>
    <row r="27" spans="1:7">
      <c r="A27" s="85">
        <v>43121</v>
      </c>
      <c r="B27" s="86">
        <v>71000</v>
      </c>
      <c r="C27" s="86" t="s">
        <v>256</v>
      </c>
      <c r="D27" s="86" t="s">
        <v>252</v>
      </c>
      <c r="E27" s="86"/>
      <c r="F27" s="86"/>
      <c r="G27" s="86"/>
    </row>
    <row r="28" spans="1:7">
      <c r="A28" s="85">
        <v>43122</v>
      </c>
      <c r="B28" s="86">
        <v>208000</v>
      </c>
      <c r="C28" s="86" t="s">
        <v>251</v>
      </c>
      <c r="D28" s="86" t="s">
        <v>254</v>
      </c>
      <c r="E28" s="86"/>
      <c r="F28" s="86"/>
      <c r="G28" s="86"/>
    </row>
    <row r="29" spans="1:7">
      <c r="A29" s="85">
        <v>43123</v>
      </c>
      <c r="B29" s="86">
        <v>905000</v>
      </c>
      <c r="C29" s="86" t="s">
        <v>256</v>
      </c>
      <c r="D29" s="86" t="s">
        <v>254</v>
      </c>
      <c r="E29" s="86"/>
      <c r="F29" s="86"/>
      <c r="G29" s="86"/>
    </row>
    <row r="30" spans="1:7">
      <c r="A30" s="85">
        <v>43124</v>
      </c>
      <c r="B30" s="86">
        <v>983000</v>
      </c>
      <c r="C30" s="86" t="s">
        <v>253</v>
      </c>
      <c r="D30" s="86" t="s">
        <v>252</v>
      </c>
      <c r="E30" s="86"/>
      <c r="F30" s="86"/>
      <c r="G30" s="86"/>
    </row>
    <row r="31" spans="1:7">
      <c r="A31" s="85">
        <v>43125</v>
      </c>
      <c r="B31" s="86">
        <v>306000</v>
      </c>
      <c r="C31" s="86" t="s">
        <v>256</v>
      </c>
      <c r="D31" s="86" t="s">
        <v>252</v>
      </c>
      <c r="E31" s="86"/>
      <c r="F31" s="86"/>
      <c r="G31" s="86"/>
    </row>
    <row r="32" spans="1:7">
      <c r="A32" s="85">
        <v>43126</v>
      </c>
      <c r="B32" s="86">
        <v>792000</v>
      </c>
      <c r="C32" s="86" t="s">
        <v>253</v>
      </c>
      <c r="D32" s="86" t="s">
        <v>252</v>
      </c>
      <c r="E32" s="86"/>
      <c r="F32" s="86"/>
      <c r="G32" s="86"/>
    </row>
    <row r="33" spans="1:7">
      <c r="A33" s="85">
        <v>43127</v>
      </c>
      <c r="B33" s="86">
        <v>482000</v>
      </c>
      <c r="C33" s="86" t="s">
        <v>256</v>
      </c>
      <c r="D33" s="86" t="s">
        <v>252</v>
      </c>
      <c r="E33" s="86"/>
      <c r="F33" s="86"/>
      <c r="G33" s="86"/>
    </row>
    <row r="34" spans="1:7">
      <c r="A34" s="85">
        <v>43128</v>
      </c>
      <c r="B34" s="86">
        <v>70000</v>
      </c>
      <c r="C34" s="86" t="s">
        <v>256</v>
      </c>
      <c r="D34" s="86" t="s">
        <v>254</v>
      </c>
      <c r="E34" s="86"/>
      <c r="F34" s="86"/>
      <c r="G34" s="86"/>
    </row>
    <row r="35" spans="1:7">
      <c r="A35" s="85">
        <v>43129</v>
      </c>
      <c r="B35" s="86">
        <v>193000</v>
      </c>
      <c r="C35" s="86" t="s">
        <v>251</v>
      </c>
      <c r="D35" s="86" t="s">
        <v>252</v>
      </c>
      <c r="E35" s="86"/>
      <c r="F35" s="86"/>
      <c r="G35" s="86"/>
    </row>
    <row r="36" spans="1:7">
      <c r="A36" s="85">
        <v>43130</v>
      </c>
      <c r="B36" s="86">
        <v>25000</v>
      </c>
      <c r="C36" s="86" t="s">
        <v>256</v>
      </c>
      <c r="D36" s="86" t="s">
        <v>255</v>
      </c>
      <c r="E36" s="86"/>
      <c r="F36" s="86"/>
      <c r="G36" s="86"/>
    </row>
    <row r="37" spans="1:7">
      <c r="A37" s="85">
        <v>43131</v>
      </c>
      <c r="B37" s="86">
        <v>398000</v>
      </c>
      <c r="C37" s="86" t="s">
        <v>253</v>
      </c>
      <c r="D37" s="86" t="s">
        <v>254</v>
      </c>
      <c r="E37" s="86"/>
      <c r="F37" s="86"/>
      <c r="G37" s="86"/>
    </row>
    <row r="38" spans="1:7">
      <c r="A38" s="85">
        <v>43132</v>
      </c>
      <c r="B38" s="86">
        <v>640000</v>
      </c>
      <c r="C38" s="86" t="s">
        <v>253</v>
      </c>
      <c r="D38" s="86" t="s">
        <v>254</v>
      </c>
      <c r="E38" s="86"/>
      <c r="F38" s="86"/>
      <c r="G38" s="86"/>
    </row>
    <row r="39" spans="1:7">
      <c r="A39" s="85">
        <v>43133</v>
      </c>
      <c r="B39" s="86">
        <v>921000</v>
      </c>
      <c r="C39" s="86" t="s">
        <v>253</v>
      </c>
      <c r="D39" s="86" t="s">
        <v>252</v>
      </c>
      <c r="E39" s="86"/>
      <c r="F39" s="86"/>
      <c r="G39" s="86"/>
    </row>
    <row r="40" spans="1:7">
      <c r="A40" s="85">
        <v>43134</v>
      </c>
      <c r="B40" s="86">
        <v>648000</v>
      </c>
      <c r="C40" s="86" t="s">
        <v>256</v>
      </c>
      <c r="D40" s="86" t="s">
        <v>254</v>
      </c>
      <c r="E40" s="86"/>
      <c r="F40" s="86"/>
      <c r="G40" s="86"/>
    </row>
    <row r="41" spans="1:7">
      <c r="A41" s="85">
        <v>43135</v>
      </c>
      <c r="B41" s="86">
        <v>42000</v>
      </c>
      <c r="C41" s="86" t="s">
        <v>256</v>
      </c>
      <c r="D41" s="86" t="s">
        <v>252</v>
      </c>
      <c r="E41" s="86"/>
      <c r="F41" s="86"/>
      <c r="G41" s="86"/>
    </row>
    <row r="42" spans="1:7">
      <c r="A42" s="85">
        <v>43136</v>
      </c>
      <c r="B42" s="86">
        <v>235000</v>
      </c>
      <c r="C42" s="86" t="s">
        <v>253</v>
      </c>
      <c r="D42" s="86" t="s">
        <v>254</v>
      </c>
      <c r="E42" s="86"/>
      <c r="F42" s="86"/>
      <c r="G42" s="86"/>
    </row>
    <row r="43" spans="1:7">
      <c r="A43" s="85">
        <v>43137</v>
      </c>
      <c r="B43" s="86">
        <v>754000</v>
      </c>
      <c r="C43" s="86" t="s">
        <v>251</v>
      </c>
      <c r="D43" s="86" t="s">
        <v>254</v>
      </c>
      <c r="E43" s="86"/>
      <c r="F43" s="86"/>
      <c r="G43" s="86"/>
    </row>
    <row r="44" spans="1:7">
      <c r="A44" s="85">
        <v>43138</v>
      </c>
      <c r="B44" s="86">
        <v>325000</v>
      </c>
      <c r="C44" s="86" t="s">
        <v>253</v>
      </c>
      <c r="D44" s="86" t="s">
        <v>252</v>
      </c>
      <c r="E44" s="86"/>
      <c r="F44" s="86"/>
      <c r="G44" s="86"/>
    </row>
    <row r="45" spans="1:7">
      <c r="A45" s="85">
        <v>43139</v>
      </c>
      <c r="B45" s="86">
        <v>195000</v>
      </c>
      <c r="C45" s="86" t="s">
        <v>251</v>
      </c>
      <c r="D45" s="86" t="s">
        <v>254</v>
      </c>
      <c r="E45" s="86"/>
      <c r="F45" s="86"/>
      <c r="G45" s="86"/>
    </row>
    <row r="46" spans="1:7">
      <c r="A46" s="85">
        <v>43140</v>
      </c>
      <c r="B46" s="86">
        <v>684000</v>
      </c>
      <c r="C46" s="86" t="s">
        <v>256</v>
      </c>
      <c r="D46" s="86" t="s">
        <v>254</v>
      </c>
      <c r="E46" s="86"/>
      <c r="F46" s="86"/>
      <c r="G46" s="86"/>
    </row>
    <row r="47" spans="1:7">
      <c r="A47" s="85">
        <v>43141</v>
      </c>
      <c r="B47" s="86">
        <v>115000</v>
      </c>
      <c r="C47" s="86" t="s">
        <v>253</v>
      </c>
      <c r="D47" s="86" t="s">
        <v>255</v>
      </c>
      <c r="E47" s="86"/>
      <c r="F47" s="86"/>
      <c r="G47" s="86"/>
    </row>
    <row r="48" spans="1:7">
      <c r="A48" s="85">
        <v>43142</v>
      </c>
      <c r="B48" s="86">
        <v>832000</v>
      </c>
      <c r="C48" s="86" t="s">
        <v>256</v>
      </c>
      <c r="D48" s="86" t="s">
        <v>254</v>
      </c>
      <c r="E48" s="86"/>
      <c r="F48" s="86"/>
      <c r="G48" s="86"/>
    </row>
    <row r="49" spans="1:7">
      <c r="A49" s="85">
        <v>43143</v>
      </c>
      <c r="B49" s="86">
        <v>474000</v>
      </c>
      <c r="C49" s="86" t="s">
        <v>251</v>
      </c>
      <c r="D49" s="86" t="s">
        <v>252</v>
      </c>
      <c r="E49" s="86"/>
      <c r="F49" s="86"/>
      <c r="G49" s="86"/>
    </row>
    <row r="50" spans="1:7">
      <c r="A50" s="85">
        <v>43144</v>
      </c>
      <c r="B50" s="86">
        <v>90000</v>
      </c>
      <c r="C50" s="86" t="s">
        <v>253</v>
      </c>
      <c r="D50" s="86" t="s">
        <v>252</v>
      </c>
      <c r="E50" s="86"/>
      <c r="F50" s="86"/>
      <c r="G50" s="86"/>
    </row>
    <row r="51" spans="1:7">
      <c r="A51" s="85">
        <v>43145</v>
      </c>
      <c r="B51" s="86">
        <v>868000</v>
      </c>
      <c r="C51" s="86" t="s">
        <v>251</v>
      </c>
      <c r="D51" s="86" t="s">
        <v>254</v>
      </c>
      <c r="E51" s="86"/>
      <c r="F51" s="86"/>
      <c r="G51" s="86"/>
    </row>
    <row r="52" spans="1:7">
      <c r="A52" s="85">
        <v>43146</v>
      </c>
      <c r="B52" s="86">
        <v>211000</v>
      </c>
      <c r="C52" s="86" t="s">
        <v>251</v>
      </c>
      <c r="D52" s="86" t="s">
        <v>255</v>
      </c>
      <c r="E52" s="86"/>
      <c r="F52" s="86"/>
      <c r="G52" s="86"/>
    </row>
    <row r="53" spans="1:7">
      <c r="A53" s="85">
        <v>43147</v>
      </c>
      <c r="B53" s="86">
        <v>909000</v>
      </c>
      <c r="C53" s="86" t="s">
        <v>253</v>
      </c>
      <c r="D53" s="86" t="s">
        <v>254</v>
      </c>
      <c r="E53" s="86"/>
      <c r="F53" s="86"/>
      <c r="G53" s="86"/>
    </row>
    <row r="54" spans="1:7">
      <c r="A54" s="85">
        <v>43148</v>
      </c>
      <c r="B54" s="86">
        <v>117000</v>
      </c>
      <c r="C54" s="86" t="s">
        <v>251</v>
      </c>
      <c r="D54" s="86" t="s">
        <v>255</v>
      </c>
      <c r="E54" s="86"/>
      <c r="F54" s="86"/>
      <c r="G54" s="86"/>
    </row>
    <row r="55" spans="1:7">
      <c r="A55" s="85">
        <v>43149</v>
      </c>
      <c r="B55" s="86">
        <v>354000</v>
      </c>
      <c r="C55" s="86" t="s">
        <v>256</v>
      </c>
      <c r="D55" s="86" t="s">
        <v>254</v>
      </c>
      <c r="E55" s="86"/>
      <c r="F55" s="86"/>
      <c r="G55" s="86"/>
    </row>
    <row r="56" spans="1:7">
      <c r="A56" s="85">
        <v>43150</v>
      </c>
      <c r="B56" s="86">
        <v>491000</v>
      </c>
      <c r="C56" s="86" t="s">
        <v>256</v>
      </c>
      <c r="D56" s="86" t="s">
        <v>254</v>
      </c>
      <c r="E56" s="86"/>
      <c r="F56" s="86"/>
      <c r="G56" s="86"/>
    </row>
    <row r="57" spans="1:7">
      <c r="A57" s="85">
        <v>43151</v>
      </c>
      <c r="B57" s="86">
        <v>74000</v>
      </c>
      <c r="C57" s="86" t="s">
        <v>251</v>
      </c>
      <c r="D57" s="86" t="s">
        <v>254</v>
      </c>
      <c r="E57" s="86"/>
      <c r="F57" s="86"/>
      <c r="G57" s="86"/>
    </row>
    <row r="58" spans="1:7">
      <c r="A58" s="85">
        <v>43152</v>
      </c>
      <c r="B58" s="86">
        <v>546000</v>
      </c>
      <c r="C58" s="86" t="s">
        <v>256</v>
      </c>
      <c r="D58" s="86" t="s">
        <v>254</v>
      </c>
      <c r="E58" s="86"/>
      <c r="F58" s="86"/>
      <c r="G58" s="86"/>
    </row>
    <row r="59" spans="1:7">
      <c r="A59" s="85">
        <v>43153</v>
      </c>
      <c r="B59" s="86">
        <v>480000</v>
      </c>
      <c r="C59" s="86" t="s">
        <v>251</v>
      </c>
      <c r="D59" s="86" t="s">
        <v>252</v>
      </c>
      <c r="E59" s="86"/>
      <c r="F59" s="86"/>
      <c r="G59" s="86"/>
    </row>
    <row r="60" spans="1:7">
      <c r="A60" s="85">
        <v>43154</v>
      </c>
      <c r="B60" s="86">
        <v>337000</v>
      </c>
      <c r="C60" s="86" t="s">
        <v>253</v>
      </c>
      <c r="D60" s="86" t="s">
        <v>254</v>
      </c>
      <c r="E60" s="86"/>
      <c r="F60" s="86"/>
      <c r="G60" s="86"/>
    </row>
    <row r="61" spans="1:7">
      <c r="A61" s="85">
        <v>43155</v>
      </c>
      <c r="B61" s="86">
        <v>952000</v>
      </c>
      <c r="C61" s="86" t="s">
        <v>256</v>
      </c>
      <c r="D61" s="86" t="s">
        <v>255</v>
      </c>
      <c r="E61" s="86"/>
      <c r="F61" s="86"/>
      <c r="G61" s="86"/>
    </row>
    <row r="62" spans="1:7">
      <c r="A62" s="85">
        <v>43156</v>
      </c>
      <c r="B62" s="86">
        <v>856000</v>
      </c>
      <c r="C62" s="86" t="s">
        <v>256</v>
      </c>
      <c r="D62" s="86" t="s">
        <v>252</v>
      </c>
      <c r="E62" s="86"/>
      <c r="F62" s="86"/>
      <c r="G62" s="86"/>
    </row>
    <row r="63" spans="1:7">
      <c r="A63" s="85">
        <v>43157</v>
      </c>
      <c r="B63" s="86">
        <v>901000</v>
      </c>
      <c r="C63" s="86" t="s">
        <v>256</v>
      </c>
      <c r="D63" s="86" t="s">
        <v>255</v>
      </c>
      <c r="E63" s="86"/>
      <c r="F63" s="86"/>
      <c r="G63" s="86"/>
    </row>
    <row r="64" spans="1:7">
      <c r="A64" s="85">
        <v>43158</v>
      </c>
      <c r="B64" s="86">
        <v>738000</v>
      </c>
      <c r="C64" s="86" t="s">
        <v>251</v>
      </c>
      <c r="D64" s="86" t="s">
        <v>255</v>
      </c>
      <c r="E64" s="86"/>
      <c r="F64" s="86"/>
      <c r="G64" s="86"/>
    </row>
    <row r="65" spans="1:7">
      <c r="A65" s="85">
        <v>43159</v>
      </c>
      <c r="B65" s="86">
        <v>453000</v>
      </c>
      <c r="C65" s="86" t="s">
        <v>251</v>
      </c>
      <c r="D65" s="86" t="s">
        <v>252</v>
      </c>
      <c r="E65" s="86"/>
      <c r="F65" s="86"/>
      <c r="G65" s="86"/>
    </row>
    <row r="66" spans="1:7">
      <c r="A66" s="88">
        <v>43159</v>
      </c>
      <c r="B66" s="86">
        <v>300000</v>
      </c>
      <c r="C66" s="86" t="s">
        <v>253</v>
      </c>
      <c r="D66" s="86" t="s">
        <v>255</v>
      </c>
      <c r="E66" s="86"/>
      <c r="F66" s="86"/>
      <c r="G66" s="86"/>
    </row>
    <row r="67" spans="1:7">
      <c r="A67" s="85">
        <v>43160</v>
      </c>
      <c r="B67" s="86">
        <v>102000</v>
      </c>
      <c r="C67" s="86" t="s">
        <v>253</v>
      </c>
      <c r="D67" s="86" t="s">
        <v>252</v>
      </c>
      <c r="E67" s="86"/>
      <c r="F67" s="86"/>
      <c r="G67" s="86"/>
    </row>
    <row r="68" spans="1:7">
      <c r="A68" s="85">
        <v>43161</v>
      </c>
      <c r="B68" s="86">
        <v>590000</v>
      </c>
      <c r="C68" s="86" t="s">
        <v>253</v>
      </c>
      <c r="D68" s="86" t="s">
        <v>255</v>
      </c>
      <c r="E68" s="86"/>
      <c r="F68" s="86"/>
      <c r="G68" s="86"/>
    </row>
    <row r="69" spans="1:7">
      <c r="A69" s="85">
        <v>43162</v>
      </c>
      <c r="B69" s="86">
        <v>250000</v>
      </c>
      <c r="C69" s="86" t="s">
        <v>253</v>
      </c>
      <c r="D69" s="86" t="s">
        <v>252</v>
      </c>
      <c r="E69" s="86"/>
      <c r="F69" s="86"/>
      <c r="G69" s="86"/>
    </row>
    <row r="70" spans="1:7">
      <c r="A70" s="85">
        <v>43163</v>
      </c>
      <c r="B70" s="86">
        <v>713000</v>
      </c>
      <c r="C70" s="86" t="s">
        <v>251</v>
      </c>
      <c r="D70" s="86" t="s">
        <v>255</v>
      </c>
      <c r="E70" s="86"/>
      <c r="F70" s="86"/>
      <c r="G70" s="86"/>
    </row>
    <row r="71" spans="1:7">
      <c r="A71" s="85">
        <v>43164</v>
      </c>
      <c r="B71" s="86">
        <v>909000</v>
      </c>
      <c r="C71" s="86" t="s">
        <v>256</v>
      </c>
      <c r="D71" s="86" t="s">
        <v>252</v>
      </c>
      <c r="E71" s="86"/>
      <c r="F71" s="86"/>
      <c r="G71" s="86"/>
    </row>
    <row r="72" spans="1:7">
      <c r="A72" s="85">
        <v>43165</v>
      </c>
      <c r="B72" s="86">
        <v>796000</v>
      </c>
      <c r="C72" s="86" t="s">
        <v>253</v>
      </c>
      <c r="D72" s="86" t="s">
        <v>254</v>
      </c>
      <c r="E72" s="86"/>
      <c r="F72" s="86"/>
      <c r="G72" s="86"/>
    </row>
    <row r="73" spans="1:7">
      <c r="A73" s="85">
        <v>43166</v>
      </c>
      <c r="B73" s="86">
        <v>363000</v>
      </c>
      <c r="C73" s="86" t="s">
        <v>256</v>
      </c>
      <c r="D73" s="86" t="s">
        <v>255</v>
      </c>
      <c r="E73" s="86"/>
      <c r="F73" s="86"/>
      <c r="G73" s="86"/>
    </row>
    <row r="74" spans="1:7">
      <c r="A74" s="85">
        <v>43167</v>
      </c>
      <c r="B74" s="86">
        <v>39000</v>
      </c>
      <c r="C74" s="86" t="s">
        <v>256</v>
      </c>
      <c r="D74" s="86" t="s">
        <v>255</v>
      </c>
      <c r="E74" s="86"/>
      <c r="F74" s="86"/>
      <c r="G74" s="86"/>
    </row>
    <row r="75" spans="1:7">
      <c r="A75" s="85">
        <v>43168</v>
      </c>
      <c r="B75" s="86">
        <v>747000</v>
      </c>
      <c r="C75" s="86" t="s">
        <v>251</v>
      </c>
      <c r="D75" s="86" t="s">
        <v>252</v>
      </c>
      <c r="E75" s="86"/>
      <c r="F75" s="86"/>
      <c r="G75" s="86"/>
    </row>
    <row r="76" spans="1:7">
      <c r="A76" s="85">
        <v>43169</v>
      </c>
      <c r="B76" s="86">
        <v>214000</v>
      </c>
      <c r="C76" s="86" t="s">
        <v>256</v>
      </c>
      <c r="D76" s="86" t="s">
        <v>255</v>
      </c>
      <c r="E76" s="86"/>
      <c r="F76" s="86"/>
      <c r="G76" s="86"/>
    </row>
    <row r="77" spans="1:7">
      <c r="A77" s="85">
        <v>43170</v>
      </c>
      <c r="B77" s="86">
        <v>661000</v>
      </c>
      <c r="C77" s="86" t="s">
        <v>256</v>
      </c>
      <c r="D77" s="86" t="s">
        <v>254</v>
      </c>
      <c r="E77" s="86"/>
      <c r="F77" s="86"/>
      <c r="G77" s="86"/>
    </row>
    <row r="78" spans="1:7">
      <c r="A78" s="85">
        <v>43171</v>
      </c>
      <c r="B78" s="86">
        <v>314000</v>
      </c>
      <c r="C78" s="86" t="s">
        <v>256</v>
      </c>
      <c r="D78" s="86" t="s">
        <v>254</v>
      </c>
      <c r="E78" s="86"/>
      <c r="F78" s="86"/>
      <c r="G78" s="86"/>
    </row>
    <row r="79" spans="1:7">
      <c r="A79" s="85">
        <v>43172</v>
      </c>
      <c r="B79" s="86">
        <v>682000</v>
      </c>
      <c r="C79" s="86" t="s">
        <v>251</v>
      </c>
      <c r="D79" s="86" t="s">
        <v>252</v>
      </c>
      <c r="E79" s="86"/>
      <c r="F79" s="86"/>
      <c r="G79" s="86"/>
    </row>
    <row r="80" spans="1:7">
      <c r="A80" s="85">
        <v>43173</v>
      </c>
      <c r="B80" s="86">
        <v>599000</v>
      </c>
      <c r="C80" s="86" t="s">
        <v>253</v>
      </c>
      <c r="D80" s="86" t="s">
        <v>252</v>
      </c>
      <c r="E80" s="86"/>
      <c r="F80" s="86"/>
      <c r="G80" s="86"/>
    </row>
    <row r="81" spans="1:7">
      <c r="A81" s="85">
        <v>43174</v>
      </c>
      <c r="B81" s="86">
        <v>200000</v>
      </c>
      <c r="C81" s="86" t="s">
        <v>251</v>
      </c>
      <c r="D81" s="86" t="s">
        <v>252</v>
      </c>
      <c r="E81" s="86"/>
      <c r="F81" s="86"/>
      <c r="G81" s="86"/>
    </row>
    <row r="82" spans="1:7">
      <c r="A82" s="85">
        <v>43175</v>
      </c>
      <c r="B82" s="86">
        <v>577000</v>
      </c>
      <c r="C82" s="86" t="s">
        <v>253</v>
      </c>
      <c r="D82" s="86" t="s">
        <v>255</v>
      </c>
      <c r="E82" s="86"/>
      <c r="F82" s="86"/>
      <c r="G82" s="86"/>
    </row>
    <row r="83" spans="1:7">
      <c r="A83" s="85">
        <v>43176</v>
      </c>
      <c r="B83" s="86">
        <v>38000</v>
      </c>
      <c r="C83" s="86" t="s">
        <v>256</v>
      </c>
      <c r="D83" s="86" t="s">
        <v>252</v>
      </c>
      <c r="E83" s="86"/>
      <c r="F83" s="86"/>
      <c r="G83" s="86"/>
    </row>
    <row r="84" spans="1:7">
      <c r="A84" s="85">
        <v>43177</v>
      </c>
      <c r="B84" s="86">
        <v>369000</v>
      </c>
      <c r="C84" s="86" t="s">
        <v>256</v>
      </c>
      <c r="D84" s="86" t="s">
        <v>255</v>
      </c>
      <c r="E84" s="86"/>
      <c r="F84" s="86"/>
      <c r="G84" s="86"/>
    </row>
    <row r="85" spans="1:7">
      <c r="A85" s="85">
        <v>43178</v>
      </c>
      <c r="B85" s="86">
        <v>73000</v>
      </c>
      <c r="C85" s="86" t="s">
        <v>251</v>
      </c>
      <c r="D85" s="86" t="s">
        <v>254</v>
      </c>
      <c r="E85" s="86"/>
      <c r="F85" s="86"/>
      <c r="G85" s="86"/>
    </row>
    <row r="86" spans="1:7">
      <c r="A86" s="85">
        <v>43179</v>
      </c>
      <c r="B86" s="86">
        <v>960000</v>
      </c>
      <c r="C86" s="86" t="s">
        <v>253</v>
      </c>
      <c r="D86" s="86" t="s">
        <v>255</v>
      </c>
      <c r="E86" s="86"/>
      <c r="F86" s="86"/>
      <c r="G86" s="86"/>
    </row>
    <row r="87" spans="1:7">
      <c r="A87" s="85">
        <v>43180</v>
      </c>
      <c r="B87" s="86">
        <v>144000</v>
      </c>
      <c r="C87" s="86" t="s">
        <v>253</v>
      </c>
      <c r="D87" s="86" t="s">
        <v>254</v>
      </c>
      <c r="E87" s="86"/>
      <c r="F87" s="86"/>
      <c r="G87" s="86"/>
    </row>
    <row r="88" spans="1:7">
      <c r="A88" s="85">
        <v>43181</v>
      </c>
      <c r="B88" s="86">
        <v>818000</v>
      </c>
      <c r="C88" s="86" t="s">
        <v>256</v>
      </c>
      <c r="D88" s="86" t="s">
        <v>254</v>
      </c>
      <c r="E88" s="86"/>
      <c r="F88" s="86"/>
      <c r="G88" s="86"/>
    </row>
    <row r="89" spans="1:7">
      <c r="A89" s="85">
        <v>43182</v>
      </c>
      <c r="B89" s="86">
        <v>196000</v>
      </c>
      <c r="C89" s="86" t="s">
        <v>253</v>
      </c>
      <c r="D89" s="86" t="s">
        <v>252</v>
      </c>
      <c r="E89" s="86"/>
      <c r="F89" s="86"/>
      <c r="G89" s="86"/>
    </row>
    <row r="90" spans="1:7">
      <c r="A90" s="85">
        <v>43183</v>
      </c>
      <c r="B90" s="86">
        <v>929000</v>
      </c>
      <c r="C90" s="86" t="s">
        <v>256</v>
      </c>
      <c r="D90" s="86" t="s">
        <v>255</v>
      </c>
      <c r="E90" s="86"/>
      <c r="F90" s="86"/>
      <c r="G90" s="86"/>
    </row>
    <row r="91" spans="1:7">
      <c r="A91" s="85">
        <v>43184</v>
      </c>
      <c r="B91" s="86">
        <v>513000</v>
      </c>
      <c r="C91" s="86" t="s">
        <v>251</v>
      </c>
      <c r="D91" s="86" t="s">
        <v>255</v>
      </c>
      <c r="E91" s="86"/>
      <c r="F91" s="86"/>
      <c r="G91" s="86"/>
    </row>
    <row r="92" spans="1:7">
      <c r="A92" s="85">
        <v>43185</v>
      </c>
      <c r="B92" s="86">
        <v>133000</v>
      </c>
      <c r="C92" s="86" t="s">
        <v>253</v>
      </c>
      <c r="D92" s="86" t="s">
        <v>252</v>
      </c>
      <c r="E92" s="86"/>
      <c r="F92" s="86"/>
      <c r="G92" s="86"/>
    </row>
    <row r="93" spans="1:7">
      <c r="A93" s="85">
        <v>43186</v>
      </c>
      <c r="B93" s="86">
        <v>192000</v>
      </c>
      <c r="C93" s="86" t="s">
        <v>256</v>
      </c>
      <c r="D93" s="86" t="s">
        <v>255</v>
      </c>
      <c r="E93" s="86"/>
      <c r="F93" s="86"/>
      <c r="G93" s="86"/>
    </row>
    <row r="94" spans="1:7">
      <c r="A94" s="85">
        <v>43187</v>
      </c>
      <c r="B94" s="86">
        <v>418000</v>
      </c>
      <c r="C94" s="86" t="s">
        <v>256</v>
      </c>
      <c r="D94" s="86" t="s">
        <v>252</v>
      </c>
      <c r="E94" s="86"/>
      <c r="F94" s="86"/>
      <c r="G94" s="86"/>
    </row>
    <row r="95" spans="1:7">
      <c r="A95" s="85">
        <v>43188</v>
      </c>
      <c r="B95" s="86">
        <v>479000</v>
      </c>
      <c r="C95" s="86" t="s">
        <v>251</v>
      </c>
      <c r="D95" s="86" t="s">
        <v>252</v>
      </c>
      <c r="E95" s="86"/>
      <c r="F95" s="86"/>
      <c r="G95" s="86"/>
    </row>
    <row r="96" spans="1:7">
      <c r="A96" s="85">
        <v>43189</v>
      </c>
      <c r="B96" s="86">
        <v>325000</v>
      </c>
      <c r="C96" s="86" t="s">
        <v>251</v>
      </c>
      <c r="D96" s="86" t="s">
        <v>252</v>
      </c>
      <c r="E96" s="86"/>
      <c r="F96" s="86"/>
      <c r="G96" s="86"/>
    </row>
    <row r="97" spans="1:7">
      <c r="A97" s="85">
        <v>43190</v>
      </c>
      <c r="B97" s="86">
        <v>304000</v>
      </c>
      <c r="C97" s="86" t="s">
        <v>256</v>
      </c>
      <c r="D97" s="86" t="s">
        <v>254</v>
      </c>
      <c r="E97" s="86"/>
      <c r="F97" s="86"/>
      <c r="G97" s="86"/>
    </row>
    <row r="98" spans="1:7">
      <c r="A98" s="85">
        <v>43191</v>
      </c>
      <c r="B98" s="86">
        <v>330000</v>
      </c>
      <c r="C98" s="86" t="s">
        <v>256</v>
      </c>
      <c r="D98" s="86" t="s">
        <v>255</v>
      </c>
      <c r="E98" s="86"/>
      <c r="F98" s="86"/>
      <c r="G98" s="86"/>
    </row>
    <row r="99" spans="1:7">
      <c r="A99" s="85">
        <v>43192</v>
      </c>
      <c r="B99" s="86">
        <v>116000</v>
      </c>
      <c r="C99" s="86" t="s">
        <v>251</v>
      </c>
      <c r="D99" s="86" t="s">
        <v>252</v>
      </c>
      <c r="E99" s="86"/>
      <c r="F99" s="86"/>
      <c r="G99" s="86"/>
    </row>
    <row r="100" spans="1:7">
      <c r="A100" s="85">
        <v>43193</v>
      </c>
      <c r="B100" s="86">
        <v>933000</v>
      </c>
      <c r="C100" s="86" t="s">
        <v>251</v>
      </c>
      <c r="D100" s="86" t="s">
        <v>254</v>
      </c>
      <c r="E100" s="86"/>
      <c r="F100" s="86"/>
      <c r="G100" s="86"/>
    </row>
    <row r="101" spans="1:7">
      <c r="A101" s="85">
        <v>43194</v>
      </c>
      <c r="B101" s="86">
        <v>13000</v>
      </c>
      <c r="C101" s="86" t="s">
        <v>253</v>
      </c>
      <c r="D101" s="86" t="s">
        <v>255</v>
      </c>
      <c r="E101" s="86"/>
      <c r="F101" s="86"/>
      <c r="G101" s="86"/>
    </row>
    <row r="102" spans="1:7">
      <c r="A102" s="85">
        <v>43195</v>
      </c>
      <c r="B102" s="86">
        <v>656000</v>
      </c>
      <c r="C102" s="86" t="s">
        <v>251</v>
      </c>
      <c r="D102" s="86" t="s">
        <v>252</v>
      </c>
      <c r="E102" s="86"/>
      <c r="F102" s="86"/>
      <c r="G102" s="86"/>
    </row>
    <row r="103" spans="1:7">
      <c r="A103" s="85">
        <v>43196</v>
      </c>
      <c r="B103" s="86">
        <v>966000</v>
      </c>
      <c r="C103" s="86" t="s">
        <v>251</v>
      </c>
      <c r="D103" s="86" t="s">
        <v>252</v>
      </c>
      <c r="E103" s="86"/>
      <c r="F103" s="86"/>
      <c r="G103" s="86"/>
    </row>
    <row r="104" spans="1:7">
      <c r="A104" s="85">
        <v>43197</v>
      </c>
      <c r="B104" s="86">
        <v>103000</v>
      </c>
      <c r="C104" s="86" t="s">
        <v>253</v>
      </c>
      <c r="D104" s="86" t="s">
        <v>255</v>
      </c>
      <c r="E104" s="86"/>
      <c r="F104" s="86"/>
      <c r="G104" s="86"/>
    </row>
    <row r="105" spans="1:7">
      <c r="A105" s="85">
        <v>43198</v>
      </c>
      <c r="B105" s="86">
        <v>762000</v>
      </c>
      <c r="C105" s="86" t="s">
        <v>256</v>
      </c>
      <c r="D105" s="86" t="s">
        <v>252</v>
      </c>
      <c r="E105" s="86"/>
      <c r="F105" s="86"/>
      <c r="G105" s="86"/>
    </row>
    <row r="106" spans="1:7">
      <c r="A106" s="85">
        <v>43199</v>
      </c>
      <c r="B106" s="86">
        <v>180000</v>
      </c>
      <c r="C106" s="86" t="s">
        <v>251</v>
      </c>
      <c r="D106" s="86" t="s">
        <v>255</v>
      </c>
      <c r="E106" s="86"/>
      <c r="F106" s="86"/>
      <c r="G106" s="86"/>
    </row>
    <row r="107" spans="1:7">
      <c r="A107" s="85">
        <v>43200</v>
      </c>
      <c r="B107" s="86">
        <v>876000</v>
      </c>
      <c r="C107" s="86" t="s">
        <v>253</v>
      </c>
      <c r="D107" s="86" t="s">
        <v>255</v>
      </c>
      <c r="E107" s="86"/>
      <c r="F107" s="86"/>
      <c r="G107" s="86"/>
    </row>
    <row r="108" spans="1:7">
      <c r="A108" s="85">
        <v>43201</v>
      </c>
      <c r="B108" s="86">
        <v>420000</v>
      </c>
      <c r="C108" s="86" t="s">
        <v>253</v>
      </c>
      <c r="D108" s="86" t="s">
        <v>252</v>
      </c>
      <c r="E108" s="86"/>
      <c r="F108" s="86"/>
      <c r="G108" s="86"/>
    </row>
    <row r="109" spans="1:7">
      <c r="A109" s="85">
        <v>43202</v>
      </c>
      <c r="B109" s="86">
        <v>987000</v>
      </c>
      <c r="C109" s="86" t="s">
        <v>251</v>
      </c>
      <c r="D109" s="86" t="s">
        <v>254</v>
      </c>
      <c r="E109" s="86"/>
      <c r="F109" s="86"/>
      <c r="G109" s="86"/>
    </row>
    <row r="110" spans="1:7">
      <c r="A110" s="85">
        <v>43203</v>
      </c>
      <c r="B110" s="86">
        <v>512000</v>
      </c>
      <c r="C110" s="86" t="s">
        <v>256</v>
      </c>
      <c r="D110" s="86" t="s">
        <v>255</v>
      </c>
      <c r="E110" s="86"/>
      <c r="F110" s="86"/>
      <c r="G110" s="86"/>
    </row>
    <row r="111" spans="1:7">
      <c r="A111" s="85">
        <v>43204</v>
      </c>
      <c r="B111" s="86">
        <v>3000</v>
      </c>
      <c r="C111" s="86" t="s">
        <v>253</v>
      </c>
      <c r="D111" s="86" t="s">
        <v>254</v>
      </c>
      <c r="E111" s="86"/>
      <c r="F111" s="86"/>
      <c r="G111" s="86"/>
    </row>
    <row r="112" spans="1:7">
      <c r="A112" s="85">
        <v>43205</v>
      </c>
      <c r="B112" s="86">
        <v>581000</v>
      </c>
      <c r="C112" s="86" t="s">
        <v>251</v>
      </c>
      <c r="D112" s="86" t="s">
        <v>254</v>
      </c>
      <c r="E112" s="86"/>
      <c r="F112" s="86"/>
      <c r="G112" s="86"/>
    </row>
    <row r="113" spans="1:7">
      <c r="A113" s="85">
        <v>43206</v>
      </c>
      <c r="B113" s="86">
        <v>351000</v>
      </c>
      <c r="C113" s="86" t="s">
        <v>256</v>
      </c>
      <c r="D113" s="86" t="s">
        <v>254</v>
      </c>
      <c r="E113" s="86"/>
      <c r="F113" s="86"/>
      <c r="G113" s="86"/>
    </row>
    <row r="114" spans="1:7">
      <c r="A114" s="85">
        <v>43207</v>
      </c>
      <c r="B114" s="86">
        <v>936000</v>
      </c>
      <c r="C114" s="86" t="s">
        <v>253</v>
      </c>
      <c r="D114" s="86" t="s">
        <v>254</v>
      </c>
      <c r="E114" s="86"/>
      <c r="F114" s="86"/>
      <c r="G114" s="86"/>
    </row>
    <row r="115" spans="1:7">
      <c r="A115" s="85">
        <v>43208</v>
      </c>
      <c r="B115" s="86">
        <v>767000</v>
      </c>
      <c r="C115" s="86" t="s">
        <v>253</v>
      </c>
      <c r="D115" s="86" t="s">
        <v>252</v>
      </c>
      <c r="E115" s="86"/>
      <c r="F115" s="86"/>
      <c r="G115" s="86"/>
    </row>
    <row r="116" spans="1:7">
      <c r="A116" s="85">
        <v>43209</v>
      </c>
      <c r="B116" s="86">
        <v>781000</v>
      </c>
      <c r="C116" s="86" t="s">
        <v>256</v>
      </c>
      <c r="D116" s="86" t="s">
        <v>252</v>
      </c>
      <c r="E116" s="86"/>
      <c r="F116" s="86"/>
      <c r="G116" s="86"/>
    </row>
    <row r="117" spans="1:7">
      <c r="A117" s="85">
        <v>43210</v>
      </c>
      <c r="B117" s="86">
        <v>869000</v>
      </c>
      <c r="C117" s="86" t="s">
        <v>256</v>
      </c>
      <c r="D117" s="86" t="s">
        <v>252</v>
      </c>
      <c r="E117" s="86"/>
      <c r="F117" s="86"/>
      <c r="G117" s="86"/>
    </row>
    <row r="118" spans="1:7">
      <c r="A118" s="85">
        <v>43211</v>
      </c>
      <c r="B118" s="86">
        <v>300000</v>
      </c>
      <c r="C118" s="86" t="s">
        <v>256</v>
      </c>
      <c r="D118" s="86" t="s">
        <v>255</v>
      </c>
      <c r="E118" s="86"/>
      <c r="F118" s="86"/>
      <c r="G118" s="86"/>
    </row>
    <row r="119" spans="1:7">
      <c r="A119" s="85">
        <v>43212</v>
      </c>
      <c r="B119" s="86">
        <v>313000</v>
      </c>
      <c r="C119" s="86" t="s">
        <v>256</v>
      </c>
      <c r="D119" s="86" t="s">
        <v>252</v>
      </c>
      <c r="E119" s="86"/>
      <c r="F119" s="86"/>
      <c r="G119" s="86"/>
    </row>
    <row r="120" spans="1:7">
      <c r="A120" s="85">
        <v>43213</v>
      </c>
      <c r="B120" s="86">
        <v>420000</v>
      </c>
      <c r="C120" s="86" t="s">
        <v>253</v>
      </c>
      <c r="D120" s="86" t="s">
        <v>254</v>
      </c>
      <c r="E120" s="86"/>
      <c r="F120" s="86"/>
      <c r="G120" s="86"/>
    </row>
    <row r="121" spans="1:7">
      <c r="A121" s="85">
        <v>43214</v>
      </c>
      <c r="B121" s="86">
        <v>338000</v>
      </c>
      <c r="C121" s="86" t="s">
        <v>253</v>
      </c>
      <c r="D121" s="86" t="s">
        <v>255</v>
      </c>
      <c r="E121" s="86"/>
      <c r="F121" s="86"/>
      <c r="G121" s="86"/>
    </row>
    <row r="122" spans="1:7">
      <c r="A122" s="85">
        <v>43215</v>
      </c>
      <c r="B122" s="86">
        <v>939000</v>
      </c>
      <c r="C122" s="86" t="s">
        <v>256</v>
      </c>
      <c r="D122" s="86" t="s">
        <v>254</v>
      </c>
      <c r="E122" s="86"/>
      <c r="F122" s="86"/>
      <c r="G122" s="86"/>
    </row>
    <row r="123" spans="1:7">
      <c r="A123" s="85">
        <v>43216</v>
      </c>
      <c r="B123" s="86">
        <v>767000</v>
      </c>
      <c r="C123" s="86" t="s">
        <v>256</v>
      </c>
      <c r="D123" s="86" t="s">
        <v>254</v>
      </c>
      <c r="E123" s="86"/>
      <c r="F123" s="86"/>
      <c r="G123" s="86"/>
    </row>
    <row r="124" spans="1:7">
      <c r="A124" s="85">
        <v>43217</v>
      </c>
      <c r="B124" s="86">
        <v>485000</v>
      </c>
      <c r="C124" s="86" t="s">
        <v>251</v>
      </c>
      <c r="D124" s="86" t="s">
        <v>252</v>
      </c>
      <c r="E124" s="86"/>
      <c r="F124" s="86"/>
      <c r="G124" s="86"/>
    </row>
    <row r="125" spans="1:7">
      <c r="A125" s="85">
        <v>43218</v>
      </c>
      <c r="B125" s="86">
        <v>251000</v>
      </c>
      <c r="C125" s="86" t="s">
        <v>251</v>
      </c>
      <c r="D125" s="86" t="s">
        <v>252</v>
      </c>
      <c r="E125" s="86"/>
      <c r="F125" s="86"/>
      <c r="G125" s="86"/>
    </row>
    <row r="126" spans="1:7">
      <c r="A126" s="85">
        <v>43219</v>
      </c>
      <c r="B126" s="86">
        <v>360000</v>
      </c>
      <c r="C126" s="86" t="s">
        <v>256</v>
      </c>
      <c r="D126" s="86" t="s">
        <v>252</v>
      </c>
      <c r="E126" s="86"/>
      <c r="F126" s="86"/>
      <c r="G126" s="86"/>
    </row>
    <row r="127" spans="1:7">
      <c r="A127" s="85">
        <v>43220</v>
      </c>
      <c r="B127" s="86">
        <v>343000</v>
      </c>
      <c r="C127" s="86" t="s">
        <v>256</v>
      </c>
      <c r="D127" s="86" t="s">
        <v>254</v>
      </c>
      <c r="E127" s="86"/>
      <c r="F127" s="86"/>
      <c r="G127" s="86"/>
    </row>
    <row r="128" spans="1:7">
      <c r="A128" s="85">
        <v>43221</v>
      </c>
      <c r="B128" s="86">
        <v>726000</v>
      </c>
      <c r="C128" s="86" t="s">
        <v>253</v>
      </c>
      <c r="D128" s="86" t="s">
        <v>255</v>
      </c>
      <c r="E128" s="86"/>
      <c r="F128" s="86"/>
      <c r="G128" s="86"/>
    </row>
    <row r="129" spans="1:7">
      <c r="A129" s="85">
        <v>43222</v>
      </c>
      <c r="B129" s="86">
        <v>107000</v>
      </c>
      <c r="C129" s="86" t="s">
        <v>256</v>
      </c>
      <c r="D129" s="86" t="s">
        <v>254</v>
      </c>
      <c r="E129" s="86"/>
      <c r="F129" s="86"/>
      <c r="G129" s="86"/>
    </row>
    <row r="130" spans="1:7">
      <c r="A130" s="85">
        <v>43223</v>
      </c>
      <c r="B130" s="86">
        <v>177000</v>
      </c>
      <c r="C130" s="86" t="s">
        <v>253</v>
      </c>
      <c r="D130" s="86" t="s">
        <v>255</v>
      </c>
      <c r="E130" s="86"/>
      <c r="F130" s="86"/>
      <c r="G130" s="86"/>
    </row>
    <row r="131" spans="1:7">
      <c r="A131" s="85">
        <v>43224</v>
      </c>
      <c r="B131" s="86">
        <v>94000</v>
      </c>
      <c r="C131" s="86" t="s">
        <v>253</v>
      </c>
      <c r="D131" s="86" t="s">
        <v>255</v>
      </c>
      <c r="E131" s="86"/>
      <c r="F131" s="86"/>
      <c r="G131" s="86"/>
    </row>
    <row r="132" spans="1:7">
      <c r="A132" s="85">
        <v>43225</v>
      </c>
      <c r="B132" s="86">
        <v>470000</v>
      </c>
      <c r="C132" s="86" t="s">
        <v>251</v>
      </c>
      <c r="D132" s="86" t="s">
        <v>255</v>
      </c>
      <c r="E132" s="86"/>
      <c r="F132" s="86"/>
      <c r="G132" s="86"/>
    </row>
    <row r="133" spans="1:7">
      <c r="A133" s="85">
        <v>43226</v>
      </c>
      <c r="B133" s="86">
        <v>795000</v>
      </c>
      <c r="C133" s="86" t="s">
        <v>256</v>
      </c>
      <c r="D133" s="86" t="s">
        <v>255</v>
      </c>
      <c r="E133" s="86"/>
      <c r="F133" s="86"/>
      <c r="G133" s="86"/>
    </row>
    <row r="134" spans="1:7">
      <c r="A134" s="85">
        <v>43227</v>
      </c>
      <c r="B134" s="86">
        <v>532000</v>
      </c>
      <c r="C134" s="86" t="s">
        <v>251</v>
      </c>
      <c r="D134" s="86" t="s">
        <v>252</v>
      </c>
      <c r="E134" s="86"/>
      <c r="F134" s="86"/>
      <c r="G134" s="86"/>
    </row>
    <row r="135" spans="1:7">
      <c r="A135" s="85">
        <v>43228</v>
      </c>
      <c r="B135" s="86">
        <v>847000</v>
      </c>
      <c r="C135" s="86" t="s">
        <v>256</v>
      </c>
      <c r="D135" s="86" t="s">
        <v>252</v>
      </c>
      <c r="E135" s="86"/>
      <c r="F135" s="86"/>
      <c r="G135" s="86"/>
    </row>
    <row r="136" spans="1:7">
      <c r="A136" s="85">
        <v>43229</v>
      </c>
      <c r="B136" s="86">
        <v>703000</v>
      </c>
      <c r="C136" s="86" t="s">
        <v>251</v>
      </c>
      <c r="D136" s="86" t="s">
        <v>252</v>
      </c>
      <c r="E136" s="86"/>
      <c r="F136" s="86"/>
      <c r="G136" s="86"/>
    </row>
    <row r="137" spans="1:7">
      <c r="A137" s="85">
        <v>43230</v>
      </c>
      <c r="B137" s="86">
        <v>478000</v>
      </c>
      <c r="C137" s="86" t="s">
        <v>253</v>
      </c>
      <c r="D137" s="86" t="s">
        <v>255</v>
      </c>
      <c r="E137" s="86"/>
      <c r="F137" s="86"/>
      <c r="G137" s="86"/>
    </row>
    <row r="138" spans="1:7">
      <c r="A138" s="85">
        <v>43231</v>
      </c>
      <c r="B138" s="86">
        <v>982000</v>
      </c>
      <c r="C138" s="86" t="s">
        <v>253</v>
      </c>
      <c r="D138" s="86" t="s">
        <v>252</v>
      </c>
      <c r="E138" s="86"/>
      <c r="F138" s="86"/>
      <c r="G138" s="86"/>
    </row>
    <row r="139" spans="1:7">
      <c r="A139" s="85">
        <v>43232</v>
      </c>
      <c r="B139" s="86">
        <v>636000</v>
      </c>
      <c r="C139" s="86" t="s">
        <v>253</v>
      </c>
      <c r="D139" s="86" t="s">
        <v>255</v>
      </c>
      <c r="E139" s="86"/>
      <c r="F139" s="86"/>
      <c r="G139" s="86"/>
    </row>
    <row r="140" spans="1:7">
      <c r="A140" s="85">
        <v>43233</v>
      </c>
      <c r="B140" s="86">
        <v>762000</v>
      </c>
      <c r="C140" s="86" t="s">
        <v>251</v>
      </c>
      <c r="D140" s="86" t="s">
        <v>255</v>
      </c>
      <c r="E140" s="86"/>
      <c r="F140" s="86"/>
      <c r="G140" s="86"/>
    </row>
    <row r="141" spans="1:7">
      <c r="A141" s="85">
        <v>43234</v>
      </c>
      <c r="B141" s="86">
        <v>137000</v>
      </c>
      <c r="C141" s="86" t="s">
        <v>256</v>
      </c>
      <c r="D141" s="86" t="s">
        <v>255</v>
      </c>
      <c r="E141" s="86"/>
      <c r="F141" s="86"/>
      <c r="G141" s="86"/>
    </row>
    <row r="142" spans="1:7">
      <c r="A142" s="85">
        <v>43235</v>
      </c>
      <c r="B142" s="86">
        <v>585000</v>
      </c>
      <c r="C142" s="86" t="s">
        <v>256</v>
      </c>
      <c r="D142" s="86" t="s">
        <v>255</v>
      </c>
      <c r="E142" s="86"/>
      <c r="F142" s="86"/>
      <c r="G142" s="86"/>
    </row>
    <row r="143" spans="1:7">
      <c r="A143" s="85">
        <v>43236</v>
      </c>
      <c r="B143" s="86">
        <v>656000</v>
      </c>
      <c r="C143" s="86" t="s">
        <v>256</v>
      </c>
      <c r="D143" s="86" t="s">
        <v>252</v>
      </c>
      <c r="E143" s="86"/>
      <c r="F143" s="86"/>
      <c r="G143" s="86"/>
    </row>
    <row r="144" spans="1:7">
      <c r="A144" s="85">
        <v>43237</v>
      </c>
      <c r="B144" s="86">
        <v>751000</v>
      </c>
      <c r="C144" s="86" t="s">
        <v>253</v>
      </c>
      <c r="D144" s="86" t="s">
        <v>254</v>
      </c>
      <c r="E144" s="86"/>
      <c r="F144" s="86"/>
      <c r="G144" s="86"/>
    </row>
    <row r="145" spans="1:7">
      <c r="A145" s="85">
        <v>43238</v>
      </c>
      <c r="B145" s="86">
        <v>710000</v>
      </c>
      <c r="C145" s="86" t="s">
        <v>251</v>
      </c>
      <c r="D145" s="86" t="s">
        <v>254</v>
      </c>
      <c r="E145" s="86"/>
      <c r="F145" s="86"/>
      <c r="G145" s="86"/>
    </row>
    <row r="146" spans="1:7">
      <c r="A146" s="85">
        <v>43239</v>
      </c>
      <c r="B146" s="86">
        <v>677000</v>
      </c>
      <c r="C146" s="86" t="s">
        <v>251</v>
      </c>
      <c r="D146" s="86" t="s">
        <v>255</v>
      </c>
      <c r="E146" s="86"/>
      <c r="F146" s="86"/>
      <c r="G146" s="86"/>
    </row>
    <row r="147" spans="1:7">
      <c r="A147" s="85">
        <v>43240</v>
      </c>
      <c r="B147" s="86">
        <v>564000</v>
      </c>
      <c r="C147" s="86" t="s">
        <v>251</v>
      </c>
      <c r="D147" s="86" t="s">
        <v>255</v>
      </c>
      <c r="E147" s="86"/>
      <c r="F147" s="86"/>
      <c r="G147" s="86"/>
    </row>
    <row r="148" spans="1:7">
      <c r="A148" s="85">
        <v>43241</v>
      </c>
      <c r="B148" s="86">
        <v>544000</v>
      </c>
      <c r="C148" s="86" t="s">
        <v>253</v>
      </c>
      <c r="D148" s="86" t="s">
        <v>254</v>
      </c>
      <c r="E148" s="86"/>
      <c r="F148" s="86"/>
      <c r="G148" s="86"/>
    </row>
    <row r="149" spans="1:7">
      <c r="A149" s="85">
        <v>43242</v>
      </c>
      <c r="B149" s="86">
        <v>489000</v>
      </c>
      <c r="C149" s="86" t="s">
        <v>251</v>
      </c>
      <c r="D149" s="86" t="s">
        <v>255</v>
      </c>
      <c r="E149" s="86"/>
      <c r="F149" s="86"/>
      <c r="G149" s="86"/>
    </row>
    <row r="150" spans="1:7">
      <c r="A150" s="85">
        <v>43243</v>
      </c>
      <c r="B150" s="86">
        <v>567000</v>
      </c>
      <c r="C150" s="86" t="s">
        <v>253</v>
      </c>
      <c r="D150" s="86" t="s">
        <v>254</v>
      </c>
      <c r="E150" s="86"/>
      <c r="F150" s="86"/>
      <c r="G150" s="86"/>
    </row>
    <row r="151" spans="1:7">
      <c r="A151" s="85">
        <v>43244</v>
      </c>
      <c r="B151" s="86">
        <v>639000</v>
      </c>
      <c r="C151" s="86" t="s">
        <v>253</v>
      </c>
      <c r="D151" s="86" t="s">
        <v>255</v>
      </c>
      <c r="E151" s="86"/>
      <c r="F151" s="86"/>
      <c r="G151" s="86"/>
    </row>
    <row r="152" spans="1:7">
      <c r="A152" s="85">
        <v>43245</v>
      </c>
      <c r="B152" s="86">
        <v>987000</v>
      </c>
      <c r="C152" s="86" t="s">
        <v>253</v>
      </c>
      <c r="D152" s="86" t="s">
        <v>252</v>
      </c>
      <c r="E152" s="86"/>
      <c r="F152" s="86"/>
      <c r="G152" s="86"/>
    </row>
    <row r="153" spans="1:7">
      <c r="A153" s="85">
        <v>43246</v>
      </c>
      <c r="B153" s="86">
        <v>199000</v>
      </c>
      <c r="C153" s="86" t="s">
        <v>253</v>
      </c>
      <c r="D153" s="86" t="s">
        <v>254</v>
      </c>
      <c r="E153" s="86"/>
      <c r="F153" s="86"/>
      <c r="G153" s="86"/>
    </row>
    <row r="154" spans="1:7">
      <c r="A154" s="85">
        <v>43247</v>
      </c>
      <c r="B154" s="86">
        <v>143000</v>
      </c>
      <c r="C154" s="86" t="s">
        <v>253</v>
      </c>
      <c r="D154" s="86" t="s">
        <v>254</v>
      </c>
      <c r="E154" s="86"/>
      <c r="F154" s="86"/>
      <c r="G154" s="86"/>
    </row>
    <row r="155" spans="1:7">
      <c r="A155" s="85">
        <v>43248</v>
      </c>
      <c r="B155" s="86">
        <v>137000</v>
      </c>
      <c r="C155" s="86" t="s">
        <v>251</v>
      </c>
      <c r="D155" s="86" t="s">
        <v>254</v>
      </c>
      <c r="E155" s="86"/>
      <c r="F155" s="86"/>
      <c r="G155" s="86"/>
    </row>
    <row r="156" spans="1:7">
      <c r="A156" s="85">
        <v>43249</v>
      </c>
      <c r="B156" s="86">
        <v>644000</v>
      </c>
      <c r="C156" s="86" t="s">
        <v>253</v>
      </c>
      <c r="D156" s="86" t="s">
        <v>254</v>
      </c>
      <c r="E156" s="86"/>
      <c r="F156" s="86"/>
      <c r="G156" s="86"/>
    </row>
    <row r="157" spans="1:7">
      <c r="A157" s="85">
        <v>43250</v>
      </c>
      <c r="B157" s="86">
        <v>931000</v>
      </c>
      <c r="C157" s="86" t="s">
        <v>253</v>
      </c>
      <c r="D157" s="86" t="s">
        <v>252</v>
      </c>
      <c r="E157" s="86"/>
      <c r="F157" s="86"/>
      <c r="G157" s="86"/>
    </row>
    <row r="158" spans="1:7">
      <c r="A158" s="85">
        <v>43251</v>
      </c>
      <c r="B158" s="86">
        <v>106000</v>
      </c>
      <c r="C158" s="86" t="s">
        <v>251</v>
      </c>
      <c r="D158" s="86" t="s">
        <v>255</v>
      </c>
      <c r="E158" s="86"/>
      <c r="F158" s="86"/>
      <c r="G158" s="86"/>
    </row>
    <row r="159" spans="1:7">
      <c r="A159" s="85">
        <v>43252</v>
      </c>
      <c r="B159" s="86">
        <v>849000</v>
      </c>
      <c r="C159" s="86" t="s">
        <v>251</v>
      </c>
      <c r="D159" s="86" t="s">
        <v>254</v>
      </c>
      <c r="E159" s="86"/>
      <c r="F159" s="86"/>
      <c r="G159" s="86"/>
    </row>
    <row r="160" spans="1:7">
      <c r="A160" s="85">
        <v>43253</v>
      </c>
      <c r="B160" s="86">
        <v>217000</v>
      </c>
      <c r="C160" s="86" t="s">
        <v>251</v>
      </c>
      <c r="D160" s="86" t="s">
        <v>254</v>
      </c>
      <c r="E160" s="86"/>
      <c r="F160" s="86"/>
      <c r="G160" s="86"/>
    </row>
    <row r="161" spans="1:7">
      <c r="A161" s="85">
        <v>43254</v>
      </c>
      <c r="B161" s="86">
        <v>855000</v>
      </c>
      <c r="C161" s="86" t="s">
        <v>251</v>
      </c>
      <c r="D161" s="86" t="s">
        <v>255</v>
      </c>
      <c r="E161" s="86"/>
      <c r="F161" s="86"/>
      <c r="G161" s="86"/>
    </row>
    <row r="162" spans="1:7">
      <c r="A162" s="85">
        <v>43255</v>
      </c>
      <c r="B162" s="86">
        <v>341000</v>
      </c>
      <c r="C162" s="86" t="s">
        <v>251</v>
      </c>
      <c r="D162" s="86" t="s">
        <v>252</v>
      </c>
      <c r="E162" s="86"/>
      <c r="F162" s="86"/>
      <c r="G162" s="86"/>
    </row>
    <row r="163" spans="1:7">
      <c r="A163" s="85">
        <v>43256</v>
      </c>
      <c r="B163" s="86">
        <v>692000</v>
      </c>
      <c r="C163" s="86" t="s">
        <v>256</v>
      </c>
      <c r="D163" s="86" t="s">
        <v>255</v>
      </c>
      <c r="E163" s="86"/>
      <c r="F163" s="86"/>
      <c r="G163" s="86"/>
    </row>
    <row r="164" spans="1:7">
      <c r="A164" s="85">
        <v>43257</v>
      </c>
      <c r="B164" s="86">
        <v>479000</v>
      </c>
      <c r="C164" s="86" t="s">
        <v>256</v>
      </c>
      <c r="D164" s="86" t="s">
        <v>254</v>
      </c>
      <c r="E164" s="86"/>
      <c r="F164" s="86"/>
      <c r="G164" s="86"/>
    </row>
    <row r="165" spans="1:7">
      <c r="A165" s="85">
        <v>43258</v>
      </c>
      <c r="B165" s="86">
        <v>377000</v>
      </c>
      <c r="C165" s="86" t="s">
        <v>256</v>
      </c>
      <c r="D165" s="86" t="s">
        <v>252</v>
      </c>
      <c r="E165" s="86"/>
      <c r="F165" s="86"/>
      <c r="G165" s="86"/>
    </row>
    <row r="166" spans="1:7">
      <c r="A166" s="85">
        <v>43259</v>
      </c>
      <c r="B166" s="86">
        <v>637000</v>
      </c>
      <c r="C166" s="86" t="s">
        <v>256</v>
      </c>
      <c r="D166" s="86" t="s">
        <v>252</v>
      </c>
      <c r="E166" s="86"/>
      <c r="F166" s="86"/>
      <c r="G166" s="86"/>
    </row>
    <row r="167" spans="1:7">
      <c r="A167" s="85">
        <v>43260</v>
      </c>
      <c r="B167" s="86">
        <v>856000</v>
      </c>
      <c r="C167" s="86" t="s">
        <v>253</v>
      </c>
      <c r="D167" s="86" t="s">
        <v>252</v>
      </c>
      <c r="E167" s="86"/>
      <c r="F167" s="86"/>
      <c r="G167" s="86"/>
    </row>
    <row r="168" spans="1:7">
      <c r="A168" s="85">
        <v>43261</v>
      </c>
      <c r="B168" s="86">
        <v>342000</v>
      </c>
      <c r="C168" s="86" t="s">
        <v>253</v>
      </c>
      <c r="D168" s="86" t="s">
        <v>252</v>
      </c>
      <c r="E168" s="86"/>
      <c r="F168" s="86"/>
      <c r="G168" s="86"/>
    </row>
    <row r="169" spans="1:7">
      <c r="A169" s="85">
        <v>43262</v>
      </c>
      <c r="B169" s="86">
        <v>171000</v>
      </c>
      <c r="C169" s="86" t="s">
        <v>256</v>
      </c>
      <c r="D169" s="86" t="s">
        <v>252</v>
      </c>
      <c r="E169" s="86"/>
      <c r="F169" s="86"/>
      <c r="G169" s="86"/>
    </row>
    <row r="170" spans="1:7">
      <c r="A170" s="85">
        <v>43263</v>
      </c>
      <c r="B170" s="86">
        <v>756000</v>
      </c>
      <c r="C170" s="86" t="s">
        <v>256</v>
      </c>
      <c r="D170" s="86" t="s">
        <v>254</v>
      </c>
      <c r="E170" s="86"/>
      <c r="F170" s="86"/>
      <c r="G170" s="86"/>
    </row>
    <row r="171" spans="1:7">
      <c r="A171" s="85">
        <v>43264</v>
      </c>
      <c r="B171" s="86">
        <v>819000</v>
      </c>
      <c r="C171" s="86" t="s">
        <v>251</v>
      </c>
      <c r="D171" s="86" t="s">
        <v>254</v>
      </c>
      <c r="E171" s="86"/>
      <c r="F171" s="86"/>
      <c r="G171" s="86"/>
    </row>
    <row r="172" spans="1:7">
      <c r="A172" s="85">
        <v>43265</v>
      </c>
      <c r="B172" s="86">
        <v>421000</v>
      </c>
      <c r="C172" s="86" t="s">
        <v>256</v>
      </c>
      <c r="D172" s="86" t="s">
        <v>252</v>
      </c>
      <c r="E172" s="86"/>
      <c r="F172" s="86"/>
      <c r="G172" s="86"/>
    </row>
    <row r="173" spans="1:7">
      <c r="A173" s="85">
        <v>43266</v>
      </c>
      <c r="B173" s="86">
        <v>245000</v>
      </c>
      <c r="C173" s="86" t="s">
        <v>251</v>
      </c>
      <c r="D173" s="86" t="s">
        <v>255</v>
      </c>
      <c r="E173" s="86"/>
      <c r="F173" s="86"/>
      <c r="G173" s="86"/>
    </row>
    <row r="174" spans="1:7">
      <c r="A174" s="85">
        <v>43267</v>
      </c>
      <c r="B174" s="86">
        <v>575000</v>
      </c>
      <c r="C174" s="86" t="s">
        <v>256</v>
      </c>
      <c r="D174" s="86" t="s">
        <v>254</v>
      </c>
      <c r="E174" s="86"/>
      <c r="F174" s="86"/>
      <c r="G174" s="86"/>
    </row>
    <row r="175" spans="1:7">
      <c r="A175" s="85">
        <v>43268</v>
      </c>
      <c r="B175" s="86">
        <v>270000</v>
      </c>
      <c r="C175" s="86" t="s">
        <v>253</v>
      </c>
      <c r="D175" s="86" t="s">
        <v>255</v>
      </c>
      <c r="E175" s="86"/>
      <c r="F175" s="86"/>
      <c r="G175" s="86"/>
    </row>
    <row r="176" spans="1:7">
      <c r="A176" s="85">
        <v>43269</v>
      </c>
      <c r="B176" s="86">
        <v>193000</v>
      </c>
      <c r="C176" s="86" t="s">
        <v>251</v>
      </c>
      <c r="D176" s="86" t="s">
        <v>255</v>
      </c>
      <c r="E176" s="86"/>
      <c r="F176" s="86"/>
      <c r="G176" s="86"/>
    </row>
    <row r="177" spans="1:7">
      <c r="A177" s="85">
        <v>43270</v>
      </c>
      <c r="B177" s="86">
        <v>980000</v>
      </c>
      <c r="C177" s="86" t="s">
        <v>251</v>
      </c>
      <c r="D177" s="86" t="s">
        <v>254</v>
      </c>
      <c r="E177" s="86"/>
      <c r="F177" s="86"/>
      <c r="G177" s="86"/>
    </row>
    <row r="178" spans="1:7">
      <c r="A178" s="85">
        <v>43271</v>
      </c>
      <c r="B178" s="86">
        <v>792000</v>
      </c>
      <c r="C178" s="86" t="s">
        <v>256</v>
      </c>
      <c r="D178" s="86" t="s">
        <v>252</v>
      </c>
      <c r="E178" s="86"/>
      <c r="F178" s="86"/>
      <c r="G178" s="86"/>
    </row>
    <row r="179" spans="1:7">
      <c r="A179" s="85">
        <v>43272</v>
      </c>
      <c r="B179" s="86">
        <v>732000</v>
      </c>
      <c r="C179" s="86" t="s">
        <v>256</v>
      </c>
      <c r="D179" s="86" t="s">
        <v>254</v>
      </c>
      <c r="E179" s="86"/>
      <c r="F179" s="86"/>
      <c r="G179" s="86"/>
    </row>
    <row r="180" spans="1:7">
      <c r="A180" s="85">
        <v>43273</v>
      </c>
      <c r="B180" s="86">
        <v>615000</v>
      </c>
      <c r="C180" s="86" t="s">
        <v>251</v>
      </c>
      <c r="D180" s="86" t="s">
        <v>254</v>
      </c>
      <c r="E180" s="86"/>
      <c r="F180" s="86"/>
      <c r="G180" s="86"/>
    </row>
    <row r="181" spans="1:7">
      <c r="A181" s="85">
        <v>43274</v>
      </c>
      <c r="B181" s="86">
        <v>801000</v>
      </c>
      <c r="C181" s="86" t="s">
        <v>253</v>
      </c>
      <c r="D181" s="86" t="s">
        <v>252</v>
      </c>
      <c r="E181" s="86"/>
      <c r="F181" s="86"/>
      <c r="G181" s="86"/>
    </row>
    <row r="182" spans="1:7">
      <c r="A182" s="85">
        <v>43275</v>
      </c>
      <c r="B182" s="86">
        <v>424000</v>
      </c>
      <c r="C182" s="86" t="s">
        <v>251</v>
      </c>
      <c r="D182" s="86" t="s">
        <v>255</v>
      </c>
      <c r="E182" s="86"/>
      <c r="F182" s="86"/>
      <c r="G182" s="86"/>
    </row>
    <row r="183" spans="1:7">
      <c r="A183" s="85">
        <v>43276</v>
      </c>
      <c r="B183" s="86">
        <v>448000</v>
      </c>
      <c r="C183" s="86" t="s">
        <v>251</v>
      </c>
      <c r="D183" s="86" t="s">
        <v>252</v>
      </c>
      <c r="E183" s="86"/>
      <c r="F183" s="86"/>
      <c r="G183" s="86"/>
    </row>
    <row r="184" spans="1:7">
      <c r="A184" s="85">
        <v>43277</v>
      </c>
      <c r="B184" s="86">
        <v>816000</v>
      </c>
      <c r="C184" s="86" t="s">
        <v>251</v>
      </c>
      <c r="D184" s="86" t="s">
        <v>252</v>
      </c>
      <c r="E184" s="86"/>
      <c r="F184" s="86"/>
      <c r="G184" s="86"/>
    </row>
    <row r="185" spans="1:7">
      <c r="A185" s="85">
        <v>43278</v>
      </c>
      <c r="B185" s="86">
        <v>900000</v>
      </c>
      <c r="C185" s="86" t="s">
        <v>251</v>
      </c>
      <c r="D185" s="86" t="s">
        <v>252</v>
      </c>
      <c r="E185" s="86"/>
      <c r="F185" s="86"/>
      <c r="G185" s="86"/>
    </row>
    <row r="186" spans="1:7">
      <c r="A186" s="85">
        <v>43279</v>
      </c>
      <c r="B186" s="86">
        <v>92000</v>
      </c>
      <c r="C186" s="86" t="s">
        <v>253</v>
      </c>
      <c r="D186" s="86" t="s">
        <v>255</v>
      </c>
      <c r="E186" s="86"/>
      <c r="F186" s="86"/>
      <c r="G186" s="86"/>
    </row>
    <row r="187" spans="1:7">
      <c r="A187" s="85">
        <v>43280</v>
      </c>
      <c r="B187" s="86">
        <v>813000</v>
      </c>
      <c r="C187" s="86" t="s">
        <v>256</v>
      </c>
      <c r="D187" s="86" t="s">
        <v>252</v>
      </c>
      <c r="E187" s="86"/>
      <c r="F187" s="86"/>
      <c r="G187" s="86"/>
    </row>
    <row r="188" spans="1:7">
      <c r="A188" s="85">
        <v>43281</v>
      </c>
      <c r="B188" s="86">
        <v>219000</v>
      </c>
      <c r="C188" s="86" t="s">
        <v>256</v>
      </c>
      <c r="D188" s="86" t="s">
        <v>252</v>
      </c>
      <c r="E188" s="86"/>
      <c r="F188" s="86"/>
      <c r="G188" s="86"/>
    </row>
    <row r="189" spans="1:7">
      <c r="A189" s="89"/>
    </row>
    <row r="190" spans="1:7">
      <c r="A190" s="89"/>
    </row>
    <row r="191" spans="1:7">
      <c r="A191" s="89"/>
    </row>
    <row r="192" spans="1:7">
      <c r="A192" s="89"/>
    </row>
    <row r="193" spans="1:1">
      <c r="A193" s="89"/>
    </row>
    <row r="194" spans="1:1">
      <c r="A194" s="89"/>
    </row>
    <row r="195" spans="1:1">
      <c r="A195" s="89"/>
    </row>
    <row r="196" spans="1:1">
      <c r="A196" s="89"/>
    </row>
    <row r="197" spans="1:1">
      <c r="A197" s="89"/>
    </row>
    <row r="198" spans="1:1">
      <c r="A198" s="89"/>
    </row>
    <row r="199" spans="1:1">
      <c r="A199" s="89"/>
    </row>
    <row r="200" spans="1:1">
      <c r="A200" s="89"/>
    </row>
    <row r="201" spans="1:1">
      <c r="A201" s="89"/>
    </row>
    <row r="202" spans="1:1">
      <c r="A202" s="89"/>
    </row>
    <row r="203" spans="1:1">
      <c r="A203" s="89"/>
    </row>
    <row r="204" spans="1:1">
      <c r="A204" s="89"/>
    </row>
    <row r="205" spans="1:1">
      <c r="A205" s="89"/>
    </row>
    <row r="206" spans="1:1">
      <c r="A206" s="89"/>
    </row>
    <row r="207" spans="1:1">
      <c r="A207" s="89"/>
    </row>
    <row r="208" spans="1:1">
      <c r="A208" s="89"/>
    </row>
    <row r="209" spans="1:1">
      <c r="A209" s="89"/>
    </row>
    <row r="210" spans="1:1">
      <c r="A210" s="89"/>
    </row>
    <row r="211" spans="1:1">
      <c r="A211" s="89"/>
    </row>
    <row r="212" spans="1:1">
      <c r="A212" s="89"/>
    </row>
    <row r="213" spans="1:1">
      <c r="A213" s="89"/>
    </row>
    <row r="214" spans="1:1">
      <c r="A214" s="89"/>
    </row>
    <row r="215" spans="1:1">
      <c r="A215" s="89"/>
    </row>
    <row r="216" spans="1:1">
      <c r="A216" s="89"/>
    </row>
    <row r="217" spans="1:1">
      <c r="A217" s="89"/>
    </row>
    <row r="218" spans="1:1">
      <c r="A218" s="89"/>
    </row>
    <row r="219" spans="1:1">
      <c r="A219" s="89"/>
    </row>
    <row r="220" spans="1:1">
      <c r="A220" s="89"/>
    </row>
    <row r="221" spans="1:1">
      <c r="A221" s="89"/>
    </row>
    <row r="222" spans="1:1">
      <c r="A222" s="89"/>
    </row>
    <row r="223" spans="1:1">
      <c r="A223" s="89"/>
    </row>
    <row r="224" spans="1:1">
      <c r="A224" s="89"/>
    </row>
    <row r="225" spans="1:1">
      <c r="A225" s="89"/>
    </row>
    <row r="226" spans="1:1">
      <c r="A226" s="89"/>
    </row>
    <row r="227" spans="1:1">
      <c r="A227" s="89"/>
    </row>
    <row r="228" spans="1:1">
      <c r="A228" s="89"/>
    </row>
    <row r="229" spans="1:1">
      <c r="A229" s="89"/>
    </row>
    <row r="230" spans="1:1">
      <c r="A230" s="89"/>
    </row>
    <row r="231" spans="1:1">
      <c r="A231" s="89"/>
    </row>
    <row r="232" spans="1:1">
      <c r="A232" s="89"/>
    </row>
    <row r="233" spans="1:1">
      <c r="A233" s="89"/>
    </row>
    <row r="234" spans="1:1">
      <c r="A234" s="89"/>
    </row>
    <row r="235" spans="1:1">
      <c r="A235" s="89"/>
    </row>
    <row r="236" spans="1:1">
      <c r="A236" s="89"/>
    </row>
    <row r="237" spans="1:1">
      <c r="A237" s="89"/>
    </row>
    <row r="238" spans="1:1">
      <c r="A238" s="89"/>
    </row>
    <row r="239" spans="1:1">
      <c r="A239" s="89"/>
    </row>
    <row r="240" spans="1:1">
      <c r="A240" s="89"/>
    </row>
    <row r="241" spans="1:1">
      <c r="A241" s="89"/>
    </row>
    <row r="242" spans="1:1">
      <c r="A242" s="89"/>
    </row>
    <row r="243" spans="1:1">
      <c r="A243" s="89"/>
    </row>
    <row r="244" spans="1:1">
      <c r="A244" s="89"/>
    </row>
    <row r="245" spans="1:1">
      <c r="A245" s="89"/>
    </row>
    <row r="246" spans="1:1">
      <c r="A246" s="89"/>
    </row>
    <row r="247" spans="1:1">
      <c r="A247" s="89"/>
    </row>
    <row r="248" spans="1:1">
      <c r="A248" s="89"/>
    </row>
    <row r="249" spans="1:1">
      <c r="A249" s="89"/>
    </row>
    <row r="250" spans="1:1">
      <c r="A250" s="89"/>
    </row>
    <row r="251" spans="1:1">
      <c r="A251" s="89"/>
    </row>
    <row r="252" spans="1:1">
      <c r="A252" s="89"/>
    </row>
    <row r="253" spans="1:1">
      <c r="A253" s="89"/>
    </row>
    <row r="254" spans="1:1">
      <c r="A254" s="89"/>
    </row>
    <row r="255" spans="1:1">
      <c r="A255" s="89"/>
    </row>
    <row r="256" spans="1:1">
      <c r="A256" s="89"/>
    </row>
    <row r="257" spans="1:1">
      <c r="A257" s="89"/>
    </row>
    <row r="258" spans="1:1">
      <c r="A258" s="89"/>
    </row>
    <row r="259" spans="1:1">
      <c r="A259" s="89"/>
    </row>
    <row r="260" spans="1:1">
      <c r="A260" s="89"/>
    </row>
    <row r="261" spans="1:1">
      <c r="A261" s="89"/>
    </row>
    <row r="262" spans="1:1">
      <c r="A262" s="89"/>
    </row>
    <row r="263" spans="1:1">
      <c r="A263" s="89"/>
    </row>
    <row r="264" spans="1:1">
      <c r="A264" s="89"/>
    </row>
    <row r="265" spans="1:1">
      <c r="A265" s="89"/>
    </row>
    <row r="266" spans="1:1">
      <c r="A266" s="89"/>
    </row>
    <row r="267" spans="1:1">
      <c r="A267" s="89"/>
    </row>
    <row r="268" spans="1:1">
      <c r="A268" s="89"/>
    </row>
    <row r="269" spans="1:1">
      <c r="A269" s="89"/>
    </row>
    <row r="270" spans="1:1">
      <c r="A270" s="89"/>
    </row>
    <row r="271" spans="1:1">
      <c r="A271" s="89"/>
    </row>
    <row r="272" spans="1:1">
      <c r="A272" s="89"/>
    </row>
    <row r="273" spans="1:1">
      <c r="A273" s="89"/>
    </row>
    <row r="274" spans="1:1">
      <c r="A274" s="89"/>
    </row>
    <row r="275" spans="1:1">
      <c r="A275" s="89"/>
    </row>
    <row r="276" spans="1:1">
      <c r="A276" s="89"/>
    </row>
    <row r="277" spans="1:1">
      <c r="A277" s="89"/>
    </row>
    <row r="278" spans="1:1">
      <c r="A278" s="89"/>
    </row>
    <row r="279" spans="1:1">
      <c r="A279" s="89"/>
    </row>
    <row r="280" spans="1:1">
      <c r="A280" s="89"/>
    </row>
    <row r="281" spans="1:1">
      <c r="A281" s="89"/>
    </row>
    <row r="282" spans="1:1">
      <c r="A282" s="89"/>
    </row>
    <row r="283" spans="1:1">
      <c r="A283" s="89"/>
    </row>
    <row r="284" spans="1:1">
      <c r="A284" s="89"/>
    </row>
    <row r="285" spans="1:1">
      <c r="A285" s="89"/>
    </row>
    <row r="286" spans="1:1">
      <c r="A286" s="89"/>
    </row>
    <row r="287" spans="1:1">
      <c r="A287" s="89"/>
    </row>
    <row r="288" spans="1:1">
      <c r="A288" s="89"/>
    </row>
    <row r="289" spans="1:1">
      <c r="A289" s="89"/>
    </row>
    <row r="290" spans="1:1">
      <c r="A290" s="89"/>
    </row>
    <row r="291" spans="1:1">
      <c r="A291" s="89"/>
    </row>
    <row r="292" spans="1:1">
      <c r="A292" s="89"/>
    </row>
    <row r="293" spans="1:1">
      <c r="A293" s="89"/>
    </row>
    <row r="294" spans="1:1">
      <c r="A294" s="89"/>
    </row>
    <row r="295" spans="1:1">
      <c r="A295" s="89"/>
    </row>
    <row r="296" spans="1:1">
      <c r="A296" s="89"/>
    </row>
    <row r="297" spans="1:1">
      <c r="A297" s="89"/>
    </row>
    <row r="298" spans="1:1">
      <c r="A298" s="89"/>
    </row>
    <row r="299" spans="1:1">
      <c r="A299" s="89"/>
    </row>
    <row r="300" spans="1:1">
      <c r="A300" s="89"/>
    </row>
    <row r="301" spans="1:1">
      <c r="A301" s="89"/>
    </row>
    <row r="302" spans="1:1">
      <c r="A302" s="89"/>
    </row>
    <row r="303" spans="1:1">
      <c r="A303" s="89"/>
    </row>
    <row r="304" spans="1:1">
      <c r="A304" s="89"/>
    </row>
    <row r="305" spans="1:1">
      <c r="A305" s="89"/>
    </row>
    <row r="306" spans="1:1">
      <c r="A306" s="89"/>
    </row>
    <row r="307" spans="1:1">
      <c r="A307" s="89"/>
    </row>
    <row r="308" spans="1:1">
      <c r="A308" s="89"/>
    </row>
    <row r="309" spans="1:1">
      <c r="A309" s="89"/>
    </row>
    <row r="310" spans="1:1">
      <c r="A310" s="89"/>
    </row>
    <row r="311" spans="1:1">
      <c r="A311" s="89"/>
    </row>
    <row r="312" spans="1:1">
      <c r="A312" s="89"/>
    </row>
    <row r="313" spans="1:1">
      <c r="A313" s="89"/>
    </row>
    <row r="314" spans="1:1">
      <c r="A314" s="89"/>
    </row>
    <row r="315" spans="1:1">
      <c r="A315" s="89"/>
    </row>
    <row r="316" spans="1:1">
      <c r="A316" s="89"/>
    </row>
    <row r="317" spans="1:1">
      <c r="A317" s="89"/>
    </row>
    <row r="318" spans="1:1">
      <c r="A318" s="89"/>
    </row>
    <row r="319" spans="1:1">
      <c r="A319" s="89"/>
    </row>
    <row r="320" spans="1:1">
      <c r="A320" s="89"/>
    </row>
    <row r="321" spans="1:1">
      <c r="A321" s="89"/>
    </row>
    <row r="322" spans="1:1">
      <c r="A322" s="89"/>
    </row>
    <row r="323" spans="1:1">
      <c r="A323" s="89"/>
    </row>
    <row r="324" spans="1:1">
      <c r="A324" s="89"/>
    </row>
    <row r="325" spans="1:1">
      <c r="A325" s="89"/>
    </row>
    <row r="326" spans="1:1">
      <c r="A326" s="89"/>
    </row>
    <row r="327" spans="1:1">
      <c r="A327" s="89"/>
    </row>
    <row r="328" spans="1:1">
      <c r="A328" s="89"/>
    </row>
    <row r="329" spans="1:1">
      <c r="A329" s="89"/>
    </row>
    <row r="330" spans="1:1">
      <c r="A330" s="89"/>
    </row>
    <row r="331" spans="1:1">
      <c r="A331" s="89"/>
    </row>
    <row r="332" spans="1:1">
      <c r="A332" s="89"/>
    </row>
    <row r="333" spans="1:1">
      <c r="A333" s="89"/>
    </row>
    <row r="334" spans="1:1">
      <c r="A334" s="89"/>
    </row>
    <row r="335" spans="1:1">
      <c r="A335" s="89"/>
    </row>
    <row r="336" spans="1:1">
      <c r="A336" s="89"/>
    </row>
    <row r="337" spans="1:1">
      <c r="A337" s="89"/>
    </row>
    <row r="338" spans="1:1">
      <c r="A338" s="89"/>
    </row>
    <row r="339" spans="1:1">
      <c r="A339" s="89"/>
    </row>
    <row r="340" spans="1:1">
      <c r="A340" s="89"/>
    </row>
    <row r="341" spans="1:1">
      <c r="A341" s="89"/>
    </row>
    <row r="342" spans="1:1">
      <c r="A342" s="89"/>
    </row>
    <row r="343" spans="1:1">
      <c r="A343" s="89"/>
    </row>
    <row r="344" spans="1:1">
      <c r="A344" s="89"/>
    </row>
    <row r="345" spans="1:1">
      <c r="A345" s="89"/>
    </row>
    <row r="346" spans="1:1">
      <c r="A346" s="89"/>
    </row>
    <row r="347" spans="1:1">
      <c r="A347" s="89"/>
    </row>
    <row r="348" spans="1:1">
      <c r="A348" s="89"/>
    </row>
    <row r="349" spans="1:1">
      <c r="A349" s="89"/>
    </row>
    <row r="350" spans="1:1">
      <c r="A350" s="89"/>
    </row>
    <row r="351" spans="1:1">
      <c r="A351" s="89"/>
    </row>
    <row r="352" spans="1:1">
      <c r="A352" s="89"/>
    </row>
    <row r="353" spans="1:1">
      <c r="A353" s="89"/>
    </row>
    <row r="354" spans="1:1">
      <c r="A354" s="89"/>
    </row>
    <row r="355" spans="1:1">
      <c r="A355" s="89"/>
    </row>
    <row r="356" spans="1:1">
      <c r="A356" s="89"/>
    </row>
    <row r="357" spans="1:1">
      <c r="A357" s="89"/>
    </row>
    <row r="358" spans="1:1">
      <c r="A358" s="89"/>
    </row>
    <row r="359" spans="1:1">
      <c r="A359" s="89"/>
    </row>
    <row r="360" spans="1:1">
      <c r="A360" s="89"/>
    </row>
    <row r="361" spans="1:1">
      <c r="A361" s="89"/>
    </row>
    <row r="362" spans="1:1">
      <c r="A362" s="89"/>
    </row>
    <row r="363" spans="1:1">
      <c r="A363" s="89"/>
    </row>
    <row r="364" spans="1:1">
      <c r="A364" s="89"/>
    </row>
    <row r="365" spans="1:1">
      <c r="A365" s="89"/>
    </row>
    <row r="366" spans="1:1">
      <c r="A366" s="89"/>
    </row>
    <row r="367" spans="1:1">
      <c r="A367" s="89"/>
    </row>
    <row r="368" spans="1:1">
      <c r="A368" s="89"/>
    </row>
    <row r="369" spans="1:1">
      <c r="A369" s="89"/>
    </row>
    <row r="370" spans="1:1">
      <c r="A370" s="89"/>
    </row>
    <row r="371" spans="1:1">
      <c r="A371" s="89"/>
    </row>
    <row r="372" spans="1:1">
      <c r="A372" s="89"/>
    </row>
    <row r="373" spans="1:1">
      <c r="A373" s="89"/>
    </row>
    <row r="374" spans="1:1">
      <c r="A374" s="89"/>
    </row>
    <row r="375" spans="1:1">
      <c r="A375" s="89"/>
    </row>
    <row r="376" spans="1:1">
      <c r="A376" s="89"/>
    </row>
    <row r="377" spans="1:1">
      <c r="A377" s="89"/>
    </row>
    <row r="378" spans="1:1">
      <c r="A378" s="89"/>
    </row>
    <row r="379" spans="1:1">
      <c r="A379" s="89"/>
    </row>
    <row r="380" spans="1:1">
      <c r="A380" s="89"/>
    </row>
    <row r="381" spans="1:1">
      <c r="A381" s="89"/>
    </row>
    <row r="382" spans="1:1">
      <c r="A382" s="89"/>
    </row>
    <row r="383" spans="1:1">
      <c r="A383" s="89"/>
    </row>
    <row r="384" spans="1:1">
      <c r="A384" s="89"/>
    </row>
    <row r="385" spans="1:1">
      <c r="A385" s="89"/>
    </row>
    <row r="386" spans="1:1">
      <c r="A386" s="89"/>
    </row>
    <row r="387" spans="1:1">
      <c r="A387" s="89"/>
    </row>
    <row r="388" spans="1:1">
      <c r="A388" s="89"/>
    </row>
    <row r="389" spans="1:1">
      <c r="A389" s="89"/>
    </row>
    <row r="390" spans="1:1">
      <c r="A390" s="89"/>
    </row>
    <row r="391" spans="1:1">
      <c r="A391" s="89"/>
    </row>
    <row r="392" spans="1:1">
      <c r="A392" s="89"/>
    </row>
    <row r="393" spans="1:1">
      <c r="A393" s="89"/>
    </row>
    <row r="394" spans="1:1">
      <c r="A394" s="89"/>
    </row>
    <row r="395" spans="1:1">
      <c r="A395" s="89"/>
    </row>
    <row r="396" spans="1:1">
      <c r="A396" s="89"/>
    </row>
    <row r="397" spans="1:1">
      <c r="A397" s="89"/>
    </row>
    <row r="398" spans="1:1">
      <c r="A398" s="89"/>
    </row>
    <row r="399" spans="1:1">
      <c r="A399" s="89"/>
    </row>
    <row r="400" spans="1:1">
      <c r="A400" s="89"/>
    </row>
    <row r="401" spans="1:1">
      <c r="A401" s="89"/>
    </row>
    <row r="402" spans="1:1">
      <c r="A402" s="89"/>
    </row>
    <row r="403" spans="1:1">
      <c r="A403" s="89"/>
    </row>
    <row r="404" spans="1:1">
      <c r="A404" s="89"/>
    </row>
    <row r="405" spans="1:1">
      <c r="A405" s="89"/>
    </row>
    <row r="406" spans="1:1">
      <c r="A406" s="89"/>
    </row>
    <row r="407" spans="1:1">
      <c r="A407" s="89"/>
    </row>
    <row r="408" spans="1:1">
      <c r="A408" s="89"/>
    </row>
    <row r="409" spans="1:1">
      <c r="A409" s="89"/>
    </row>
    <row r="410" spans="1:1">
      <c r="A410" s="89"/>
    </row>
    <row r="411" spans="1:1">
      <c r="A411" s="89"/>
    </row>
    <row r="412" spans="1:1">
      <c r="A412" s="89"/>
    </row>
    <row r="413" spans="1:1">
      <c r="A413" s="89"/>
    </row>
    <row r="414" spans="1:1">
      <c r="A414" s="89"/>
    </row>
    <row r="415" spans="1:1">
      <c r="A415" s="89"/>
    </row>
    <row r="416" spans="1:1">
      <c r="A416" s="89"/>
    </row>
    <row r="417" spans="1:1">
      <c r="A417" s="89"/>
    </row>
    <row r="418" spans="1:1">
      <c r="A418" s="89"/>
    </row>
    <row r="419" spans="1:1">
      <c r="A419" s="89"/>
    </row>
    <row r="420" spans="1:1">
      <c r="A420" s="89"/>
    </row>
    <row r="421" spans="1:1">
      <c r="A421" s="89"/>
    </row>
    <row r="422" spans="1:1">
      <c r="A422" s="89"/>
    </row>
    <row r="423" spans="1:1">
      <c r="A423" s="89"/>
    </row>
    <row r="424" spans="1:1">
      <c r="A424" s="89"/>
    </row>
    <row r="425" spans="1:1">
      <c r="A425" s="89"/>
    </row>
    <row r="426" spans="1:1">
      <c r="A426" s="89"/>
    </row>
    <row r="427" spans="1:1">
      <c r="A427" s="89"/>
    </row>
    <row r="428" spans="1:1">
      <c r="A428" s="89"/>
    </row>
    <row r="429" spans="1:1">
      <c r="A429" s="89"/>
    </row>
    <row r="430" spans="1:1">
      <c r="A430" s="89"/>
    </row>
    <row r="431" spans="1:1">
      <c r="A431" s="89"/>
    </row>
    <row r="432" spans="1:1">
      <c r="A432" s="89"/>
    </row>
    <row r="433" spans="1:1">
      <c r="A433" s="89"/>
    </row>
    <row r="434" spans="1:1">
      <c r="A434" s="89"/>
    </row>
    <row r="435" spans="1:1">
      <c r="A435" s="89"/>
    </row>
    <row r="436" spans="1:1">
      <c r="A436" s="89"/>
    </row>
    <row r="437" spans="1:1">
      <c r="A437" s="89"/>
    </row>
    <row r="438" spans="1:1">
      <c r="A438" s="89"/>
    </row>
    <row r="439" spans="1:1">
      <c r="A439" s="89"/>
    </row>
    <row r="440" spans="1:1">
      <c r="A440" s="89"/>
    </row>
    <row r="441" spans="1:1">
      <c r="A441" s="89"/>
    </row>
    <row r="442" spans="1:1">
      <c r="A442" s="89"/>
    </row>
    <row r="443" spans="1:1">
      <c r="A443" s="89"/>
    </row>
    <row r="444" spans="1:1">
      <c r="A444" s="89"/>
    </row>
    <row r="445" spans="1:1">
      <c r="A445" s="89"/>
    </row>
    <row r="446" spans="1:1">
      <c r="A446" s="89"/>
    </row>
    <row r="447" spans="1:1">
      <c r="A447" s="89"/>
    </row>
    <row r="448" spans="1:1">
      <c r="A448" s="89"/>
    </row>
    <row r="449" spans="1:1">
      <c r="A449" s="89"/>
    </row>
    <row r="450" spans="1:1">
      <c r="A450" s="89"/>
    </row>
    <row r="451" spans="1:1">
      <c r="A451" s="89"/>
    </row>
    <row r="452" spans="1:1">
      <c r="A452" s="89"/>
    </row>
    <row r="453" spans="1:1">
      <c r="A453" s="89"/>
    </row>
    <row r="454" spans="1:1">
      <c r="A454" s="89"/>
    </row>
    <row r="455" spans="1:1">
      <c r="A455" s="89"/>
    </row>
    <row r="456" spans="1:1">
      <c r="A456" s="89"/>
    </row>
    <row r="457" spans="1:1">
      <c r="A457" s="89"/>
    </row>
    <row r="458" spans="1:1">
      <c r="A458" s="89"/>
    </row>
    <row r="459" spans="1:1">
      <c r="A459" s="89"/>
    </row>
    <row r="460" spans="1:1">
      <c r="A460" s="89"/>
    </row>
    <row r="461" spans="1:1">
      <c r="A461" s="89"/>
    </row>
    <row r="462" spans="1:1">
      <c r="A462" s="89"/>
    </row>
    <row r="463" spans="1:1">
      <c r="A463" s="89"/>
    </row>
    <row r="464" spans="1:1">
      <c r="A464" s="89"/>
    </row>
    <row r="465" spans="1:1">
      <c r="A465" s="89"/>
    </row>
    <row r="466" spans="1:1">
      <c r="A466" s="89"/>
    </row>
    <row r="467" spans="1:1">
      <c r="A467" s="89"/>
    </row>
    <row r="468" spans="1:1">
      <c r="A468" s="89"/>
    </row>
    <row r="469" spans="1:1">
      <c r="A469" s="89"/>
    </row>
    <row r="470" spans="1:1">
      <c r="A470" s="89"/>
    </row>
    <row r="471" spans="1:1">
      <c r="A471" s="89"/>
    </row>
    <row r="472" spans="1:1">
      <c r="A472" s="89"/>
    </row>
    <row r="473" spans="1:1">
      <c r="A473" s="89"/>
    </row>
    <row r="474" spans="1:1">
      <c r="A474" s="89"/>
    </row>
    <row r="475" spans="1:1">
      <c r="A475" s="89"/>
    </row>
    <row r="476" spans="1:1">
      <c r="A476" s="89"/>
    </row>
    <row r="477" spans="1:1">
      <c r="A477" s="89"/>
    </row>
    <row r="478" spans="1:1">
      <c r="A478" s="89"/>
    </row>
    <row r="479" spans="1:1">
      <c r="A479" s="89"/>
    </row>
    <row r="480" spans="1:1">
      <c r="A480" s="89"/>
    </row>
    <row r="481" spans="1:1">
      <c r="A481" s="89"/>
    </row>
    <row r="482" spans="1:1">
      <c r="A482" s="89"/>
    </row>
    <row r="483" spans="1:1">
      <c r="A483" s="89"/>
    </row>
    <row r="484" spans="1:1">
      <c r="A484" s="89"/>
    </row>
    <row r="485" spans="1:1">
      <c r="A485" s="89"/>
    </row>
    <row r="486" spans="1:1">
      <c r="A486" s="89"/>
    </row>
    <row r="487" spans="1:1">
      <c r="A487" s="89"/>
    </row>
    <row r="488" spans="1:1">
      <c r="A488" s="89"/>
    </row>
    <row r="489" spans="1:1">
      <c r="A489" s="89"/>
    </row>
    <row r="490" spans="1:1">
      <c r="A490" s="89"/>
    </row>
    <row r="491" spans="1:1">
      <c r="A491" s="89"/>
    </row>
    <row r="492" spans="1:1">
      <c r="A492" s="89"/>
    </row>
    <row r="493" spans="1:1">
      <c r="A493" s="89"/>
    </row>
    <row r="494" spans="1:1">
      <c r="A494" s="89"/>
    </row>
    <row r="495" spans="1:1">
      <c r="A495" s="89"/>
    </row>
    <row r="496" spans="1:1">
      <c r="A496" s="89"/>
    </row>
    <row r="497" spans="1:1">
      <c r="A497" s="89"/>
    </row>
    <row r="498" spans="1:1">
      <c r="A498" s="89"/>
    </row>
    <row r="499" spans="1:1">
      <c r="A499" s="89"/>
    </row>
    <row r="500" spans="1:1">
      <c r="A500" s="89"/>
    </row>
    <row r="501" spans="1:1">
      <c r="A501" s="89"/>
    </row>
    <row r="502" spans="1:1">
      <c r="A502" s="89"/>
    </row>
    <row r="503" spans="1:1">
      <c r="A503" s="89"/>
    </row>
    <row r="504" spans="1:1">
      <c r="A504" s="89"/>
    </row>
    <row r="505" spans="1:1">
      <c r="A505" s="89"/>
    </row>
    <row r="506" spans="1:1">
      <c r="A506" s="89"/>
    </row>
    <row r="507" spans="1:1">
      <c r="A507" s="89"/>
    </row>
    <row r="508" spans="1:1">
      <c r="A508" s="89"/>
    </row>
    <row r="509" spans="1:1">
      <c r="A509" s="89"/>
    </row>
    <row r="510" spans="1:1">
      <c r="A510" s="89"/>
    </row>
    <row r="511" spans="1:1">
      <c r="A511" s="89"/>
    </row>
    <row r="512" spans="1:1">
      <c r="A512" s="89"/>
    </row>
    <row r="513" spans="1:1">
      <c r="A513" s="89"/>
    </row>
    <row r="514" spans="1:1">
      <c r="A514" s="89"/>
    </row>
    <row r="515" spans="1:1">
      <c r="A515" s="89"/>
    </row>
    <row r="516" spans="1:1">
      <c r="A516" s="89"/>
    </row>
    <row r="517" spans="1:1">
      <c r="A517" s="89"/>
    </row>
    <row r="518" spans="1:1">
      <c r="A518" s="89"/>
    </row>
    <row r="519" spans="1:1">
      <c r="A519" s="89"/>
    </row>
    <row r="520" spans="1:1">
      <c r="A520" s="89"/>
    </row>
    <row r="521" spans="1:1">
      <c r="A521" s="89"/>
    </row>
    <row r="522" spans="1:1">
      <c r="A522" s="89"/>
    </row>
    <row r="523" spans="1:1">
      <c r="A523" s="89"/>
    </row>
    <row r="524" spans="1:1">
      <c r="A524" s="89"/>
    </row>
    <row r="525" spans="1:1">
      <c r="A525" s="89"/>
    </row>
    <row r="526" spans="1:1">
      <c r="A526" s="89"/>
    </row>
    <row r="527" spans="1:1">
      <c r="A527" s="89"/>
    </row>
    <row r="528" spans="1:1">
      <c r="A528" s="89"/>
    </row>
    <row r="529" spans="1:1">
      <c r="A529" s="89"/>
    </row>
    <row r="530" spans="1:1">
      <c r="A530" s="89"/>
    </row>
    <row r="531" spans="1:1">
      <c r="A531" s="89"/>
    </row>
    <row r="532" spans="1:1">
      <c r="A532" s="89"/>
    </row>
    <row r="533" spans="1:1">
      <c r="A533" s="89"/>
    </row>
    <row r="534" spans="1:1">
      <c r="A534" s="89"/>
    </row>
    <row r="535" spans="1:1">
      <c r="A535" s="89"/>
    </row>
    <row r="536" spans="1:1">
      <c r="A536" s="89"/>
    </row>
    <row r="537" spans="1:1">
      <c r="A537" s="89"/>
    </row>
    <row r="538" spans="1:1">
      <c r="A538" s="89"/>
    </row>
    <row r="539" spans="1:1">
      <c r="A539" s="89"/>
    </row>
    <row r="540" spans="1:1">
      <c r="A540" s="89"/>
    </row>
    <row r="541" spans="1:1">
      <c r="A541" s="89"/>
    </row>
    <row r="542" spans="1:1">
      <c r="A542" s="89"/>
    </row>
    <row r="543" spans="1:1">
      <c r="A543" s="89"/>
    </row>
    <row r="544" spans="1:1">
      <c r="A544" s="89"/>
    </row>
    <row r="545" spans="1:1">
      <c r="A545" s="89"/>
    </row>
    <row r="546" spans="1:1">
      <c r="A546" s="89"/>
    </row>
    <row r="547" spans="1:1">
      <c r="A547" s="89"/>
    </row>
    <row r="548" spans="1:1">
      <c r="A548" s="89"/>
    </row>
    <row r="549" spans="1:1">
      <c r="A549" s="89"/>
    </row>
    <row r="550" spans="1:1">
      <c r="A550" s="89"/>
    </row>
    <row r="551" spans="1:1">
      <c r="A551" s="89"/>
    </row>
    <row r="552" spans="1:1">
      <c r="A552" s="89"/>
    </row>
    <row r="553" spans="1:1">
      <c r="A553" s="89"/>
    </row>
    <row r="554" spans="1:1">
      <c r="A554" s="89"/>
    </row>
    <row r="555" spans="1:1">
      <c r="A555" s="89"/>
    </row>
    <row r="556" spans="1:1">
      <c r="A556" s="89"/>
    </row>
    <row r="557" spans="1:1">
      <c r="A557" s="89"/>
    </row>
    <row r="558" spans="1:1">
      <c r="A558" s="89"/>
    </row>
    <row r="559" spans="1:1">
      <c r="A559" s="89"/>
    </row>
    <row r="560" spans="1:1">
      <c r="A560" s="89"/>
    </row>
    <row r="561" spans="1:1">
      <c r="A561" s="89"/>
    </row>
    <row r="562" spans="1:1">
      <c r="A562" s="89"/>
    </row>
    <row r="563" spans="1:1">
      <c r="A563" s="89"/>
    </row>
    <row r="564" spans="1:1">
      <c r="A564" s="89"/>
    </row>
    <row r="565" spans="1:1">
      <c r="A565" s="89"/>
    </row>
    <row r="566" spans="1:1">
      <c r="A566" s="89"/>
    </row>
    <row r="567" spans="1:1">
      <c r="A567" s="89"/>
    </row>
    <row r="568" spans="1:1">
      <c r="A568" s="89"/>
    </row>
    <row r="569" spans="1:1">
      <c r="A569" s="89"/>
    </row>
    <row r="570" spans="1:1">
      <c r="A570" s="89"/>
    </row>
    <row r="571" spans="1:1">
      <c r="A571" s="89"/>
    </row>
    <row r="572" spans="1:1">
      <c r="A572" s="89"/>
    </row>
    <row r="573" spans="1:1">
      <c r="A573" s="89"/>
    </row>
    <row r="574" spans="1:1">
      <c r="A574" s="89"/>
    </row>
    <row r="575" spans="1:1">
      <c r="A575" s="89"/>
    </row>
    <row r="576" spans="1:1">
      <c r="A576" s="89"/>
    </row>
    <row r="577" spans="1:1">
      <c r="A577" s="89"/>
    </row>
    <row r="578" spans="1:1">
      <c r="A578" s="89"/>
    </row>
    <row r="579" spans="1:1">
      <c r="A579" s="89"/>
    </row>
    <row r="580" spans="1:1">
      <c r="A580" s="89"/>
    </row>
    <row r="581" spans="1:1">
      <c r="A581" s="89"/>
    </row>
    <row r="582" spans="1:1">
      <c r="A582" s="89"/>
    </row>
    <row r="583" spans="1:1">
      <c r="A583" s="89"/>
    </row>
    <row r="584" spans="1:1">
      <c r="A584" s="89"/>
    </row>
    <row r="585" spans="1:1">
      <c r="A585" s="89"/>
    </row>
    <row r="586" spans="1:1">
      <c r="A586" s="89"/>
    </row>
    <row r="587" spans="1:1">
      <c r="A587" s="89"/>
    </row>
    <row r="588" spans="1:1">
      <c r="A588" s="89"/>
    </row>
    <row r="589" spans="1:1">
      <c r="A589" s="89"/>
    </row>
    <row r="590" spans="1:1">
      <c r="A590" s="89"/>
    </row>
    <row r="591" spans="1:1">
      <c r="A591" s="89"/>
    </row>
    <row r="592" spans="1:1">
      <c r="A592" s="89"/>
    </row>
    <row r="593" spans="1:1">
      <c r="A593" s="89"/>
    </row>
    <row r="594" spans="1:1">
      <c r="A594" s="89"/>
    </row>
    <row r="595" spans="1:1">
      <c r="A595" s="89"/>
    </row>
    <row r="596" spans="1:1">
      <c r="A596" s="89"/>
    </row>
    <row r="597" spans="1:1">
      <c r="A597" s="89"/>
    </row>
    <row r="598" spans="1:1">
      <c r="A598" s="89"/>
    </row>
    <row r="599" spans="1:1">
      <c r="A599" s="89"/>
    </row>
    <row r="600" spans="1:1">
      <c r="A600" s="89"/>
    </row>
    <row r="601" spans="1:1">
      <c r="A601" s="89"/>
    </row>
    <row r="602" spans="1:1">
      <c r="A602" s="89"/>
    </row>
    <row r="603" spans="1:1">
      <c r="A603" s="89"/>
    </row>
    <row r="604" spans="1:1">
      <c r="A604" s="89"/>
    </row>
    <row r="605" spans="1:1">
      <c r="A605" s="89"/>
    </row>
    <row r="606" spans="1:1">
      <c r="A606" s="89"/>
    </row>
    <row r="607" spans="1:1">
      <c r="A607" s="89"/>
    </row>
    <row r="608" spans="1:1">
      <c r="A608" s="89"/>
    </row>
    <row r="609" spans="1:1">
      <c r="A609" s="89"/>
    </row>
    <row r="610" spans="1:1">
      <c r="A610" s="89"/>
    </row>
    <row r="611" spans="1:1">
      <c r="A611" s="89"/>
    </row>
    <row r="612" spans="1:1">
      <c r="A612" s="89"/>
    </row>
    <row r="613" spans="1:1">
      <c r="A613" s="89"/>
    </row>
    <row r="614" spans="1:1">
      <c r="A614" s="89"/>
    </row>
    <row r="615" spans="1:1">
      <c r="A615" s="89"/>
    </row>
    <row r="616" spans="1:1">
      <c r="A616" s="89"/>
    </row>
    <row r="617" spans="1:1">
      <c r="A617" s="89"/>
    </row>
    <row r="618" spans="1:1">
      <c r="A618" s="89"/>
    </row>
    <row r="619" spans="1:1">
      <c r="A619" s="89"/>
    </row>
    <row r="620" spans="1:1">
      <c r="A620" s="89"/>
    </row>
    <row r="621" spans="1:1">
      <c r="A621" s="89"/>
    </row>
    <row r="622" spans="1:1">
      <c r="A622" s="89"/>
    </row>
    <row r="623" spans="1:1">
      <c r="A623" s="89"/>
    </row>
    <row r="624" spans="1:1">
      <c r="A624" s="89"/>
    </row>
    <row r="625" spans="1:1">
      <c r="A625" s="89"/>
    </row>
    <row r="626" spans="1:1">
      <c r="A626" s="89"/>
    </row>
    <row r="627" spans="1:1">
      <c r="A627" s="89"/>
    </row>
    <row r="628" spans="1:1">
      <c r="A628" s="89"/>
    </row>
    <row r="629" spans="1:1">
      <c r="A629" s="89"/>
    </row>
    <row r="630" spans="1:1">
      <c r="A630" s="89"/>
    </row>
    <row r="631" spans="1:1">
      <c r="A631" s="89"/>
    </row>
    <row r="632" spans="1:1">
      <c r="A632" s="89"/>
    </row>
    <row r="633" spans="1:1">
      <c r="A633" s="89"/>
    </row>
    <row r="634" spans="1:1">
      <c r="A634" s="89"/>
    </row>
    <row r="635" spans="1:1">
      <c r="A635" s="89"/>
    </row>
    <row r="636" spans="1:1">
      <c r="A636" s="89"/>
    </row>
    <row r="637" spans="1:1">
      <c r="A637" s="89"/>
    </row>
    <row r="638" spans="1:1">
      <c r="A638" s="89"/>
    </row>
    <row r="639" spans="1:1">
      <c r="A639" s="89"/>
    </row>
    <row r="640" spans="1:1">
      <c r="A640" s="89"/>
    </row>
    <row r="641" spans="1:1">
      <c r="A641" s="89"/>
    </row>
    <row r="642" spans="1:1">
      <c r="A642" s="89"/>
    </row>
    <row r="643" spans="1:1">
      <c r="A643" s="89"/>
    </row>
    <row r="644" spans="1:1">
      <c r="A644" s="89"/>
    </row>
    <row r="645" spans="1:1">
      <c r="A645" s="89"/>
    </row>
    <row r="646" spans="1:1">
      <c r="A646" s="89"/>
    </row>
    <row r="647" spans="1:1">
      <c r="A647" s="89"/>
    </row>
    <row r="648" spans="1:1">
      <c r="A648" s="89"/>
    </row>
    <row r="649" spans="1:1">
      <c r="A649" s="89"/>
    </row>
    <row r="650" spans="1:1">
      <c r="A650" s="89"/>
    </row>
    <row r="651" spans="1:1">
      <c r="A651" s="89"/>
    </row>
    <row r="652" spans="1:1">
      <c r="A652" s="89"/>
    </row>
    <row r="653" spans="1:1">
      <c r="A653" s="89"/>
    </row>
    <row r="654" spans="1:1">
      <c r="A654" s="89"/>
    </row>
    <row r="655" spans="1:1">
      <c r="A655" s="89"/>
    </row>
    <row r="656" spans="1:1">
      <c r="A656" s="89"/>
    </row>
    <row r="657" spans="1:1">
      <c r="A657" s="89"/>
    </row>
    <row r="658" spans="1:1">
      <c r="A658" s="89"/>
    </row>
    <row r="659" spans="1:1">
      <c r="A659" s="89"/>
    </row>
    <row r="660" spans="1:1">
      <c r="A660" s="89"/>
    </row>
    <row r="661" spans="1:1">
      <c r="A661" s="89"/>
    </row>
    <row r="662" spans="1:1">
      <c r="A662" s="89"/>
    </row>
    <row r="663" spans="1:1">
      <c r="A663" s="89"/>
    </row>
    <row r="664" spans="1:1">
      <c r="A664" s="89"/>
    </row>
    <row r="665" spans="1:1">
      <c r="A665" s="89"/>
    </row>
    <row r="666" spans="1:1">
      <c r="A666" s="89"/>
    </row>
    <row r="667" spans="1:1">
      <c r="A667" s="89"/>
    </row>
    <row r="668" spans="1:1">
      <c r="A668" s="89"/>
    </row>
    <row r="669" spans="1:1">
      <c r="A669" s="89"/>
    </row>
    <row r="670" spans="1:1">
      <c r="A670" s="89"/>
    </row>
    <row r="671" spans="1:1">
      <c r="A671" s="89"/>
    </row>
    <row r="672" spans="1:1">
      <c r="A672" s="89"/>
    </row>
    <row r="673" spans="1:1">
      <c r="A673" s="89"/>
    </row>
    <row r="674" spans="1:1">
      <c r="A674" s="89"/>
    </row>
    <row r="675" spans="1:1">
      <c r="A675" s="89"/>
    </row>
    <row r="676" spans="1:1">
      <c r="A676" s="89"/>
    </row>
    <row r="677" spans="1:1">
      <c r="A677" s="89"/>
    </row>
    <row r="678" spans="1:1">
      <c r="A678" s="89"/>
    </row>
    <row r="679" spans="1:1">
      <c r="A679" s="89"/>
    </row>
    <row r="680" spans="1:1">
      <c r="A680" s="89"/>
    </row>
    <row r="681" spans="1:1">
      <c r="A681" s="89"/>
    </row>
    <row r="682" spans="1:1">
      <c r="A682" s="89"/>
    </row>
    <row r="683" spans="1:1">
      <c r="A683" s="89"/>
    </row>
    <row r="684" spans="1:1">
      <c r="A684" s="89"/>
    </row>
    <row r="685" spans="1:1">
      <c r="A685" s="89"/>
    </row>
    <row r="686" spans="1:1">
      <c r="A686" s="89"/>
    </row>
    <row r="687" spans="1:1">
      <c r="A687" s="89"/>
    </row>
    <row r="688" spans="1:1">
      <c r="A688" s="89"/>
    </row>
    <row r="689" spans="1:1">
      <c r="A689" s="89"/>
    </row>
    <row r="690" spans="1:1">
      <c r="A690" s="89"/>
    </row>
    <row r="691" spans="1:1">
      <c r="A691" s="89"/>
    </row>
    <row r="692" spans="1:1">
      <c r="A692" s="89"/>
    </row>
    <row r="693" spans="1:1">
      <c r="A693" s="89"/>
    </row>
    <row r="694" spans="1:1">
      <c r="A694" s="89"/>
    </row>
    <row r="695" spans="1:1">
      <c r="A695" s="89"/>
    </row>
    <row r="696" spans="1:1">
      <c r="A696" s="89"/>
    </row>
    <row r="697" spans="1:1">
      <c r="A697" s="89"/>
    </row>
    <row r="698" spans="1:1">
      <c r="A698" s="89"/>
    </row>
    <row r="699" spans="1:1">
      <c r="A699" s="89"/>
    </row>
    <row r="700" spans="1:1">
      <c r="A700" s="89"/>
    </row>
    <row r="701" spans="1:1">
      <c r="A701" s="89"/>
    </row>
    <row r="702" spans="1:1">
      <c r="A702" s="89"/>
    </row>
    <row r="703" spans="1:1">
      <c r="A703" s="89"/>
    </row>
    <row r="704" spans="1:1">
      <c r="A704" s="89"/>
    </row>
    <row r="705" spans="1:1">
      <c r="A705" s="89"/>
    </row>
    <row r="706" spans="1:1">
      <c r="A706" s="89"/>
    </row>
    <row r="707" spans="1:1">
      <c r="A707" s="89"/>
    </row>
    <row r="708" spans="1:1">
      <c r="A708" s="89"/>
    </row>
    <row r="709" spans="1:1">
      <c r="A709" s="89"/>
    </row>
    <row r="710" spans="1:1">
      <c r="A710" s="89"/>
    </row>
    <row r="711" spans="1:1">
      <c r="A711" s="89"/>
    </row>
    <row r="712" spans="1:1">
      <c r="A712" s="89"/>
    </row>
    <row r="713" spans="1:1">
      <c r="A713" s="89"/>
    </row>
    <row r="714" spans="1:1">
      <c r="A714" s="89"/>
    </row>
    <row r="715" spans="1:1">
      <c r="A715" s="89"/>
    </row>
    <row r="716" spans="1:1">
      <c r="A716" s="89"/>
    </row>
    <row r="717" spans="1:1">
      <c r="A717" s="89"/>
    </row>
    <row r="718" spans="1:1">
      <c r="A718" s="89"/>
    </row>
    <row r="719" spans="1:1">
      <c r="A719" s="89"/>
    </row>
    <row r="720" spans="1:1">
      <c r="A720" s="89"/>
    </row>
    <row r="721" spans="1:1">
      <c r="A721" s="89"/>
    </row>
    <row r="722" spans="1:1">
      <c r="A722" s="89"/>
    </row>
    <row r="723" spans="1:1">
      <c r="A723" s="89"/>
    </row>
    <row r="724" spans="1:1">
      <c r="A724" s="89"/>
    </row>
    <row r="725" spans="1:1">
      <c r="A725" s="89"/>
    </row>
    <row r="726" spans="1:1">
      <c r="A726" s="89"/>
    </row>
    <row r="727" spans="1:1">
      <c r="A727" s="89"/>
    </row>
    <row r="728" spans="1:1">
      <c r="A728" s="89"/>
    </row>
    <row r="729" spans="1:1">
      <c r="A729" s="89"/>
    </row>
    <row r="730" spans="1:1">
      <c r="A730" s="89"/>
    </row>
    <row r="731" spans="1:1">
      <c r="A731" s="89"/>
    </row>
    <row r="732" spans="1:1">
      <c r="A732" s="89"/>
    </row>
    <row r="733" spans="1:1">
      <c r="A733" s="89"/>
    </row>
    <row r="734" spans="1:1">
      <c r="A734" s="89"/>
    </row>
    <row r="735" spans="1:1">
      <c r="A735" s="89"/>
    </row>
    <row r="736" spans="1:1">
      <c r="A736" s="89"/>
    </row>
    <row r="737" spans="1:1">
      <c r="A737" s="89"/>
    </row>
    <row r="738" spans="1:1">
      <c r="A738" s="89"/>
    </row>
    <row r="739" spans="1:1">
      <c r="A739" s="89"/>
    </row>
    <row r="740" spans="1:1">
      <c r="A740" s="89"/>
    </row>
    <row r="741" spans="1:1">
      <c r="A741" s="89"/>
    </row>
    <row r="742" spans="1:1">
      <c r="A742" s="89"/>
    </row>
    <row r="743" spans="1:1">
      <c r="A743" s="89"/>
    </row>
    <row r="744" spans="1:1">
      <c r="A744" s="89"/>
    </row>
    <row r="745" spans="1:1">
      <c r="A745" s="89"/>
    </row>
    <row r="746" spans="1:1">
      <c r="A746" s="89"/>
    </row>
    <row r="747" spans="1:1">
      <c r="A747" s="89"/>
    </row>
    <row r="748" spans="1:1">
      <c r="A748" s="89"/>
    </row>
    <row r="749" spans="1:1">
      <c r="A749" s="89"/>
    </row>
    <row r="750" spans="1:1">
      <c r="A750" s="89"/>
    </row>
    <row r="751" spans="1:1">
      <c r="A751" s="89"/>
    </row>
    <row r="752" spans="1:1">
      <c r="A752" s="89"/>
    </row>
    <row r="753" spans="1:1">
      <c r="A753" s="89"/>
    </row>
    <row r="754" spans="1:1">
      <c r="A754" s="89"/>
    </row>
    <row r="755" spans="1:1">
      <c r="A755" s="89"/>
    </row>
    <row r="756" spans="1:1">
      <c r="A756" s="89"/>
    </row>
    <row r="757" spans="1:1">
      <c r="A757" s="89"/>
    </row>
    <row r="758" spans="1:1">
      <c r="A758" s="89"/>
    </row>
    <row r="759" spans="1:1">
      <c r="A759" s="89"/>
    </row>
    <row r="760" spans="1:1">
      <c r="A760" s="89"/>
    </row>
    <row r="761" spans="1:1">
      <c r="A761" s="89"/>
    </row>
    <row r="762" spans="1:1">
      <c r="A762" s="89"/>
    </row>
    <row r="763" spans="1:1">
      <c r="A763" s="89"/>
    </row>
    <row r="764" spans="1:1">
      <c r="A764" s="89"/>
    </row>
    <row r="765" spans="1:1">
      <c r="A765" s="89"/>
    </row>
    <row r="766" spans="1:1">
      <c r="A766" s="89"/>
    </row>
    <row r="767" spans="1:1">
      <c r="A767" s="89"/>
    </row>
    <row r="768" spans="1:1">
      <c r="A768" s="89"/>
    </row>
    <row r="769" spans="1:1">
      <c r="A769" s="89"/>
    </row>
    <row r="770" spans="1:1">
      <c r="A770" s="89"/>
    </row>
    <row r="771" spans="1:1">
      <c r="A771" s="89"/>
    </row>
    <row r="772" spans="1:1">
      <c r="A772" s="89"/>
    </row>
    <row r="773" spans="1:1">
      <c r="A773" s="89"/>
    </row>
    <row r="774" spans="1:1">
      <c r="A774" s="89"/>
    </row>
    <row r="775" spans="1:1">
      <c r="A775" s="89"/>
    </row>
    <row r="776" spans="1:1">
      <c r="A776" s="89"/>
    </row>
    <row r="777" spans="1:1">
      <c r="A777" s="89"/>
    </row>
    <row r="778" spans="1:1">
      <c r="A778" s="89"/>
    </row>
    <row r="779" spans="1:1">
      <c r="A779" s="89"/>
    </row>
    <row r="780" spans="1:1">
      <c r="A780" s="89"/>
    </row>
    <row r="781" spans="1:1">
      <c r="A781" s="89"/>
    </row>
    <row r="782" spans="1:1">
      <c r="A782" s="89"/>
    </row>
    <row r="783" spans="1:1">
      <c r="A783" s="89"/>
    </row>
    <row r="784" spans="1:1">
      <c r="A784" s="89"/>
    </row>
    <row r="785" spans="1:1">
      <c r="A785" s="89"/>
    </row>
    <row r="786" spans="1:1">
      <c r="A786" s="89"/>
    </row>
    <row r="787" spans="1:1">
      <c r="A787" s="89"/>
    </row>
    <row r="788" spans="1:1">
      <c r="A788" s="89"/>
    </row>
    <row r="789" spans="1:1">
      <c r="A789" s="89"/>
    </row>
    <row r="790" spans="1:1">
      <c r="A790" s="89"/>
    </row>
    <row r="791" spans="1:1">
      <c r="A791" s="89"/>
    </row>
    <row r="792" spans="1:1">
      <c r="A792" s="89"/>
    </row>
    <row r="793" spans="1:1">
      <c r="A793" s="89"/>
    </row>
    <row r="794" spans="1:1">
      <c r="A794" s="89"/>
    </row>
    <row r="795" spans="1:1">
      <c r="A795" s="89"/>
    </row>
    <row r="796" spans="1:1">
      <c r="A796" s="89"/>
    </row>
    <row r="797" spans="1:1">
      <c r="A797" s="89"/>
    </row>
    <row r="798" spans="1:1">
      <c r="A798" s="89"/>
    </row>
    <row r="799" spans="1:1">
      <c r="A799" s="89"/>
    </row>
    <row r="800" spans="1:1">
      <c r="A800" s="89"/>
    </row>
    <row r="801" spans="1:1">
      <c r="A801" s="89"/>
    </row>
    <row r="802" spans="1:1">
      <c r="A802" s="89"/>
    </row>
    <row r="803" spans="1:1">
      <c r="A803" s="89"/>
    </row>
    <row r="804" spans="1:1">
      <c r="A804" s="89"/>
    </row>
    <row r="805" spans="1:1">
      <c r="A805" s="89"/>
    </row>
    <row r="806" spans="1:1">
      <c r="A806" s="89"/>
    </row>
    <row r="807" spans="1:1">
      <c r="A807" s="89"/>
    </row>
    <row r="808" spans="1:1">
      <c r="A808" s="89"/>
    </row>
    <row r="809" spans="1:1">
      <c r="A809" s="89"/>
    </row>
    <row r="810" spans="1:1">
      <c r="A810" s="89"/>
    </row>
    <row r="811" spans="1:1">
      <c r="A811" s="89"/>
    </row>
    <row r="812" spans="1:1">
      <c r="A812" s="89"/>
    </row>
    <row r="813" spans="1:1">
      <c r="A813" s="89"/>
    </row>
    <row r="814" spans="1:1">
      <c r="A814" s="89"/>
    </row>
    <row r="815" spans="1:1">
      <c r="A815" s="89"/>
    </row>
    <row r="816" spans="1:1">
      <c r="A816" s="89"/>
    </row>
    <row r="817" spans="1:1">
      <c r="A817" s="89"/>
    </row>
    <row r="818" spans="1:1">
      <c r="A818" s="89"/>
    </row>
    <row r="819" spans="1:1">
      <c r="A819" s="89"/>
    </row>
    <row r="820" spans="1:1">
      <c r="A820" s="89"/>
    </row>
    <row r="821" spans="1:1">
      <c r="A821" s="89"/>
    </row>
    <row r="822" spans="1:1">
      <c r="A822" s="89"/>
    </row>
    <row r="823" spans="1:1">
      <c r="A823" s="89"/>
    </row>
    <row r="824" spans="1:1">
      <c r="A824" s="89"/>
    </row>
    <row r="825" spans="1:1">
      <c r="A825" s="89"/>
    </row>
    <row r="826" spans="1:1">
      <c r="A826" s="89"/>
    </row>
    <row r="827" spans="1:1">
      <c r="A827" s="89"/>
    </row>
    <row r="828" spans="1:1">
      <c r="A828" s="89"/>
    </row>
    <row r="829" spans="1:1">
      <c r="A829" s="89"/>
    </row>
    <row r="830" spans="1:1">
      <c r="A830" s="89"/>
    </row>
    <row r="831" spans="1:1">
      <c r="A831" s="89"/>
    </row>
    <row r="832" spans="1:1">
      <c r="A832" s="89"/>
    </row>
    <row r="833" spans="1:1">
      <c r="A833" s="89"/>
    </row>
    <row r="834" spans="1:1">
      <c r="A834" s="89"/>
    </row>
    <row r="835" spans="1:1">
      <c r="A835" s="89"/>
    </row>
    <row r="836" spans="1:1">
      <c r="A836" s="89"/>
    </row>
    <row r="837" spans="1:1">
      <c r="A837" s="89"/>
    </row>
    <row r="838" spans="1:1">
      <c r="A838" s="89"/>
    </row>
    <row r="839" spans="1:1">
      <c r="A839" s="89"/>
    </row>
    <row r="840" spans="1:1">
      <c r="A840" s="89"/>
    </row>
    <row r="841" spans="1:1">
      <c r="A841" s="89"/>
    </row>
    <row r="842" spans="1:1">
      <c r="A842" s="89"/>
    </row>
    <row r="843" spans="1:1">
      <c r="A843" s="89"/>
    </row>
    <row r="844" spans="1:1">
      <c r="A844" s="89"/>
    </row>
    <row r="845" spans="1:1">
      <c r="A845" s="89"/>
    </row>
    <row r="846" spans="1:1">
      <c r="A846" s="89"/>
    </row>
    <row r="847" spans="1:1">
      <c r="A847" s="89"/>
    </row>
    <row r="848" spans="1:1">
      <c r="A848" s="89"/>
    </row>
    <row r="849" spans="1:1">
      <c r="A849" s="89"/>
    </row>
    <row r="850" spans="1:1">
      <c r="A850" s="89"/>
    </row>
    <row r="851" spans="1:1">
      <c r="A851" s="89"/>
    </row>
    <row r="852" spans="1:1">
      <c r="A852" s="89"/>
    </row>
    <row r="853" spans="1:1">
      <c r="A853" s="89"/>
    </row>
    <row r="854" spans="1:1">
      <c r="A854" s="89"/>
    </row>
    <row r="855" spans="1:1">
      <c r="A855" s="89"/>
    </row>
    <row r="856" spans="1:1">
      <c r="A856" s="89"/>
    </row>
    <row r="857" spans="1:1">
      <c r="A857" s="89"/>
    </row>
    <row r="858" spans="1:1">
      <c r="A858" s="89"/>
    </row>
    <row r="859" spans="1:1">
      <c r="A859" s="89"/>
    </row>
    <row r="860" spans="1:1">
      <c r="A860" s="89"/>
    </row>
    <row r="861" spans="1:1">
      <c r="A861" s="89"/>
    </row>
    <row r="862" spans="1:1">
      <c r="A862" s="89"/>
    </row>
    <row r="863" spans="1:1">
      <c r="A863" s="89"/>
    </row>
    <row r="864" spans="1:1">
      <c r="A864" s="89"/>
    </row>
    <row r="865" spans="1:1">
      <c r="A865" s="89"/>
    </row>
    <row r="866" spans="1:1">
      <c r="A866" s="89"/>
    </row>
    <row r="867" spans="1:1">
      <c r="A867" s="89"/>
    </row>
    <row r="868" spans="1:1">
      <c r="A868" s="89"/>
    </row>
    <row r="869" spans="1:1">
      <c r="A869" s="89"/>
    </row>
    <row r="870" spans="1:1">
      <c r="A870" s="89"/>
    </row>
    <row r="871" spans="1:1">
      <c r="A871" s="89"/>
    </row>
    <row r="872" spans="1:1">
      <c r="A872" s="89"/>
    </row>
    <row r="873" spans="1:1">
      <c r="A873" s="89"/>
    </row>
    <row r="874" spans="1:1">
      <c r="A874" s="89"/>
    </row>
    <row r="875" spans="1:1">
      <c r="A875" s="89"/>
    </row>
    <row r="876" spans="1:1">
      <c r="A876" s="89"/>
    </row>
    <row r="877" spans="1:1">
      <c r="A877" s="89"/>
    </row>
    <row r="878" spans="1:1">
      <c r="A878" s="89"/>
    </row>
    <row r="879" spans="1:1">
      <c r="A879" s="89"/>
    </row>
    <row r="880" spans="1:1">
      <c r="A880" s="89"/>
    </row>
    <row r="881" spans="1:1">
      <c r="A881" s="89"/>
    </row>
    <row r="882" spans="1:1">
      <c r="A882" s="89"/>
    </row>
    <row r="883" spans="1:1">
      <c r="A883" s="89"/>
    </row>
    <row r="884" spans="1:1">
      <c r="A884" s="89"/>
    </row>
    <row r="885" spans="1:1">
      <c r="A885" s="89"/>
    </row>
    <row r="886" spans="1:1">
      <c r="A886" s="89"/>
    </row>
    <row r="887" spans="1:1">
      <c r="A887" s="89"/>
    </row>
    <row r="888" spans="1:1">
      <c r="A888" s="89"/>
    </row>
    <row r="889" spans="1:1">
      <c r="A889" s="89"/>
    </row>
    <row r="890" spans="1:1">
      <c r="A890" s="89"/>
    </row>
    <row r="891" spans="1:1">
      <c r="A891" s="89"/>
    </row>
    <row r="892" spans="1:1">
      <c r="A892" s="89"/>
    </row>
    <row r="893" spans="1:1">
      <c r="A893" s="89"/>
    </row>
    <row r="894" spans="1:1">
      <c r="A894" s="89"/>
    </row>
    <row r="895" spans="1:1">
      <c r="A895" s="89"/>
    </row>
    <row r="896" spans="1:1">
      <c r="A896" s="89"/>
    </row>
    <row r="897" spans="1:1">
      <c r="A897" s="89"/>
    </row>
    <row r="898" spans="1:1">
      <c r="A898" s="89"/>
    </row>
    <row r="899" spans="1:1">
      <c r="A899" s="89"/>
    </row>
    <row r="900" spans="1:1">
      <c r="A900" s="89"/>
    </row>
    <row r="901" spans="1:1">
      <c r="A901" s="89"/>
    </row>
    <row r="902" spans="1:1">
      <c r="A902" s="89"/>
    </row>
    <row r="903" spans="1:1">
      <c r="A903" s="89"/>
    </row>
    <row r="904" spans="1:1">
      <c r="A904" s="89"/>
    </row>
    <row r="905" spans="1:1">
      <c r="A905" s="89"/>
    </row>
    <row r="906" spans="1:1">
      <c r="A906" s="89"/>
    </row>
    <row r="907" spans="1:1">
      <c r="A907" s="89"/>
    </row>
    <row r="908" spans="1:1">
      <c r="A908" s="89"/>
    </row>
    <row r="909" spans="1:1">
      <c r="A909" s="89"/>
    </row>
    <row r="910" spans="1:1">
      <c r="A910" s="89"/>
    </row>
    <row r="911" spans="1:1">
      <c r="A911" s="89"/>
    </row>
    <row r="912" spans="1:1">
      <c r="A912" s="89"/>
    </row>
    <row r="913" spans="1:1">
      <c r="A913" s="89"/>
    </row>
    <row r="914" spans="1:1">
      <c r="A914" s="89"/>
    </row>
    <row r="915" spans="1:1">
      <c r="A915" s="89"/>
    </row>
    <row r="916" spans="1:1">
      <c r="A916" s="89"/>
    </row>
    <row r="917" spans="1:1">
      <c r="A917" s="89"/>
    </row>
    <row r="918" spans="1:1">
      <c r="A918" s="89"/>
    </row>
    <row r="919" spans="1:1">
      <c r="A919" s="89"/>
    </row>
    <row r="920" spans="1:1">
      <c r="A920" s="89"/>
    </row>
    <row r="921" spans="1:1">
      <c r="A921" s="89"/>
    </row>
    <row r="922" spans="1:1">
      <c r="A922" s="89"/>
    </row>
    <row r="923" spans="1:1">
      <c r="A923" s="89"/>
    </row>
    <row r="924" spans="1:1">
      <c r="A924" s="89"/>
    </row>
    <row r="925" spans="1:1">
      <c r="A925" s="89"/>
    </row>
    <row r="926" spans="1:1">
      <c r="A926" s="89"/>
    </row>
    <row r="927" spans="1:1">
      <c r="A927" s="89"/>
    </row>
    <row r="928" spans="1:1">
      <c r="A928" s="89"/>
    </row>
    <row r="929" spans="1:1">
      <c r="A929" s="89"/>
    </row>
    <row r="930" spans="1:1">
      <c r="A930" s="89"/>
    </row>
    <row r="931" spans="1:1">
      <c r="A931" s="89"/>
    </row>
    <row r="932" spans="1:1">
      <c r="A932" s="89"/>
    </row>
    <row r="933" spans="1:1">
      <c r="A933" s="89"/>
    </row>
    <row r="934" spans="1:1">
      <c r="A934" s="89"/>
    </row>
    <row r="935" spans="1:1">
      <c r="A935" s="89"/>
    </row>
    <row r="936" spans="1:1">
      <c r="A936" s="89"/>
    </row>
    <row r="937" spans="1:1">
      <c r="A937" s="89"/>
    </row>
    <row r="938" spans="1:1">
      <c r="A938" s="89"/>
    </row>
    <row r="939" spans="1:1">
      <c r="A939" s="89"/>
    </row>
    <row r="940" spans="1:1">
      <c r="A940" s="89"/>
    </row>
    <row r="941" spans="1:1">
      <c r="A941" s="89"/>
    </row>
    <row r="942" spans="1:1">
      <c r="A942" s="89"/>
    </row>
    <row r="943" spans="1:1">
      <c r="A943" s="89"/>
    </row>
    <row r="944" spans="1:1">
      <c r="A944" s="89"/>
    </row>
    <row r="945" spans="1:1">
      <c r="A945" s="89"/>
    </row>
    <row r="946" spans="1:1">
      <c r="A946" s="89"/>
    </row>
    <row r="947" spans="1:1">
      <c r="A947" s="89"/>
    </row>
    <row r="948" spans="1:1">
      <c r="A948" s="89"/>
    </row>
    <row r="949" spans="1:1">
      <c r="A949" s="89"/>
    </row>
    <row r="950" spans="1:1">
      <c r="A950" s="89"/>
    </row>
    <row r="951" spans="1:1">
      <c r="A951" s="89"/>
    </row>
    <row r="952" spans="1:1">
      <c r="A952" s="89"/>
    </row>
    <row r="953" spans="1:1">
      <c r="A953" s="89"/>
    </row>
    <row r="954" spans="1:1">
      <c r="A954" s="89"/>
    </row>
    <row r="955" spans="1:1">
      <c r="A955" s="89"/>
    </row>
    <row r="956" spans="1:1">
      <c r="A956" s="89"/>
    </row>
    <row r="957" spans="1:1">
      <c r="A957" s="89"/>
    </row>
    <row r="958" spans="1:1">
      <c r="A958" s="89"/>
    </row>
    <row r="959" spans="1:1">
      <c r="A959" s="89"/>
    </row>
    <row r="960" spans="1:1">
      <c r="A960" s="89"/>
    </row>
    <row r="961" spans="1:1">
      <c r="A961" s="89"/>
    </row>
    <row r="962" spans="1:1">
      <c r="A962" s="89"/>
    </row>
    <row r="963" spans="1:1">
      <c r="A963" s="89"/>
    </row>
    <row r="964" spans="1:1">
      <c r="A964" s="89"/>
    </row>
    <row r="965" spans="1:1">
      <c r="A965" s="89"/>
    </row>
    <row r="966" spans="1:1">
      <c r="A966" s="89"/>
    </row>
    <row r="967" spans="1:1">
      <c r="A967" s="89"/>
    </row>
    <row r="968" spans="1:1">
      <c r="A968" s="89"/>
    </row>
    <row r="969" spans="1:1">
      <c r="A969" s="89"/>
    </row>
    <row r="970" spans="1:1">
      <c r="A970" s="89"/>
    </row>
    <row r="971" spans="1:1">
      <c r="A971" s="89"/>
    </row>
    <row r="972" spans="1:1">
      <c r="A972" s="89"/>
    </row>
    <row r="973" spans="1:1">
      <c r="A973" s="89"/>
    </row>
    <row r="974" spans="1:1">
      <c r="A974" s="89"/>
    </row>
    <row r="975" spans="1:1">
      <c r="A975" s="89"/>
    </row>
    <row r="976" spans="1:1">
      <c r="A976" s="89"/>
    </row>
    <row r="977" spans="1:1">
      <c r="A977" s="89"/>
    </row>
    <row r="978" spans="1:1">
      <c r="A978" s="89"/>
    </row>
    <row r="979" spans="1:1">
      <c r="A979" s="89"/>
    </row>
    <row r="980" spans="1:1">
      <c r="A980" s="89"/>
    </row>
    <row r="981" spans="1:1">
      <c r="A981" s="89"/>
    </row>
    <row r="982" spans="1:1">
      <c r="A982" s="89"/>
    </row>
    <row r="983" spans="1:1">
      <c r="A983" s="89"/>
    </row>
    <row r="984" spans="1:1">
      <c r="A984" s="89"/>
    </row>
    <row r="985" spans="1:1">
      <c r="A985" s="89"/>
    </row>
    <row r="986" spans="1:1">
      <c r="A986" s="89"/>
    </row>
    <row r="987" spans="1:1">
      <c r="A987" s="89"/>
    </row>
    <row r="988" spans="1:1">
      <c r="A988" s="89"/>
    </row>
    <row r="989" spans="1:1">
      <c r="A989" s="89"/>
    </row>
    <row r="990" spans="1:1">
      <c r="A990" s="89"/>
    </row>
    <row r="991" spans="1:1">
      <c r="A991" s="89"/>
    </row>
    <row r="992" spans="1:1">
      <c r="A992" s="89"/>
    </row>
    <row r="993" spans="1:1">
      <c r="A993" s="89"/>
    </row>
    <row r="994" spans="1:1">
      <c r="A994" s="89"/>
    </row>
    <row r="995" spans="1:1">
      <c r="A995" s="89"/>
    </row>
    <row r="996" spans="1:1">
      <c r="A996" s="89"/>
    </row>
    <row r="997" spans="1:1">
      <c r="A997" s="89"/>
    </row>
    <row r="998" spans="1:1">
      <c r="A998" s="89"/>
    </row>
    <row r="999" spans="1:1">
      <c r="A999" s="89"/>
    </row>
    <row r="1000" spans="1:1">
      <c r="A1000" s="89"/>
    </row>
    <row r="1001" spans="1:1">
      <c r="A1001" s="89"/>
    </row>
    <row r="1002" spans="1:1">
      <c r="A1002" s="89"/>
    </row>
    <row r="1003" spans="1:1">
      <c r="A1003" s="89"/>
    </row>
  </sheetData>
  <printOptions gridLines="1"/>
  <pageMargins left="0.74803149606299213" right="0.74803149606299213" top="1.1267716535433072" bottom="1.1267716535433072" header="0.5" footer="0.5"/>
  <pageSetup paperSize="0" fitToWidth="0" fitToHeight="0" pageOrder="overThenDown" orientation="portrait" horizontalDpi="0" vertic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17</vt:i4>
      </vt:variant>
    </vt:vector>
  </HeadingPairs>
  <TitlesOfParts>
    <vt:vector size="17" baseType="lpstr">
      <vt:lpstr>Autoszűrés I.</vt:lpstr>
      <vt:lpstr>Autoszűrés II.</vt:lpstr>
      <vt:lpstr>Irányított szűrés I.</vt:lpstr>
      <vt:lpstr>Irányított szűrés II.</vt:lpstr>
      <vt:lpstr>Auto - Bűnöző</vt:lpstr>
      <vt:lpstr>Auto - Fegyverek</vt:lpstr>
      <vt:lpstr>Irányított - Bűnöző</vt:lpstr>
      <vt:lpstr>Irányított - Fegyverek</vt:lpstr>
      <vt:lpstr>Forgalom1</vt:lpstr>
      <vt:lpstr>Forgalom2</vt:lpstr>
      <vt:lpstr>Munka4</vt:lpstr>
      <vt:lpstr>Kimutatás I.</vt:lpstr>
      <vt:lpstr>Munka1</vt:lpstr>
      <vt:lpstr>Munka2</vt:lpstr>
      <vt:lpstr>Kimutatás II.</vt:lpstr>
      <vt:lpstr>Adatbázis-függvények I.</vt:lpstr>
      <vt:lpstr>Adatbázis-függvények II.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2018-10-14T07:41:49Z</dcterms:created>
  <dcterms:modified xsi:type="dcterms:W3CDTF">2024-02-20T07:29:40Z</dcterms:modified>
</cp:coreProperties>
</file>