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15955C-98DA-4B0E-8487-7EAE9039C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M18" i="1"/>
  <c r="M17" i="1"/>
  <c r="H17" i="1"/>
  <c r="L2" i="1"/>
  <c r="J2" i="1"/>
  <c r="H2" i="1"/>
  <c r="H3" i="1"/>
  <c r="K3" i="1" a="1"/>
  <c r="K3" i="1" s="1"/>
  <c r="K4" i="1" a="1"/>
  <c r="K4" i="1" s="1"/>
  <c r="K5" i="1" a="1"/>
  <c r="K5" i="1"/>
  <c r="K6" i="1" a="1"/>
  <c r="K6" i="1"/>
  <c r="K7" i="1" a="1"/>
  <c r="K7" i="1" s="1"/>
  <c r="K8" i="1" a="1"/>
  <c r="K8" i="1" s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/>
  <c r="K15" i="1" a="1"/>
  <c r="K15" i="1" s="1"/>
  <c r="L15" i="1"/>
  <c r="J15" i="1"/>
  <c r="H15" i="1"/>
  <c r="L14" i="1"/>
  <c r="J14" i="1"/>
  <c r="H14" i="1"/>
  <c r="L13" i="1"/>
  <c r="J13" i="1"/>
  <c r="H13" i="1"/>
  <c r="L12" i="1"/>
  <c r="J12" i="1"/>
  <c r="H12" i="1"/>
  <c r="L11" i="1"/>
  <c r="J11" i="1"/>
  <c r="H11" i="1"/>
  <c r="L10" i="1"/>
  <c r="J10" i="1"/>
  <c r="H10" i="1"/>
  <c r="L9" i="1"/>
  <c r="J9" i="1"/>
  <c r="H9" i="1"/>
  <c r="L8" i="1"/>
  <c r="J8" i="1"/>
  <c r="H8" i="1"/>
  <c r="L7" i="1"/>
  <c r="J7" i="1"/>
  <c r="H7" i="1"/>
  <c r="L6" i="1"/>
  <c r="J6" i="1"/>
  <c r="H6" i="1"/>
  <c r="L5" i="1"/>
  <c r="J5" i="1"/>
  <c r="H5" i="1"/>
  <c r="L4" i="1"/>
  <c r="J4" i="1"/>
  <c r="H4" i="1"/>
  <c r="L3" i="1"/>
  <c r="J3" i="1"/>
  <c r="J17" i="1" l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<sst xmlns="http://schemas.openxmlformats.org/spreadsheetml/2006/main" count="34" uniqueCount="34">
  <si>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</si>
  <si>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</si>
  <si>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</si>
  <si>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</si>
  <si>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</si>
  <si>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</si>
  <si>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</si>
  <si>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</si>
  <si>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</si>
  <si>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</si>
  <si>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</si>
  <si>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</si>
  <si>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</si>
  <si>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</si>
  <si>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</si>
  <si>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</si>
  <si>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</si>
  <si>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</si>
  <si>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</si>
  <si>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</si>
  <si>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</si>
  <si>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</si>
  <si>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</si>
  <si>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</si>
  <si>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</si>
  <si>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</si>
  <si>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sz val="12"/>
        <color theme="1"/>
        <rFont val="PMingLiu"/>
        <family val="1"/>
        <charset val="136"/>
      </rPr>
      <t xml:space="preserve">Q6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</si>
  <si>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Q7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</si>
  <si>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Q8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</si>
  <si>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Q5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</si>
  <si>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Q10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</si>
  <si>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  <family val="1"/>
        <charset val="136"/>
      </rPr>
      <t xml:space="preserve">Q9 answer </t>
    </r>
    <r>
      <rPr>
        <sz val="12"/>
        <color theme="1"/>
        <rFont val="Wingdings"/>
      </rPr>
      <t>ò</t>
    </r>
  </si>
  <si>
    <t>fail</t>
    <phoneticPr fontId="5" type="noConversion"/>
  </si>
  <si>
    <t>pass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</si>
</sst>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student's overall score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39-4E61-A6F2-C14F219F9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340869"/>
        <c:axId val="1586076430"/>
      </c:barChart>
      <c:catAx>
        <c:axId val="2114340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zh-TW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1586076430"/>
        <c:crosses val="autoZero"/>
        <c:auto val="1"/>
        <c:lblAlgn val="ctr"/>
        <c:lblOffset val="100"/>
        <c:noMultiLvlLbl val="1"/>
      </c:catAx>
      <c:valAx>
        <c:axId val="1586076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zh-TW"/>
          </a:p>
        </c:txPr>
        <c:crossAx val="21143408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</a:t>
            </a:r>
            <a:r>
              <a:rPr lang="en-US" altLang="zh-TW" baseline="0"/>
              <a:t>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4C-4B62-8FE0-51759C82D3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4C-4B62-8FE0-51759C82D3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C-42BE-94EC-540EEE948E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657225</xdr:colOff>
      <xdr:row>24</xdr:row>
      <xdr:rowOff>28575</xdr:rowOff>
    </xdr:from>
    <xdr:ext cx="5715000" cy="3533775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10</xdr:col>
      <xdr:colOff>1436370</xdr:colOff>
      <xdr:row>18</xdr:row>
      <xdr:rowOff>19050</xdr:rowOff>
    </xdr:from>
    <xdr:to>
      <xdr:col>18</xdr:col>
      <xdr:colOff>95250</xdr:colOff>
      <xdr:row>31</xdr:row>
      <xdr:rowOff>186690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80357DB-760F-4FBD-AC94-90DD7D6305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H17" sqref="H17"/>
    </sheetView>
  </sheetViews>
  <sheetFormatPr defaultColWidth="11.19921875" defaultRowHeight="15" customHeight="1"/>
  <cols>
    <col min="1" max="2" width="6.796875" customWidth="1"/>
    <col min="3" max="4" width="10.09765625" customWidth="1"/>
    <col min="5" max="7" width="6.796875" customWidth="1"/>
    <col min="8" max="8" width="14.59765625" customWidth="1"/>
    <col min="9" max="9" width="6.796875" customWidth="1"/>
    <col min="10" max="10" width="12.59765625" customWidth="1"/>
    <col min="11" max="11" width="18.8984375" customWidth="1"/>
    <col min="12" max="12" width="17.8984375" customWidth="1"/>
    <col min="13" max="26" width="6.7968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3">
        <f t="shared" ref="J2:J15" si="1">SUM(C2:G2)*0.1+I2*0.5</f>
        <v>91.7</v>
      </c>
      <c r="K2" s="3" t="str" cm="1">
        <f t="array" ref="K2">_xlfn.IFS(J2&gt;=90,"A",J2&gt;=80,"B",J2&gt;=70,"C",J2&gt;=60,"D",59&gt;=J2,"F")</f>
        <v>A</v>
      </c>
      <c r="L2" s="3" t="str">
        <f>IF(J2&gt;=60,"pass","fail")</f>
        <v>pass</v>
      </c>
    </row>
    <row r="3" spans="1:12" ht="15.75" customHeight="1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3">
        <f t="shared" si="1"/>
        <v>90</v>
      </c>
      <c r="K3" s="3" t="str" cm="1">
        <f t="array" ref="K3">_xlfn.IFS(J3&gt;=90,"A",J3&gt;=80,"B",J3&gt;=70,"C",J3&gt;=60,"D",59&gt;=J3,"F")</f>
        <v>A</v>
      </c>
      <c r="L3" s="3" t="str">
        <f t="shared" ref="L3:L15" si="2">IF(J3&gt;=60,"pass","fail")</f>
        <v>pass</v>
      </c>
    </row>
    <row r="4" spans="1:12" ht="15.75" customHeight="1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3">
        <f t="shared" si="1"/>
        <v>81.2</v>
      </c>
      <c r="K4" s="3" t="str" cm="1">
        <f t="array" ref="K4">_xlfn.IFS(J4&gt;=90,"A",J4&gt;=80,"B",J4&gt;=70,"C",J4&gt;=60,"D",59&gt;=J4,"F")</f>
        <v>B</v>
      </c>
      <c r="L4" s="3" t="str">
        <f t="shared" si="2"/>
        <v>pass</v>
      </c>
    </row>
    <row r="5" spans="1:12" ht="15.75" customHeight="1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3">
        <f t="shared" si="1"/>
        <v>80.800000000000011</v>
      </c>
      <c r="K5" s="3" t="str" cm="1">
        <f t="array" ref="K5">_xlfn.IFS(J5&gt;=90,"A",J5&gt;=80,"B",J5&gt;=70,"C",J5&gt;=60,"D",59&gt;=J5,"F")</f>
        <v>B</v>
      </c>
      <c r="L5" s="3" t="str">
        <f t="shared" si="2"/>
        <v>pass</v>
      </c>
    </row>
    <row r="6" spans="1:12" ht="15.75" customHeight="1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3">
        <f t="shared" si="1"/>
        <v>84.7</v>
      </c>
      <c r="K6" s="3" t="str" cm="1">
        <f t="array" ref="K6">_xlfn.IFS(J6&gt;=90,"A",J6&gt;=80,"B",J6&gt;=70,"C",J6&gt;=60,"D",59&gt;=J6,"F")</f>
        <v>B</v>
      </c>
      <c r="L6" s="3" t="str">
        <f t="shared" si="2"/>
        <v>pass</v>
      </c>
    </row>
    <row r="7" spans="1:12" ht="15.75" customHeight="1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3">
        <f t="shared" si="1"/>
        <v>80.800000000000011</v>
      </c>
      <c r="K7" s="3" t="str" cm="1">
        <f t="array" ref="K7">_xlfn.IFS(J7&gt;=90,"A",J7&gt;=80,"B",J7&gt;=70,"C",J7&gt;=60,"D",59&gt;=J7,"F")</f>
        <v>B</v>
      </c>
      <c r="L7" s="3" t="str">
        <f t="shared" si="2"/>
        <v>pass</v>
      </c>
    </row>
    <row r="8" spans="1:12" ht="15.75" customHeight="1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3">
        <f t="shared" si="1"/>
        <v>77.900000000000006</v>
      </c>
      <c r="K8" s="3" t="str" cm="1">
        <f t="array" ref="K8">_xlfn.IFS(J8&gt;=90,"A",J8&gt;=80,"B",J8&gt;=70,"C",J8&gt;=60,"D",59&gt;=J8,"F")</f>
        <v>C</v>
      </c>
      <c r="L8" s="3" t="str">
        <f t="shared" si="2"/>
        <v>pass</v>
      </c>
    </row>
    <row r="9" spans="1:12" ht="15.75" customHeight="1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3">
        <f t="shared" si="1"/>
        <v>74.2</v>
      </c>
      <c r="K9" s="3" t="str" cm="1">
        <f t="array" ref="K9">_xlfn.IFS(J9&gt;=90,"A",J9&gt;=80,"B",J9&gt;=70,"C",J9&gt;=60,"D",59&gt;=J9,"F")</f>
        <v>C</v>
      </c>
      <c r="L9" s="3" t="str">
        <f t="shared" si="2"/>
        <v>pass</v>
      </c>
    </row>
    <row r="10" spans="1:12" ht="15.75" customHeight="1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3">
        <f t="shared" si="1"/>
        <v>75.2</v>
      </c>
      <c r="K10" s="3" t="str" cm="1">
        <f t="array" ref="K10">_xlfn.IFS(J10&gt;=90,"A",J10&gt;=80,"B",J10&gt;=70,"C",J10&gt;=60,"D",59&gt;=J10,"F")</f>
        <v>C</v>
      </c>
      <c r="L10" s="3" t="str">
        <f t="shared" si="2"/>
        <v>pass</v>
      </c>
    </row>
    <row r="11" spans="1:12" ht="15.75" customHeight="1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3">
        <f t="shared" si="1"/>
        <v>77.599999999999994</v>
      </c>
      <c r="K11" s="3" t="str" cm="1">
        <f t="array" ref="K11">_xlfn.IFS(J11&gt;=90,"A",J11&gt;=80,"B",J11&gt;=70,"C",J11&gt;=60,"D",59&gt;=J11,"F")</f>
        <v>C</v>
      </c>
      <c r="L11" s="3" t="str">
        <f t="shared" si="2"/>
        <v>pass</v>
      </c>
    </row>
    <row r="12" spans="1:12" ht="15.75" customHeight="1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4">
        <v>67</v>
      </c>
      <c r="G12" s="1">
        <v>82</v>
      </c>
      <c r="H12" s="1">
        <f t="shared" si="0"/>
        <v>73.2</v>
      </c>
      <c r="I12" s="1">
        <v>88</v>
      </c>
      <c r="J12" s="3">
        <f t="shared" si="1"/>
        <v>80.599999999999994</v>
      </c>
      <c r="K12" s="3" t="str" cm="1">
        <f t="array" ref="K12">_xlfn.IFS(J12&gt;=90,"A",J12&gt;=80,"B",J12&gt;=70,"C",J12&gt;=60,"D",59&gt;=J12,"F")</f>
        <v>B</v>
      </c>
      <c r="L12" s="3" t="str">
        <f t="shared" si="2"/>
        <v>pass</v>
      </c>
    </row>
    <row r="13" spans="1:12" ht="15.75" customHeight="1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3">
        <f t="shared" si="1"/>
        <v>59</v>
      </c>
      <c r="K13" s="3" t="str" cm="1">
        <f t="array" ref="K13">_xlfn.IFS(J13&gt;=90,"A",J13&gt;=80,"B",J13&gt;=70,"C",J13&gt;=60,"D",59&gt;=J13,"F")</f>
        <v>F</v>
      </c>
      <c r="L13" s="3" t="str">
        <f t="shared" si="2"/>
        <v>fail</v>
      </c>
    </row>
    <row r="14" spans="1:12" ht="15.75" customHeight="1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3">
        <f t="shared" si="1"/>
        <v>66.900000000000006</v>
      </c>
      <c r="K14" s="3" t="str" cm="1">
        <f t="array" ref="K14">_xlfn.IFS(J14&gt;=90,"A",J14&gt;=80,"B",J14&gt;=70,"C",J14&gt;=60,"D",59&gt;=J14,"F")</f>
        <v>D</v>
      </c>
      <c r="L14" s="3" t="str">
        <f t="shared" si="2"/>
        <v>pass</v>
      </c>
    </row>
    <row r="15" spans="1:12" ht="15.75" customHeight="1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3">
        <f t="shared" si="1"/>
        <v>55.6</v>
      </c>
      <c r="K15" s="3" t="str" cm="1">
        <f t="array" ref="K15">_xlfn.IFS(J15&gt;=90,"A",J15&gt;=80,"B",J15&gt;=70,"C",J15&gt;=60,"D",59&gt;=J15,"F")</f>
        <v>F</v>
      </c>
      <c r="L15" s="3" t="str">
        <f t="shared" si="2"/>
        <v>fail</v>
      </c>
    </row>
    <row r="16" spans="1:12" ht="15.75" customHeight="1">
      <c r="C16" s="5" t="s">
        <v>26</v>
      </c>
      <c r="D16" s="5" t="s">
        <v>27</v>
      </c>
      <c r="H16" s="5" t="s">
        <v>28</v>
      </c>
      <c r="J16" s="5" t="s">
        <v>29</v>
      </c>
      <c r="L16" s="5" t="s">
        <v>30</v>
      </c>
    </row>
    <row r="17" spans="3:13" ht="15.75" customHeight="1">
      <c r="C17" s="3">
        <f>LARGE(C2:C15,1)</f>
        <v>98</v>
      </c>
      <c r="D17" s="3">
        <f>LARGE(D2:D15,2)</f>
        <v>92</v>
      </c>
      <c r="H17" s="3">
        <f>COUNTIF(H2:H15,"&lt;80")</f>
        <v>8</v>
      </c>
      <c r="J17" s="3">
        <f>SUM(J2:J15)/COUNT(J2:J15)</f>
        <v>76.871428571428581</v>
      </c>
      <c r="L17" s="6" t="s">
        <v>33</v>
      </c>
      <c r="M17">
        <f>COUNTIF(J2:J15,"&gt;60")</f>
        <v>12</v>
      </c>
    </row>
    <row r="18" spans="3:13" ht="15.75" customHeight="1">
      <c r="L18" s="6" t="s">
        <v>32</v>
      </c>
      <c r="M18">
        <f>COUNTIF(J2:J15,"&lt;60")</f>
        <v>2</v>
      </c>
    </row>
    <row r="19" spans="3:13" ht="15.75" customHeight="1"/>
    <row r="20" spans="3:13" ht="15.75" customHeight="1"/>
    <row r="21" spans="3:13" ht="15.75" customHeight="1"/>
    <row r="22" spans="3:13" ht="15.75" customHeight="1"/>
    <row r="23" spans="3:13" ht="15.75" customHeight="1"/>
    <row r="24" spans="3:13" ht="15.75" customHeight="1">
      <c r="J24" s="5" t="s">
        <v>31</v>
      </c>
    </row>
    <row r="25" spans="3:13" ht="15.75" customHeight="1"/>
    <row r="26" spans="3:13" ht="15.75" customHeight="1"/>
    <row r="27" spans="3:13" ht="15.75" customHeight="1"/>
    <row r="28" spans="3:13" ht="15.75" customHeight="1"/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conditionalFormatting sqref="L2:L15">
    <cfRule type="cellIs" dxfId="1" priority="1" operator="equal">
      <formula>"pass"</formula>
    </cfRule>
  </conditionalFormatting>
  <conditionalFormatting sqref="L2:L15">
    <cfRule type="cellIs" dxfId="0" priority="2" operator="equal">
      <formula>"fail"</formula>
    </cfRule>
  </conditionalFormatting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佳妤 謝</cp:lastModifiedBy>
  <dcterms:modified xsi:type="dcterms:W3CDTF">2023-10-26T16:44:49Z</dcterms:modified>
</cp:coreProperties>
</file>