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3" i="1" l="1"/>
  <c r="D32" i="1"/>
  <c r="D31" i="1"/>
  <c r="D28" i="1"/>
  <c r="D27" i="1"/>
  <c r="H20" i="1" l="1"/>
  <c r="I20" i="1" s="1"/>
  <c r="H17" i="1"/>
  <c r="I17" i="1" s="1"/>
  <c r="G14" i="1"/>
  <c r="G13" i="1"/>
  <c r="H12" i="1"/>
  <c r="G12" i="1"/>
  <c r="G11" i="1"/>
  <c r="G10" i="1"/>
  <c r="G9" i="1"/>
  <c r="H8" i="1"/>
  <c r="G8" i="1"/>
  <c r="H7" i="1"/>
  <c r="G7" i="1"/>
  <c r="H6" i="1"/>
  <c r="G6" i="1"/>
  <c r="H5" i="1"/>
  <c r="G5" i="1"/>
  <c r="F14" i="1"/>
  <c r="F13" i="1"/>
  <c r="F12" i="1"/>
  <c r="F11" i="1"/>
  <c r="F10" i="1"/>
  <c r="F8" i="1"/>
  <c r="F7" i="1"/>
  <c r="F6" i="1"/>
  <c r="F5" i="1"/>
  <c r="F9" i="1"/>
  <c r="D10" i="1"/>
  <c r="D8" i="1"/>
  <c r="D7" i="1" s="1"/>
  <c r="D6" i="1" s="1"/>
  <c r="D5" i="1" s="1"/>
  <c r="J17" i="1" l="1"/>
  <c r="I8" i="1"/>
  <c r="H9" i="1"/>
  <c r="H10" i="1"/>
  <c r="H14" i="1"/>
  <c r="G18" i="1"/>
  <c r="H18" i="1"/>
  <c r="D11" i="1"/>
  <c r="D12" i="1" s="1"/>
  <c r="D13" i="1" s="1"/>
  <c r="D14" i="1" s="1"/>
  <c r="I6" i="1"/>
  <c r="I14" i="1"/>
  <c r="I12" i="1"/>
  <c r="I10" i="1"/>
  <c r="J20" i="1"/>
  <c r="I13" i="1"/>
  <c r="I11" i="1"/>
  <c r="H11" i="1"/>
  <c r="H21" i="1" s="1"/>
  <c r="H13" i="1"/>
  <c r="J8" i="1"/>
  <c r="J6" i="1"/>
  <c r="K17" i="1"/>
  <c r="J9" i="1"/>
  <c r="J7" i="1"/>
  <c r="J5" i="1"/>
  <c r="I5" i="1"/>
  <c r="I7" i="1"/>
  <c r="I9" i="1"/>
  <c r="F18" i="1"/>
  <c r="I18" i="1" l="1"/>
  <c r="I21" i="1"/>
  <c r="G21" i="1"/>
  <c r="F21" i="1"/>
  <c r="J18" i="1"/>
  <c r="K20" i="1"/>
  <c r="J13" i="1"/>
  <c r="J11" i="1"/>
  <c r="J14" i="1"/>
  <c r="J12" i="1"/>
  <c r="J10" i="1"/>
  <c r="L17" i="1"/>
  <c r="K9" i="1"/>
  <c r="K7" i="1"/>
  <c r="K5" i="1"/>
  <c r="K8" i="1"/>
  <c r="K6" i="1"/>
  <c r="J21" i="1" l="1"/>
  <c r="K18" i="1"/>
  <c r="K14" i="1"/>
  <c r="K12" i="1"/>
  <c r="K10" i="1"/>
  <c r="L20" i="1"/>
  <c r="K13" i="1"/>
  <c r="K11" i="1"/>
  <c r="L8" i="1"/>
  <c r="L6" i="1"/>
  <c r="M17" i="1"/>
  <c r="L9" i="1"/>
  <c r="L7" i="1"/>
  <c r="L5" i="1"/>
  <c r="L18" i="1" s="1"/>
  <c r="K21" i="1" l="1"/>
  <c r="M20" i="1"/>
  <c r="L13" i="1"/>
  <c r="L11" i="1"/>
  <c r="L14" i="1"/>
  <c r="L12" i="1"/>
  <c r="L10" i="1"/>
  <c r="N17" i="1"/>
  <c r="M9" i="1"/>
  <c r="M7" i="1"/>
  <c r="M5" i="1"/>
  <c r="M8" i="1"/>
  <c r="M6" i="1"/>
  <c r="M18" i="1" l="1"/>
  <c r="L21" i="1"/>
  <c r="M14" i="1"/>
  <c r="M12" i="1"/>
  <c r="M10" i="1"/>
  <c r="N20" i="1"/>
  <c r="M13" i="1"/>
  <c r="M11" i="1"/>
  <c r="N8" i="1"/>
  <c r="N7" i="1"/>
  <c r="N6" i="1"/>
  <c r="N5" i="1"/>
  <c r="O17" i="1"/>
  <c r="N9" i="1"/>
  <c r="N18" i="1" l="1"/>
  <c r="M21" i="1"/>
  <c r="O20" i="1"/>
  <c r="N14" i="1"/>
  <c r="N12" i="1"/>
  <c r="N10" i="1"/>
  <c r="N13" i="1"/>
  <c r="N11" i="1"/>
  <c r="P17" i="1"/>
  <c r="O9" i="1"/>
  <c r="O8" i="1"/>
  <c r="O7" i="1"/>
  <c r="O6" i="1"/>
  <c r="O5" i="1"/>
  <c r="O18" i="1" l="1"/>
  <c r="N21" i="1"/>
  <c r="O13" i="1"/>
  <c r="O11" i="1"/>
  <c r="P20" i="1"/>
  <c r="O14" i="1"/>
  <c r="O12" i="1"/>
  <c r="O10" i="1"/>
  <c r="P8" i="1"/>
  <c r="P7" i="1"/>
  <c r="P6" i="1"/>
  <c r="P5" i="1"/>
  <c r="Q17" i="1"/>
  <c r="S17" i="1" s="1"/>
  <c r="P9" i="1"/>
  <c r="P18" i="1" l="1"/>
  <c r="O21" i="1"/>
  <c r="Q20" i="1"/>
  <c r="S20" i="1" s="1"/>
  <c r="P14" i="1"/>
  <c r="P12" i="1"/>
  <c r="P10" i="1"/>
  <c r="P13" i="1"/>
  <c r="P11" i="1"/>
  <c r="Q9" i="1"/>
  <c r="Q7" i="1"/>
  <c r="Q5" i="1"/>
  <c r="Q8" i="1"/>
  <c r="Q6" i="1"/>
  <c r="Q18" i="1" l="1"/>
  <c r="P21" i="1"/>
  <c r="Q13" i="1"/>
  <c r="Q11" i="1"/>
  <c r="Q14" i="1"/>
  <c r="Q12" i="1"/>
  <c r="Q10" i="1"/>
  <c r="Q21" i="1" l="1"/>
</calcChain>
</file>

<file path=xl/sharedStrings.xml><?xml version="1.0" encoding="utf-8"?>
<sst xmlns="http://schemas.openxmlformats.org/spreadsheetml/2006/main" count="14" uniqueCount="13">
  <si>
    <t>Top of the limit order book</t>
  </si>
  <si>
    <t>Shares</t>
  </si>
  <si>
    <t>Price</t>
  </si>
  <si>
    <t>Average price</t>
  </si>
  <si>
    <t>#Shares to buy with market order</t>
  </si>
  <si>
    <t>#Shares to sell with market order</t>
  </si>
  <si>
    <t>Fill schedules</t>
  </si>
  <si>
    <t xml:space="preserve">     &lt;-------- Bids </t>
  </si>
  <si>
    <t xml:space="preserve">   Asks --------&gt;  </t>
  </si>
  <si>
    <t>Bid-ask spread</t>
  </si>
  <si>
    <t>Buy 100</t>
  </si>
  <si>
    <t>Sell 100</t>
  </si>
  <si>
    <t>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</si>
</sst>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1" fillId="0" borderId="0" xfId="0" applyFont="1"/>
    <xf numFmtId="0" fontId="1" fillId="0" borderId="3" xfId="0" applyFont="1" applyBorder="1" applyAlignment="1">
      <alignment horizontal="right"/>
    </xf>
    <xf numFmtId="0" fontId="1" fillId="0" borderId="5" xfId="0" applyFont="1" applyBorder="1"/>
    <xf numFmtId="0" fontId="1" fillId="0" borderId="3" xfId="0" applyFont="1" applyBorder="1"/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0" borderId="5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textRotation="90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0" xfId="1" applyNumberFormat="1" applyFont="1"/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Buy prices</c:v>
          </c:tx>
          <c:marker>
            <c:symbol val="none"/>
          </c:marker>
          <c:xVal>
            <c:numRef>
              <c:f>Sheet1!$F$17:$Q$17</c:f>
              <c:numCache>
                <c:formatCode>General</c:formatCode>
                <c:ptCount val="12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</c:numCache>
            </c:numRef>
          </c:xVal>
          <c:yVal>
            <c:numRef>
              <c:f>Sheet1!$F$18:$Q$18</c:f>
              <c:numCache>
                <c:formatCode>General</c:formatCode>
                <c:ptCount val="12"/>
                <c:pt idx="0">
                  <c:v>34.51</c:v>
                </c:pt>
                <c:pt idx="1">
                  <c:v>34.514000000000003</c:v>
                </c:pt>
                <c:pt idx="2">
                  <c:v>34.520000000000003</c:v>
                </c:pt>
                <c:pt idx="3">
                  <c:v>34.523333333333326</c:v>
                </c:pt>
                <c:pt idx="4">
                  <c:v>34.525500000000001</c:v>
                </c:pt>
                <c:pt idx="5">
                  <c:v>34.528399999999991</c:v>
                </c:pt>
                <c:pt idx="6">
                  <c:v>34.530333333333331</c:v>
                </c:pt>
                <c:pt idx="7">
                  <c:v>34.53171428571428</c:v>
                </c:pt>
                <c:pt idx="8">
                  <c:v>34.534749999999995</c:v>
                </c:pt>
                <c:pt idx="9">
                  <c:v>34.537555555555549</c:v>
                </c:pt>
                <c:pt idx="10">
                  <c:v>34.539799999999993</c:v>
                </c:pt>
                <c:pt idx="11">
                  <c:v>34.541636363636357</c:v>
                </c:pt>
              </c:numCache>
            </c:numRef>
          </c:yVal>
          <c:smooth val="0"/>
        </c:ser>
        <c:ser>
          <c:idx val="1"/>
          <c:order val="1"/>
          <c:tx>
            <c:v>Sell prices</c:v>
          </c:tx>
          <c:marker>
            <c:symbol val="none"/>
          </c:marker>
          <c:xVal>
            <c:numRef>
              <c:f>Sheet1!$F$20:$Q$20</c:f>
              <c:numCache>
                <c:formatCode>General</c:formatCode>
                <c:ptCount val="12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</c:numCache>
            </c:numRef>
          </c:xVal>
          <c:yVal>
            <c:numRef>
              <c:f>Sheet1!$F$21:$Q$21</c:f>
              <c:numCache>
                <c:formatCode>General</c:formatCode>
                <c:ptCount val="12"/>
                <c:pt idx="0">
                  <c:v>34.489999999999995</c:v>
                </c:pt>
                <c:pt idx="1">
                  <c:v>34.489999999999995</c:v>
                </c:pt>
                <c:pt idx="2">
                  <c:v>34.489999999999995</c:v>
                </c:pt>
                <c:pt idx="3">
                  <c:v>34.486666666666665</c:v>
                </c:pt>
                <c:pt idx="4">
                  <c:v>34.484999999999999</c:v>
                </c:pt>
                <c:pt idx="5">
                  <c:v>34.482399999999998</c:v>
                </c:pt>
                <c:pt idx="6">
                  <c:v>34.480333333333334</c:v>
                </c:pt>
                <c:pt idx="7">
                  <c:v>34.478857142857144</c:v>
                </c:pt>
                <c:pt idx="8">
                  <c:v>34.476500000000001</c:v>
                </c:pt>
                <c:pt idx="9">
                  <c:v>34.474666666666664</c:v>
                </c:pt>
                <c:pt idx="10">
                  <c:v>34.473199999999999</c:v>
                </c:pt>
                <c:pt idx="11">
                  <c:v>34.471090909090911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66784"/>
        <c:axId val="74563968"/>
      </c:scatterChart>
      <c:valAx>
        <c:axId val="7376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shares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563968"/>
        <c:crosses val="autoZero"/>
        <c:crossBetween val="midCat"/>
      </c:valAx>
      <c:valAx>
        <c:axId val="74563968"/>
        <c:scaling>
          <c:orientation val="minMax"/>
        </c:scaling>
        <c:delete val="0"/>
        <c:axPos val="l"/>
        <c:majorGridlines/>
        <c:numFmt formatCode="&quot;$&quot;#,##0.00" sourceLinked="0"/>
        <c:majorTickMark val="out"/>
        <c:minorTickMark val="none"/>
        <c:tickLblPos val="nextTo"/>
        <c:crossAx val="737667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25</xdr:row>
      <xdr:rowOff>52387</xdr:rowOff>
    </xdr:from>
    <xdr:to>
      <xdr:col>14</xdr:col>
      <xdr:colOff>438150</xdr:colOff>
      <xdr:row>39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3"/>
  <sheetViews>
    <sheetView showGridLines="0" tabSelected="1" workbookViewId="0">
      <selection activeCell="J18" sqref="J18"/>
    </sheetView>
  </sheetViews>
  <sheetFormatPr defaultRowHeight="15" x14ac:dyDescent="0.25"/>
  <sheetData>
    <row r="2" spans="2:17" ht="15.75" thickBot="1" x14ac:dyDescent="0.3">
      <c r="B2" s="1"/>
      <c r="C2" s="1"/>
      <c r="D2" s="1"/>
    </row>
    <row r="3" spans="2:17" ht="20.25" customHeight="1" x14ac:dyDescent="0.25">
      <c r="B3" s="16" t="s">
        <v>0</v>
      </c>
      <c r="C3" s="16"/>
      <c r="D3" s="16"/>
      <c r="E3" s="11"/>
      <c r="F3" s="17" t="s">
        <v>6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7" ht="17.25" customHeight="1" x14ac:dyDescent="0.25">
      <c r="B4" s="5"/>
      <c r="C4" s="6" t="s">
        <v>1</v>
      </c>
      <c r="D4" s="6" t="s">
        <v>2</v>
      </c>
    </row>
    <row r="5" spans="2:17" x14ac:dyDescent="0.25">
      <c r="B5" s="12" t="s">
        <v>8</v>
      </c>
      <c r="C5" s="2">
        <v>1900</v>
      </c>
      <c r="D5" s="2">
        <f>D6+0.02</f>
        <v>34.559999999999995</v>
      </c>
      <c r="F5" s="4">
        <f>IF(F$17&gt;=SUM($C5:$C$9),$C5,MAX(0,F$17-SUM($C6:$C$9)))</f>
        <v>0</v>
      </c>
      <c r="G5" s="4">
        <f>IF(G$17&gt;=SUM($C5:$C$9),$C5,MAX(0,G$17-SUM($C6:$C$9)))</f>
        <v>0</v>
      </c>
      <c r="H5" s="4">
        <f>IF(H$17&gt;=SUM($C5:$C$9),$C5,MAX(0,H$17-SUM($C6:$C$9)))</f>
        <v>0</v>
      </c>
      <c r="I5" s="4">
        <f>IF(I$17&gt;=SUM($C5:$C$9),$C5,MAX(0,I$17-SUM($C6:$C$9)))</f>
        <v>0</v>
      </c>
      <c r="J5" s="4">
        <f>IF(J$17&gt;=SUM($C5:$C$9),$C5,MAX(0,J$17-SUM($C6:$C$9)))</f>
        <v>0</v>
      </c>
      <c r="K5" s="4">
        <f>IF(K$17&gt;=SUM($C5:$C$9),$C5,MAX(0,K$17-SUM($C6:$C$9)))</f>
        <v>0</v>
      </c>
      <c r="L5" s="4">
        <f>IF(L$17&gt;=SUM($C5:$C$9),$C5,MAX(0,L$17-SUM($C6:$C$9)))</f>
        <v>0</v>
      </c>
      <c r="M5" s="4">
        <f>IF(M$17&gt;=SUM($C5:$C$9),$C5,MAX(0,M$17-SUM($C6:$C$9)))</f>
        <v>0</v>
      </c>
      <c r="N5" s="4">
        <f>IF(N$17&gt;=SUM($C5:$C$9),$C5,MAX(0,N$17-SUM($C6:$C$9)))</f>
        <v>400</v>
      </c>
      <c r="O5" s="4">
        <f>IF(O$17&gt;=SUM($C5:$C$9),$C5,MAX(0,O$17-SUM($C6:$C$9)))</f>
        <v>900</v>
      </c>
      <c r="P5" s="4">
        <f>IF(P$17&gt;=SUM($C5:$C$9),$C5,MAX(0,P$17-SUM($C6:$C$9)))</f>
        <v>1400</v>
      </c>
      <c r="Q5" s="4">
        <f>IF(Q$17&gt;=SUM($C5:$C$9),$C5,MAX(0,Q$17-SUM($C6:$C$9)))</f>
        <v>1900</v>
      </c>
    </row>
    <row r="6" spans="2:17" x14ac:dyDescent="0.25">
      <c r="B6" s="12"/>
      <c r="C6" s="2">
        <v>1700</v>
      </c>
      <c r="D6" s="2">
        <f t="shared" ref="D6:D7" si="0">D7+0.01</f>
        <v>34.539999999999992</v>
      </c>
      <c r="F6" s="2">
        <f>IF(F$17&gt;=SUM($C6:$C$9),$C6,MAX(0,F$17-SUM($C7:$C$9)))</f>
        <v>0</v>
      </c>
      <c r="G6" s="2">
        <f>IF(G$17&gt;=SUM($C6:$C$9),$C6,MAX(0,G$17-SUM($C7:$C$9)))</f>
        <v>0</v>
      </c>
      <c r="H6" s="2">
        <f>IF(H$17&gt;=SUM($C6:$C$9),$C6,MAX(0,H$17-SUM($C7:$C$9)))</f>
        <v>0</v>
      </c>
      <c r="I6" s="2">
        <f>IF(I$17&gt;=SUM($C6:$C$9),$C6,MAX(0,I$17-SUM($C7:$C$9)))</f>
        <v>0</v>
      </c>
      <c r="J6" s="2">
        <f>IF(J$17&gt;=SUM($C6:$C$9),$C6,MAX(0,J$17-SUM($C7:$C$9)))</f>
        <v>100</v>
      </c>
      <c r="K6" s="2">
        <f>IF(K$17&gt;=SUM($C6:$C$9),$C6,MAX(0,K$17-SUM($C7:$C$9)))</f>
        <v>600</v>
      </c>
      <c r="L6" s="2">
        <f>IF(L$17&gt;=SUM($C6:$C$9),$C6,MAX(0,L$17-SUM($C7:$C$9)))</f>
        <v>1100</v>
      </c>
      <c r="M6" s="2">
        <f>IF(M$17&gt;=SUM($C6:$C$9),$C6,MAX(0,M$17-SUM($C7:$C$9)))</f>
        <v>1600</v>
      </c>
      <c r="N6" s="2">
        <f>IF(N$17&gt;=SUM($C6:$C$9),$C6,MAX(0,N$17-SUM($C7:$C$9)))</f>
        <v>1700</v>
      </c>
      <c r="O6" s="2">
        <f>IF(O$17&gt;=SUM($C6:$C$9),$C6,MAX(0,O$17-SUM($C7:$C$9)))</f>
        <v>1700</v>
      </c>
      <c r="P6" s="2">
        <f>IF(P$17&gt;=SUM($C6:$C$9),$C6,MAX(0,P$17-SUM($C7:$C$9)))</f>
        <v>1700</v>
      </c>
      <c r="Q6" s="2">
        <f>IF(Q$17&gt;=SUM($C6:$C$9),$C6,MAX(0,Q$17-SUM($C7:$C$9)))</f>
        <v>1700</v>
      </c>
    </row>
    <row r="7" spans="2:17" x14ac:dyDescent="0.25">
      <c r="B7" s="12"/>
      <c r="C7" s="2">
        <v>1200</v>
      </c>
      <c r="D7" s="2">
        <f t="shared" si="0"/>
        <v>34.529999999999994</v>
      </c>
      <c r="F7" s="2">
        <f>IF(F$17&gt;=SUM($C7:$C$9),$C7,MAX(0,F$17-SUM($C8:$C$9)))</f>
        <v>0</v>
      </c>
      <c r="G7" s="2">
        <f>IF(G$17&gt;=SUM($C7:$C$9),$C7,MAX(0,G$17-SUM($C8:$C$9)))</f>
        <v>0</v>
      </c>
      <c r="H7" s="2">
        <f>IF(H$17&gt;=SUM($C7:$C$9),$C7,MAX(0,H$17-SUM($C8:$C$9)))</f>
        <v>300</v>
      </c>
      <c r="I7" s="2">
        <f>IF(I$17&gt;=SUM($C7:$C$9),$C7,MAX(0,I$17-SUM($C8:$C$9)))</f>
        <v>800</v>
      </c>
      <c r="J7" s="2">
        <f>IF(J$17&gt;=SUM($C7:$C$9),$C7,MAX(0,J$17-SUM($C8:$C$9)))</f>
        <v>1200</v>
      </c>
      <c r="K7" s="2">
        <f>IF(K$17&gt;=SUM($C7:$C$9),$C7,MAX(0,K$17-SUM($C8:$C$9)))</f>
        <v>1200</v>
      </c>
      <c r="L7" s="2">
        <f>IF(L$17&gt;=SUM($C7:$C$9),$C7,MAX(0,L$17-SUM($C8:$C$9)))</f>
        <v>1200</v>
      </c>
      <c r="M7" s="2">
        <f>IF(M$17&gt;=SUM($C7:$C$9),$C7,MAX(0,M$17-SUM($C8:$C$9)))</f>
        <v>1200</v>
      </c>
      <c r="N7" s="2">
        <f>IF(N$17&gt;=SUM($C7:$C$9),$C7,MAX(0,N$17-SUM($C8:$C$9)))</f>
        <v>1200</v>
      </c>
      <c r="O7" s="2">
        <f>IF(O$17&gt;=SUM($C7:$C$9),$C7,MAX(0,O$17-SUM($C8:$C$9)))</f>
        <v>1200</v>
      </c>
      <c r="P7" s="2">
        <f>IF(P$17&gt;=SUM($C7:$C$9),$C7,MAX(0,P$17-SUM($C8:$C$9)))</f>
        <v>1200</v>
      </c>
      <c r="Q7" s="2">
        <f>IF(Q$17&gt;=SUM($C7:$C$9),$C7,MAX(0,Q$17-SUM($C8:$C$9)))</f>
        <v>1200</v>
      </c>
    </row>
    <row r="8" spans="2:17" x14ac:dyDescent="0.25">
      <c r="B8" s="12"/>
      <c r="C8" s="2">
        <v>400</v>
      </c>
      <c r="D8" s="2">
        <f>D9+0.01</f>
        <v>34.519999999999996</v>
      </c>
      <c r="F8" s="2">
        <f>IF(F$17&gt;=SUM($C8:$C$9),$C8,MAX(0,F$17-SUM($C9:$C$9)))</f>
        <v>0</v>
      </c>
      <c r="G8" s="2">
        <f>IF(G$17&gt;=SUM($C8:$C$9),$C8,MAX(0,G$17-SUM($C9:$C$9)))</f>
        <v>200</v>
      </c>
      <c r="H8" s="2">
        <f>IF(H$17&gt;=SUM($C8:$C$9),$C8,MAX(0,H$17-SUM($C9:$C$9)))</f>
        <v>400</v>
      </c>
      <c r="I8" s="2">
        <f>IF(I$17&gt;=SUM($C8:$C$9),$C8,MAX(0,I$17-SUM($C9:$C$9)))</f>
        <v>400</v>
      </c>
      <c r="J8" s="2">
        <f>IF(J$17&gt;=SUM($C8:$C$9),$C8,MAX(0,J$17-SUM($C9:$C$9)))</f>
        <v>400</v>
      </c>
      <c r="K8" s="2">
        <f>IF(K$17&gt;=SUM($C8:$C$9),$C8,MAX(0,K$17-SUM($C9:$C$9)))</f>
        <v>400</v>
      </c>
      <c r="L8" s="2">
        <f>IF(L$17&gt;=SUM($C8:$C$9),$C8,MAX(0,L$17-SUM($C9:$C$9)))</f>
        <v>400</v>
      </c>
      <c r="M8" s="2">
        <f>IF(M$17&gt;=SUM($C8:$C$9),$C8,MAX(0,M$17-SUM($C9:$C$9)))</f>
        <v>400</v>
      </c>
      <c r="N8" s="2">
        <f>IF(N$17&gt;=SUM($C8:$C$9),$C8,MAX(0,N$17-SUM($C9:$C$9)))</f>
        <v>400</v>
      </c>
      <c r="O8" s="2">
        <f>IF(O$17&gt;=SUM($C8:$C$9),$C8,MAX(0,O$17-SUM($C9:$C$9)))</f>
        <v>400</v>
      </c>
      <c r="P8" s="2">
        <f>IF(P$17&gt;=SUM($C8:$C$9),$C8,MAX(0,P$17-SUM($C9:$C$9)))</f>
        <v>400</v>
      </c>
      <c r="Q8" s="2">
        <f>IF(Q$17&gt;=SUM($C8:$C$9),$C8,MAX(0,Q$17-SUM($C9:$C$9)))</f>
        <v>400</v>
      </c>
    </row>
    <row r="9" spans="2:17" ht="23.25" customHeight="1" x14ac:dyDescent="0.25">
      <c r="B9" s="13"/>
      <c r="C9" s="9">
        <v>300</v>
      </c>
      <c r="D9" s="9">
        <v>34.51</v>
      </c>
      <c r="E9" s="10"/>
      <c r="F9" s="9">
        <f t="shared" ref="F9:Q9" si="1">IF(F$17&gt;=$C9,$C9,F$17)</f>
        <v>1</v>
      </c>
      <c r="G9" s="9">
        <f t="shared" si="1"/>
        <v>300</v>
      </c>
      <c r="H9" s="9">
        <f t="shared" si="1"/>
        <v>300</v>
      </c>
      <c r="I9" s="9">
        <f t="shared" si="1"/>
        <v>300</v>
      </c>
      <c r="J9" s="9">
        <f t="shared" si="1"/>
        <v>300</v>
      </c>
      <c r="K9" s="9">
        <f t="shared" si="1"/>
        <v>300</v>
      </c>
      <c r="L9" s="9">
        <f t="shared" si="1"/>
        <v>300</v>
      </c>
      <c r="M9" s="9">
        <f t="shared" si="1"/>
        <v>300</v>
      </c>
      <c r="N9" s="9">
        <f t="shared" si="1"/>
        <v>300</v>
      </c>
      <c r="O9" s="9">
        <f t="shared" si="1"/>
        <v>300</v>
      </c>
      <c r="P9" s="9">
        <f t="shared" si="1"/>
        <v>300</v>
      </c>
      <c r="Q9" s="9">
        <f t="shared" si="1"/>
        <v>300</v>
      </c>
    </row>
    <row r="10" spans="2:17" ht="23.25" customHeight="1" x14ac:dyDescent="0.25">
      <c r="B10" s="14" t="s">
        <v>7</v>
      </c>
      <c r="C10" s="4">
        <v>1000</v>
      </c>
      <c r="D10" s="4">
        <f>D9-0.02</f>
        <v>34.489999999999995</v>
      </c>
      <c r="F10">
        <f t="shared" ref="F10:Q10" si="2">IF(F$20&gt;=$C10,$C10,F$20)</f>
        <v>1</v>
      </c>
      <c r="G10">
        <f t="shared" si="2"/>
        <v>500</v>
      </c>
      <c r="H10">
        <f t="shared" si="2"/>
        <v>1000</v>
      </c>
      <c r="I10">
        <f t="shared" si="2"/>
        <v>1000</v>
      </c>
      <c r="J10">
        <f t="shared" si="2"/>
        <v>1000</v>
      </c>
      <c r="K10">
        <f t="shared" si="2"/>
        <v>1000</v>
      </c>
      <c r="L10">
        <f t="shared" si="2"/>
        <v>1000</v>
      </c>
      <c r="M10">
        <f t="shared" si="2"/>
        <v>1000</v>
      </c>
      <c r="N10">
        <f t="shared" si="2"/>
        <v>1000</v>
      </c>
      <c r="O10">
        <f t="shared" si="2"/>
        <v>1000</v>
      </c>
      <c r="P10">
        <f t="shared" si="2"/>
        <v>1000</v>
      </c>
      <c r="Q10">
        <f t="shared" si="2"/>
        <v>1000</v>
      </c>
    </row>
    <row r="11" spans="2:17" x14ac:dyDescent="0.25">
      <c r="B11" s="12"/>
      <c r="C11" s="2">
        <v>1100</v>
      </c>
      <c r="D11" s="2">
        <f>D10-0.01</f>
        <v>34.479999999999997</v>
      </c>
      <c r="F11">
        <f>IF(F$20&gt;=SUM($C$10:$C11),$C11,MAX(0,F$20-SUM($C$10:$C10)))</f>
        <v>0</v>
      </c>
      <c r="G11">
        <f>IF(G$20&gt;=SUM($C$10:$C11),$C11,MAX(0,G$20-SUM($C$10:$C10)))</f>
        <v>0</v>
      </c>
      <c r="H11">
        <f>IF(H$20&gt;=SUM($C$10:$C11),$C11,MAX(0,H$20-SUM($C$10:$C10)))</f>
        <v>0</v>
      </c>
      <c r="I11">
        <f>IF(I$20&gt;=SUM($C$10:$C11),$C11,MAX(0,I$20-SUM($C$10:$C10)))</f>
        <v>500</v>
      </c>
      <c r="J11">
        <f>IF(J$20&gt;=SUM($C$10:$C11),$C11,MAX(0,J$20-SUM($C$10:$C10)))</f>
        <v>1000</v>
      </c>
      <c r="K11">
        <f>IF(K$20&gt;=SUM($C$10:$C11),$C11,MAX(0,K$20-SUM($C$10:$C10)))</f>
        <v>1100</v>
      </c>
      <c r="L11">
        <f>IF(L$20&gt;=SUM($C$10:$C11),$C11,MAX(0,L$20-SUM($C$10:$C10)))</f>
        <v>1100</v>
      </c>
      <c r="M11">
        <f>IF(M$20&gt;=SUM($C$10:$C11),$C11,MAX(0,M$20-SUM($C$10:$C10)))</f>
        <v>1100</v>
      </c>
      <c r="N11">
        <f>IF(N$20&gt;=SUM($C$10:$C11),$C11,MAX(0,N$20-SUM($C$10:$C10)))</f>
        <v>1100</v>
      </c>
      <c r="O11">
        <f>IF(O$20&gt;=SUM($C$10:$C11),$C11,MAX(0,O$20-SUM($C$10:$C10)))</f>
        <v>1100</v>
      </c>
      <c r="P11">
        <f>IF(P$20&gt;=SUM($C$10:$C11),$C11,MAX(0,P$20-SUM($C$10:$C10)))</f>
        <v>1100</v>
      </c>
      <c r="Q11">
        <f>IF(Q$20&gt;=SUM($C$10:$C11),$C11,MAX(0,Q$20-SUM($C$10:$C10)))</f>
        <v>1100</v>
      </c>
    </row>
    <row r="12" spans="2:17" x14ac:dyDescent="0.25">
      <c r="B12" s="12"/>
      <c r="C12" s="2">
        <v>1400</v>
      </c>
      <c r="D12" s="2">
        <f t="shared" ref="D12:D14" si="3">D11-0.01</f>
        <v>34.47</v>
      </c>
      <c r="F12">
        <f>IF(F$20&gt;=SUM($C$10:$C12),$C12,MAX(0,F$20-SUM($C$10:$C11)))</f>
        <v>0</v>
      </c>
      <c r="G12">
        <f>IF(G$20&gt;=SUM($C$10:$C12),$C12,MAX(0,G$20-SUM($C$10:$C11)))</f>
        <v>0</v>
      </c>
      <c r="H12">
        <f>IF(H$20&gt;=SUM($C$10:$C12),$C12,MAX(0,H$20-SUM($C$10:$C11)))</f>
        <v>0</v>
      </c>
      <c r="I12">
        <f>IF(I$20&gt;=SUM($C$10:$C12),$C12,MAX(0,I$20-SUM($C$10:$C11)))</f>
        <v>0</v>
      </c>
      <c r="J12">
        <f>IF(J$20&gt;=SUM($C$10:$C12),$C12,MAX(0,J$20-SUM($C$10:$C11)))</f>
        <v>0</v>
      </c>
      <c r="K12">
        <f>IF(K$20&gt;=SUM($C$10:$C12),$C12,MAX(0,K$20-SUM($C$10:$C11)))</f>
        <v>400</v>
      </c>
      <c r="L12">
        <f>IF(L$20&gt;=SUM($C$10:$C12),$C12,MAX(0,L$20-SUM($C$10:$C11)))</f>
        <v>900</v>
      </c>
      <c r="M12">
        <f>IF(M$20&gt;=SUM($C$10:$C12),$C12,MAX(0,M$20-SUM($C$10:$C11)))</f>
        <v>1400</v>
      </c>
      <c r="N12">
        <f>IF(N$20&gt;=SUM($C$10:$C12),$C12,MAX(0,N$20-SUM($C$10:$C11)))</f>
        <v>1400</v>
      </c>
      <c r="O12">
        <f>IF(O$20&gt;=SUM($C$10:$C12),$C12,MAX(0,O$20-SUM($C$10:$C11)))</f>
        <v>1400</v>
      </c>
      <c r="P12">
        <f>IF(P$20&gt;=SUM($C$10:$C12),$C12,MAX(0,P$20-SUM($C$10:$C11)))</f>
        <v>1400</v>
      </c>
      <c r="Q12">
        <f>IF(Q$20&gt;=SUM($C$10:$C12),$C12,MAX(0,Q$20-SUM($C$10:$C11)))</f>
        <v>1400</v>
      </c>
    </row>
    <row r="13" spans="2:17" x14ac:dyDescent="0.25">
      <c r="B13" s="12"/>
      <c r="C13" s="2">
        <v>1500</v>
      </c>
      <c r="D13" s="2">
        <f t="shared" si="3"/>
        <v>34.46</v>
      </c>
      <c r="F13">
        <f>IF(F$20&gt;=SUM($C$10:$C13),$C13,MAX(0,F$20-SUM($C$10:$C12)))</f>
        <v>0</v>
      </c>
      <c r="G13">
        <f>IF(G$20&gt;=SUM($C$10:$C13),$C13,MAX(0,G$20-SUM($C$10:$C12)))</f>
        <v>0</v>
      </c>
      <c r="H13">
        <f>IF(H$20&gt;=SUM($C$10:$C13),$C13,MAX(0,H$20-SUM($C$10:$C12)))</f>
        <v>0</v>
      </c>
      <c r="I13">
        <f>IF(I$20&gt;=SUM($C$10:$C13),$C13,MAX(0,I$20-SUM($C$10:$C12)))</f>
        <v>0</v>
      </c>
      <c r="J13">
        <f>IF(J$20&gt;=SUM($C$10:$C13),$C13,MAX(0,J$20-SUM($C$10:$C12)))</f>
        <v>0</v>
      </c>
      <c r="K13">
        <f>IF(K$20&gt;=SUM($C$10:$C13),$C13,MAX(0,K$20-SUM($C$10:$C12)))</f>
        <v>0</v>
      </c>
      <c r="L13">
        <f>IF(L$20&gt;=SUM($C$10:$C13),$C13,MAX(0,L$20-SUM($C$10:$C12)))</f>
        <v>0</v>
      </c>
      <c r="M13">
        <f>IF(M$20&gt;=SUM($C$10:$C13),$C13,MAX(0,M$20-SUM($C$10:$C12)))</f>
        <v>0</v>
      </c>
      <c r="N13">
        <f>IF(N$20&gt;=SUM($C$10:$C13),$C13,MAX(0,N$20-SUM($C$10:$C12)))</f>
        <v>500</v>
      </c>
      <c r="O13">
        <f>IF(O$20&gt;=SUM($C$10:$C13),$C13,MAX(0,O$20-SUM($C$10:$C12)))</f>
        <v>1000</v>
      </c>
      <c r="P13">
        <f>IF(P$20&gt;=SUM($C$10:$C13),$C13,MAX(0,P$20-SUM($C$10:$C12)))</f>
        <v>1500</v>
      </c>
      <c r="Q13">
        <f>IF(Q$20&gt;=SUM($C$10:$C13),$C13,MAX(0,Q$20-SUM($C$10:$C12)))</f>
        <v>1500</v>
      </c>
    </row>
    <row r="14" spans="2:17" ht="15.75" thickBot="1" x14ac:dyDescent="0.3">
      <c r="B14" s="15"/>
      <c r="C14" s="1">
        <v>2200</v>
      </c>
      <c r="D14" s="1">
        <f t="shared" si="3"/>
        <v>34.450000000000003</v>
      </c>
      <c r="F14" s="3">
        <f>IF(F$20&gt;=SUM($C$10:$C14),$C14,MAX(0,F$20-SUM($C$10:$C13)))</f>
        <v>0</v>
      </c>
      <c r="G14" s="3">
        <f>IF(G$20&gt;=SUM($C$10:$C14),$C14,MAX(0,G$20-SUM($C$10:$C13)))</f>
        <v>0</v>
      </c>
      <c r="H14" s="3">
        <f>IF(H$20&gt;=SUM($C$10:$C14),$C14,MAX(0,H$20-SUM($C$10:$C13)))</f>
        <v>0</v>
      </c>
      <c r="I14" s="3">
        <f>IF(I$20&gt;=SUM($C$10:$C14),$C14,MAX(0,I$20-SUM($C$10:$C13)))</f>
        <v>0</v>
      </c>
      <c r="J14" s="3">
        <f>IF(J$20&gt;=SUM($C$10:$C14),$C14,MAX(0,J$20-SUM($C$10:$C13)))</f>
        <v>0</v>
      </c>
      <c r="K14" s="3">
        <f>IF(K$20&gt;=SUM($C$10:$C14),$C14,MAX(0,K$20-SUM($C$10:$C13)))</f>
        <v>0</v>
      </c>
      <c r="L14" s="3">
        <f>IF(L$20&gt;=SUM($C$10:$C14),$C14,MAX(0,L$20-SUM($C$10:$C13)))</f>
        <v>0</v>
      </c>
      <c r="M14" s="3">
        <f>IF(M$20&gt;=SUM($C$10:$C14),$C14,MAX(0,M$20-SUM($C$10:$C13)))</f>
        <v>0</v>
      </c>
      <c r="N14" s="3">
        <f>IF(N$20&gt;=SUM($C$10:$C14),$C14,MAX(0,N$20-SUM($C$10:$C13)))</f>
        <v>0</v>
      </c>
      <c r="O14" s="3">
        <f>IF(O$20&gt;=SUM($C$10:$C14),$C14,MAX(0,O$20-SUM($C$10:$C13)))</f>
        <v>0</v>
      </c>
      <c r="P14" s="3">
        <f>IF(P$20&gt;=SUM($C$10:$C14),$C14,MAX(0,P$20-SUM($C$10:$C13)))</f>
        <v>0</v>
      </c>
      <c r="Q14" s="3">
        <f>IF(Q$20&gt;=SUM($C$10:$C14),$C14,MAX(0,Q$20-SUM($C$10:$C13)))</f>
        <v>500</v>
      </c>
    </row>
    <row r="17" spans="2:19" x14ac:dyDescent="0.25">
      <c r="B17" s="7" t="s">
        <v>4</v>
      </c>
      <c r="C17" s="4"/>
      <c r="D17" s="4"/>
      <c r="E17" s="4"/>
      <c r="F17" s="4">
        <v>1</v>
      </c>
      <c r="G17" s="4">
        <v>500</v>
      </c>
      <c r="H17" s="4">
        <f>G17+500</f>
        <v>1000</v>
      </c>
      <c r="I17" s="4">
        <f t="shared" ref="I17:Q17" si="4">H17+500</f>
        <v>1500</v>
      </c>
      <c r="J17" s="4">
        <f t="shared" si="4"/>
        <v>2000</v>
      </c>
      <c r="K17" s="4">
        <f t="shared" si="4"/>
        <v>2500</v>
      </c>
      <c r="L17" s="4">
        <f t="shared" si="4"/>
        <v>3000</v>
      </c>
      <c r="M17" s="4">
        <f t="shared" si="4"/>
        <v>3500</v>
      </c>
      <c r="N17" s="4">
        <f t="shared" si="4"/>
        <v>4000</v>
      </c>
      <c r="O17" s="4">
        <f t="shared" si="4"/>
        <v>4500</v>
      </c>
      <c r="P17" s="4">
        <f t="shared" si="4"/>
        <v>5000</v>
      </c>
      <c r="Q17" s="4">
        <f t="shared" si="4"/>
        <v>5500</v>
      </c>
      <c r="S17" t="str">
        <f>IF(Q17&gt;SUM(C5:C9),"ERROR","OK")</f>
        <v>OK</v>
      </c>
    </row>
    <row r="18" spans="2:19" x14ac:dyDescent="0.25">
      <c r="B18" s="8" t="s">
        <v>3</v>
      </c>
      <c r="C18" s="3"/>
      <c r="D18" s="3"/>
      <c r="E18" s="3"/>
      <c r="F18" s="3">
        <f t="shared" ref="F18:Q18" si="5">SUMPRODUCT(F5:F9,$D$5:$D$9)/F17</f>
        <v>34.51</v>
      </c>
      <c r="G18" s="3">
        <f t="shared" si="5"/>
        <v>34.514000000000003</v>
      </c>
      <c r="H18" s="3">
        <f t="shared" si="5"/>
        <v>34.520000000000003</v>
      </c>
      <c r="I18" s="3">
        <f t="shared" si="5"/>
        <v>34.523333333333326</v>
      </c>
      <c r="J18" s="3">
        <f t="shared" si="5"/>
        <v>34.525500000000001</v>
      </c>
      <c r="K18" s="3">
        <f t="shared" si="5"/>
        <v>34.528399999999991</v>
      </c>
      <c r="L18" s="3">
        <f t="shared" si="5"/>
        <v>34.530333333333331</v>
      </c>
      <c r="M18" s="3">
        <f t="shared" si="5"/>
        <v>34.53171428571428</v>
      </c>
      <c r="N18" s="3">
        <f t="shared" si="5"/>
        <v>34.534749999999995</v>
      </c>
      <c r="O18" s="3">
        <f t="shared" si="5"/>
        <v>34.537555555555549</v>
      </c>
      <c r="P18" s="3">
        <f t="shared" si="5"/>
        <v>34.539799999999993</v>
      </c>
      <c r="Q18" s="3">
        <f t="shared" si="5"/>
        <v>34.541636363636357</v>
      </c>
    </row>
    <row r="19" spans="2:19" x14ac:dyDescent="0.25">
      <c r="B19" s="5"/>
    </row>
    <row r="20" spans="2:19" x14ac:dyDescent="0.25">
      <c r="B20" s="7" t="s">
        <v>5</v>
      </c>
      <c r="C20" s="4"/>
      <c r="D20" s="4"/>
      <c r="E20" s="4"/>
      <c r="F20" s="4">
        <v>1</v>
      </c>
      <c r="G20" s="4">
        <v>500</v>
      </c>
      <c r="H20" s="4">
        <f>G20+500</f>
        <v>1000</v>
      </c>
      <c r="I20" s="4">
        <f t="shared" ref="I20:Q20" si="6">H20+500</f>
        <v>1500</v>
      </c>
      <c r="J20" s="4">
        <f t="shared" si="6"/>
        <v>2000</v>
      </c>
      <c r="K20" s="4">
        <f t="shared" si="6"/>
        <v>2500</v>
      </c>
      <c r="L20" s="4">
        <f t="shared" si="6"/>
        <v>3000</v>
      </c>
      <c r="M20" s="4">
        <f t="shared" si="6"/>
        <v>3500</v>
      </c>
      <c r="N20" s="4">
        <f t="shared" si="6"/>
        <v>4000</v>
      </c>
      <c r="O20" s="4">
        <f t="shared" si="6"/>
        <v>4500</v>
      </c>
      <c r="P20" s="4">
        <f t="shared" si="6"/>
        <v>5000</v>
      </c>
      <c r="Q20" s="4">
        <f t="shared" si="6"/>
        <v>5500</v>
      </c>
      <c r="S20" t="str">
        <f>IF(Q20&gt;SUM(C10:C14),"ERROR","OK")</f>
        <v>OK</v>
      </c>
    </row>
    <row r="21" spans="2:19" x14ac:dyDescent="0.25">
      <c r="B21" s="8" t="s">
        <v>3</v>
      </c>
      <c r="C21" s="3"/>
      <c r="D21" s="3"/>
      <c r="E21" s="3"/>
      <c r="F21" s="3">
        <f t="shared" ref="F21:Q21" si="7">SUMPRODUCT(F10:F14,$D$10:$D$14)/F20</f>
        <v>34.489999999999995</v>
      </c>
      <c r="G21" s="3">
        <f t="shared" si="7"/>
        <v>34.489999999999995</v>
      </c>
      <c r="H21" s="3">
        <f t="shared" si="7"/>
        <v>34.489999999999995</v>
      </c>
      <c r="I21" s="3">
        <f t="shared" si="7"/>
        <v>34.486666666666665</v>
      </c>
      <c r="J21" s="3">
        <f t="shared" si="7"/>
        <v>34.484999999999999</v>
      </c>
      <c r="K21" s="3">
        <f t="shared" si="7"/>
        <v>34.482399999999998</v>
      </c>
      <c r="L21" s="3">
        <f t="shared" si="7"/>
        <v>34.480333333333334</v>
      </c>
      <c r="M21" s="3">
        <f t="shared" si="7"/>
        <v>34.478857142857144</v>
      </c>
      <c r="N21" s="3">
        <f t="shared" si="7"/>
        <v>34.476500000000001</v>
      </c>
      <c r="O21" s="3">
        <f t="shared" si="7"/>
        <v>34.474666666666664</v>
      </c>
      <c r="P21" s="3">
        <f t="shared" si="7"/>
        <v>34.473199999999999</v>
      </c>
      <c r="Q21" s="3">
        <f t="shared" si="7"/>
        <v>34.471090909090911</v>
      </c>
    </row>
    <row r="27" spans="2:19" x14ac:dyDescent="0.25">
      <c r="B27" t="s">
        <v>9</v>
      </c>
      <c r="D27">
        <f>D9-D10</f>
        <v>2.0000000000003126E-2</v>
      </c>
    </row>
    <row r="28" spans="2:19" x14ac:dyDescent="0.25">
      <c r="D28" s="18">
        <f>D27/AVERAGE(D9:D10)</f>
        <v>5.7971014492762686E-4</v>
      </c>
    </row>
    <row r="31" spans="2:19" x14ac:dyDescent="0.25">
      <c r="B31" t="s">
        <v>10</v>
      </c>
      <c r="D31">
        <f>-D9*100</f>
        <v>-3451</v>
      </c>
    </row>
    <row r="32" spans="2:19" x14ac:dyDescent="0.25">
      <c r="B32" t="s">
        <v>11</v>
      </c>
      <c r="D32">
        <f>D10*100</f>
        <v>3448.9999999999995</v>
      </c>
    </row>
    <row r="33" spans="2:4" x14ac:dyDescent="0.25">
      <c r="B33" t="s">
        <v>12</v>
      </c>
      <c r="D33" s="19">
        <f>D32+D31</f>
        <v>-2.0000000000004547</v>
      </c>
    </row>
  </sheetData>
  <mergeCells count="4">
    <mergeCell ref="B5:B9"/>
    <mergeCell ref="B10:B14"/>
    <mergeCell ref="B3:D3"/>
    <mergeCell ref="F3:Q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pedersenl</cp:lastModifiedBy>
  <dcterms:created xsi:type="dcterms:W3CDTF">2014-10-23T08:49:31Z</dcterms:created>
  <dcterms:modified xsi:type="dcterms:W3CDTF">2014-12-01T09:17:30Z</dcterms:modified>
</cp:coreProperties>
</file>