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0" yWindow="0" windowWidth="28800" windowHeight="12135" activeTab="3"/>
  </bookViews>
  <sheets>
    <sheet name="股票基金池" sheetId="1" r:id="rId1"/>
    <sheet name="债券基金池" sheetId="2" r:id="rId2"/>
    <sheet name="TRF风险收益测算" sheetId="3" r:id="rId3"/>
    <sheet name="TDF风险收益测算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4" l="1"/>
  <c r="B32" i="4"/>
  <c r="C32" i="4"/>
  <c r="C27" i="4" l="1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C31" i="4"/>
  <c r="C30" i="4"/>
  <c r="C29" i="4"/>
  <c r="C28" i="4"/>
  <c r="B31" i="4"/>
  <c r="B30" i="4"/>
  <c r="B29" i="4"/>
  <c r="B28" i="4"/>
  <c r="B6" i="1"/>
  <c r="B6" i="2"/>
  <c r="B16" i="1"/>
  <c r="B23" i="1"/>
  <c r="B3" i="2"/>
  <c r="B12" i="1"/>
  <c r="B10" i="1"/>
  <c r="B13" i="1"/>
  <c r="B17" i="1"/>
  <c r="B2" i="1"/>
  <c r="B5" i="1"/>
  <c r="B24" i="1"/>
  <c r="B14" i="1"/>
  <c r="B15" i="1"/>
  <c r="B9" i="1"/>
  <c r="B11" i="1"/>
  <c r="B20" i="1"/>
  <c r="B2" i="2"/>
  <c r="B4" i="2"/>
  <c r="B5" i="2"/>
  <c r="B22" i="1"/>
  <c r="B18" i="1"/>
  <c r="B4" i="1"/>
  <c r="B21" i="1"/>
  <c r="B19" i="1"/>
  <c r="B3" i="1"/>
  <c r="B7" i="1"/>
  <c r="B25" i="1"/>
  <c r="B8" i="1"/>
  <c r="E2" i="4" l="1"/>
  <c r="E3" i="4" l="1"/>
  <c r="E4" i="4" l="1"/>
  <c r="E5" i="4" l="1"/>
  <c r="E6" i="4" l="1"/>
  <c r="E7" i="4" l="1"/>
  <c r="E8" i="4" l="1"/>
  <c r="E9" i="4" l="1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E23" i="4" l="1"/>
  <c r="E24" i="4" l="1"/>
  <c r="E25" i="4" l="1"/>
  <c r="E26" i="4" l="1"/>
  <c r="E27" i="4" l="1"/>
  <c r="E28" i="4" l="1"/>
  <c r="E29" i="4" l="1"/>
  <c r="E30" i="4" l="1"/>
  <c r="E31" i="4" l="1"/>
</calcChain>
</file>

<file path=xl/sharedStrings.xml><?xml version="1.0" encoding="utf-8"?>
<sst xmlns="http://schemas.openxmlformats.org/spreadsheetml/2006/main" count="46" uniqueCount="42">
  <si>
    <t>代码</t>
    <phoneticPr fontId="1" type="noConversion"/>
  </si>
  <si>
    <t>名称</t>
    <phoneticPr fontId="1" type="noConversion"/>
  </si>
  <si>
    <t>519700.OF</t>
  </si>
  <si>
    <t>001256.OF</t>
  </si>
  <si>
    <t>001938.OF</t>
  </si>
  <si>
    <t>519712.OF</t>
  </si>
  <si>
    <t>110013.OF</t>
  </si>
  <si>
    <t>001508.OF</t>
  </si>
  <si>
    <t>001542.OF</t>
  </si>
  <si>
    <t>001694.OF</t>
  </si>
  <si>
    <t>519069.OF</t>
  </si>
  <si>
    <t>163402.OF</t>
  </si>
  <si>
    <t>166005.OF</t>
  </si>
  <si>
    <t>070019.OF</t>
  </si>
  <si>
    <t>260116.OF</t>
  </si>
  <si>
    <t>000577.OF</t>
  </si>
  <si>
    <t>519736.OF</t>
  </si>
  <si>
    <t>110003.OF</t>
  </si>
  <si>
    <t>320007.OF</t>
  </si>
  <si>
    <t>001500.OF</t>
  </si>
  <si>
    <t>166006.OF</t>
  </si>
  <si>
    <t>163415.OF</t>
  </si>
  <si>
    <t>161005.OF</t>
  </si>
  <si>
    <t>110015.OF</t>
  </si>
  <si>
    <t>001178.OF</t>
  </si>
  <si>
    <t>166001.OF</t>
  </si>
  <si>
    <t>070037.OF</t>
    <phoneticPr fontId="1" type="noConversion"/>
  </si>
  <si>
    <t>000147.OF</t>
    <phoneticPr fontId="1" type="noConversion"/>
  </si>
  <si>
    <t>000032.OF</t>
    <phoneticPr fontId="1" type="noConversion"/>
  </si>
  <si>
    <t>000015.OF</t>
    <phoneticPr fontId="1" type="noConversion"/>
  </si>
  <si>
    <t>519718.OF</t>
    <phoneticPr fontId="1" type="noConversion"/>
  </si>
  <si>
    <t>年化收益率</t>
    <phoneticPr fontId="1" type="noConversion"/>
  </si>
  <si>
    <t>年化波动率</t>
    <phoneticPr fontId="1" type="noConversion"/>
  </si>
  <si>
    <t>10/90组合</t>
    <phoneticPr fontId="1" type="noConversion"/>
  </si>
  <si>
    <t>20/80组合</t>
    <phoneticPr fontId="1" type="noConversion"/>
  </si>
  <si>
    <t>30/70组合</t>
    <phoneticPr fontId="1" type="noConversion"/>
  </si>
  <si>
    <t>40/60组合</t>
    <phoneticPr fontId="1" type="noConversion"/>
  </si>
  <si>
    <t>权益资产比例</t>
    <phoneticPr fontId="1" type="noConversion"/>
  </si>
  <si>
    <t>固收资产比例</t>
    <phoneticPr fontId="1" type="noConversion"/>
  </si>
  <si>
    <t>出生年份</t>
    <phoneticPr fontId="1" type="noConversion"/>
  </si>
  <si>
    <t>退休年龄</t>
    <phoneticPr fontId="1" type="noConversion"/>
  </si>
  <si>
    <t>当前年龄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</si>
</sst>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下滑曲线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TDF风险收益测算!$D$1</c:f>
              <c:strCache>
                <c:ptCount val="1"/>
                <c:pt idx="0">
                  <c:v>权益资产比例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TDF风险收益测算!$B$2:$B$31</c:f>
              <c:numCache>
                <c:formatCode>General</c:formatCode>
                <c:ptCount val="3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</c:numCache>
            </c:numRef>
          </c:cat>
          <c:val>
            <c:numRef>
              <c:f>TDF风险收益测算!$D$2:$D$31</c:f>
              <c:numCache>
                <c:formatCode>0.00%</c:formatCode>
                <c:ptCount val="30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0.75</c:v>
                </c:pt>
                <c:pt idx="10">
                  <c:v>0.74</c:v>
                </c:pt>
                <c:pt idx="11">
                  <c:v>0.73</c:v>
                </c:pt>
                <c:pt idx="12">
                  <c:v>0.71</c:v>
                </c:pt>
                <c:pt idx="13">
                  <c:v>0.7</c:v>
                </c:pt>
                <c:pt idx="14">
                  <c:v>0.68</c:v>
                </c:pt>
                <c:pt idx="15">
                  <c:v>0.67</c:v>
                </c:pt>
                <c:pt idx="16">
                  <c:v>0.65</c:v>
                </c:pt>
                <c:pt idx="17">
                  <c:v>0.63</c:v>
                </c:pt>
                <c:pt idx="18">
                  <c:v>0.61</c:v>
                </c:pt>
                <c:pt idx="19">
                  <c:v>0.57999999999999996</c:v>
                </c:pt>
                <c:pt idx="20">
                  <c:v>0.56000000000000005</c:v>
                </c:pt>
                <c:pt idx="21">
                  <c:v>0.53</c:v>
                </c:pt>
                <c:pt idx="22">
                  <c:v>0.5</c:v>
                </c:pt>
                <c:pt idx="23">
                  <c:v>0.47</c:v>
                </c:pt>
                <c:pt idx="24">
                  <c:v>0.44</c:v>
                </c:pt>
                <c:pt idx="25">
                  <c:v>0.4</c:v>
                </c:pt>
                <c:pt idx="26">
                  <c:v>0.36</c:v>
                </c:pt>
                <c:pt idx="27">
                  <c:v>0.32</c:v>
                </c:pt>
                <c:pt idx="28">
                  <c:v>0.28000000000000003</c:v>
                </c:pt>
                <c:pt idx="29">
                  <c:v>0.24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881-482F-9A68-868AD31F9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78504"/>
        <c:axId val="679973464"/>
      </c:lineChart>
      <c:catAx>
        <c:axId val="16417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973464"/>
        <c:crosses val="autoZero"/>
        <c:auto val="1"/>
        <c:lblAlgn val="ctr"/>
        <c:lblOffset val="100"/>
        <c:noMultiLvlLbl val="0"/>
      </c:catAx>
      <c:valAx>
        <c:axId val="6799734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17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47625</xdr:rowOff>
    </xdr:from>
    <xdr:to>
      <xdr:col>18</xdr:col>
      <xdr:colOff>238125</xdr:colOff>
      <xdr:row>19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D78DDB66-8F48-46B1-BC3E-3265CDD91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5" sqref="B15"/>
    </sheetView>
  </sheetViews>
  <sheetFormatPr defaultRowHeight="16.5" x14ac:dyDescent="0.35"/>
  <cols>
    <col min="1" max="1" width="10.125" style="1" bestFit="1" customWidth="1"/>
    <col min="2" max="2" width="20.375" style="1" bestFit="1" customWidth="1"/>
    <col min="5" max="16384" width="9" style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1" t="s">
        <v>2</v>
      </c>
      <c r="B2" s="1" t="str">
        <f>[1]!F_Info_Name(A2)</f>
        <v>交银主题优选</v>
      </c>
      <c r="C2" s="1"/>
      <c r="D2" s="1"/>
    </row>
    <row r="3" spans="1:4" x14ac:dyDescent="0.35">
      <c r="A3" s="1" t="s">
        <v>3</v>
      </c>
      <c r="B3" s="1" t="str">
        <f>[1]!F_Info_Name(A3)</f>
        <v>泓德优选成长</v>
      </c>
      <c r="C3" s="1"/>
      <c r="D3" s="1"/>
    </row>
    <row r="4" spans="1:4" x14ac:dyDescent="0.35">
      <c r="A4" s="1" t="s">
        <v>4</v>
      </c>
      <c r="B4" s="1" t="str">
        <f>[1]!F_Info_Name(A4)</f>
        <v>中欧时代先锋A</v>
      </c>
      <c r="C4" s="1"/>
      <c r="D4" s="1"/>
    </row>
    <row r="5" spans="1:4" x14ac:dyDescent="0.35">
      <c r="A5" s="1" t="s">
        <v>5</v>
      </c>
      <c r="B5" s="1" t="str">
        <f>[1]!F_Info_Name(A5)</f>
        <v>交银阿尔法</v>
      </c>
      <c r="C5" s="1"/>
      <c r="D5" s="1"/>
    </row>
    <row r="6" spans="1:4" x14ac:dyDescent="0.35">
      <c r="A6" s="1" t="s">
        <v>6</v>
      </c>
      <c r="B6" s="1" t="str">
        <f>[1]!F_Info_Name(A6)</f>
        <v>易方达科翔</v>
      </c>
      <c r="C6" s="1"/>
      <c r="D6" s="1"/>
    </row>
    <row r="7" spans="1:4" x14ac:dyDescent="0.35">
      <c r="A7" s="1" t="s">
        <v>7</v>
      </c>
      <c r="B7" s="1" t="str">
        <f>[1]!F_Info_Name(A7)</f>
        <v>富国新动力A</v>
      </c>
      <c r="C7" s="1"/>
      <c r="D7" s="1"/>
    </row>
    <row r="8" spans="1:4" x14ac:dyDescent="0.35">
      <c r="A8" s="1" t="s">
        <v>8</v>
      </c>
      <c r="B8" s="1" t="str">
        <f>[1]!F_Info_Name(A8)</f>
        <v>国泰互联网+</v>
      </c>
      <c r="C8" s="1"/>
      <c r="D8" s="1"/>
    </row>
    <row r="9" spans="1:4" x14ac:dyDescent="0.35">
      <c r="A9" s="1" t="s">
        <v>9</v>
      </c>
      <c r="B9" s="1" t="str">
        <f>[1]!F_Info_Name(A9)</f>
        <v>华安沪港深外延增长</v>
      </c>
      <c r="C9" s="1"/>
      <c r="D9" s="1"/>
    </row>
    <row r="10" spans="1:4" x14ac:dyDescent="0.35">
      <c r="A10" s="1" t="s">
        <v>10</v>
      </c>
      <c r="B10" s="1" t="str">
        <f>[1]!F_Info_Name(A10)</f>
        <v>汇添富价值精选A</v>
      </c>
      <c r="C10" s="1"/>
      <c r="D10" s="1"/>
    </row>
    <row r="11" spans="1:4" x14ac:dyDescent="0.35">
      <c r="A11" s="1" t="s">
        <v>11</v>
      </c>
      <c r="B11" s="1" t="str">
        <f>[1]!F_Info_Name(A11)</f>
        <v>兴全趋势投资</v>
      </c>
      <c r="C11" s="1"/>
      <c r="D11" s="1"/>
    </row>
    <row r="12" spans="1:4" x14ac:dyDescent="0.35">
      <c r="A12" s="1" t="s">
        <v>12</v>
      </c>
      <c r="B12" s="1" t="str">
        <f>[1]!F_Info_Name(A12)</f>
        <v>中欧价值发现A</v>
      </c>
      <c r="C12" s="1"/>
      <c r="D12" s="1"/>
    </row>
    <row r="13" spans="1:4" x14ac:dyDescent="0.35">
      <c r="A13" s="1" t="s">
        <v>13</v>
      </c>
      <c r="B13" s="1" t="str">
        <f>[1]!F_Info_Name(A13)</f>
        <v>嘉实价值优势</v>
      </c>
      <c r="C13" s="1"/>
      <c r="D13" s="1"/>
    </row>
    <row r="14" spans="1:4" x14ac:dyDescent="0.35">
      <c r="A14" s="1" t="s">
        <v>14</v>
      </c>
      <c r="B14" s="1" t="str">
        <f>[1]!F_Info_Name(A14)</f>
        <v>景顺长城核心竞争力A</v>
      </c>
      <c r="C14" s="1"/>
      <c r="D14" s="1"/>
    </row>
    <row r="15" spans="1:4" x14ac:dyDescent="0.35">
      <c r="A15" s="1" t="s">
        <v>15</v>
      </c>
      <c r="B15" s="1" t="str">
        <f>[1]!F_Info_Name(A15)</f>
        <v>安信价值精选</v>
      </c>
      <c r="C15" s="1"/>
      <c r="D15" s="1"/>
    </row>
    <row r="16" spans="1:4" x14ac:dyDescent="0.35">
      <c r="A16" s="1" t="s">
        <v>16</v>
      </c>
      <c r="B16" s="1" t="str">
        <f>[1]!F_Info_Name(A16)</f>
        <v>交银新成长</v>
      </c>
      <c r="C16" s="1"/>
      <c r="D16" s="1"/>
    </row>
    <row r="17" spans="1:4" x14ac:dyDescent="0.35">
      <c r="A17" s="1" t="s">
        <v>17</v>
      </c>
      <c r="B17" s="1" t="str">
        <f>[1]!F_Info_Name(A17)</f>
        <v>易方达上证50指数A</v>
      </c>
      <c r="C17" s="1"/>
      <c r="D17" s="1"/>
    </row>
    <row r="18" spans="1:4" x14ac:dyDescent="0.35">
      <c r="A18" s="1" t="s">
        <v>18</v>
      </c>
      <c r="B18" s="1" t="str">
        <f>[1]!F_Info_Name(A18)</f>
        <v>诺安成长</v>
      </c>
      <c r="C18" s="1"/>
      <c r="D18" s="1"/>
    </row>
    <row r="19" spans="1:4" x14ac:dyDescent="0.35">
      <c r="A19" s="1" t="s">
        <v>19</v>
      </c>
      <c r="B19" s="1" t="str">
        <f>[1]!F_Info_Name(A19)</f>
        <v>泓德远见回报</v>
      </c>
      <c r="C19" s="1"/>
      <c r="D19" s="1"/>
    </row>
    <row r="20" spans="1:4" x14ac:dyDescent="0.35">
      <c r="A20" s="1" t="s">
        <v>20</v>
      </c>
      <c r="B20" s="1" t="str">
        <f>[1]!F_Info_Name(A20)</f>
        <v>中欧行业成长A</v>
      </c>
      <c r="C20" s="1"/>
      <c r="D20" s="1"/>
    </row>
    <row r="21" spans="1:4" x14ac:dyDescent="0.35">
      <c r="A21" s="1" t="s">
        <v>21</v>
      </c>
      <c r="B21" s="1" t="str">
        <f>[1]!F_Info_Name(A21)</f>
        <v>兴全商业模式优选</v>
      </c>
      <c r="C21" s="1"/>
      <c r="D21" s="1"/>
    </row>
    <row r="22" spans="1:4" x14ac:dyDescent="0.35">
      <c r="A22" s="1" t="s">
        <v>22</v>
      </c>
      <c r="B22" s="1" t="str">
        <f>[1]!F_Info_Name(A22)</f>
        <v>富国天惠精选成长A</v>
      </c>
      <c r="C22" s="1"/>
      <c r="D22" s="1"/>
    </row>
    <row r="23" spans="1:4" x14ac:dyDescent="0.35">
      <c r="A23" s="1" t="s">
        <v>23</v>
      </c>
      <c r="B23" s="1" t="str">
        <f>[1]!F_Info_Name(A23)</f>
        <v>易方达行业领先</v>
      </c>
      <c r="C23" s="1"/>
      <c r="D23" s="1"/>
    </row>
    <row r="24" spans="1:4" x14ac:dyDescent="0.35">
      <c r="A24" s="1" t="s">
        <v>24</v>
      </c>
      <c r="B24" s="1" t="str">
        <f>[1]!F_Info_Name(A24)</f>
        <v>前海开源再融资主题精选</v>
      </c>
      <c r="C24" s="1"/>
      <c r="D24" s="1"/>
    </row>
    <row r="25" spans="1:4" x14ac:dyDescent="0.35">
      <c r="A25" s="1" t="s">
        <v>25</v>
      </c>
      <c r="B25" s="1" t="str">
        <f>[1]!F_Info_Name(A25)</f>
        <v>中欧新趋势A</v>
      </c>
      <c r="C25" s="1"/>
      <c r="D25" s="1"/>
    </row>
    <row r="26" spans="1:4" x14ac:dyDescent="0.35">
      <c r="C26" s="1"/>
      <c r="D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6.5" x14ac:dyDescent="0.35"/>
  <cols>
    <col min="1" max="1" width="10.125" style="1" bestFit="1" customWidth="1"/>
    <col min="2" max="2" width="18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26</v>
      </c>
      <c r="B2" s="1" t="str">
        <f>[1]!F_Info_Name(A2)</f>
        <v>嘉实纯债A</v>
      </c>
    </row>
    <row r="3" spans="1:2" x14ac:dyDescent="0.35">
      <c r="A3" s="1" t="s">
        <v>27</v>
      </c>
      <c r="B3" s="1" t="str">
        <f>[1]!F_Info_Name(A3)</f>
        <v>易方达高等级信用债A</v>
      </c>
    </row>
    <row r="4" spans="1:2" x14ac:dyDescent="0.35">
      <c r="A4" s="1" t="s">
        <v>28</v>
      </c>
      <c r="B4" s="1" t="str">
        <f>[1]!F_Info_Name(A4)</f>
        <v>易方达信用债A</v>
      </c>
    </row>
    <row r="5" spans="1:2" x14ac:dyDescent="0.35">
      <c r="A5" s="1" t="s">
        <v>29</v>
      </c>
      <c r="B5" s="1" t="str">
        <f>[1]!F_Info_Name(A5)</f>
        <v>华夏纯债A</v>
      </c>
    </row>
    <row r="6" spans="1:2" x14ac:dyDescent="0.35">
      <c r="A6" s="1" t="s">
        <v>30</v>
      </c>
      <c r="B6" s="1" t="str">
        <f>[1]!F_Info_Name(A6)</f>
        <v>交银纯债AB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5"/>
  <cols>
    <col min="1" max="1" width="9.5" style="1" bestFit="1" customWidth="1"/>
    <col min="2" max="3" width="9.625" style="2" bestFit="1" customWidth="1"/>
    <col min="4" max="16384" width="9" style="1"/>
  </cols>
  <sheetData>
    <row r="1" spans="1:3" x14ac:dyDescent="0.35">
      <c r="B1" s="2" t="s">
        <v>31</v>
      </c>
      <c r="C1" s="2" t="s">
        <v>32</v>
      </c>
    </row>
    <row r="2" spans="1:3" x14ac:dyDescent="0.35">
      <c r="A2" s="1" t="s">
        <v>33</v>
      </c>
      <c r="B2" s="2">
        <v>6.7933967930522393E-2</v>
      </c>
      <c r="C2" s="2">
        <v>3.3191872364838997E-2</v>
      </c>
    </row>
    <row r="3" spans="1:3" x14ac:dyDescent="0.35">
      <c r="A3" s="1" t="s">
        <v>34</v>
      </c>
      <c r="B3" s="2">
        <v>9.1741669989118202E-2</v>
      </c>
      <c r="C3" s="2">
        <v>5.1665194756329198E-2</v>
      </c>
    </row>
    <row r="4" spans="1:3" x14ac:dyDescent="0.35">
      <c r="A4" s="1" t="s">
        <v>35</v>
      </c>
      <c r="B4" s="2">
        <v>0.115549372047714</v>
      </c>
      <c r="C4" s="2">
        <v>7.0138517147819407E-2</v>
      </c>
    </row>
    <row r="5" spans="1:3" x14ac:dyDescent="0.35">
      <c r="A5" s="1" t="s">
        <v>36</v>
      </c>
      <c r="B5" s="2">
        <v>0.13935707410630899</v>
      </c>
      <c r="C5" s="2">
        <v>8.8611839539309595E-2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8" sqref="F28"/>
    </sheetView>
  </sheetViews>
  <sheetFormatPr defaultRowHeight="16.5" x14ac:dyDescent="0.35"/>
  <cols>
    <col min="1" max="3" width="9" style="1"/>
    <col min="4" max="5" width="11.375" style="1" bestFit="1" customWidth="1"/>
    <col min="6" max="7" width="9" style="2"/>
    <col min="8" max="16384" width="9" style="1"/>
  </cols>
  <sheetData>
    <row r="1" spans="1:7" x14ac:dyDescent="0.35">
      <c r="A1" s="1" t="s">
        <v>39</v>
      </c>
      <c r="B1" s="1" t="s">
        <v>41</v>
      </c>
      <c r="C1" s="1" t="s">
        <v>40</v>
      </c>
      <c r="D1" s="1" t="s">
        <v>37</v>
      </c>
      <c r="E1" s="1" t="s">
        <v>38</v>
      </c>
      <c r="F1" s="2" t="s">
        <v>31</v>
      </c>
      <c r="G1" s="2" t="s">
        <v>32</v>
      </c>
    </row>
    <row r="2" spans="1:7" x14ac:dyDescent="0.35">
      <c r="A2" s="1">
        <v>1990</v>
      </c>
      <c r="B2" s="1">
        <f t="shared" ref="B2:B32" si="0">2020-A2</f>
        <v>30</v>
      </c>
      <c r="C2" s="1">
        <f t="shared" ref="C2:C32" si="1">A2+60</f>
        <v>2050</v>
      </c>
      <c r="D2" s="4">
        <v>0.76</v>
      </c>
      <c r="E2" s="3">
        <f t="shared" ref="E2:E32" si="2">1-D2</f>
        <v>0.24</v>
      </c>
      <c r="F2" s="2">
        <v>0.18148907017081173</v>
      </c>
      <c r="G2" s="2">
        <v>4.262813423874915E-2</v>
      </c>
    </row>
    <row r="3" spans="1:7" x14ac:dyDescent="0.35">
      <c r="A3" s="1">
        <v>1989</v>
      </c>
      <c r="B3" s="1">
        <f t="shared" si="0"/>
        <v>31</v>
      </c>
      <c r="C3" s="1">
        <f t="shared" si="1"/>
        <v>2049</v>
      </c>
      <c r="D3" s="4">
        <v>0.76</v>
      </c>
      <c r="E3" s="3">
        <f t="shared" si="2"/>
        <v>0.24</v>
      </c>
      <c r="F3" s="2">
        <v>0.18018482877291309</v>
      </c>
      <c r="G3" s="2">
        <v>4.2751578316778505E-2</v>
      </c>
    </row>
    <row r="4" spans="1:7" x14ac:dyDescent="0.35">
      <c r="A4" s="1">
        <v>1988</v>
      </c>
      <c r="B4" s="1">
        <f t="shared" si="0"/>
        <v>32</v>
      </c>
      <c r="C4" s="1">
        <f t="shared" si="1"/>
        <v>2048</v>
      </c>
      <c r="D4" s="4">
        <v>0.76</v>
      </c>
      <c r="E4" s="3">
        <f t="shared" si="2"/>
        <v>0.24</v>
      </c>
      <c r="F4" s="2">
        <v>0.17880046148617329</v>
      </c>
      <c r="G4" s="2">
        <v>4.2840015992776079E-2</v>
      </c>
    </row>
    <row r="5" spans="1:7" x14ac:dyDescent="0.35">
      <c r="A5" s="1">
        <v>1987</v>
      </c>
      <c r="B5" s="1">
        <f t="shared" si="0"/>
        <v>33</v>
      </c>
      <c r="C5" s="1">
        <f t="shared" si="1"/>
        <v>2047</v>
      </c>
      <c r="D5" s="4">
        <v>0.76</v>
      </c>
      <c r="E5" s="3">
        <f t="shared" si="2"/>
        <v>0.24</v>
      </c>
      <c r="F5" s="2">
        <v>0.17732839115056881</v>
      </c>
      <c r="G5" s="2">
        <v>4.288499416033173E-2</v>
      </c>
    </row>
    <row r="6" spans="1:7" x14ac:dyDescent="0.35">
      <c r="A6" s="1">
        <v>1986</v>
      </c>
      <c r="B6" s="1">
        <f t="shared" si="0"/>
        <v>34</v>
      </c>
      <c r="C6" s="1">
        <f t="shared" si="1"/>
        <v>2046</v>
      </c>
      <c r="D6" s="4">
        <v>0.76</v>
      </c>
      <c r="E6" s="3">
        <f t="shared" si="2"/>
        <v>0.24</v>
      </c>
      <c r="F6" s="2">
        <v>0.1757600605675777</v>
      </c>
      <c r="G6" s="2">
        <v>4.287590220716344E-2</v>
      </c>
    </row>
    <row r="7" spans="1:7" x14ac:dyDescent="0.35">
      <c r="A7" s="1">
        <v>1985</v>
      </c>
      <c r="B7" s="1">
        <f t="shared" si="0"/>
        <v>35</v>
      </c>
      <c r="C7" s="1">
        <f t="shared" si="1"/>
        <v>2045</v>
      </c>
      <c r="D7" s="4">
        <v>0.76</v>
      </c>
      <c r="E7" s="3">
        <f t="shared" si="2"/>
        <v>0.24</v>
      </c>
      <c r="F7" s="2">
        <v>0.1740857700914151</v>
      </c>
      <c r="G7" s="2">
        <v>4.2799295080936481E-2</v>
      </c>
    </row>
    <row r="8" spans="1:7" x14ac:dyDescent="0.35">
      <c r="A8" s="1">
        <v>1984</v>
      </c>
      <c r="B8" s="1">
        <f t="shared" si="0"/>
        <v>36</v>
      </c>
      <c r="C8" s="1">
        <f t="shared" si="1"/>
        <v>2044</v>
      </c>
      <c r="D8" s="4">
        <v>0.76</v>
      </c>
      <c r="E8" s="3">
        <f t="shared" si="2"/>
        <v>0.24</v>
      </c>
      <c r="F8" s="2">
        <v>0.17229448216447529</v>
      </c>
      <c r="G8" s="2">
        <v>4.263794824288316E-2</v>
      </c>
    </row>
    <row r="9" spans="1:7" x14ac:dyDescent="0.35">
      <c r="A9" s="1">
        <v>1983</v>
      </c>
      <c r="B9" s="1">
        <f t="shared" si="0"/>
        <v>37</v>
      </c>
      <c r="C9" s="1">
        <f t="shared" si="1"/>
        <v>2043</v>
      </c>
      <c r="D9" s="4">
        <v>0.76</v>
      </c>
      <c r="E9" s="3">
        <f t="shared" si="2"/>
        <v>0.24</v>
      </c>
      <c r="F9" s="2">
        <v>0.17037358478330378</v>
      </c>
      <c r="G9" s="2">
        <v>4.2369509344785047E-2</v>
      </c>
    </row>
    <row r="10" spans="1:7" x14ac:dyDescent="0.35">
      <c r="A10" s="1">
        <v>1982</v>
      </c>
      <c r="B10" s="1">
        <f t="shared" si="0"/>
        <v>38</v>
      </c>
      <c r="C10" s="1">
        <f t="shared" si="1"/>
        <v>2042</v>
      </c>
      <c r="D10" s="4">
        <v>0.76</v>
      </c>
      <c r="E10" s="3">
        <f t="shared" si="2"/>
        <v>0.24</v>
      </c>
      <c r="F10" s="2">
        <v>0.1683086036244365</v>
      </c>
      <c r="G10" s="2">
        <v>4.1964524293863999E-2</v>
      </c>
    </row>
    <row r="11" spans="1:7" x14ac:dyDescent="0.35">
      <c r="A11" s="1">
        <v>1981</v>
      </c>
      <c r="B11" s="1">
        <f t="shared" si="0"/>
        <v>39</v>
      </c>
      <c r="C11" s="1">
        <f t="shared" si="1"/>
        <v>2041</v>
      </c>
      <c r="D11" s="4">
        <v>0.75</v>
      </c>
      <c r="E11" s="3">
        <f t="shared" si="2"/>
        <v>0.25</v>
      </c>
      <c r="F11" s="2">
        <v>0.1660828495810705</v>
      </c>
      <c r="G11" s="2">
        <v>4.1383455950284566E-2</v>
      </c>
    </row>
    <row r="12" spans="1:7" x14ac:dyDescent="0.35">
      <c r="A12" s="1">
        <v>1980</v>
      </c>
      <c r="B12" s="1">
        <f t="shared" si="0"/>
        <v>40</v>
      </c>
      <c r="C12" s="1">
        <f t="shared" si="1"/>
        <v>2040</v>
      </c>
      <c r="D12" s="4">
        <v>0.74</v>
      </c>
      <c r="E12" s="3">
        <f t="shared" si="2"/>
        <v>0.26</v>
      </c>
      <c r="F12" s="2">
        <v>0.1637611951056071</v>
      </c>
      <c r="G12" s="2">
        <v>4.0733672557823813E-2</v>
      </c>
    </row>
    <row r="13" spans="1:7" x14ac:dyDescent="0.35">
      <c r="A13" s="1">
        <v>1979</v>
      </c>
      <c r="B13" s="1">
        <f t="shared" si="0"/>
        <v>41</v>
      </c>
      <c r="C13" s="1">
        <f t="shared" si="1"/>
        <v>2039</v>
      </c>
      <c r="D13" s="4">
        <v>0.73</v>
      </c>
      <c r="E13" s="3">
        <f t="shared" si="2"/>
        <v>0.27</v>
      </c>
      <c r="F13" s="2">
        <v>0.16133079508776979</v>
      </c>
      <c r="G13" s="2">
        <v>3.999391863028768E-2</v>
      </c>
    </row>
    <row r="14" spans="1:7" x14ac:dyDescent="0.35">
      <c r="A14" s="1">
        <v>1978</v>
      </c>
      <c r="B14" s="1">
        <f t="shared" si="0"/>
        <v>42</v>
      </c>
      <c r="C14" s="1">
        <f t="shared" si="1"/>
        <v>2038</v>
      </c>
      <c r="D14" s="4">
        <v>0.71</v>
      </c>
      <c r="E14" s="3">
        <f t="shared" si="2"/>
        <v>0.29000000000000004</v>
      </c>
      <c r="F14" s="2">
        <v>0.1587763746308577</v>
      </c>
      <c r="G14" s="2">
        <v>3.913529488779572E-2</v>
      </c>
    </row>
    <row r="15" spans="1:7" x14ac:dyDescent="0.35">
      <c r="A15" s="1">
        <v>1977</v>
      </c>
      <c r="B15" s="1">
        <f t="shared" si="0"/>
        <v>43</v>
      </c>
      <c r="C15" s="1">
        <f t="shared" si="1"/>
        <v>2037</v>
      </c>
      <c r="D15" s="4">
        <v>0.7</v>
      </c>
      <c r="E15" s="3">
        <f t="shared" si="2"/>
        <v>0.30000000000000004</v>
      </c>
      <c r="F15" s="2">
        <v>0.1561775689047695</v>
      </c>
      <c r="G15" s="2">
        <v>3.8314628683325559E-2</v>
      </c>
    </row>
    <row r="16" spans="1:7" x14ac:dyDescent="0.35">
      <c r="A16" s="1">
        <v>1976</v>
      </c>
      <c r="B16" s="1">
        <f t="shared" si="0"/>
        <v>44</v>
      </c>
      <c r="C16" s="1">
        <f t="shared" si="1"/>
        <v>2036</v>
      </c>
      <c r="D16" s="4">
        <v>0.68</v>
      </c>
      <c r="E16" s="3">
        <f t="shared" si="2"/>
        <v>0.31999999999999995</v>
      </c>
      <c r="F16" s="2">
        <v>0.1534234227688859</v>
      </c>
      <c r="G16" s="2">
        <v>3.7329200500303042E-2</v>
      </c>
    </row>
    <row r="17" spans="1:7" x14ac:dyDescent="0.35">
      <c r="A17" s="1">
        <v>1975</v>
      </c>
      <c r="B17" s="1">
        <f t="shared" si="0"/>
        <v>45</v>
      </c>
      <c r="C17" s="1">
        <f t="shared" si="1"/>
        <v>2035</v>
      </c>
      <c r="D17" s="4">
        <v>0.67</v>
      </c>
      <c r="E17" s="3">
        <f t="shared" si="2"/>
        <v>0.32999999999999996</v>
      </c>
      <c r="F17" s="2">
        <v>0.15059822626427979</v>
      </c>
      <c r="G17" s="2">
        <v>3.634575370394233E-2</v>
      </c>
    </row>
    <row r="18" spans="1:7" x14ac:dyDescent="0.35">
      <c r="A18" s="1">
        <v>1974</v>
      </c>
      <c r="B18" s="1">
        <f t="shared" si="0"/>
        <v>46</v>
      </c>
      <c r="C18" s="1">
        <f t="shared" si="1"/>
        <v>2034</v>
      </c>
      <c r="D18" s="4">
        <v>0.65</v>
      </c>
      <c r="E18" s="3">
        <f t="shared" si="2"/>
        <v>0.35</v>
      </c>
      <c r="F18" s="2">
        <v>0.14757170879186671</v>
      </c>
      <c r="G18" s="2">
        <v>3.5110931807016688E-2</v>
      </c>
    </row>
    <row r="19" spans="1:7" x14ac:dyDescent="0.35">
      <c r="A19" s="1">
        <v>1973</v>
      </c>
      <c r="B19" s="1">
        <f t="shared" si="0"/>
        <v>47</v>
      </c>
      <c r="C19" s="1">
        <f t="shared" si="1"/>
        <v>2033</v>
      </c>
      <c r="D19" s="4">
        <v>0.63</v>
      </c>
      <c r="E19" s="3">
        <f t="shared" si="2"/>
        <v>0.37</v>
      </c>
      <c r="F19" s="2">
        <v>0.14443104249934641</v>
      </c>
      <c r="G19" s="2">
        <v>3.3793355587826479E-2</v>
      </c>
    </row>
    <row r="20" spans="1:7" x14ac:dyDescent="0.35">
      <c r="A20" s="1">
        <v>1972</v>
      </c>
      <c r="B20" s="1">
        <f t="shared" si="0"/>
        <v>48</v>
      </c>
      <c r="C20" s="1">
        <f t="shared" si="1"/>
        <v>2032</v>
      </c>
      <c r="D20" s="4">
        <v>0.61</v>
      </c>
      <c r="E20" s="3">
        <f t="shared" si="2"/>
        <v>0.39</v>
      </c>
      <c r="F20" s="2">
        <v>0.14115278439267201</v>
      </c>
      <c r="G20" s="2">
        <v>3.2350543463574181E-2</v>
      </c>
    </row>
    <row r="21" spans="1:7" x14ac:dyDescent="0.35">
      <c r="A21" s="1">
        <v>1971</v>
      </c>
      <c r="B21" s="1">
        <f t="shared" si="0"/>
        <v>49</v>
      </c>
      <c r="C21" s="1">
        <f t="shared" si="1"/>
        <v>2031</v>
      </c>
      <c r="D21" s="4">
        <v>0.57999999999999996</v>
      </c>
      <c r="E21" s="3">
        <f t="shared" si="2"/>
        <v>0.42000000000000004</v>
      </c>
      <c r="F21" s="2">
        <v>0.13770625533220371</v>
      </c>
      <c r="G21" s="2">
        <v>3.0715346952688297E-2</v>
      </c>
    </row>
    <row r="22" spans="1:7" x14ac:dyDescent="0.35">
      <c r="A22" s="1">
        <v>1970</v>
      </c>
      <c r="B22" s="1">
        <f t="shared" si="0"/>
        <v>50</v>
      </c>
      <c r="C22" s="1">
        <f t="shared" si="1"/>
        <v>2030</v>
      </c>
      <c r="D22" s="4">
        <v>0.56000000000000005</v>
      </c>
      <c r="E22" s="3">
        <f t="shared" si="2"/>
        <v>0.43999999999999995</v>
      </c>
      <c r="F22" s="2">
        <v>0.1342117935015949</v>
      </c>
      <c r="G22" s="2">
        <v>2.9158360995884171E-2</v>
      </c>
    </row>
    <row r="23" spans="1:7" x14ac:dyDescent="0.35">
      <c r="A23" s="1">
        <v>1969</v>
      </c>
      <c r="B23" s="1">
        <f t="shared" si="0"/>
        <v>51</v>
      </c>
      <c r="C23" s="1">
        <f t="shared" si="1"/>
        <v>2029</v>
      </c>
      <c r="D23" s="4">
        <v>0.53</v>
      </c>
      <c r="E23" s="3">
        <f t="shared" si="2"/>
        <v>0.47</v>
      </c>
      <c r="F23" s="2">
        <v>0.13047933766968758</v>
      </c>
      <c r="G23" s="2">
        <v>2.728496071809472E-2</v>
      </c>
    </row>
    <row r="24" spans="1:7" x14ac:dyDescent="0.35">
      <c r="A24" s="1">
        <v>1968</v>
      </c>
      <c r="B24" s="1">
        <f t="shared" si="0"/>
        <v>52</v>
      </c>
      <c r="C24" s="1">
        <f t="shared" si="1"/>
        <v>2028</v>
      </c>
      <c r="D24" s="4">
        <v>0.5</v>
      </c>
      <c r="E24" s="3">
        <f t="shared" si="2"/>
        <v>0.5</v>
      </c>
      <c r="F24" s="2">
        <v>0.12663688989332011</v>
      </c>
      <c r="G24" s="2">
        <v>2.5366967202389137E-2</v>
      </c>
    </row>
    <row r="25" spans="1:7" x14ac:dyDescent="0.35">
      <c r="A25" s="1">
        <v>1967</v>
      </c>
      <c r="B25" s="1">
        <f t="shared" si="0"/>
        <v>53</v>
      </c>
      <c r="C25" s="1">
        <f t="shared" si="1"/>
        <v>2027</v>
      </c>
      <c r="D25" s="4">
        <v>0.47</v>
      </c>
      <c r="E25" s="3">
        <f t="shared" si="2"/>
        <v>0.53</v>
      </c>
      <c r="F25" s="2">
        <v>0.1226497756046952</v>
      </c>
      <c r="G25" s="2">
        <v>2.3352708535746468E-2</v>
      </c>
    </row>
    <row r="26" spans="1:7" x14ac:dyDescent="0.35">
      <c r="A26" s="1">
        <v>1966</v>
      </c>
      <c r="B26" s="1">
        <f t="shared" si="0"/>
        <v>54</v>
      </c>
      <c r="C26" s="1">
        <f t="shared" si="1"/>
        <v>2026</v>
      </c>
      <c r="D26" s="4">
        <v>0.44</v>
      </c>
      <c r="E26" s="3">
        <f t="shared" si="2"/>
        <v>0.56000000000000005</v>
      </c>
      <c r="F26" s="2">
        <v>0.11846464290272211</v>
      </c>
      <c r="G26" s="2">
        <v>2.1135222811914659E-2</v>
      </c>
    </row>
    <row r="27" spans="1:7" x14ac:dyDescent="0.35">
      <c r="A27" s="1">
        <v>1965</v>
      </c>
      <c r="B27" s="1">
        <f t="shared" si="0"/>
        <v>55</v>
      </c>
      <c r="C27" s="1">
        <f t="shared" si="1"/>
        <v>2025</v>
      </c>
      <c r="D27" s="4">
        <v>0.4</v>
      </c>
      <c r="E27" s="3">
        <f t="shared" si="2"/>
        <v>0.6</v>
      </c>
      <c r="F27" s="2">
        <v>0.11399455297939239</v>
      </c>
      <c r="G27" s="2">
        <v>1.8466961964059982E-2</v>
      </c>
    </row>
    <row r="28" spans="1:7" x14ac:dyDescent="0.35">
      <c r="A28" s="1">
        <v>1964</v>
      </c>
      <c r="B28" s="1">
        <f t="shared" si="0"/>
        <v>56</v>
      </c>
      <c r="C28" s="1">
        <f t="shared" si="1"/>
        <v>2024</v>
      </c>
      <c r="D28" s="4">
        <v>0.36</v>
      </c>
      <c r="E28" s="3">
        <f t="shared" si="2"/>
        <v>0.64</v>
      </c>
      <c r="F28" s="2">
        <v>0.1094642522855703</v>
      </c>
      <c r="G28" s="2">
        <v>1.58280937377627E-2</v>
      </c>
    </row>
    <row r="29" spans="1:7" x14ac:dyDescent="0.35">
      <c r="A29" s="1">
        <v>1963</v>
      </c>
      <c r="B29" s="1">
        <f t="shared" si="0"/>
        <v>57</v>
      </c>
      <c r="C29" s="1">
        <f t="shared" si="1"/>
        <v>2023</v>
      </c>
      <c r="D29" s="4">
        <v>0.32</v>
      </c>
      <c r="E29" s="3">
        <f t="shared" si="2"/>
        <v>0.67999999999999994</v>
      </c>
      <c r="F29" s="2">
        <v>0.1048535098556771</v>
      </c>
      <c r="G29" s="2">
        <v>1.323773889561995E-2</v>
      </c>
    </row>
    <row r="30" spans="1:7" x14ac:dyDescent="0.35">
      <c r="A30" s="1">
        <v>1962</v>
      </c>
      <c r="B30" s="1">
        <f t="shared" si="0"/>
        <v>58</v>
      </c>
      <c r="C30" s="1">
        <f t="shared" si="1"/>
        <v>2022</v>
      </c>
      <c r="D30" s="4">
        <v>0.28000000000000003</v>
      </c>
      <c r="E30" s="3">
        <f t="shared" si="2"/>
        <v>0.72</v>
      </c>
      <c r="F30" s="2">
        <v>0.10011980493646201</v>
      </c>
      <c r="G30" s="2">
        <v>1.0735487462300419E-2</v>
      </c>
    </row>
    <row r="31" spans="1:7" x14ac:dyDescent="0.35">
      <c r="A31" s="1">
        <v>1961</v>
      </c>
      <c r="B31" s="1">
        <f t="shared" si="0"/>
        <v>59</v>
      </c>
      <c r="C31" s="1">
        <f t="shared" si="1"/>
        <v>2021</v>
      </c>
      <c r="D31" s="4">
        <v>0.24</v>
      </c>
      <c r="E31" s="3">
        <f t="shared" si="2"/>
        <v>0.76</v>
      </c>
      <c r="F31" s="2">
        <v>9.5144499403895022E-2</v>
      </c>
      <c r="G31" s="2">
        <v>8.4172937850509957E-3</v>
      </c>
    </row>
    <row r="32" spans="1:7" x14ac:dyDescent="0.35">
      <c r="A32" s="1">
        <v>1960</v>
      </c>
      <c r="B32" s="1">
        <f t="shared" si="0"/>
        <v>60</v>
      </c>
      <c r="C32" s="1">
        <f t="shared" si="1"/>
        <v>2020</v>
      </c>
      <c r="D32" s="3">
        <v>0.19</v>
      </c>
      <c r="E32" s="3">
        <f t="shared" si="2"/>
        <v>0.81</v>
      </c>
    </row>
  </sheetData>
  <sortState ref="A2:E41">
    <sortCondition ref="B2:B4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股票基金池</vt:lpstr>
      <vt:lpstr>债券基金池</vt:lpstr>
      <vt:lpstr>TRF风险收益测算</vt:lpstr>
      <vt:lpstr>TDF风险收益测算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</dc:creator>
  <cp:lastModifiedBy>AutoBVT</cp:lastModifiedBy>
  <dcterms:created xsi:type="dcterms:W3CDTF">2020-08-29T04:23:10Z</dcterms:created>
  <dcterms:modified xsi:type="dcterms:W3CDTF">2020-08-31T02:36:40Z</dcterms:modified>
</cp:coreProperties>
</file>